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530" windowHeight="12690" tabRatio="475" firstSheet="2" activeTab="5"/>
  </bookViews>
  <sheets>
    <sheet name="UBIGEOS" sheetId="9" state="hidden" r:id="rId1"/>
    <sheet name="PP142 -CAN (Copia)" sheetId="19" state="hidden" r:id="rId2"/>
    <sheet name="PP142 -CAN" sheetId="13" r:id="rId3"/>
    <sheet name="PP142 -CAR" sheetId="1" r:id="rId4"/>
    <sheet name="PP142 -IDENTIFICACIÓN" sheetId="6" r:id="rId5"/>
    <sheet name="PP142 -BdD Cuidadores" sheetId="7" r:id="rId6"/>
    <sheet name="PADRON BENEFICIARIOS" sheetId="16" state="hidden" r:id="rId7"/>
  </sheets>
  <externalReferences>
    <externalReference r:id="rId8"/>
    <externalReference r:id="rId9"/>
    <externalReference r:id="rId10"/>
    <externalReference r:id="rId11"/>
  </externalReferences>
  <definedNames>
    <definedName name="_xlnm._FilterDatabase" localSheetId="6" hidden="1">'PADRON BENEFICIARIOS'!$A$9:$O$9</definedName>
    <definedName name="_xlnm._FilterDatabase" localSheetId="5" hidden="1">'PP142 -BdD Cuidadores'!$A$3:$Z$43</definedName>
    <definedName name="_xlnm._FilterDatabase" localSheetId="2" hidden="1">'PP142 -CAN'!$A$3:$AY$61</definedName>
    <definedName name="_xlnm._FilterDatabase" localSheetId="1" hidden="1">'PP142 -CAN (Copia)'!$A$3:$AY$61</definedName>
    <definedName name="_xlnm._FilterDatabase" localSheetId="3" hidden="1">'PP142 -CAR'!$A$3:$AT$325</definedName>
    <definedName name="_xlnm._FilterDatabase" localSheetId="4" hidden="1">'PP142 -IDENTIFICACIÓN'!$A$3:$AW$402</definedName>
    <definedName name="_xlnm._FilterDatabase" localSheetId="0" hidden="1">UBIGEOS!$B$2:$E$2170</definedName>
    <definedName name="AA">[1]LEYENDA!$A$3:$A$7</definedName>
    <definedName name="_xlnm.Print_Area" localSheetId="2">'PP142 -CAN'!$A$1:$AY$65</definedName>
    <definedName name="_xlnm.Print_Area" localSheetId="1">'PP142 -CAN (Copia)'!$A$1:$AY$61</definedName>
    <definedName name="_xlnm.Print_Area" localSheetId="3">'PP142 -CAR'!$A$1:$AV$326</definedName>
    <definedName name="_xlnm.Print_Area" localSheetId="4">'PP142 -IDENTIFICACIÓN'!$A$1:$AU$406</definedName>
    <definedName name="CONDICION" localSheetId="1">#REF!</definedName>
    <definedName name="CONDICION">#REF!</definedName>
    <definedName name="DEPARTAMENTOS_123">'[2]Base de Datos_Departamento'!$A$1:$Y$1</definedName>
    <definedName name="DOCUMENTO" localSheetId="1">#REF!</definedName>
    <definedName name="DOCUMENTO">#REF!</definedName>
    <definedName name="Funcionalidad">'[3]Base de Datos_Departamento'!$D$250:$D$252</definedName>
    <definedName name="Instruccion">'[2]Base de Datos_Departamento'!$A$260:$A$266</definedName>
    <definedName name="Motivo">'[4]Base de Datos_Departamento'!$E$248:$E$254</definedName>
    <definedName name="Movimiento">'[4]Base de Datos_Departamento'!$A$232:$A$235</definedName>
    <definedName name="Procedencia">'[4]Base de Datos_Departamento'!$A$222:$A$226</definedName>
    <definedName name="Respuesta">'[2]Base de Datos_Departamento'!$A$214:$A$215</definedName>
    <definedName name="SEGURO" localSheetId="1">#REF!</definedName>
    <definedName name="SEGURO">#REF!</definedName>
    <definedName name="Sexo">'[2]Base de Datos_Departamento'!$A$217:$A$218</definedName>
  </definedNames>
  <calcPr calcId="144525"/>
</workbook>
</file>

<file path=xl/calcChain.xml><?xml version="1.0" encoding="utf-8"?>
<calcChain xmlns="http://schemas.openxmlformats.org/spreadsheetml/2006/main">
  <c r="V42" i="7" l="1"/>
  <c r="X41" i="7"/>
  <c r="X35" i="7"/>
  <c r="X37" i="7"/>
  <c r="X27" i="7"/>
  <c r="X5" i="7"/>
  <c r="V37" i="7"/>
  <c r="X39" i="7"/>
  <c r="X12" i="7"/>
  <c r="X20" i="7"/>
  <c r="X6" i="7"/>
  <c r="V6" i="7"/>
  <c r="X40" i="7" l="1"/>
  <c r="X21" i="7"/>
  <c r="X9" i="7"/>
  <c r="X33" i="7"/>
  <c r="V33" i="7"/>
  <c r="W33" i="7" s="1"/>
  <c r="Y33" i="7" s="1"/>
  <c r="X30" i="7"/>
  <c r="X29" i="7"/>
  <c r="X19" i="7"/>
  <c r="X24" i="7"/>
  <c r="X43" i="7"/>
  <c r="X38" i="7"/>
  <c r="X11" i="7"/>
  <c r="X14" i="7"/>
  <c r="X36" i="7"/>
  <c r="X18" i="7"/>
  <c r="X15" i="7"/>
  <c r="X16" i="7"/>
  <c r="V16" i="7"/>
  <c r="W16" i="7" s="1"/>
  <c r="Y16" i="7" s="1"/>
  <c r="X32" i="7"/>
  <c r="X7" i="7"/>
  <c r="X10" i="7"/>
  <c r="X42" i="7"/>
  <c r="X13" i="7"/>
  <c r="X31" i="7"/>
  <c r="X34" i="7"/>
  <c r="X8" i="7"/>
  <c r="X28" i="7"/>
  <c r="X22" i="7"/>
  <c r="X17" i="7"/>
  <c r="X25" i="7"/>
  <c r="W25" i="7"/>
  <c r="W17" i="7"/>
  <c r="Y17" i="7" s="1"/>
  <c r="W22" i="7"/>
  <c r="W28" i="7"/>
  <c r="Y28" i="7" s="1"/>
  <c r="W8" i="7"/>
  <c r="W34" i="7"/>
  <c r="Y34" i="7" s="1"/>
  <c r="W31" i="7"/>
  <c r="Y31" i="7" s="1"/>
  <c r="W13" i="7"/>
  <c r="W42" i="7"/>
  <c r="W10" i="7"/>
  <c r="Y10" i="7" s="1"/>
  <c r="W7" i="7"/>
  <c r="Y7" i="7" s="1"/>
  <c r="W32" i="7"/>
  <c r="W15" i="7"/>
  <c r="W18" i="7"/>
  <c r="W36" i="7"/>
  <c r="Y36" i="7" s="1"/>
  <c r="W14" i="7"/>
  <c r="W11" i="7"/>
  <c r="Y11" i="7" s="1"/>
  <c r="W38" i="7"/>
  <c r="W43" i="7"/>
  <c r="Y43" i="7" s="1"/>
  <c r="W24" i="7"/>
  <c r="W19" i="7"/>
  <c r="Y19" i="7" s="1"/>
  <c r="W29" i="7"/>
  <c r="W30" i="7"/>
  <c r="W9" i="7"/>
  <c r="W21" i="7"/>
  <c r="Y21" i="7" s="1"/>
  <c r="W40" i="7"/>
  <c r="Y40" i="7" s="1"/>
  <c r="W6" i="7"/>
  <c r="Y6" i="7" s="1"/>
  <c r="W20" i="7"/>
  <c r="Y20" i="7" s="1"/>
  <c r="W12" i="7"/>
  <c r="Y12" i="7" s="1"/>
  <c r="W39" i="7"/>
  <c r="Y39" i="7" s="1"/>
  <c r="W5" i="7"/>
  <c r="Y5" i="7" s="1"/>
  <c r="W27" i="7"/>
  <c r="Y27" i="7" s="1"/>
  <c r="W37" i="7"/>
  <c r="Y37" i="7" s="1"/>
  <c r="W35" i="7"/>
  <c r="Y35" i="7" s="1"/>
  <c r="W41" i="7"/>
  <c r="Y41" i="7" s="1"/>
  <c r="X4" i="7"/>
  <c r="W23" i="7"/>
  <c r="Y23" i="7" s="1"/>
  <c r="W4" i="7"/>
  <c r="Y4" i="7" s="1"/>
  <c r="W26" i="7"/>
  <c r="X23" i="7"/>
  <c r="X26" i="7"/>
  <c r="Y29" i="7" l="1"/>
  <c r="Y38" i="7"/>
  <c r="Y18" i="7"/>
  <c r="Y22" i="7"/>
  <c r="Y9" i="7"/>
  <c r="Y26" i="7"/>
  <c r="Y14" i="7"/>
  <c r="Y42" i="7"/>
  <c r="Y8" i="7"/>
  <c r="Y25" i="7"/>
  <c r="Y24" i="7"/>
  <c r="Y30" i="7"/>
  <c r="Y15" i="7"/>
  <c r="Y32" i="7"/>
  <c r="Y13" i="7"/>
  <c r="AP20" i="6" l="1"/>
  <c r="AO60" i="19" l="1"/>
  <c r="AA60" i="19"/>
  <c r="AO59" i="19"/>
  <c r="AA59" i="19"/>
  <c r="AO58" i="19"/>
  <c r="AA58" i="19"/>
  <c r="AO57" i="19"/>
  <c r="AA57" i="19"/>
  <c r="AO56" i="19"/>
  <c r="AA56" i="19"/>
  <c r="AO55" i="19"/>
  <c r="AA55" i="19"/>
  <c r="AO54" i="19"/>
  <c r="AA54" i="19"/>
  <c r="AO53" i="19"/>
  <c r="AA53" i="19"/>
  <c r="AO52" i="19"/>
  <c r="AA52" i="19"/>
  <c r="AO51" i="19"/>
  <c r="AA51" i="19"/>
  <c r="AO50" i="19"/>
  <c r="AA50" i="19"/>
  <c r="AO49" i="19"/>
  <c r="AA49" i="19"/>
  <c r="AO48" i="19"/>
  <c r="AA48" i="19"/>
  <c r="AO47" i="19"/>
  <c r="AA47" i="19"/>
  <c r="AO46" i="19"/>
  <c r="AA46" i="19"/>
  <c r="AO45" i="19"/>
  <c r="AA45" i="19"/>
  <c r="AO44" i="19"/>
  <c r="AA44" i="19"/>
  <c r="AO43" i="19"/>
  <c r="AA43" i="19"/>
  <c r="AO42" i="19"/>
  <c r="AA42" i="19"/>
  <c r="AO41" i="19"/>
  <c r="AA41" i="19"/>
  <c r="AO40" i="19"/>
  <c r="AA40" i="19"/>
  <c r="AO39" i="19"/>
  <c r="AA39" i="19"/>
  <c r="AO38" i="19"/>
  <c r="AA38" i="19"/>
  <c r="AO37" i="19"/>
  <c r="AA37" i="19"/>
  <c r="AO36" i="19"/>
  <c r="AA36" i="19"/>
  <c r="AO35" i="19"/>
  <c r="AA35" i="19"/>
  <c r="AO34" i="19"/>
  <c r="AA34" i="19"/>
  <c r="AO33" i="19"/>
  <c r="AA33" i="19"/>
  <c r="AO32" i="19"/>
  <c r="AA32" i="19"/>
  <c r="AO31" i="19"/>
  <c r="AA31" i="19"/>
  <c r="AO30" i="19"/>
  <c r="AA30" i="19"/>
  <c r="AO29" i="19"/>
  <c r="AA29" i="19"/>
  <c r="AO28" i="19"/>
  <c r="AA28" i="19"/>
  <c r="AO27" i="19"/>
  <c r="AA27" i="19"/>
  <c r="AO26" i="19"/>
  <c r="AA26" i="19"/>
  <c r="AO25" i="19"/>
  <c r="AA25" i="19"/>
  <c r="AO24" i="19"/>
  <c r="AA24" i="19"/>
  <c r="AO23" i="19"/>
  <c r="AA23" i="19"/>
  <c r="AO22" i="19"/>
  <c r="AA22" i="19"/>
  <c r="AO21" i="19"/>
  <c r="AA21" i="19"/>
  <c r="AO20" i="19"/>
  <c r="AA20" i="19"/>
  <c r="AO19" i="19"/>
  <c r="AA19" i="19"/>
  <c r="AO18" i="19"/>
  <c r="AA18" i="19"/>
  <c r="AO17" i="19"/>
  <c r="AA17" i="19"/>
  <c r="AO16" i="19"/>
  <c r="AA16" i="19"/>
  <c r="AO15" i="19"/>
  <c r="AA15" i="19"/>
  <c r="AO14" i="19"/>
  <c r="AA14" i="19"/>
  <c r="AO13" i="19"/>
  <c r="AA13" i="19"/>
  <c r="AO12" i="19"/>
  <c r="AA12" i="19"/>
  <c r="AO11" i="19"/>
  <c r="AA11" i="19"/>
  <c r="AO10" i="19"/>
  <c r="AA10" i="19"/>
  <c r="AO9" i="19"/>
  <c r="AA9" i="19"/>
  <c r="AO8" i="19"/>
  <c r="AA8" i="19"/>
  <c r="AO7" i="19"/>
  <c r="AA7" i="19"/>
  <c r="AO6" i="19"/>
  <c r="AA6" i="19"/>
  <c r="AO5" i="19"/>
  <c r="AA5" i="19"/>
  <c r="AO4" i="19"/>
  <c r="AA4" i="19"/>
  <c r="AP402" i="6"/>
  <c r="AA402" i="6"/>
  <c r="AU291" i="6" l="1"/>
  <c r="AU282" i="6"/>
  <c r="AU280" i="6"/>
  <c r="AU278" i="6"/>
  <c r="AU256" i="6"/>
  <c r="AU204" i="6"/>
  <c r="AU195" i="6"/>
  <c r="AU102" i="6"/>
  <c r="AO5" i="13" l="1"/>
  <c r="AO6" i="13"/>
  <c r="AO7" i="13"/>
  <c r="AO8" i="13"/>
  <c r="AO9" i="13"/>
  <c r="AO10" i="13"/>
  <c r="AO11" i="13"/>
  <c r="AO12" i="13"/>
  <c r="AO13" i="13"/>
  <c r="AO14" i="13"/>
  <c r="AO15" i="13"/>
  <c r="AO16" i="13"/>
  <c r="AO17" i="13"/>
  <c r="AO18" i="13"/>
  <c r="AO19" i="13"/>
  <c r="AO20" i="13"/>
  <c r="AO21" i="13"/>
  <c r="AO22" i="13"/>
  <c r="AO23" i="13"/>
  <c r="AO24" i="13"/>
  <c r="AO25" i="13"/>
  <c r="AO26" i="13"/>
  <c r="AO27" i="13"/>
  <c r="AO28" i="13"/>
  <c r="AO29" i="13"/>
  <c r="AO30" i="13"/>
  <c r="AO31" i="13"/>
  <c r="AO32" i="13"/>
  <c r="AO33" i="13"/>
  <c r="AO34" i="13"/>
  <c r="AO35" i="13"/>
  <c r="AO36" i="13"/>
  <c r="AO37" i="13"/>
  <c r="AO38" i="13"/>
  <c r="AO39" i="13"/>
  <c r="AO40" i="13"/>
  <c r="AO41" i="13"/>
  <c r="AO42" i="13"/>
  <c r="AO43" i="13"/>
  <c r="AO44" i="13"/>
  <c r="AO45" i="13"/>
  <c r="AO46" i="13"/>
  <c r="AO47" i="13"/>
  <c r="AO48" i="13"/>
  <c r="AO49" i="13"/>
  <c r="AO50" i="13"/>
  <c r="AO51" i="13"/>
  <c r="AO52" i="13"/>
  <c r="AO53" i="13"/>
  <c r="AO54" i="13"/>
  <c r="AO55" i="13"/>
  <c r="AO56" i="13"/>
  <c r="AO57" i="13"/>
  <c r="AO58" i="13"/>
  <c r="AO59" i="13"/>
  <c r="AO60" i="13"/>
  <c r="AO4" i="13"/>
  <c r="AI309" i="6"/>
  <c r="AA8" i="6"/>
  <c r="AP311" i="6"/>
  <c r="AP312" i="6"/>
  <c r="AP313" i="6"/>
  <c r="AP314" i="6"/>
  <c r="AP315" i="6"/>
  <c r="AP316" i="6"/>
  <c r="AP317" i="6"/>
  <c r="AP318" i="6"/>
  <c r="AP319" i="6"/>
  <c r="AP320" i="6"/>
  <c r="AP321" i="6"/>
  <c r="AP322" i="6"/>
  <c r="AP323" i="6"/>
  <c r="AP324" i="6"/>
  <c r="AP325" i="6"/>
  <c r="AP326" i="6"/>
  <c r="AP327" i="6"/>
  <c r="AP328" i="6"/>
  <c r="AP329" i="6"/>
  <c r="AP330" i="6"/>
  <c r="AP331" i="6"/>
  <c r="AP332" i="6"/>
  <c r="AP333" i="6"/>
  <c r="AP334" i="6"/>
  <c r="AP335" i="6"/>
  <c r="AP336" i="6"/>
  <c r="AP337" i="6"/>
  <c r="AP338" i="6"/>
  <c r="AP339" i="6"/>
  <c r="AP340" i="6"/>
  <c r="AP341" i="6"/>
  <c r="AP342" i="6"/>
  <c r="AP343" i="6"/>
  <c r="AP344" i="6"/>
  <c r="AP345" i="6"/>
  <c r="AP346" i="6"/>
  <c r="AP347" i="6"/>
  <c r="AP348" i="6"/>
  <c r="AP349" i="6"/>
  <c r="AP350" i="6"/>
  <c r="AP351" i="6"/>
  <c r="AP352" i="6"/>
  <c r="AP353" i="6"/>
  <c r="AP354" i="6"/>
  <c r="AP355" i="6"/>
  <c r="AP356" i="6"/>
  <c r="AP357" i="6"/>
  <c r="AP358" i="6"/>
  <c r="AP359" i="6"/>
  <c r="AP360" i="6"/>
  <c r="AP361" i="6"/>
  <c r="AP362" i="6"/>
  <c r="AP363" i="6"/>
  <c r="AP364" i="6"/>
  <c r="AP365" i="6"/>
  <c r="AP366" i="6"/>
  <c r="AP367" i="6"/>
  <c r="AP368" i="6"/>
  <c r="AP369" i="6"/>
  <c r="AP370" i="6"/>
  <c r="AP371" i="6"/>
  <c r="AP372" i="6"/>
  <c r="AP373" i="6"/>
  <c r="AP374" i="6"/>
  <c r="AP375" i="6"/>
  <c r="AP376" i="6"/>
  <c r="AP377" i="6"/>
  <c r="AP378" i="6"/>
  <c r="AP379" i="6"/>
  <c r="AP380" i="6"/>
  <c r="AP381" i="6"/>
  <c r="AP382" i="6"/>
  <c r="AP383" i="6"/>
  <c r="AP384" i="6"/>
  <c r="AP385" i="6"/>
  <c r="AP386" i="6"/>
  <c r="AP387" i="6"/>
  <c r="AP388" i="6"/>
  <c r="AP389" i="6"/>
  <c r="AP390" i="6"/>
  <c r="AP399" i="6"/>
  <c r="AP400" i="6"/>
  <c r="AP401" i="6"/>
  <c r="AP391" i="6"/>
  <c r="AP392" i="6"/>
  <c r="AP393" i="6"/>
  <c r="AP394" i="6"/>
  <c r="AP395" i="6"/>
  <c r="AP396" i="6"/>
  <c r="AP397" i="6"/>
  <c r="AP398" i="6"/>
  <c r="AC398" i="6"/>
  <c r="AA398" i="6"/>
  <c r="AP5" i="6" l="1"/>
  <c r="AP6" i="6"/>
  <c r="AP7" i="6"/>
  <c r="AP8" i="6"/>
  <c r="AP9" i="6"/>
  <c r="AP10" i="6"/>
  <c r="AP11" i="6"/>
  <c r="AP12" i="6"/>
  <c r="AP13" i="6"/>
  <c r="AP14" i="6"/>
  <c r="AP15" i="6"/>
  <c r="AP16" i="6"/>
  <c r="AP17" i="6"/>
  <c r="AP18" i="6"/>
  <c r="AP19" i="6"/>
  <c r="AP21" i="6"/>
  <c r="AP22" i="6"/>
  <c r="AP23" i="6"/>
  <c r="AP24" i="6"/>
  <c r="AP25" i="6"/>
  <c r="AP26" i="6"/>
  <c r="AP27" i="6"/>
  <c r="AP28" i="6"/>
  <c r="AP29" i="6"/>
  <c r="AP30" i="6"/>
  <c r="AP31" i="6"/>
  <c r="AP32" i="6"/>
  <c r="AP33" i="6"/>
  <c r="AP34" i="6"/>
  <c r="AP35" i="6"/>
  <c r="AP36" i="6"/>
  <c r="AP37" i="6"/>
  <c r="AP38" i="6"/>
  <c r="AP39" i="6"/>
  <c r="AP40" i="6"/>
  <c r="AP41" i="6"/>
  <c r="AP42" i="6"/>
  <c r="AP43" i="6"/>
  <c r="AP44" i="6"/>
  <c r="AP45" i="6"/>
  <c r="AP46" i="6"/>
  <c r="AP47" i="6"/>
  <c r="AP48" i="6"/>
  <c r="AP49" i="6"/>
  <c r="AP50" i="6"/>
  <c r="AP51" i="6"/>
  <c r="AP52" i="6"/>
  <c r="AP53" i="6"/>
  <c r="AP54" i="6"/>
  <c r="AP55" i="6"/>
  <c r="AP56" i="6"/>
  <c r="AP57" i="6"/>
  <c r="AP58" i="6"/>
  <c r="AP59" i="6"/>
  <c r="AP60" i="6"/>
  <c r="AP61" i="6"/>
  <c r="AP62" i="6"/>
  <c r="AP63" i="6"/>
  <c r="AP64" i="6"/>
  <c r="AP65" i="6"/>
  <c r="AP66" i="6"/>
  <c r="AP67" i="6"/>
  <c r="AP68" i="6"/>
  <c r="AP69" i="6"/>
  <c r="AP70" i="6"/>
  <c r="AP71" i="6"/>
  <c r="AP72" i="6"/>
  <c r="AP73" i="6"/>
  <c r="AP74" i="6"/>
  <c r="AP75" i="6"/>
  <c r="AP76" i="6"/>
  <c r="AP77" i="6"/>
  <c r="AP78" i="6"/>
  <c r="AP79" i="6"/>
  <c r="AP80" i="6"/>
  <c r="AP81" i="6"/>
  <c r="AP82" i="6"/>
  <c r="AP83" i="6"/>
  <c r="AP84" i="6"/>
  <c r="AP85" i="6"/>
  <c r="AP86" i="6"/>
  <c r="AP87" i="6"/>
  <c r="AP88" i="6"/>
  <c r="AP89" i="6"/>
  <c r="AP90" i="6"/>
  <c r="AP91" i="6"/>
  <c r="AP92" i="6"/>
  <c r="AP93" i="6"/>
  <c r="AP94" i="6"/>
  <c r="AP95" i="6"/>
  <c r="AP96" i="6"/>
  <c r="AP97" i="6"/>
  <c r="AP98" i="6"/>
  <c r="AP99" i="6"/>
  <c r="AP100" i="6"/>
  <c r="AP101" i="6"/>
  <c r="AP102" i="6"/>
  <c r="AP103" i="6"/>
  <c r="AP104" i="6"/>
  <c r="AP105" i="6"/>
  <c r="AP106" i="6"/>
  <c r="AP107" i="6"/>
  <c r="AP108" i="6"/>
  <c r="AP109" i="6"/>
  <c r="AP110" i="6"/>
  <c r="AP111" i="6"/>
  <c r="AP112" i="6"/>
  <c r="AP113" i="6"/>
  <c r="AP114" i="6"/>
  <c r="AP115" i="6"/>
  <c r="AP116" i="6"/>
  <c r="AP117" i="6"/>
  <c r="AP118" i="6"/>
  <c r="AP119" i="6"/>
  <c r="AP120" i="6"/>
  <c r="AP121" i="6"/>
  <c r="AP122" i="6"/>
  <c r="AP123" i="6"/>
  <c r="AP124" i="6"/>
  <c r="AP125" i="6"/>
  <c r="AP126" i="6"/>
  <c r="AP127" i="6"/>
  <c r="AP128" i="6"/>
  <c r="AP129" i="6"/>
  <c r="AP130" i="6"/>
  <c r="AP131" i="6"/>
  <c r="AP132" i="6"/>
  <c r="AP133" i="6"/>
  <c r="AP134" i="6"/>
  <c r="AP135" i="6"/>
  <c r="AP136" i="6"/>
  <c r="AP137" i="6"/>
  <c r="AP138" i="6"/>
  <c r="AP139" i="6"/>
  <c r="AP140" i="6"/>
  <c r="AP141" i="6"/>
  <c r="AP142" i="6"/>
  <c r="AP143" i="6"/>
  <c r="AP144" i="6"/>
  <c r="AP145" i="6"/>
  <c r="AP146" i="6"/>
  <c r="AP147" i="6"/>
  <c r="AP148" i="6"/>
  <c r="AP149" i="6"/>
  <c r="AP150" i="6"/>
  <c r="AP151" i="6"/>
  <c r="AP152" i="6"/>
  <c r="AP153" i="6"/>
  <c r="AP154" i="6"/>
  <c r="AP155" i="6"/>
  <c r="AP156" i="6"/>
  <c r="AP157" i="6"/>
  <c r="AP158" i="6"/>
  <c r="AP159" i="6"/>
  <c r="AP160" i="6"/>
  <c r="AP161" i="6"/>
  <c r="AP162" i="6"/>
  <c r="AP163" i="6"/>
  <c r="AP164" i="6"/>
  <c r="AP165" i="6"/>
  <c r="AP166" i="6"/>
  <c r="AP167" i="6"/>
  <c r="AP168" i="6"/>
  <c r="AP169" i="6"/>
  <c r="AP170" i="6"/>
  <c r="AP171" i="6"/>
  <c r="AP172" i="6"/>
  <c r="AP173" i="6"/>
  <c r="AP174" i="6"/>
  <c r="AP175" i="6"/>
  <c r="AP176" i="6"/>
  <c r="AP177" i="6"/>
  <c r="AP178" i="6"/>
  <c r="AP179" i="6"/>
  <c r="AP180" i="6"/>
  <c r="AP181" i="6"/>
  <c r="AP182" i="6"/>
  <c r="AP183" i="6"/>
  <c r="AP184" i="6"/>
  <c r="AP185" i="6"/>
  <c r="AP186" i="6"/>
  <c r="AP187" i="6"/>
  <c r="AP188" i="6"/>
  <c r="AP189" i="6"/>
  <c r="AP190" i="6"/>
  <c r="AP191" i="6"/>
  <c r="AP192" i="6"/>
  <c r="AP193" i="6"/>
  <c r="AP194" i="6"/>
  <c r="AP195" i="6"/>
  <c r="AP196" i="6"/>
  <c r="AP197" i="6"/>
  <c r="AP198" i="6"/>
  <c r="AP199" i="6"/>
  <c r="AP200" i="6"/>
  <c r="AP201" i="6"/>
  <c r="AP202" i="6"/>
  <c r="AP203" i="6"/>
  <c r="AP204" i="6"/>
  <c r="AP205" i="6"/>
  <c r="AP206" i="6"/>
  <c r="AP207" i="6"/>
  <c r="AP208" i="6"/>
  <c r="AP209" i="6"/>
  <c r="AP210" i="6"/>
  <c r="AP211" i="6"/>
  <c r="AP212" i="6"/>
  <c r="AP213" i="6"/>
  <c r="AP214" i="6"/>
  <c r="AP215" i="6"/>
  <c r="AP216" i="6"/>
  <c r="AP217" i="6"/>
  <c r="AP218" i="6"/>
  <c r="AP219" i="6"/>
  <c r="AP220" i="6"/>
  <c r="AP221" i="6"/>
  <c r="AP222" i="6"/>
  <c r="AP223" i="6"/>
  <c r="AP224" i="6"/>
  <c r="AP225" i="6"/>
  <c r="AP226" i="6"/>
  <c r="AP227" i="6"/>
  <c r="AP228" i="6"/>
  <c r="AP229" i="6"/>
  <c r="AP230" i="6"/>
  <c r="AP231" i="6"/>
  <c r="AP232" i="6"/>
  <c r="AP233" i="6"/>
  <c r="AP234" i="6"/>
  <c r="AP235" i="6"/>
  <c r="AP236" i="6"/>
  <c r="AP237" i="6"/>
  <c r="AP238" i="6"/>
  <c r="AP239" i="6"/>
  <c r="AP240" i="6"/>
  <c r="AP241" i="6"/>
  <c r="AP242" i="6"/>
  <c r="AP243" i="6"/>
  <c r="AP244" i="6"/>
  <c r="AP245" i="6"/>
  <c r="AP246" i="6"/>
  <c r="AP247" i="6"/>
  <c r="AP248" i="6"/>
  <c r="AP249" i="6"/>
  <c r="AP250" i="6"/>
  <c r="AP251" i="6"/>
  <c r="AP252" i="6"/>
  <c r="AP253" i="6"/>
  <c r="AP254" i="6"/>
  <c r="AP255" i="6"/>
  <c r="AP256" i="6"/>
  <c r="AP257" i="6"/>
  <c r="AP258" i="6"/>
  <c r="AP259" i="6"/>
  <c r="AP260" i="6"/>
  <c r="AP261" i="6"/>
  <c r="AP262" i="6"/>
  <c r="AP263" i="6"/>
  <c r="AP264" i="6"/>
  <c r="AP265" i="6"/>
  <c r="AP266" i="6"/>
  <c r="AP267" i="6"/>
  <c r="AP268" i="6"/>
  <c r="AP269" i="6"/>
  <c r="AP270" i="6"/>
  <c r="AP271" i="6"/>
  <c r="AP272" i="6"/>
  <c r="AP273" i="6"/>
  <c r="AP274" i="6"/>
  <c r="AP275" i="6"/>
  <c r="AP276" i="6"/>
  <c r="AP277" i="6"/>
  <c r="AP278" i="6"/>
  <c r="AP279" i="6"/>
  <c r="AP280" i="6"/>
  <c r="AP281" i="6"/>
  <c r="AP282" i="6"/>
  <c r="AP283" i="6"/>
  <c r="AP284" i="6"/>
  <c r="AP285" i="6"/>
  <c r="AP286" i="6"/>
  <c r="AP287" i="6"/>
  <c r="AP288" i="6"/>
  <c r="AP289" i="6"/>
  <c r="AP290" i="6"/>
  <c r="AP291" i="6"/>
  <c r="AP292" i="6"/>
  <c r="AP293" i="6"/>
  <c r="AP294" i="6"/>
  <c r="AP295" i="6"/>
  <c r="AP296" i="6"/>
  <c r="AP297" i="6"/>
  <c r="AP298" i="6"/>
  <c r="AP299" i="6"/>
  <c r="AP300" i="6"/>
  <c r="AP301" i="6"/>
  <c r="AP302" i="6"/>
  <c r="AP303" i="6"/>
  <c r="AP304" i="6"/>
  <c r="AP305" i="6"/>
  <c r="AP306" i="6"/>
  <c r="AP307" i="6"/>
  <c r="AP308" i="6"/>
  <c r="AP309" i="6"/>
  <c r="AP310" i="6"/>
  <c r="AP4" i="6"/>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A60" i="13" l="1"/>
  <c r="AA59" i="13"/>
  <c r="AA58" i="13"/>
  <c r="AA57" i="13"/>
  <c r="AA56" i="13"/>
  <c r="AA55" i="13"/>
  <c r="AA54" i="13"/>
  <c r="AA53" i="13"/>
  <c r="AA52" i="13"/>
  <c r="AA51" i="13"/>
  <c r="AA50" i="13"/>
  <c r="AA49" i="13"/>
  <c r="AA48" i="13"/>
  <c r="AA47" i="13"/>
  <c r="AA46" i="13"/>
  <c r="AA45" i="13"/>
  <c r="AA44" i="13"/>
  <c r="AA43" i="13"/>
  <c r="AA42" i="13"/>
  <c r="AA41" i="13"/>
  <c r="AA40" i="13"/>
  <c r="AA39" i="13"/>
  <c r="AA38" i="13"/>
  <c r="AA37" i="13"/>
  <c r="AA36" i="13"/>
  <c r="AA35" i="13"/>
  <c r="AA34" i="13"/>
  <c r="AA33" i="13"/>
  <c r="AA32" i="13"/>
  <c r="AA31" i="13"/>
  <c r="AA30" i="13"/>
  <c r="AA29" i="13"/>
  <c r="AA28" i="13"/>
  <c r="AA27" i="13"/>
  <c r="AA26" i="13"/>
  <c r="AA25" i="13"/>
  <c r="AA24" i="13"/>
  <c r="AA23" i="13"/>
  <c r="AA22" i="13"/>
  <c r="AA21" i="13"/>
  <c r="AA20" i="13"/>
  <c r="AA19" i="13"/>
  <c r="AA18" i="13"/>
  <c r="AA17" i="13"/>
  <c r="AA16" i="13"/>
  <c r="AA15" i="13"/>
  <c r="AA14" i="13"/>
  <c r="AA13" i="13"/>
  <c r="AA12" i="13"/>
  <c r="AA11" i="13"/>
  <c r="AA10" i="13"/>
  <c r="AA9" i="13"/>
  <c r="AA8" i="13"/>
  <c r="AA7" i="13"/>
  <c r="AA6" i="13"/>
  <c r="AA5" i="13"/>
  <c r="AA4" i="13"/>
  <c r="E1511" i="9"/>
  <c r="AA244" i="1" l="1"/>
  <c r="AA397" i="6" l="1"/>
  <c r="AA396" i="6"/>
  <c r="AA395" i="6"/>
  <c r="AA394" i="6"/>
  <c r="AA393" i="6"/>
  <c r="AA392" i="6"/>
  <c r="AA391" i="6"/>
  <c r="AL309" i="6"/>
  <c r="AI401" i="6"/>
  <c r="AL401" i="6" s="1"/>
  <c r="AL400" i="6"/>
  <c r="AA400" i="6" l="1"/>
  <c r="AA401" i="6"/>
  <c r="AA309" i="6"/>
  <c r="AA323" i="1"/>
  <c r="AA324" i="1"/>
  <c r="AA325" i="1"/>
  <c r="AA322" i="1"/>
  <c r="AL399" i="6" l="1"/>
  <c r="AI399" i="6"/>
  <c r="AA320" i="1" l="1"/>
  <c r="AA390" i="6" l="1"/>
  <c r="S325" i="1"/>
  <c r="S323" i="1" l="1"/>
  <c r="S324" i="1"/>
  <c r="S320" i="1" l="1"/>
  <c r="S321" i="1"/>
  <c r="S322" i="1"/>
  <c r="AA319" i="1" l="1"/>
  <c r="S319" i="1"/>
  <c r="AA318" i="1"/>
  <c r="S318" i="1"/>
  <c r="AA317" i="1"/>
  <c r="S317" i="1"/>
  <c r="AA316" i="1"/>
  <c r="S316" i="1"/>
  <c r="AA315" i="1"/>
  <c r="S315" i="1"/>
  <c r="AA314" i="1"/>
  <c r="S314" i="1"/>
  <c r="AA313" i="1"/>
  <c r="S313" i="1"/>
  <c r="AA312" i="1"/>
  <c r="S312" i="1"/>
  <c r="AA311" i="1"/>
  <c r="S311" i="1"/>
  <c r="AA310" i="1"/>
  <c r="S310" i="1"/>
  <c r="AA309" i="1"/>
  <c r="S309" i="1"/>
  <c r="AA308" i="1"/>
  <c r="S308" i="1"/>
  <c r="AA307" i="1"/>
  <c r="S307" i="1"/>
  <c r="AA306" i="1"/>
  <c r="S306" i="1"/>
  <c r="AA305" i="1"/>
  <c r="S305" i="1"/>
  <c r="S304" i="1"/>
  <c r="S303" i="1"/>
  <c r="AA302" i="1"/>
  <c r="S302" i="1"/>
  <c r="AA301" i="1"/>
  <c r="S301" i="1"/>
  <c r="AA300" i="1"/>
  <c r="S300" i="1"/>
  <c r="AA299" i="1"/>
  <c r="S299" i="1"/>
  <c r="AA298" i="1"/>
  <c r="S298" i="1"/>
  <c r="AA297" i="1"/>
  <c r="S297" i="1"/>
  <c r="AA296" i="1"/>
  <c r="S296" i="1"/>
  <c r="AA295" i="1"/>
  <c r="S295" i="1"/>
  <c r="AA294" i="1"/>
  <c r="S294" i="1"/>
  <c r="AA293" i="1"/>
  <c r="S293" i="1"/>
  <c r="AA292" i="1"/>
  <c r="S292" i="1"/>
  <c r="AA291" i="1"/>
  <c r="S291" i="1"/>
  <c r="AA290" i="1"/>
  <c r="S290" i="1"/>
  <c r="AA289" i="1"/>
  <c r="S289" i="1"/>
  <c r="AA288" i="1"/>
  <c r="S288" i="1"/>
  <c r="AA287" i="1"/>
  <c r="S287" i="1"/>
  <c r="AA286" i="1"/>
  <c r="S286" i="1"/>
  <c r="AA285" i="1"/>
  <c r="S285" i="1"/>
  <c r="AA284" i="1"/>
  <c r="S284" i="1"/>
  <c r="AA283" i="1"/>
  <c r="S283" i="1"/>
  <c r="AA282" i="1"/>
  <c r="S282" i="1"/>
  <c r="AA281" i="1"/>
  <c r="S281" i="1"/>
  <c r="AA280" i="1"/>
  <c r="S280" i="1"/>
  <c r="AA279" i="1"/>
  <c r="S279" i="1"/>
  <c r="AA278" i="1"/>
  <c r="S278" i="1"/>
  <c r="AA277" i="1"/>
  <c r="S277" i="1"/>
  <c r="AA276" i="1"/>
  <c r="S276" i="1"/>
  <c r="AA275" i="1"/>
  <c r="S275" i="1"/>
  <c r="AA274" i="1"/>
  <c r="S274" i="1"/>
  <c r="AA273" i="1"/>
  <c r="S273" i="1"/>
  <c r="AA272" i="1"/>
  <c r="S272" i="1"/>
  <c r="AA271" i="1"/>
  <c r="S271" i="1"/>
  <c r="AA270" i="1"/>
  <c r="S270" i="1"/>
  <c r="AA269" i="1"/>
  <c r="S269" i="1"/>
  <c r="AA268" i="1"/>
  <c r="S268" i="1"/>
  <c r="AA267" i="1"/>
  <c r="S267" i="1"/>
  <c r="AA266" i="1"/>
  <c r="S266" i="1"/>
  <c r="AA265" i="1"/>
  <c r="S265" i="1"/>
  <c r="AA264" i="1"/>
  <c r="S264" i="1"/>
  <c r="AA263" i="1"/>
  <c r="S263" i="1"/>
  <c r="AA262" i="1"/>
  <c r="S262" i="1"/>
  <c r="AA261" i="1"/>
  <c r="S261" i="1"/>
  <c r="AA260" i="1"/>
  <c r="S260" i="1"/>
  <c r="AA259" i="1"/>
  <c r="S259" i="1"/>
  <c r="AA258" i="1"/>
  <c r="S258" i="1"/>
  <c r="AA257" i="1"/>
  <c r="S257" i="1"/>
  <c r="AA256" i="1"/>
  <c r="S256" i="1"/>
  <c r="AA255" i="1"/>
  <c r="S255" i="1"/>
  <c r="AA254" i="1"/>
  <c r="S254" i="1"/>
  <c r="AA253" i="1"/>
  <c r="S253" i="1"/>
  <c r="AA252" i="1"/>
  <c r="S252" i="1"/>
  <c r="AA251" i="1"/>
  <c r="S251" i="1"/>
  <c r="AA250" i="1"/>
  <c r="S250" i="1"/>
  <c r="AA249" i="1"/>
  <c r="S249" i="1"/>
  <c r="AA248" i="1"/>
  <c r="S248" i="1"/>
  <c r="AA247" i="1"/>
  <c r="S247" i="1"/>
  <c r="AA246" i="1"/>
  <c r="S246" i="1"/>
  <c r="AA245" i="1"/>
  <c r="S245" i="1"/>
  <c r="S244" i="1"/>
  <c r="AA243" i="1"/>
  <c r="S243" i="1"/>
  <c r="AA242" i="1"/>
  <c r="S242" i="1"/>
  <c r="AA241" i="1"/>
  <c r="S241" i="1"/>
  <c r="AA240" i="1"/>
  <c r="S240" i="1"/>
  <c r="AA239" i="1"/>
  <c r="S239" i="1"/>
  <c r="AA238" i="1"/>
  <c r="S238" i="1"/>
  <c r="AA237" i="1"/>
  <c r="S237" i="1"/>
  <c r="AA236" i="1"/>
  <c r="S236" i="1"/>
  <c r="AA235" i="1"/>
  <c r="S235" i="1"/>
  <c r="AA234" i="1"/>
  <c r="S234" i="1"/>
  <c r="AA233" i="1"/>
  <c r="S233" i="1"/>
  <c r="AA232" i="1"/>
  <c r="S232" i="1"/>
  <c r="AA231" i="1"/>
  <c r="S231" i="1"/>
  <c r="AA230" i="1"/>
  <c r="S230" i="1"/>
  <c r="AA229" i="1"/>
  <c r="S229" i="1"/>
  <c r="AA228" i="1"/>
  <c r="S228" i="1"/>
  <c r="AA227" i="1"/>
  <c r="S227" i="1"/>
  <c r="AA226" i="1"/>
  <c r="S226" i="1"/>
  <c r="AA225" i="1"/>
  <c r="S225" i="1"/>
  <c r="AA224" i="1"/>
  <c r="S224" i="1"/>
  <c r="AA223" i="1"/>
  <c r="S223" i="1"/>
  <c r="AA222" i="1"/>
  <c r="S222" i="1"/>
  <c r="AA221" i="1"/>
  <c r="S221" i="1"/>
  <c r="AA220" i="1"/>
  <c r="S220" i="1"/>
  <c r="AA219" i="1"/>
  <c r="S219" i="1"/>
  <c r="AA218" i="1"/>
  <c r="S218" i="1"/>
  <c r="AA217" i="1"/>
  <c r="S217" i="1"/>
  <c r="AA216" i="1"/>
  <c r="S216" i="1"/>
  <c r="AA215" i="1"/>
  <c r="S215" i="1"/>
  <c r="AA214" i="1"/>
  <c r="S214" i="1"/>
  <c r="AA213" i="1"/>
  <c r="S213" i="1"/>
  <c r="AA212" i="1"/>
  <c r="S212" i="1"/>
  <c r="AA211" i="1"/>
  <c r="S211" i="1"/>
  <c r="AA210" i="1"/>
  <c r="S210" i="1"/>
  <c r="AA209" i="1"/>
  <c r="S209" i="1"/>
  <c r="AA208" i="1"/>
  <c r="S208" i="1"/>
  <c r="AA207" i="1"/>
  <c r="S207" i="1"/>
  <c r="AA206" i="1"/>
  <c r="S206" i="1"/>
  <c r="AA205" i="1"/>
  <c r="S205" i="1"/>
  <c r="AA204" i="1"/>
  <c r="S204" i="1"/>
  <c r="AA203" i="1"/>
  <c r="S203" i="1"/>
  <c r="AA202" i="1"/>
  <c r="S202" i="1"/>
  <c r="AA201" i="1"/>
  <c r="S201" i="1"/>
  <c r="AA200" i="1"/>
  <c r="S200" i="1"/>
  <c r="AA199" i="1"/>
  <c r="S199" i="1"/>
  <c r="AA198" i="1"/>
  <c r="S198" i="1"/>
  <c r="AA197" i="1"/>
  <c r="S197" i="1"/>
  <c r="AA196" i="1"/>
  <c r="S196" i="1"/>
  <c r="AA195" i="1"/>
  <c r="S195" i="1"/>
  <c r="AA194" i="1"/>
  <c r="S194" i="1"/>
  <c r="AA193" i="1"/>
  <c r="S193" i="1"/>
  <c r="AA192" i="1"/>
  <c r="S192" i="1"/>
  <c r="AA191" i="1"/>
  <c r="S191" i="1"/>
  <c r="AA190" i="1"/>
  <c r="S190" i="1"/>
  <c r="AA189" i="1"/>
  <c r="S189" i="1"/>
  <c r="AA188" i="1"/>
  <c r="S188" i="1"/>
  <c r="AA187" i="1"/>
  <c r="S187" i="1"/>
  <c r="AA186" i="1"/>
  <c r="S186" i="1"/>
  <c r="AA185" i="1"/>
  <c r="S185" i="1"/>
  <c r="AA184" i="1"/>
  <c r="S184" i="1"/>
  <c r="AA183" i="1"/>
  <c r="S183" i="1"/>
  <c r="AA182" i="1"/>
  <c r="S182" i="1"/>
  <c r="AA181" i="1"/>
  <c r="S181" i="1"/>
  <c r="AA180" i="1"/>
  <c r="S180" i="1"/>
  <c r="AA179" i="1"/>
  <c r="S179" i="1"/>
  <c r="AA178" i="1"/>
  <c r="S178" i="1"/>
  <c r="AA177" i="1"/>
  <c r="S177" i="1"/>
  <c r="AA176" i="1"/>
  <c r="S176" i="1"/>
  <c r="AA175" i="1"/>
  <c r="S175" i="1"/>
  <c r="AA174" i="1"/>
  <c r="S174" i="1"/>
  <c r="AA173" i="1"/>
  <c r="S173" i="1"/>
  <c r="AA172" i="1"/>
  <c r="S172" i="1"/>
  <c r="AA171" i="1"/>
  <c r="S171" i="1"/>
  <c r="AA170" i="1"/>
  <c r="S170" i="1"/>
  <c r="AA169" i="1"/>
  <c r="S169" i="1"/>
  <c r="AA168" i="1"/>
  <c r="S168" i="1"/>
  <c r="AA167" i="1"/>
  <c r="S167" i="1"/>
  <c r="AA166" i="1"/>
  <c r="S166" i="1"/>
  <c r="AA165" i="1"/>
  <c r="S165" i="1"/>
  <c r="AA164" i="1"/>
  <c r="S164" i="1"/>
  <c r="AA163" i="1"/>
  <c r="S163" i="1"/>
  <c r="AA162" i="1"/>
  <c r="S162" i="1"/>
  <c r="AA161" i="1"/>
  <c r="S161" i="1"/>
  <c r="AA160" i="1"/>
  <c r="S160" i="1"/>
  <c r="AA159" i="1"/>
  <c r="S159" i="1"/>
  <c r="AA158" i="1"/>
  <c r="S158" i="1"/>
  <c r="AA157" i="1"/>
  <c r="S157" i="1"/>
  <c r="AA156" i="1"/>
  <c r="S156" i="1"/>
  <c r="AA155" i="1"/>
  <c r="S155" i="1"/>
  <c r="AA154" i="1"/>
  <c r="S154" i="1"/>
  <c r="AA153" i="1"/>
  <c r="S153" i="1"/>
  <c r="AA152" i="1"/>
  <c r="S152" i="1"/>
  <c r="AA151" i="1"/>
  <c r="S151" i="1"/>
  <c r="AA150" i="1"/>
  <c r="S150" i="1"/>
  <c r="AA149" i="1"/>
  <c r="S149" i="1"/>
  <c r="AA148" i="1"/>
  <c r="S148" i="1"/>
  <c r="AA147" i="1"/>
  <c r="S147" i="1"/>
  <c r="AA146" i="1"/>
  <c r="S146" i="1"/>
  <c r="AA145" i="1"/>
  <c r="S145" i="1"/>
  <c r="AA144" i="1"/>
  <c r="S144" i="1"/>
  <c r="AA143" i="1"/>
  <c r="S143" i="1"/>
  <c r="AA142" i="1"/>
  <c r="S142" i="1"/>
  <c r="AA141" i="1"/>
  <c r="S141" i="1"/>
  <c r="AA140" i="1"/>
  <c r="S140" i="1"/>
  <c r="AA139" i="1"/>
  <c r="S139" i="1"/>
  <c r="AA138" i="1"/>
  <c r="S138" i="1"/>
  <c r="AA137" i="1"/>
  <c r="S137" i="1"/>
  <c r="AA136" i="1"/>
  <c r="S136" i="1"/>
  <c r="AA135" i="1"/>
  <c r="S135" i="1"/>
  <c r="AA134" i="1"/>
  <c r="S134" i="1"/>
  <c r="AA133" i="1"/>
  <c r="S133" i="1"/>
  <c r="AA132" i="1"/>
  <c r="S132" i="1"/>
  <c r="AA131" i="1"/>
  <c r="S131" i="1"/>
  <c r="AA130" i="1"/>
  <c r="S130" i="1"/>
  <c r="AA129" i="1"/>
  <c r="S129" i="1"/>
  <c r="AA128" i="1"/>
  <c r="S128" i="1"/>
  <c r="AA127" i="1"/>
  <c r="S127" i="1"/>
  <c r="AA126" i="1"/>
  <c r="S126" i="1"/>
  <c r="AA125" i="1"/>
  <c r="S125" i="1"/>
  <c r="AA124" i="1"/>
  <c r="S124" i="1"/>
  <c r="AA123" i="1"/>
  <c r="S123" i="1"/>
  <c r="AA122" i="1"/>
  <c r="S122" i="1"/>
  <c r="AA121" i="1"/>
  <c r="S121" i="1"/>
  <c r="AA120" i="1"/>
  <c r="S120" i="1"/>
  <c r="AA119" i="1"/>
  <c r="S119" i="1"/>
  <c r="AA118" i="1"/>
  <c r="S118" i="1"/>
  <c r="AA117" i="1"/>
  <c r="S117" i="1"/>
  <c r="AA116" i="1"/>
  <c r="S116" i="1"/>
  <c r="AA115" i="1"/>
  <c r="S115" i="1"/>
  <c r="AA114" i="1"/>
  <c r="S114" i="1"/>
  <c r="AA113" i="1"/>
  <c r="S113" i="1"/>
  <c r="AA112" i="1"/>
  <c r="S112" i="1"/>
  <c r="AA111" i="1"/>
  <c r="S111" i="1"/>
  <c r="AA110" i="1"/>
  <c r="S110" i="1"/>
  <c r="AA109" i="1"/>
  <c r="S109" i="1"/>
  <c r="AA108" i="1"/>
  <c r="S108" i="1"/>
  <c r="AA107" i="1"/>
  <c r="S107" i="1"/>
  <c r="AA106" i="1"/>
  <c r="S106" i="1"/>
  <c r="AA105" i="1"/>
  <c r="S105" i="1"/>
  <c r="AA104" i="1"/>
  <c r="S104" i="1"/>
  <c r="AA103" i="1"/>
  <c r="S103" i="1"/>
  <c r="AA102" i="1"/>
  <c r="S102" i="1"/>
  <c r="AA101" i="1"/>
  <c r="S101" i="1"/>
  <c r="AA100" i="1"/>
  <c r="S100" i="1"/>
  <c r="AA99" i="1"/>
  <c r="S99" i="1"/>
  <c r="AA98" i="1"/>
  <c r="S98" i="1"/>
  <c r="AA97" i="1"/>
  <c r="S97" i="1"/>
  <c r="AA96" i="1"/>
  <c r="S96" i="1"/>
  <c r="AA95" i="1"/>
  <c r="S95" i="1"/>
  <c r="AA94" i="1"/>
  <c r="S94" i="1"/>
  <c r="AA93" i="1"/>
  <c r="S93" i="1"/>
  <c r="AA92" i="1"/>
  <c r="S92" i="1"/>
  <c r="AA91" i="1"/>
  <c r="S91" i="1"/>
  <c r="AA90" i="1"/>
  <c r="S90" i="1"/>
  <c r="AA89" i="1"/>
  <c r="S89" i="1"/>
  <c r="AA88" i="1"/>
  <c r="S88" i="1"/>
  <c r="AA87" i="1"/>
  <c r="S87" i="1"/>
  <c r="AA86" i="1"/>
  <c r="S86" i="1"/>
  <c r="AA85" i="1"/>
  <c r="S85" i="1"/>
  <c r="AA84" i="1"/>
  <c r="S84" i="1"/>
  <c r="AA83" i="1"/>
  <c r="S83" i="1"/>
  <c r="AA82" i="1"/>
  <c r="S82" i="1"/>
  <c r="AA81" i="1"/>
  <c r="S81" i="1"/>
  <c r="AA80" i="1"/>
  <c r="S80" i="1"/>
  <c r="AA79" i="1"/>
  <c r="S79" i="1"/>
  <c r="AA78" i="1"/>
  <c r="S78" i="1"/>
  <c r="AA77" i="1"/>
  <c r="S77" i="1"/>
  <c r="AA76" i="1"/>
  <c r="S76" i="1"/>
  <c r="AA75" i="1"/>
  <c r="S75" i="1"/>
  <c r="AA74" i="1"/>
  <c r="S74" i="1"/>
  <c r="AA73" i="1"/>
  <c r="S73" i="1"/>
  <c r="AA72" i="1"/>
  <c r="S72" i="1"/>
  <c r="AA71" i="1"/>
  <c r="S71" i="1"/>
  <c r="AA70" i="1"/>
  <c r="S70" i="1"/>
  <c r="AA69" i="1"/>
  <c r="S69" i="1"/>
  <c r="AA68" i="1"/>
  <c r="S68" i="1"/>
  <c r="AA67" i="1"/>
  <c r="S67" i="1"/>
  <c r="AA66" i="1"/>
  <c r="S66" i="1"/>
  <c r="AA65" i="1"/>
  <c r="S65" i="1"/>
  <c r="AA64" i="1"/>
  <c r="S64" i="1"/>
  <c r="AA63" i="1"/>
  <c r="S63" i="1"/>
  <c r="AA62" i="1"/>
  <c r="S62" i="1"/>
  <c r="AA61" i="1"/>
  <c r="S61" i="1"/>
  <c r="AA60" i="1"/>
  <c r="S60" i="1"/>
  <c r="AA59" i="1"/>
  <c r="S59" i="1"/>
  <c r="AA58" i="1"/>
  <c r="S58" i="1"/>
  <c r="AA57" i="1"/>
  <c r="S57" i="1"/>
  <c r="AA56" i="1"/>
  <c r="S56" i="1"/>
  <c r="AA55" i="1"/>
  <c r="S55" i="1"/>
  <c r="AA54" i="1"/>
  <c r="S54" i="1"/>
  <c r="AA53" i="1"/>
  <c r="S53" i="1"/>
  <c r="AA52" i="1"/>
  <c r="S52" i="1"/>
  <c r="AA51" i="1"/>
  <c r="S51" i="1"/>
  <c r="AA50" i="1"/>
  <c r="S50" i="1"/>
  <c r="AA49" i="1"/>
  <c r="S49" i="1"/>
  <c r="AA48" i="1"/>
  <c r="S48" i="1"/>
  <c r="AA47" i="1"/>
  <c r="S47" i="1"/>
  <c r="AA46" i="1"/>
  <c r="S46" i="1"/>
  <c r="AA45" i="1"/>
  <c r="S45" i="1"/>
  <c r="AA44" i="1"/>
  <c r="S44" i="1"/>
  <c r="AA43" i="1"/>
  <c r="S43" i="1"/>
  <c r="AA42" i="1"/>
  <c r="S42" i="1"/>
  <c r="AA41" i="1"/>
  <c r="S41" i="1"/>
  <c r="AA40" i="1"/>
  <c r="S40" i="1"/>
  <c r="AA39" i="1"/>
  <c r="S39" i="1"/>
  <c r="AA38" i="1"/>
  <c r="S38" i="1"/>
  <c r="AA37" i="1"/>
  <c r="S37" i="1"/>
  <c r="AA36" i="1"/>
  <c r="S36" i="1"/>
  <c r="AA35" i="1"/>
  <c r="S35" i="1"/>
  <c r="AA34" i="1"/>
  <c r="S34" i="1"/>
  <c r="AA33" i="1"/>
  <c r="S33" i="1"/>
  <c r="AA32" i="1"/>
  <c r="S32" i="1"/>
  <c r="AA31" i="1"/>
  <c r="S31" i="1"/>
  <c r="AA30" i="1"/>
  <c r="S30" i="1"/>
  <c r="AA29" i="1"/>
  <c r="S29" i="1"/>
  <c r="AA28" i="1"/>
  <c r="S28" i="1"/>
  <c r="AA27" i="1"/>
  <c r="S27" i="1"/>
  <c r="AA26" i="1"/>
  <c r="S26" i="1"/>
  <c r="AA25" i="1"/>
  <c r="S25" i="1"/>
  <c r="AA24" i="1"/>
  <c r="S24" i="1"/>
  <c r="AA23" i="1"/>
  <c r="S23" i="1"/>
  <c r="AA22" i="1"/>
  <c r="S22" i="1"/>
  <c r="AA21" i="1"/>
  <c r="S21" i="1"/>
  <c r="AA20" i="1"/>
  <c r="S20" i="1"/>
  <c r="AA19" i="1"/>
  <c r="S19" i="1"/>
  <c r="AA18" i="1"/>
  <c r="S18" i="1"/>
  <c r="AA17" i="1"/>
  <c r="S17" i="1"/>
  <c r="AA16" i="1"/>
  <c r="S16" i="1"/>
  <c r="AA15" i="1"/>
  <c r="S15" i="1"/>
  <c r="AA14" i="1"/>
  <c r="S14" i="1"/>
  <c r="AA13" i="1"/>
  <c r="S13" i="1"/>
  <c r="AA12" i="1"/>
  <c r="S12" i="1"/>
  <c r="AA11" i="1"/>
  <c r="S11" i="1"/>
  <c r="AA10" i="1"/>
  <c r="S10" i="1"/>
  <c r="AA9" i="1"/>
  <c r="S9" i="1"/>
  <c r="AA8" i="1"/>
  <c r="S8" i="1"/>
  <c r="AA7" i="1"/>
  <c r="S7" i="1"/>
  <c r="AA6" i="1"/>
  <c r="S6" i="1"/>
  <c r="AA5" i="1"/>
  <c r="S5" i="1"/>
  <c r="AA4" i="1"/>
  <c r="S4" i="1"/>
  <c r="AA389" i="6" l="1"/>
  <c r="AA387" i="6"/>
  <c r="AA386" i="6"/>
  <c r="AA310" i="6"/>
  <c r="AA385" i="6"/>
  <c r="AA384" i="6"/>
  <c r="AA383" i="6" l="1"/>
  <c r="AA382" i="6"/>
  <c r="AA381" i="6"/>
  <c r="AA380" i="6"/>
  <c r="AA379" i="6"/>
  <c r="AA378" i="6"/>
  <c r="AA377" i="6"/>
  <c r="AA376" i="6"/>
  <c r="AA375" i="6"/>
  <c r="AA374" i="6"/>
  <c r="AA373" i="6"/>
  <c r="AA372" i="6"/>
  <c r="AA371" i="6"/>
  <c r="AA370" i="6"/>
  <c r="AA367" i="6"/>
  <c r="AA368" i="6"/>
  <c r="AA364" i="6"/>
  <c r="AA365" i="6"/>
  <c r="AA363" i="6"/>
  <c r="AA366" i="6"/>
  <c r="AA361" i="6" l="1"/>
  <c r="AA360" i="6"/>
  <c r="AA359" i="6"/>
  <c r="AA358" i="6"/>
  <c r="AA357" i="6"/>
  <c r="E793" i="9"/>
  <c r="E792" i="9"/>
  <c r="E791" i="9"/>
  <c r="E790" i="9"/>
  <c r="E800" i="9"/>
  <c r="E799" i="9"/>
  <c r="E798" i="9"/>
  <c r="E797" i="9"/>
  <c r="E796" i="9"/>
  <c r="E1554" i="9"/>
  <c r="E1661" i="9"/>
  <c r="E1660" i="9"/>
  <c r="E1659" i="9"/>
  <c r="E1658" i="9"/>
  <c r="E1657" i="9"/>
  <c r="E1656" i="9"/>
  <c r="E1655" i="9"/>
  <c r="E1654" i="9"/>
  <c r="E1653" i="9"/>
  <c r="E1652" i="9"/>
  <c r="E1651" i="9"/>
  <c r="E1650" i="9"/>
  <c r="E1649" i="9"/>
  <c r="E1648" i="9"/>
  <c r="E1647" i="9"/>
  <c r="E1646" i="9"/>
  <c r="E1645" i="9"/>
  <c r="E1644" i="9"/>
  <c r="E1641" i="9"/>
  <c r="E1640" i="9"/>
  <c r="E1639" i="9"/>
  <c r="E1638" i="9"/>
  <c r="E1637" i="9"/>
  <c r="E1636" i="9"/>
  <c r="E1635" i="9"/>
  <c r="E1634" i="9"/>
  <c r="E1633" i="9"/>
  <c r="E1632" i="9"/>
  <c r="E1631" i="9"/>
  <c r="E1630" i="9"/>
  <c r="E1629" i="9"/>
  <c r="E1628" i="9"/>
  <c r="E1627" i="9"/>
  <c r="E1626" i="9"/>
  <c r="E1625" i="9"/>
  <c r="E1624" i="9"/>
  <c r="E1623" i="9"/>
  <c r="E1622" i="9"/>
  <c r="E1621" i="9"/>
  <c r="E1620" i="9"/>
  <c r="E1619" i="9"/>
  <c r="E1618" i="9"/>
  <c r="E1617" i="9"/>
  <c r="E1616" i="9"/>
  <c r="E1615" i="9"/>
  <c r="E1614" i="9"/>
  <c r="E1613" i="9"/>
  <c r="E1612" i="9"/>
  <c r="E1611" i="9"/>
  <c r="E1610" i="9"/>
  <c r="E1609" i="9"/>
  <c r="E1608" i="9"/>
  <c r="E1607" i="9"/>
  <c r="E1606" i="9"/>
  <c r="E1605" i="9"/>
  <c r="E1604" i="9"/>
  <c r="E1603" i="9"/>
  <c r="E1602" i="9"/>
  <c r="E1601" i="9"/>
  <c r="E1600" i="9"/>
  <c r="E1599" i="9"/>
  <c r="E1598" i="9"/>
  <c r="E1597" i="9"/>
  <c r="E1596" i="9"/>
  <c r="E1595" i="9"/>
  <c r="E1594" i="9"/>
  <c r="E1593" i="9"/>
  <c r="E1592" i="9"/>
  <c r="E1591" i="9"/>
  <c r="E1588" i="9"/>
  <c r="E1587" i="9"/>
  <c r="E1586" i="9"/>
  <c r="E1585" i="9"/>
  <c r="E1584" i="9"/>
  <c r="E1583" i="9"/>
  <c r="E1582" i="9"/>
  <c r="E1581" i="9"/>
  <c r="E1580" i="9"/>
  <c r="E1579" i="9"/>
  <c r="E1578" i="9"/>
  <c r="E1577" i="9"/>
  <c r="E1576" i="9"/>
  <c r="E1575" i="9"/>
  <c r="E1574" i="9"/>
  <c r="E1573" i="9"/>
  <c r="E1572" i="9"/>
  <c r="E1571" i="9"/>
  <c r="E1570" i="9"/>
  <c r="E1569" i="9"/>
  <c r="E1568" i="9"/>
  <c r="E1567" i="9"/>
  <c r="E1566" i="9"/>
  <c r="E1565" i="9"/>
  <c r="E1564" i="9"/>
  <c r="E1563" i="9"/>
  <c r="E1562" i="9"/>
  <c r="E1561" i="9"/>
  <c r="E1560" i="9"/>
  <c r="E1559" i="9"/>
  <c r="E1558" i="9"/>
  <c r="E1557" i="9"/>
  <c r="E1556" i="9"/>
  <c r="E1555" i="9"/>
  <c r="E1553" i="9"/>
  <c r="E1552" i="9"/>
  <c r="E1551" i="9"/>
  <c r="E1550" i="9"/>
  <c r="E1549" i="9"/>
  <c r="E1548" i="9"/>
  <c r="E1547" i="9"/>
  <c r="E1546" i="9"/>
  <c r="E1545" i="9"/>
  <c r="E1544" i="9"/>
  <c r="E1543" i="9"/>
  <c r="E1542" i="9"/>
  <c r="E1541" i="9"/>
  <c r="E1540" i="9"/>
  <c r="E1539" i="9"/>
  <c r="E1538" i="9"/>
  <c r="E1535" i="9"/>
  <c r="E1534" i="9"/>
  <c r="E1533" i="9"/>
  <c r="E1532" i="9"/>
  <c r="E1531" i="9"/>
  <c r="E1530" i="9"/>
  <c r="E1529" i="9"/>
  <c r="E1528" i="9"/>
  <c r="E1527" i="9"/>
  <c r="E1526" i="9"/>
  <c r="E1525" i="9"/>
  <c r="E1524" i="9"/>
  <c r="E1523" i="9"/>
  <c r="E1522" i="9"/>
  <c r="E1521" i="9"/>
  <c r="E1520" i="9"/>
  <c r="E1519" i="9"/>
  <c r="E1518" i="9"/>
  <c r="E1517" i="9"/>
  <c r="E1516" i="9"/>
  <c r="E1515" i="9"/>
  <c r="E1514" i="9"/>
  <c r="E1513" i="9"/>
  <c r="E1512" i="9"/>
  <c r="E1510" i="9"/>
  <c r="E1509" i="9"/>
  <c r="E1508" i="9"/>
  <c r="E1507" i="9"/>
  <c r="E1506" i="9"/>
  <c r="E1505" i="9"/>
  <c r="E1504" i="9"/>
  <c r="E1503" i="9"/>
  <c r="E1502" i="9"/>
  <c r="E1501" i="9"/>
  <c r="E1500" i="9"/>
  <c r="E1499" i="9"/>
  <c r="E1498" i="9"/>
  <c r="E1497" i="9"/>
  <c r="E1496" i="9"/>
  <c r="E1495" i="9"/>
  <c r="E1494" i="9"/>
  <c r="E1493" i="9"/>
  <c r="E1492" i="9"/>
  <c r="E1491" i="9"/>
  <c r="E1490" i="9"/>
  <c r="E1489" i="9"/>
  <c r="E1488" i="9"/>
  <c r="E1487" i="9"/>
  <c r="E1486" i="9"/>
  <c r="E1485" i="9"/>
  <c r="E1482" i="9"/>
  <c r="E1481" i="9"/>
  <c r="E1480" i="9"/>
  <c r="E1479" i="9"/>
  <c r="E1478" i="9"/>
  <c r="E1477" i="9"/>
  <c r="E1476" i="9"/>
  <c r="E1475" i="9"/>
  <c r="E1474" i="9"/>
  <c r="E1473" i="9"/>
  <c r="E1472" i="9"/>
  <c r="AA356" i="6"/>
  <c r="AA355" i="6"/>
  <c r="AA354" i="6" l="1"/>
  <c r="AA353" i="6"/>
  <c r="AA352" i="6"/>
  <c r="AA351" i="6"/>
  <c r="AA350" i="6"/>
  <c r="AA349" i="6"/>
  <c r="AA348" i="6"/>
  <c r="AA347" i="6"/>
  <c r="AA346" i="6"/>
  <c r="AA345" i="6"/>
  <c r="AA344" i="6"/>
  <c r="AA343" i="6" l="1"/>
  <c r="AA342" i="6"/>
  <c r="AA341" i="6"/>
  <c r="AA340" i="6"/>
  <c r="AA339" i="6"/>
  <c r="AA338" i="6"/>
  <c r="AA334" i="6"/>
  <c r="AA330" i="6"/>
  <c r="AA331" i="6"/>
  <c r="AA332" i="6"/>
  <c r="AA333" i="6"/>
  <c r="AA335" i="6"/>
  <c r="AA336" i="6"/>
  <c r="AA337" i="6"/>
  <c r="AA329" i="6" l="1"/>
  <c r="AA328" i="6"/>
  <c r="AA327" i="6"/>
  <c r="AA326" i="6"/>
  <c r="AA325" i="6"/>
  <c r="AA324" i="6" l="1"/>
  <c r="AA323" i="6"/>
  <c r="AA322" i="6"/>
  <c r="AA321" i="6"/>
  <c r="AA320" i="6"/>
  <c r="AA319" i="6"/>
  <c r="AA308" i="6"/>
  <c r="AA307" i="6"/>
  <c r="AA306" i="6"/>
  <c r="AA304" i="6"/>
  <c r="AA303" i="6"/>
  <c r="AA302" i="6"/>
  <c r="AA301" i="6"/>
  <c r="AA300" i="6"/>
  <c r="AA299" i="6"/>
  <c r="AC298" i="6"/>
  <c r="AA298" i="6"/>
  <c r="AA297" i="6"/>
  <c r="AA296" i="6"/>
  <c r="AA295" i="6"/>
  <c r="AA294" i="6"/>
  <c r="AA293" i="6"/>
  <c r="AA292" i="6"/>
  <c r="AA291" i="6"/>
  <c r="AA290" i="6"/>
  <c r="AA289" i="6"/>
  <c r="AA288" i="6"/>
  <c r="AA287" i="6"/>
  <c r="AA286" i="6"/>
  <c r="AA285" i="6"/>
  <c r="AA284" i="6"/>
  <c r="AA283" i="6"/>
  <c r="AA282" i="6"/>
  <c r="AA281" i="6"/>
  <c r="AL280" i="6"/>
  <c r="AA280" i="6"/>
  <c r="AA279" i="6"/>
  <c r="AA278" i="6"/>
  <c r="AA277" i="6"/>
  <c r="AC276" i="6"/>
  <c r="AA276" i="6"/>
  <c r="AL275" i="6"/>
  <c r="AA275" i="6"/>
  <c r="AA274" i="6"/>
  <c r="AA273" i="6"/>
  <c r="AA272" i="6"/>
  <c r="AA271" i="6"/>
  <c r="AA270" i="6"/>
  <c r="AA269" i="6"/>
  <c r="AA268" i="6"/>
  <c r="AA267" i="6"/>
  <c r="AA266" i="6"/>
  <c r="AA265" i="6"/>
  <c r="AA264" i="6"/>
  <c r="AA263" i="6"/>
  <c r="AA262" i="6"/>
  <c r="AA260" i="6"/>
  <c r="AA259" i="6"/>
  <c r="AA258" i="6"/>
  <c r="AA257" i="6"/>
  <c r="AA256" i="6"/>
  <c r="AA255" i="6"/>
  <c r="AA254" i="6"/>
  <c r="AA253" i="6"/>
  <c r="AA252" i="6"/>
  <c r="AA251" i="6"/>
  <c r="AA250" i="6"/>
  <c r="AA249" i="6"/>
  <c r="AA248" i="6"/>
  <c r="AA247" i="6"/>
  <c r="AA246" i="6"/>
  <c r="AA245" i="6"/>
  <c r="AA244" i="6"/>
  <c r="AA243" i="6"/>
  <c r="AA242" i="6"/>
  <c r="AA240" i="6"/>
  <c r="AA239" i="6"/>
  <c r="AA238" i="6"/>
  <c r="AA237" i="6"/>
  <c r="AA236" i="6"/>
  <c r="AA234" i="6"/>
  <c r="AA233" i="6"/>
  <c r="AA232" i="6"/>
  <c r="AA231" i="6"/>
  <c r="AA230" i="6"/>
  <c r="AA229" i="6"/>
  <c r="AA228" i="6"/>
  <c r="AA227" i="6"/>
  <c r="AA226" i="6"/>
  <c r="AA225" i="6"/>
  <c r="AA224" i="6"/>
  <c r="AA223" i="6"/>
  <c r="AA222" i="6"/>
  <c r="AA220" i="6"/>
  <c r="AA219" i="6"/>
  <c r="AA218" i="6"/>
  <c r="AA217" i="6"/>
  <c r="AA216" i="6"/>
  <c r="AA215" i="6"/>
  <c r="AA214" i="6"/>
  <c r="AA213" i="6"/>
  <c r="AA212" i="6"/>
  <c r="AA211" i="6"/>
  <c r="AA210" i="6"/>
  <c r="AA209" i="6"/>
  <c r="AA208" i="6"/>
  <c r="AA207" i="6"/>
  <c r="AA206" i="6"/>
  <c r="AA205" i="6"/>
  <c r="AA204" i="6"/>
  <c r="AA203" i="6"/>
  <c r="AA202" i="6"/>
  <c r="AA201" i="6"/>
  <c r="AA200" i="6"/>
  <c r="AA199" i="6"/>
  <c r="AA198" i="6"/>
  <c r="AA197" i="6"/>
  <c r="AA196" i="6"/>
  <c r="AA195" i="6"/>
  <c r="AA194" i="6"/>
  <c r="AA193" i="6"/>
  <c r="AL192" i="6"/>
  <c r="AA192" i="6"/>
  <c r="AL191" i="6"/>
  <c r="AA190" i="6"/>
  <c r="AA189" i="6"/>
  <c r="AA188" i="6"/>
  <c r="AA187" i="6"/>
  <c r="AA186" i="6"/>
  <c r="AA184" i="6"/>
  <c r="AA183" i="6"/>
  <c r="AA182" i="6"/>
  <c r="AA181" i="6"/>
  <c r="AA180" i="6"/>
  <c r="AA179" i="6"/>
  <c r="AA178" i="6"/>
  <c r="AA177" i="6"/>
  <c r="AA176" i="6"/>
  <c r="AA175" i="6"/>
  <c r="AA174" i="6"/>
  <c r="AA173" i="6"/>
  <c r="AA172" i="6"/>
  <c r="AA171" i="6"/>
  <c r="AA170" i="6"/>
  <c r="AA168" i="6"/>
  <c r="AA167" i="6"/>
  <c r="AA166" i="6"/>
  <c r="AA165" i="6"/>
  <c r="AA164" i="6"/>
  <c r="AA163" i="6"/>
  <c r="AA162" i="6"/>
  <c r="AA161" i="6"/>
  <c r="AA160" i="6"/>
  <c r="AA159" i="6"/>
  <c r="AA158" i="6"/>
  <c r="AA157" i="6"/>
  <c r="AA156" i="6"/>
  <c r="AA155" i="6"/>
  <c r="AA154" i="6"/>
  <c r="AA153" i="6"/>
  <c r="AA152" i="6"/>
  <c r="AA151" i="6"/>
  <c r="AA149" i="6"/>
  <c r="AA148" i="6"/>
  <c r="AA147" i="6"/>
  <c r="AA146" i="6"/>
  <c r="AA144" i="6"/>
  <c r="AA143" i="6"/>
  <c r="AA142" i="6"/>
  <c r="AA141" i="6"/>
  <c r="AA140" i="6"/>
  <c r="AA139" i="6"/>
  <c r="AA138" i="6"/>
  <c r="AA137" i="6"/>
  <c r="AA135" i="6"/>
  <c r="AA134" i="6"/>
  <c r="AA133" i="6"/>
  <c r="AA132" i="6"/>
  <c r="AA131" i="6"/>
  <c r="AA130" i="6"/>
  <c r="AA129" i="6"/>
  <c r="AA128" i="6"/>
  <c r="AA127" i="6"/>
  <c r="AA126" i="6"/>
  <c r="AA125" i="6"/>
  <c r="AA123" i="6"/>
  <c r="AA122" i="6"/>
  <c r="AA121" i="6"/>
  <c r="AA120" i="6"/>
  <c r="AA119" i="6"/>
  <c r="AA118" i="6"/>
  <c r="AA117" i="6"/>
  <c r="AA116" i="6"/>
  <c r="AA115" i="6"/>
  <c r="AA114" i="6"/>
  <c r="AA113" i="6"/>
  <c r="AA112" i="6"/>
  <c r="AA111" i="6"/>
  <c r="AA110" i="6"/>
  <c r="AA109" i="6"/>
  <c r="AA108" i="6"/>
  <c r="AA107" i="6"/>
  <c r="AA106" i="6"/>
  <c r="AA105" i="6"/>
  <c r="AA104" i="6"/>
  <c r="AA102" i="6"/>
  <c r="AA101" i="6"/>
  <c r="AA100" i="6"/>
  <c r="AA99" i="6"/>
  <c r="AA98" i="6"/>
  <c r="AA97" i="6"/>
  <c r="AA96" i="6"/>
  <c r="AA95" i="6"/>
  <c r="AA94" i="6"/>
  <c r="AA93" i="6"/>
  <c r="AA92" i="6"/>
  <c r="AA90" i="6"/>
  <c r="AA89" i="6"/>
  <c r="AA88" i="6"/>
  <c r="AA87" i="6"/>
  <c r="AA86" i="6"/>
  <c r="AA85" i="6"/>
  <c r="AA84" i="6"/>
  <c r="AA83" i="6"/>
  <c r="AA82" i="6"/>
  <c r="AA81" i="6"/>
  <c r="AA80" i="6"/>
  <c r="AA79" i="6"/>
  <c r="AA78" i="6"/>
  <c r="AA77" i="6"/>
  <c r="AA76" i="6"/>
  <c r="AA75" i="6"/>
  <c r="AA74" i="6"/>
  <c r="AA73" i="6"/>
  <c r="AA72" i="6"/>
  <c r="AA71" i="6"/>
  <c r="AA70" i="6"/>
  <c r="AA69" i="6"/>
  <c r="AA68" i="6"/>
  <c r="AA67" i="6"/>
  <c r="AA66" i="6"/>
  <c r="AA65" i="6"/>
  <c r="AA64" i="6"/>
  <c r="AA63" i="6"/>
  <c r="AA62" i="6"/>
  <c r="AA60" i="6"/>
  <c r="AA59" i="6"/>
  <c r="AA58" i="6"/>
  <c r="AA57" i="6"/>
  <c r="AA56" i="6"/>
  <c r="AA55" i="6"/>
  <c r="AA54" i="6"/>
  <c r="AA53" i="6"/>
  <c r="AA52" i="6"/>
  <c r="AA51" i="6"/>
  <c r="AA50" i="6"/>
  <c r="AA49" i="6"/>
  <c r="AA48" i="6"/>
  <c r="AA47" i="6"/>
  <c r="AA46" i="6"/>
  <c r="AA45" i="6"/>
  <c r="AA44" i="6"/>
  <c r="AA42" i="6"/>
  <c r="AA41" i="6"/>
  <c r="AA40" i="6"/>
  <c r="AA39" i="6"/>
  <c r="AA38" i="6"/>
  <c r="AA37" i="6"/>
  <c r="AA36" i="6"/>
  <c r="AA35" i="6"/>
  <c r="AA34" i="6"/>
  <c r="AA33" i="6"/>
  <c r="AA32" i="6"/>
  <c r="AA31" i="6"/>
  <c r="AA30" i="6"/>
  <c r="AA29" i="6"/>
  <c r="AA28" i="6"/>
  <c r="AA27" i="6"/>
  <c r="AA26" i="6"/>
  <c r="AA25" i="6"/>
  <c r="AA24" i="6"/>
  <c r="AA23" i="6"/>
  <c r="AA22" i="6"/>
  <c r="AA21" i="6"/>
  <c r="AA19" i="6"/>
  <c r="AA18" i="6"/>
  <c r="AA17" i="6"/>
  <c r="AA16" i="6"/>
  <c r="AA15" i="6"/>
  <c r="AA14" i="6"/>
  <c r="AA13" i="6"/>
  <c r="AA12" i="6"/>
  <c r="AA11" i="6"/>
  <c r="AA10" i="6"/>
  <c r="AA9" i="6"/>
  <c r="AA7" i="6"/>
  <c r="AA6" i="6"/>
  <c r="AA4" i="6"/>
  <c r="AA318" i="6"/>
  <c r="AA312" i="6"/>
  <c r="AA313" i="6"/>
  <c r="AA314" i="6"/>
  <c r="AA315" i="6"/>
  <c r="AA316" i="6"/>
  <c r="AA317" i="6"/>
  <c r="AA311" i="6"/>
</calcChain>
</file>

<file path=xl/comments1.xml><?xml version="1.0" encoding="utf-8"?>
<comments xmlns="http://schemas.openxmlformats.org/spreadsheetml/2006/main">
  <authors>
    <author>INABIF USPPAM - Consultor 02</author>
  </authors>
  <commentList>
    <comment ref="AF2" authorId="0">
      <text>
        <r>
          <rPr>
            <b/>
            <sz val="9"/>
            <color indexed="81"/>
            <rFont val="Tahoma"/>
            <family val="2"/>
          </rPr>
          <t xml:space="preserve">El Punto 10. Focalziación, representa los ingreso del PNVD
</t>
        </r>
        <r>
          <rPr>
            <sz val="9"/>
            <color indexed="81"/>
            <rFont val="Tahoma"/>
            <family val="2"/>
          </rPr>
          <t xml:space="preserve">
</t>
        </r>
      </text>
    </comment>
  </commentList>
</comments>
</file>

<file path=xl/comments2.xml><?xml version="1.0" encoding="utf-8"?>
<comments xmlns="http://schemas.openxmlformats.org/spreadsheetml/2006/main">
  <authors>
    <author>INABIF USPPAM - Consultor 02</author>
  </authors>
  <commentList>
    <comment ref="AF2" authorId="0">
      <text>
        <r>
          <rPr>
            <b/>
            <sz val="9"/>
            <color indexed="81"/>
            <rFont val="Tahoma"/>
            <family val="2"/>
          </rPr>
          <t xml:space="preserve">El Punto 10. Focalziación, representa los ingreso del PNVD
</t>
        </r>
        <r>
          <rPr>
            <sz val="9"/>
            <color indexed="81"/>
            <rFont val="Tahoma"/>
            <family val="2"/>
          </rPr>
          <t xml:space="preserve">
</t>
        </r>
      </text>
    </comment>
    <comment ref="AG2" authorId="0">
      <text>
        <r>
          <rPr>
            <b/>
            <sz val="9"/>
            <color indexed="81"/>
            <rFont val="Tahoma"/>
            <family val="2"/>
          </rPr>
          <t xml:space="preserve">AGREGAR UN PUNTO QUE INDIQUE LOS EGRESOS, DEBIDO A QUE SE ENCUENTRA REGISTRADO COMO CONTINUADOR
</t>
        </r>
      </text>
    </comment>
  </commentList>
</comments>
</file>

<file path=xl/comments3.xml><?xml version="1.0" encoding="utf-8"?>
<comments xmlns="http://schemas.openxmlformats.org/spreadsheetml/2006/main">
  <authors>
    <author>INABIF USPPAM - Consultor 02</author>
    <author>Autor</author>
  </authors>
  <commentList>
    <comment ref="AF2" authorId="0">
      <text>
        <r>
          <rPr>
            <b/>
            <sz val="9"/>
            <color indexed="81"/>
            <rFont val="Tahoma"/>
            <family val="2"/>
          </rPr>
          <t xml:space="preserve">punto 11. son los ingresos por voluntad propia y su familia( es 1 y 2 del registro antiguo)
* los regsitros de ingreso por su familia ahora se registra por reporte de la sociedad civil
</t>
        </r>
      </text>
    </comment>
    <comment ref="U4" authorId="1">
      <text>
        <r>
          <rPr>
            <b/>
            <sz val="9"/>
            <color indexed="81"/>
            <rFont val="Tahoma"/>
            <family val="2"/>
          </rPr>
          <t>Autor:</t>
        </r>
        <r>
          <rPr>
            <sz val="9"/>
            <color indexed="81"/>
            <rFont val="Tahoma"/>
            <family val="2"/>
          </rPr>
          <t xml:space="preserve">
Existe ima Rosales Cordova Diana Karina pero de 31 años</t>
        </r>
      </text>
    </comment>
    <comment ref="U5" authorId="1">
      <text>
        <r>
          <rPr>
            <b/>
            <sz val="9"/>
            <color indexed="81"/>
            <rFont val="Tahoma"/>
            <family val="2"/>
          </rPr>
          <t>Autor:</t>
        </r>
        <r>
          <rPr>
            <sz val="9"/>
            <color indexed="81"/>
            <rFont val="Tahoma"/>
            <family val="2"/>
          </rPr>
          <t xml:space="preserve">
No existe</t>
        </r>
      </text>
    </comment>
    <comment ref="AQ25" authorId="0">
      <text>
        <r>
          <rPr>
            <b/>
            <sz val="9"/>
            <color indexed="81"/>
            <rFont val="Tahoma"/>
            <family val="2"/>
          </rPr>
          <t>INABIF USPPAM - Consultor 02:</t>
        </r>
        <r>
          <rPr>
            <sz val="9"/>
            <color indexed="81"/>
            <rFont val="Tahoma"/>
            <family val="2"/>
          </rPr>
          <t xml:space="preserve">
15/05/2018</t>
        </r>
      </text>
    </comment>
    <comment ref="AR218" authorId="1">
      <text>
        <r>
          <rPr>
            <b/>
            <sz val="9"/>
            <color indexed="81"/>
            <rFont val="Tahoma"/>
            <family val="2"/>
          </rPr>
          <t>Autor:</t>
        </r>
        <r>
          <rPr>
            <sz val="9"/>
            <color indexed="81"/>
            <rFont val="Tahoma"/>
            <family val="2"/>
          </rPr>
          <t xml:space="preserve">
TRASLADO CAR PRIVADO</t>
        </r>
      </text>
    </comment>
    <comment ref="AQ235" authorId="0">
      <text>
        <r>
          <rPr>
            <b/>
            <sz val="9"/>
            <color indexed="81"/>
            <rFont val="Tahoma"/>
            <family val="2"/>
          </rPr>
          <t>INABIF USPPAM - Consultor 02:</t>
        </r>
        <r>
          <rPr>
            <sz val="9"/>
            <color indexed="81"/>
            <rFont val="Tahoma"/>
            <family val="2"/>
          </rPr>
          <t xml:space="preserve">
08/05/2018</t>
        </r>
      </text>
    </comment>
    <comment ref="U281" authorId="0">
      <text>
        <r>
          <rPr>
            <b/>
            <sz val="9"/>
            <color indexed="81"/>
            <rFont val="Tahoma"/>
            <family val="2"/>
          </rPr>
          <t>SE CAMBIO NOMBRE: ANTERIOR VALENZUELA</t>
        </r>
      </text>
    </comment>
    <comment ref="Y281" authorId="0">
      <text>
        <r>
          <rPr>
            <b/>
            <sz val="9"/>
            <color indexed="81"/>
            <rFont val="Tahoma"/>
            <family val="2"/>
          </rPr>
          <t>SE ACTUALIZO DNI NO TENIA</t>
        </r>
        <r>
          <rPr>
            <sz val="9"/>
            <color indexed="81"/>
            <rFont val="Tahoma"/>
            <family val="2"/>
          </rPr>
          <t xml:space="preserve">
</t>
        </r>
      </text>
    </comment>
    <comment ref="AQ291" authorId="1">
      <text>
        <r>
          <rPr>
            <b/>
            <sz val="9"/>
            <color indexed="81"/>
            <rFont val="Tahoma"/>
            <family val="2"/>
          </rPr>
          <t>SEP. ACTIVO CIENEGUILLA</t>
        </r>
      </text>
    </comment>
    <comment ref="AR309" authorId="1">
      <text>
        <r>
          <rPr>
            <b/>
            <sz val="9"/>
            <color indexed="81"/>
            <rFont val="Tahoma"/>
            <family val="2"/>
          </rPr>
          <t>Autor:</t>
        </r>
        <r>
          <rPr>
            <sz val="9"/>
            <color indexed="81"/>
            <rFont val="Tahoma"/>
            <family val="2"/>
          </rPr>
          <t xml:space="preserve">
TRASLADO CAR PRIVADO</t>
        </r>
      </text>
    </comment>
    <comment ref="Y315" authorId="1">
      <text>
        <r>
          <rPr>
            <b/>
            <sz val="9"/>
            <color indexed="81"/>
            <rFont val="Tahoma"/>
            <family val="2"/>
          </rPr>
          <t>Autor:</t>
        </r>
        <r>
          <rPr>
            <sz val="9"/>
            <color indexed="81"/>
            <rFont val="Tahoma"/>
            <family val="2"/>
          </rPr>
          <t xml:space="preserve">
NUEVO</t>
        </r>
      </text>
    </comment>
  </commentList>
</comments>
</file>

<file path=xl/comments4.xml><?xml version="1.0" encoding="utf-8"?>
<comments xmlns="http://schemas.openxmlformats.org/spreadsheetml/2006/main">
  <authors>
    <author>INABIF USPPAM - Consultor 02</author>
    <author>Autor</author>
  </authors>
  <commentList>
    <comment ref="AK8" authorId="0">
      <text>
        <r>
          <rPr>
            <b/>
            <sz val="9"/>
            <color indexed="81"/>
            <rFont val="Tahoma"/>
            <charset val="1"/>
          </rPr>
          <t>INABIF USPPAM - Consultor 02:</t>
        </r>
        <r>
          <rPr>
            <sz val="9"/>
            <color indexed="81"/>
            <rFont val="Tahoma"/>
            <charset val="1"/>
          </rPr>
          <t xml:space="preserve">
Anterior, CEM - El Agustino</t>
        </r>
      </text>
    </comment>
    <comment ref="AL8" authorId="0">
      <text>
        <r>
          <rPr>
            <b/>
            <sz val="9"/>
            <color indexed="81"/>
            <rFont val="Tahoma"/>
            <charset val="1"/>
          </rPr>
          <t>15/11/2018</t>
        </r>
      </text>
    </comment>
    <comment ref="Y101" authorId="1">
      <text>
        <r>
          <rPr>
            <b/>
            <sz val="9"/>
            <color indexed="81"/>
            <rFont val="Tahoma"/>
            <family val="2"/>
          </rPr>
          <t>EXTRANJ</t>
        </r>
      </text>
    </comment>
    <comment ref="W157" authorId="0">
      <text>
        <r>
          <rPr>
            <b/>
            <sz val="9"/>
            <color indexed="81"/>
            <rFont val="Tahoma"/>
            <family val="2"/>
          </rPr>
          <t>INABIF USPPAM - Consultor 02:</t>
        </r>
        <r>
          <rPr>
            <sz val="9"/>
            <color indexed="81"/>
            <rFont val="Tahoma"/>
            <family val="2"/>
          </rPr>
          <t xml:space="preserve">
EN NOVIEMBRE FUE DERIVADO POR JUZGADO</t>
        </r>
      </text>
    </comment>
    <comment ref="AE232" authorId="0">
      <text>
        <r>
          <rPr>
            <b/>
            <sz val="9"/>
            <color indexed="81"/>
            <rFont val="Tahoma"/>
            <family val="2"/>
          </rPr>
          <t>NO CAMBIA: 
S</t>
        </r>
      </text>
    </comment>
    <comment ref="S241" authorId="0">
      <text>
        <r>
          <rPr>
            <b/>
            <sz val="9"/>
            <color indexed="81"/>
            <rFont val="Tahoma"/>
            <family val="2"/>
          </rPr>
          <t>SE ACTUALIZO DATOS EN NOVIEMBRE</t>
        </r>
        <r>
          <rPr>
            <sz val="9"/>
            <color indexed="81"/>
            <rFont val="Tahoma"/>
            <family val="2"/>
          </rPr>
          <t xml:space="preserve">
</t>
        </r>
      </text>
    </comment>
    <comment ref="W319" authorId="0">
      <text>
        <r>
          <rPr>
            <b/>
            <sz val="9"/>
            <color indexed="81"/>
            <rFont val="Tahoma"/>
            <family val="2"/>
          </rPr>
          <t>despacho presidencial</t>
        </r>
      </text>
    </comment>
    <comment ref="AE319" authorId="0">
      <text>
        <r>
          <rPr>
            <b/>
            <sz val="9"/>
            <color indexed="81"/>
            <rFont val="Tahoma"/>
            <family val="2"/>
          </rPr>
          <t>recomienda ingreso a car privado cuenta con pensión</t>
        </r>
      </text>
    </comment>
    <comment ref="AP323" authorId="0">
      <text>
        <r>
          <rPr>
            <b/>
            <sz val="9"/>
            <color indexed="81"/>
            <rFont val="Tahoma"/>
            <family val="2"/>
          </rPr>
          <t>cuenta con familia</t>
        </r>
        <r>
          <rPr>
            <sz val="9"/>
            <color indexed="81"/>
            <rFont val="Tahoma"/>
            <family val="2"/>
          </rPr>
          <t xml:space="preserve">
</t>
        </r>
      </text>
    </comment>
    <comment ref="AP341" authorId="0">
      <text>
        <r>
          <rPr>
            <b/>
            <sz val="9"/>
            <color indexed="81"/>
            <rFont val="Tahoma"/>
            <family val="2"/>
          </rPr>
          <t>SOPORTE FAMILIAR</t>
        </r>
      </text>
    </comment>
    <comment ref="AP344" authorId="0">
      <text>
        <r>
          <rPr>
            <b/>
            <sz val="9"/>
            <color indexed="81"/>
            <rFont val="Tahoma"/>
            <family val="2"/>
          </rPr>
          <t>AFILIAR AL SIS</t>
        </r>
        <r>
          <rPr>
            <sz val="9"/>
            <color indexed="81"/>
            <rFont val="Tahoma"/>
            <family val="2"/>
          </rPr>
          <t xml:space="preserve">
</t>
        </r>
      </text>
    </comment>
    <comment ref="AP355" authorId="0">
      <text>
        <r>
          <rPr>
            <b/>
            <sz val="9"/>
            <color indexed="81"/>
            <rFont val="Tahoma"/>
            <family val="2"/>
          </rPr>
          <t>TRÁMITAR SIS</t>
        </r>
      </text>
    </comment>
    <comment ref="AP358" authorId="0">
      <text>
        <r>
          <rPr>
            <b/>
            <sz val="9"/>
            <color indexed="81"/>
            <rFont val="Tahoma"/>
            <family val="2"/>
          </rPr>
          <t>TRAMITAR DNI Y SIS</t>
        </r>
      </text>
    </comment>
    <comment ref="AP362" authorId="0">
      <text>
        <r>
          <rPr>
            <b/>
            <sz val="9"/>
            <color indexed="81"/>
            <rFont val="Tahoma"/>
            <family val="2"/>
          </rPr>
          <t>VERIFICAR SU 
DNI Y SIS</t>
        </r>
        <r>
          <rPr>
            <sz val="9"/>
            <color indexed="81"/>
            <rFont val="Tahoma"/>
            <family val="2"/>
          </rPr>
          <t xml:space="preserve">
</t>
        </r>
      </text>
    </comment>
    <comment ref="AP363" authorId="0">
      <text>
        <r>
          <rPr>
            <b/>
            <sz val="9"/>
            <color indexed="81"/>
            <rFont val="Tahoma"/>
            <family val="2"/>
          </rPr>
          <t>TRAMITO SIS</t>
        </r>
      </text>
    </comment>
    <comment ref="AP369" authorId="0">
      <text>
        <r>
          <rPr>
            <b/>
            <sz val="9"/>
            <color indexed="81"/>
            <rFont val="Tahoma"/>
            <family val="2"/>
          </rPr>
          <t>INABIF USPPAM - Consultor 02:</t>
        </r>
        <r>
          <rPr>
            <sz val="9"/>
            <color indexed="81"/>
            <rFont val="Tahoma"/>
            <family val="2"/>
          </rPr>
          <t xml:space="preserve">
DNI Y SIS</t>
        </r>
      </text>
    </comment>
    <comment ref="AP375" authorId="0">
      <text>
        <r>
          <rPr>
            <b/>
            <sz val="9"/>
            <color indexed="81"/>
            <rFont val="Tahoma"/>
            <family val="2"/>
          </rPr>
          <t>SOLICITA REACTIVACIÓN DEL SIS</t>
        </r>
      </text>
    </comment>
  </commentList>
</comments>
</file>

<file path=xl/comments5.xml><?xml version="1.0" encoding="utf-8"?>
<comments xmlns="http://schemas.openxmlformats.org/spreadsheetml/2006/main">
  <authors>
    <author>INABIF USPPAM - Consultor 02</author>
  </authors>
  <commentList>
    <comment ref="U2" authorId="0">
      <text>
        <r>
          <rPr>
            <b/>
            <sz val="9"/>
            <color indexed="81"/>
            <rFont val="Tahoma"/>
            <family val="2"/>
          </rPr>
          <t>INABIF USPPAM - Consultor 02:</t>
        </r>
        <r>
          <rPr>
            <sz val="9"/>
            <color indexed="81"/>
            <rFont val="Tahoma"/>
            <family val="2"/>
          </rPr>
          <t xml:space="preserve">
CUIDADORES:
30 HORAS EN SALUD
08 HORAS EN PSICOLOGIA
14 HORAS PSIQUIATRIA
08 HORAS TRABAJO SOCIAL
</t>
        </r>
        <r>
          <rPr>
            <b/>
            <sz val="9"/>
            <color indexed="81"/>
            <rFont val="Tahoma"/>
            <family val="2"/>
          </rPr>
          <t>FAMILIAS:</t>
        </r>
      </text>
    </comment>
    <comment ref="V40" authorId="0">
      <text>
        <r>
          <rPr>
            <b/>
            <sz val="9"/>
            <color indexed="81"/>
            <rFont val="Tahoma"/>
            <family val="2"/>
          </rPr>
          <t>INABIF USPPAM - Consultor 02:</t>
        </r>
        <r>
          <rPr>
            <sz val="9"/>
            <color indexed="81"/>
            <rFont val="Tahoma"/>
            <family val="2"/>
          </rPr>
          <t xml:space="preserve">
55 horas 20 mint</t>
        </r>
      </text>
    </comment>
    <comment ref="V42" authorId="0">
      <text>
        <r>
          <rPr>
            <b/>
            <sz val="9"/>
            <color indexed="81"/>
            <rFont val="Tahoma"/>
            <family val="2"/>
          </rPr>
          <t>42 horas 20 mint</t>
        </r>
      </text>
    </comment>
  </commentList>
</comments>
</file>

<file path=xl/sharedStrings.xml><?xml version="1.0" encoding="utf-8"?>
<sst xmlns="http://schemas.openxmlformats.org/spreadsheetml/2006/main" count="25207" uniqueCount="5821">
  <si>
    <t>N°</t>
  </si>
  <si>
    <t>Año del reporte de información</t>
  </si>
  <si>
    <t>Periodo al que corresponde la información remitida (ENE-FEB)</t>
  </si>
  <si>
    <t>Fecha en que reporta la información (dd/mm/aaaa)</t>
  </si>
  <si>
    <t>Código de la Entidad</t>
  </si>
  <si>
    <t>Nombre de la Entidad</t>
  </si>
  <si>
    <t>Código de línea</t>
  </si>
  <si>
    <t>Línea de intervención</t>
  </si>
  <si>
    <t>Código del servicio</t>
  </si>
  <si>
    <t>Nombre del servicio</t>
  </si>
  <si>
    <t>Ubigeo según el INEI</t>
  </si>
  <si>
    <t>Departamento del centro de atención</t>
  </si>
  <si>
    <t>Provincia del centro de atención</t>
  </si>
  <si>
    <t>Distrito del centro de atención</t>
  </si>
  <si>
    <t>Centro Poblado del centro de atención</t>
  </si>
  <si>
    <t>Área de residencia del centro de atención (Urbano o Rural)</t>
  </si>
  <si>
    <t>Código del centro de atención</t>
  </si>
  <si>
    <t>Nombre del centro de atención</t>
  </si>
  <si>
    <t>Código de la persona identificada</t>
  </si>
  <si>
    <t>Código del usuario</t>
  </si>
  <si>
    <t>Nombre del usuario</t>
  </si>
  <si>
    <t>Apellido paterno del usuario</t>
  </si>
  <si>
    <t>Apellido materno del usuario</t>
  </si>
  <si>
    <t>Tipo de documento de identidad 
(1. DNI, 2. Carné de extranjería, 3. Pasaporte, 4. Documento de identidad extranjero, 5. CUI o Acta de Nacimiento, 6. Código de registro de nacido vivo - CNV, 7. No tiene)</t>
  </si>
  <si>
    <t>Número de documento de identidad</t>
  </si>
  <si>
    <t>Fecha de nacimiento del usuario (dd/mm/aaaa)</t>
  </si>
  <si>
    <t>Edad del usuario</t>
  </si>
  <si>
    <t>Sexo del usuario (M: Mujer, H: Hombre)</t>
  </si>
  <si>
    <t>Fecha de ingreso al servicio (dd/mm/aaaa)</t>
  </si>
  <si>
    <t>Número de derechos que el PAM necesita restituir</t>
  </si>
  <si>
    <t>Estado del usuario 
(1. Activo (usuario), 
2. Inactivo (egreso).)</t>
  </si>
  <si>
    <t>Fecha de egreso (dd/mm/aaaa)</t>
  </si>
  <si>
    <t xml:space="preserve">Motivo de egreso 
(1. Cambio de domicilio, 2. Por viaje, 3. Mejora de situación económica de la familia, 4. Incumplimiento de algunos compromisos del servicio, 5. Retiro voluntario, 6. Defunción, 7. Egreso no autorizado, 8. Reinserción Social, 9. Reinserción Familiar, 10. Traslado a otro CAR del INABIF, 11. Traslado a otro CEDIF del INABIF, 12.Traslado a otra institución.) 13.  De caracter conductual </t>
  </si>
  <si>
    <t>Fecha de reingreso al servicio (dd/mm/aaaa)</t>
  </si>
  <si>
    <t>Fecha de fallecimiento (dd/mm/aaaa)</t>
  </si>
  <si>
    <t>AÑO</t>
  </si>
  <si>
    <t>PERIODO</t>
  </si>
  <si>
    <t>FEC_ENVIO</t>
  </si>
  <si>
    <t>COD_ENTIDAD</t>
  </si>
  <si>
    <t>ENTIDAD</t>
  </si>
  <si>
    <t>COD_LINEA</t>
  </si>
  <si>
    <t>LIN_INTERV</t>
  </si>
  <si>
    <t>COD_SERV</t>
  </si>
  <si>
    <t>NOM_SERV</t>
  </si>
  <si>
    <t>UBIGEO</t>
  </si>
  <si>
    <t>DEPAR_CA</t>
  </si>
  <si>
    <t>PROVIN_CA</t>
  </si>
  <si>
    <t>DISTR_CA</t>
  </si>
  <si>
    <t>CCPP_CA</t>
  </si>
  <si>
    <t>AREA_RES_CA</t>
  </si>
  <si>
    <t>COD_CA</t>
  </si>
  <si>
    <t>NOM_CA</t>
  </si>
  <si>
    <t>COD_PERS</t>
  </si>
  <si>
    <t>COD_USU</t>
  </si>
  <si>
    <t>NOM_USU</t>
  </si>
  <si>
    <t>APE_PAT_USU</t>
  </si>
  <si>
    <t>AP_MAT_USU</t>
  </si>
  <si>
    <t>TIP_DOC_USU</t>
  </si>
  <si>
    <t>NRO_DOC_USU</t>
  </si>
  <si>
    <t>FEC_NAC_USU</t>
  </si>
  <si>
    <t>EDAD_USU</t>
  </si>
  <si>
    <t>SEXO_USU</t>
  </si>
  <si>
    <t>FEC_INGRESO</t>
  </si>
  <si>
    <t>PERFIL_ING</t>
  </si>
  <si>
    <t>MOTIIVO_ING</t>
  </si>
  <si>
    <t>VIA_ING</t>
  </si>
  <si>
    <t>TIP_ING</t>
  </si>
  <si>
    <t>RD1</t>
  </si>
  <si>
    <t>RD2</t>
  </si>
  <si>
    <t>RD3</t>
  </si>
  <si>
    <t>NUM_DER_A_RES</t>
  </si>
  <si>
    <t>FEC_RD1</t>
  </si>
  <si>
    <t>FEC_RD2</t>
  </si>
  <si>
    <t>FEC_RD3</t>
  </si>
  <si>
    <t>DERECH_REST</t>
  </si>
  <si>
    <t>EST_USU</t>
  </si>
  <si>
    <t>FEC_EGRE</t>
  </si>
  <si>
    <t>MOTIVO_EGRE</t>
  </si>
  <si>
    <t>FEC_REING</t>
  </si>
  <si>
    <t>FEC_FALL</t>
  </si>
  <si>
    <t>Extension del servicio 
(1. CEDIF, 
2. CCF,
 3. CRF)</t>
  </si>
  <si>
    <t>Tipo de documento de identidad 
(1. DNI, 2. Carné de extranjería, 3. Pasaporte, 4. Documento de identidad extranjero, 5. CUI o Acta de Nacimiento, 6. Código de registro de nacido vivo - CNV, 7. No tiene</t>
  </si>
  <si>
    <t xml:space="preserve">Tipo de ingreso 
(1. Continuador, 2. Nuevo, 3. Reingreso) </t>
  </si>
  <si>
    <t>EXT_SERV</t>
  </si>
  <si>
    <t>MOTIVO_ING</t>
  </si>
  <si>
    <t>EDAD</t>
  </si>
  <si>
    <t>SEXO</t>
  </si>
  <si>
    <t>Código de la Entidad que realiza la acción dentro del proceso de identificación, evaluación y derivación</t>
  </si>
  <si>
    <t>Nombre de la Entidad que realiza la acción dentro del proceso de identificación, evaluación y derivación</t>
  </si>
  <si>
    <t>Código de la línea de intervención que realiza la acción dentro del proceso de identificación, evaluación y derivación</t>
  </si>
  <si>
    <t>Línea de intervención que realiza la acción dentro del proceso de identificación, evaluación y derivación</t>
  </si>
  <si>
    <t>Código del servicio que realiza la acción dentro del proceso de identificación, evaluación y derivación</t>
  </si>
  <si>
    <t>Nombre del servicio o unidad que realiza la acción dentro del proceso de identificación, evaluación y derivación</t>
  </si>
  <si>
    <t>Departamento del centro de atención que realiza la acción dentro del proceso de identificación, evaluación y derivación</t>
  </si>
  <si>
    <t>Provincia del centro de atención que realiza la acción dentro del proceso de identificación, evaluación y derivación</t>
  </si>
  <si>
    <t>Distrito del centro de atención que realiza la acción dentro del proceso de identificación, evaluación y derivación</t>
  </si>
  <si>
    <t>Centro Poblado del centro de atención que realiza la acción dentro del proceso de identificación, evaluación y derivación</t>
  </si>
  <si>
    <t>Área de residencia del centro de atención (Urbano o Rural) que realiza la acción dentro del proceso de identificación, evaluación y derivación</t>
  </si>
  <si>
    <t>Código del centro de atención que realiza la acción dentro del proceso de identificación, evaluación y derivación</t>
  </si>
  <si>
    <t>Nombre de la Unidad o centro de atención que realiza la acción dentro del proceso de identificación, evaluación y derivación</t>
  </si>
  <si>
    <t>Nombre de la persona identificada</t>
  </si>
  <si>
    <t>Apellido paterno de la persona identificada</t>
  </si>
  <si>
    <t>Apellido materno de la persona identificada</t>
  </si>
  <si>
    <t>Fecha de identificación de la persona (dd/mm/aaaa)</t>
  </si>
  <si>
    <t>Número del documento de identidad</t>
  </si>
  <si>
    <t>Fecha de nacimiento de la persona (dd/mm/aaaa)</t>
  </si>
  <si>
    <t>Edad de la persona</t>
  </si>
  <si>
    <t>Sexo de la persona
(M: Mujer, H: Hombre)</t>
  </si>
  <si>
    <t>Fecha de evaluación de la persona (dd/mm/aaaa)</t>
  </si>
  <si>
    <t>Motivo por el cual no se realizó la evaluación (1. No se ubico, 2. La PAM rechaza, 3. Fallecimiento, 4. Aun no se evalua)</t>
  </si>
  <si>
    <t>PAM declarada como apta para restituirle algún tipo de derecho (1. Si, 2. No, 3. Aun no se evalua, 4.No se llego a evaluar)</t>
  </si>
  <si>
    <t>Número total de derivaciones</t>
  </si>
  <si>
    <t>Última fecha en la que se derivó a la PAM (dd/mm/aaaa)</t>
  </si>
  <si>
    <t>Código del centro de atención al que fue derivada la PAM</t>
  </si>
  <si>
    <t>Nombre del centro de atención al que fue derivado la PAM</t>
  </si>
  <si>
    <t>Última fecha en la que se restituyo el derecho a la PAM (dd/mm/aaaa)</t>
  </si>
  <si>
    <t>ANO</t>
  </si>
  <si>
    <t>NOM_UCA</t>
  </si>
  <si>
    <t>NOM_PERS</t>
  </si>
  <si>
    <t>APE_PAT_PERS</t>
  </si>
  <si>
    <t>AP_MAT_PERS</t>
  </si>
  <si>
    <t>FEC_ID</t>
  </si>
  <si>
    <t>TIP_ID</t>
  </si>
  <si>
    <t>TIP_DOC</t>
  </si>
  <si>
    <t>NRO_DOC</t>
  </si>
  <si>
    <t>FEC_NAC</t>
  </si>
  <si>
    <t>FEC_EVAL</t>
  </si>
  <si>
    <t>MOT_NO_EVAL</t>
  </si>
  <si>
    <t>PAM_APT_CA</t>
  </si>
  <si>
    <t>PAM_APT_REST</t>
  </si>
  <si>
    <t>DERIVACION</t>
  </si>
  <si>
    <t>NUM_DERIV</t>
  </si>
  <si>
    <t>FEC_DERIV</t>
  </si>
  <si>
    <t>COD_CA_DERIV</t>
  </si>
  <si>
    <t>NOM_CA_DERIV</t>
  </si>
  <si>
    <t>FEC_REST</t>
  </si>
  <si>
    <t>Institución pública o privada</t>
  </si>
  <si>
    <t>Nombre de la institución a la que pertenece</t>
  </si>
  <si>
    <t>Departamento</t>
  </si>
  <si>
    <t>Provincia</t>
  </si>
  <si>
    <t>Distrito</t>
  </si>
  <si>
    <t>Dirección</t>
  </si>
  <si>
    <t>Nombre del cuidador o familiar</t>
  </si>
  <si>
    <t>Apellido paterno del cuidador o familiar</t>
  </si>
  <si>
    <t>Apellido materno del cuidador o familiar</t>
  </si>
  <si>
    <t>Número de Documento Nacional de Identidad</t>
  </si>
  <si>
    <t>Edad</t>
  </si>
  <si>
    <t>Número telefónico</t>
  </si>
  <si>
    <t>Correo electrónico</t>
  </si>
  <si>
    <t>Cuidador o Familiar</t>
  </si>
  <si>
    <t>Número de horas asistidas</t>
  </si>
  <si>
    <t>Cumple con el 80% de asistencia a la capacitación (Si=1, No=2)</t>
  </si>
  <si>
    <t>Nota final de la evaluación</t>
  </si>
  <si>
    <t>TIP_INST</t>
  </si>
  <si>
    <t>NOM_INST</t>
  </si>
  <si>
    <t>DEP_INST</t>
  </si>
  <si>
    <t>PRO_INST</t>
  </si>
  <si>
    <t>DIS_INST</t>
  </si>
  <si>
    <t>DIR_INST</t>
  </si>
  <si>
    <t>NOM</t>
  </si>
  <si>
    <t>APE_PAT</t>
  </si>
  <si>
    <t>AP_MAT</t>
  </si>
  <si>
    <t>NUM_TELF</t>
  </si>
  <si>
    <t>COR_EL</t>
  </si>
  <si>
    <t>TIP_CF</t>
  </si>
  <si>
    <t>TOT_HORAS</t>
  </si>
  <si>
    <t>HORAS_ASIS</t>
  </si>
  <si>
    <t>CUMPLE_ASIS</t>
  </si>
  <si>
    <t>NOTA_FIN</t>
  </si>
  <si>
    <t>COMP_FORT</t>
  </si>
  <si>
    <t>¿Se realizaron evaluaciones de ingreso (funcional, cognitiva y social-recreativa)?</t>
  </si>
  <si>
    <t xml:space="preserve">PAM con restitución de todos los derechos necesarios (1.Si, 2. No) </t>
  </si>
  <si>
    <t>Tipo de ingreso 
(1. Continuador,  
2. Nuevo, 
3. Reingreso)</t>
  </si>
  <si>
    <t>PAM con restitución de todos los derechos necesarios durante su permanencia en el CAR 
(1.Si, 2. No)</t>
  </si>
  <si>
    <t>Número de derechos que el PAM necesita restituir 
(1, 2 ó 3)</t>
  </si>
  <si>
    <t xml:space="preserve">Motivo de egreso 
(1. Cambio de domicilio, 2. Por viaje, 3. Mejora de situación económica de la familia, 4. Incumplimiento de algunos compromisos del servicio, 5. Retiro voluntario, 6. Defunción, 7. Egreso no autorizado, 8. Reinserción Social, 9. Reinserción Familiar, 10. Traslado a otro CAR del INABIF, 11. Traslado a otra institución, 12.  De carácter conductual </t>
  </si>
  <si>
    <t>Periodo al que corresponde la información remitida 
(ENE-FEB)</t>
  </si>
  <si>
    <t xml:space="preserve">PAM con restitución de todos los derechos necesarios  
(1.Si, 2. No) </t>
  </si>
  <si>
    <t xml:space="preserve">Año del reporte de información </t>
  </si>
  <si>
    <t xml:space="preserve">Periodo al que le corresponde la información (ENE-FEB) </t>
  </si>
  <si>
    <t>Nombre de la Entidad que lleva a cabo la capacitación</t>
  </si>
  <si>
    <t>N</t>
  </si>
  <si>
    <t>Sexo 
(M. Masculino, F: Femenino)</t>
  </si>
  <si>
    <t>Número total de horas de capacitación
(60 horas= cuidadores y 30 hrs= familiares)</t>
  </si>
  <si>
    <t>Número de derechos que el PAM necesita restituir
(1, 2 ó 3)</t>
  </si>
  <si>
    <t>Motivo de Ingreso  
(1. Problemas económicos que no permite atender las necesidades básicas, 2. Abandono y sin soporte Familiar, 3. Dependiente Parcial,  4. Dependiente Total, 5. Independiente, 6. Violencia Física, 7. Violencia Psicológica, 8. Violencia Sexual, 9. Violencia Patrimonial,  10. No Tiene Vivienda, 11. Medida de Protección)</t>
  </si>
  <si>
    <t>PAM declarada como apta para ingresar al centro de atención (1. Centros de Atención Residencial, 2. Centros de Atención de Día, 3. Centros de Atención de Noche, 4. No califica para ningún centro, 
5. No se llegó a Evaluar)</t>
  </si>
  <si>
    <t>Motivo de Ingreso  
(1. Problemas económicos que no permite atender las necesidades básicas,  2. Dependiente Parcial, 3. Independiente, 4. Violencia Física, 5. Violencia Psicológica,
6. Violencia Sexual, 7. Violencia Patrimonial,  8. No Tiene Vivienda, 9. Medida de Protección, 10. Abandono y sin soporte Familiar)</t>
  </si>
  <si>
    <r>
      <rPr>
        <b/>
        <sz val="9"/>
        <color theme="1"/>
        <rFont val="Calibri"/>
        <family val="2"/>
        <scheme val="minor"/>
      </rPr>
      <t>Derecho N° 1: Necesidad de restitución del derecho a la identidad</t>
    </r>
    <r>
      <rPr>
        <sz val="9"/>
        <color theme="1"/>
        <rFont val="Calibri"/>
        <family val="2"/>
        <scheme val="minor"/>
      </rPr>
      <t xml:space="preserve">
(se refiere a la obtención del documento de identidad de la PAM). Cabe señalar que dicha restitución se realiza previa gestión que se realiza con el RENIEC u otra entidad
</t>
    </r>
    <r>
      <rPr>
        <b/>
        <sz val="9"/>
        <color theme="1"/>
        <rFont val="Calibri"/>
        <family val="2"/>
        <scheme val="minor"/>
      </rPr>
      <t xml:space="preserve">(1.Si, 2. No) </t>
    </r>
  </si>
  <si>
    <r>
      <rPr>
        <b/>
        <sz val="9"/>
        <color theme="1"/>
        <rFont val="Calibri"/>
        <family val="2"/>
        <scheme val="minor"/>
      </rPr>
      <t>Derecho N° 2: Necesidad de restitución del derecho al aseguramiento universal</t>
    </r>
    <r>
      <rPr>
        <sz val="9"/>
        <color theme="1"/>
        <rFont val="Calibri"/>
        <family val="2"/>
        <scheme val="minor"/>
      </rPr>
      <t xml:space="preserve">
(se refiere al número al aseguramiento al SIS u otros tipo de aseguramiento). Cabe señalar que dicha restitución se realiza previa gestión que se realiza con el MINSA
</t>
    </r>
    <r>
      <rPr>
        <b/>
        <sz val="9"/>
        <color theme="1"/>
        <rFont val="Calibri"/>
        <family val="2"/>
        <scheme val="minor"/>
      </rPr>
      <t xml:space="preserve">(1.Si, 2. No) </t>
    </r>
  </si>
  <si>
    <r>
      <rPr>
        <b/>
        <sz val="9"/>
        <color theme="1"/>
        <rFont val="Calibri"/>
        <family val="2"/>
        <scheme val="minor"/>
      </rPr>
      <t xml:space="preserve">Derecho N° 3: Necesidad de restitución del derecho a vivir en familia y envejecer en el hogar </t>
    </r>
    <r>
      <rPr>
        <sz val="9"/>
        <color theme="1"/>
        <rFont val="Calibri"/>
        <family val="2"/>
        <scheme val="minor"/>
      </rPr>
      <t xml:space="preserve">
(se refiere a la reinserción de la PAM en su familia)
</t>
    </r>
    <r>
      <rPr>
        <b/>
        <sz val="9"/>
        <color theme="1"/>
        <rFont val="Calibri"/>
        <family val="2"/>
        <scheme val="minor"/>
      </rPr>
      <t xml:space="preserve">(1.Si, 2. No) </t>
    </r>
  </si>
  <si>
    <r>
      <t>Fecha de restitución de Derecho N° 1</t>
    </r>
    <r>
      <rPr>
        <b/>
        <sz val="9"/>
        <color theme="1"/>
        <rFont val="Calibri"/>
        <family val="2"/>
        <scheme val="minor"/>
      </rPr>
      <t xml:space="preserve">
(dd/mm/aaaa)</t>
    </r>
  </si>
  <si>
    <r>
      <t>Fecha de restitución de Derecho N°2</t>
    </r>
    <r>
      <rPr>
        <b/>
        <sz val="9"/>
        <color theme="1"/>
        <rFont val="Calibri"/>
        <family val="2"/>
        <scheme val="minor"/>
      </rPr>
      <t xml:space="preserve">
(dd/mm/aaaa)</t>
    </r>
  </si>
  <si>
    <r>
      <t>Fecha de restitución de Derecho N°3</t>
    </r>
    <r>
      <rPr>
        <b/>
        <sz val="9"/>
        <color theme="1"/>
        <rFont val="Calibri"/>
        <family val="2"/>
        <scheme val="minor"/>
      </rPr>
      <t xml:space="preserve">
(dd/mm/aaaa)</t>
    </r>
  </si>
  <si>
    <r>
      <rPr>
        <b/>
        <sz val="9"/>
        <color theme="1"/>
        <rFont val="Calibri"/>
        <family val="2"/>
        <scheme val="minor"/>
      </rPr>
      <t>ESTADO DE INGRESO EN CAPACIDAD FUNCIONAL</t>
    </r>
    <r>
      <rPr>
        <sz val="9"/>
        <color theme="1"/>
        <rFont val="Calibri"/>
        <family val="2"/>
        <scheme val="minor"/>
      </rPr>
      <t xml:space="preserve">
1. Independiente
2. Dependiente parcial
3. Dependiente Total</t>
    </r>
  </si>
  <si>
    <r>
      <rPr>
        <b/>
        <sz val="9"/>
        <color theme="1"/>
        <rFont val="Calibri"/>
        <family val="2"/>
        <scheme val="minor"/>
      </rPr>
      <t>ESTADO DE INGRESO EN CAPACIDAD
COGNITIVA</t>
    </r>
    <r>
      <rPr>
        <sz val="9"/>
        <color theme="1"/>
        <rFont val="Calibri"/>
        <family val="2"/>
        <scheme val="minor"/>
      </rPr>
      <t xml:space="preserve">
1. No deterioro cognitivo
2. Deterioro cognitivo leve
3. Deterioro cognitivo moderado
4. Deterioro severo</t>
    </r>
  </si>
  <si>
    <r>
      <rPr>
        <b/>
        <sz val="9"/>
        <color theme="1"/>
        <rFont val="Calibri"/>
        <family val="2"/>
        <scheme val="minor"/>
      </rPr>
      <t>ESTADO DE INGRESO EN CAPACIDAD SOCIAL-RECREATIVA</t>
    </r>
    <r>
      <rPr>
        <sz val="9"/>
        <color theme="1"/>
        <rFont val="Calibri"/>
        <family val="2"/>
        <scheme val="minor"/>
      </rPr>
      <t xml:space="preserve">
1.Buena o aceptable situación social
2. Existe riesgo social
3. Existe problemas sociales</t>
    </r>
  </si>
  <si>
    <r>
      <rPr>
        <b/>
        <sz val="9"/>
        <color theme="1"/>
        <rFont val="Calibri"/>
        <family val="2"/>
        <scheme val="minor"/>
      </rPr>
      <t>Derecho N° 1: Necesidad de restitución del derecho a la identidad</t>
    </r>
    <r>
      <rPr>
        <sz val="9"/>
        <color theme="1"/>
        <rFont val="Calibri"/>
        <family val="2"/>
        <scheme val="minor"/>
      </rPr>
      <t xml:space="preserve">
(se refiere a la obtención del documento de identidad de la PAM). Cabe señalar que dicha restitución se realiza previa gestión que se realiza con el RENIEC u otra entidad
</t>
    </r>
    <r>
      <rPr>
        <b/>
        <sz val="9"/>
        <color theme="1"/>
        <rFont val="Calibri"/>
        <family val="2"/>
        <scheme val="minor"/>
      </rPr>
      <t xml:space="preserve">(1.Si, 2. No) </t>
    </r>
  </si>
  <si>
    <r>
      <rPr>
        <b/>
        <sz val="9"/>
        <color theme="1"/>
        <rFont val="Calibri"/>
        <family val="2"/>
        <scheme val="minor"/>
      </rPr>
      <t>Derecho N° 2: Necesidad de restitución del derecho al aseguramiento universal</t>
    </r>
    <r>
      <rPr>
        <sz val="9"/>
        <color theme="1"/>
        <rFont val="Calibri"/>
        <family val="2"/>
        <scheme val="minor"/>
      </rPr>
      <t xml:space="preserve">
(se refiere al número al aseguramiento al SIS u otros tipo de aseguramiento). Cabe señalar que dicha restitución se realiza previa gestión que se realiza con el MINSA
</t>
    </r>
    <r>
      <rPr>
        <b/>
        <sz val="9"/>
        <color theme="1"/>
        <rFont val="Calibri"/>
        <family val="2"/>
        <scheme val="minor"/>
      </rPr>
      <t xml:space="preserve">(1.Si, 2. No) </t>
    </r>
  </si>
  <si>
    <r>
      <rPr>
        <b/>
        <sz val="9"/>
        <color theme="1"/>
        <rFont val="Calibri"/>
        <family val="2"/>
        <scheme val="minor"/>
      </rPr>
      <t xml:space="preserve">Derecho N° 3: Necesidad de restitución del derecho a vivir en familia y envejecer en el hogar </t>
    </r>
    <r>
      <rPr>
        <sz val="9"/>
        <color theme="1"/>
        <rFont val="Calibri"/>
        <family val="2"/>
        <scheme val="minor"/>
      </rPr>
      <t xml:space="preserve">
(se refiere a la reinserción de la PAM en su familia)
</t>
    </r>
    <r>
      <rPr>
        <b/>
        <sz val="9"/>
        <color theme="1"/>
        <rFont val="Calibri"/>
        <family val="2"/>
        <scheme val="minor"/>
      </rPr>
      <t xml:space="preserve">(1.Si, 2. No) </t>
    </r>
  </si>
  <si>
    <r>
      <t>Fecha de restitución de Derecho N° 1</t>
    </r>
    <r>
      <rPr>
        <b/>
        <sz val="10"/>
        <color theme="1"/>
        <rFont val="Calibri"/>
        <family val="2"/>
        <scheme val="minor"/>
      </rPr>
      <t xml:space="preserve">
(dd/mm/aaaa)</t>
    </r>
  </si>
  <si>
    <r>
      <t>Fecha de restitución de Derecho N°2</t>
    </r>
    <r>
      <rPr>
        <b/>
        <sz val="10"/>
        <color theme="1"/>
        <rFont val="Calibri"/>
        <family val="2"/>
        <scheme val="minor"/>
      </rPr>
      <t xml:space="preserve">
(dd/mm/aaaa)</t>
    </r>
  </si>
  <si>
    <r>
      <t>Fecha de restitución de Derecho N°3</t>
    </r>
    <r>
      <rPr>
        <b/>
        <sz val="10"/>
        <color theme="1"/>
        <rFont val="Calibri"/>
        <family val="2"/>
        <scheme val="minor"/>
      </rPr>
      <t xml:space="preserve">
(dd/mm/aaaa)</t>
    </r>
  </si>
  <si>
    <t>Perfil de ingreso:
1. a, 2. b, 3. c, 4. a y b, 5. a y c, 6. b y c, 7. a, b y c
(Respuesta múltiple teniendo en cuenta que:
a. Pobreza o pobreza extrema
b. Dependencia o fragilidad
c. Victimas de cualquier tipo de violencia)</t>
  </si>
  <si>
    <t>ENE-NOV</t>
  </si>
  <si>
    <t>ENT002</t>
  </si>
  <si>
    <t>PROGRAMA INTEGRAL NACIONAL PARA EL BIENESTAR FAMILIAR</t>
  </si>
  <si>
    <t>LIN002</t>
  </si>
  <si>
    <t>IDENTIFICACIÓN, EVALUACIÓN Y DERIVACIÓN DE PERSONAS ADULTAS MAYORES EN SITUACIÓN DE RIESGO</t>
  </si>
  <si>
    <t>SER 008</t>
  </si>
  <si>
    <t>USPPAM</t>
  </si>
  <si>
    <t>LIMA</t>
  </si>
  <si>
    <t>URBANO</t>
  </si>
  <si>
    <t>0001</t>
  </si>
  <si>
    <t>SEDE CENTRAL USPPAM-INABIF</t>
  </si>
  <si>
    <t>12018-0003</t>
  </si>
  <si>
    <t>12018-0006</t>
  </si>
  <si>
    <t>80563823</t>
  </si>
  <si>
    <t>H</t>
  </si>
  <si>
    <t>NO TIENE</t>
  </si>
  <si>
    <t>M</t>
  </si>
  <si>
    <t>CAR Canevaro</t>
  </si>
  <si>
    <t>CAR Cieneguilla</t>
  </si>
  <si>
    <t>06161216</t>
  </si>
  <si>
    <t>06036372</t>
  </si>
  <si>
    <t>08115441</t>
  </si>
  <si>
    <t>09322018</t>
  </si>
  <si>
    <t>07287840</t>
  </si>
  <si>
    <t>06244080</t>
  </si>
  <si>
    <t>Municipalidad Distrital de Huallanca</t>
  </si>
  <si>
    <t>CEM Lima</t>
  </si>
  <si>
    <t>Reniec</t>
  </si>
  <si>
    <t>CEM Trujillo</t>
  </si>
  <si>
    <t>ENERO</t>
  </si>
  <si>
    <t>12018-0015</t>
  </si>
  <si>
    <t>08058771</t>
  </si>
  <si>
    <t>12018-0007</t>
  </si>
  <si>
    <t>08063516</t>
  </si>
  <si>
    <t>12018-0017</t>
  </si>
  <si>
    <t>07052510</t>
  </si>
  <si>
    <t>12018-0001</t>
  </si>
  <si>
    <t>07331395</t>
  </si>
  <si>
    <t>Sociedad de Beneficencia Pública de Lima</t>
  </si>
  <si>
    <t>12018-0013</t>
  </si>
  <si>
    <t>07520883</t>
  </si>
  <si>
    <t>12018-0012</t>
  </si>
  <si>
    <t>03368483</t>
  </si>
  <si>
    <t>12018-0002</t>
  </si>
  <si>
    <t>80318816</t>
  </si>
  <si>
    <t>12018-0016</t>
  </si>
  <si>
    <t>48851565</t>
  </si>
  <si>
    <t>12018-0018</t>
  </si>
  <si>
    <t>06379646</t>
  </si>
  <si>
    <t>12018-0009</t>
  </si>
  <si>
    <t>40834136</t>
  </si>
  <si>
    <t>12018-0005</t>
  </si>
  <si>
    <t>48349108</t>
  </si>
  <si>
    <t>Municipalidad de Santiago de Surco</t>
  </si>
  <si>
    <t>12018-0010</t>
  </si>
  <si>
    <t>07495731</t>
  </si>
  <si>
    <t>12018-0011</t>
  </si>
  <si>
    <t>06248341</t>
  </si>
  <si>
    <t>12018-0014</t>
  </si>
  <si>
    <t>08847319</t>
  </si>
  <si>
    <t>12018-0008</t>
  </si>
  <si>
    <t>12018-0004</t>
  </si>
  <si>
    <t>28451350</t>
  </si>
  <si>
    <t>Gerencia de Limpieza Pública de la Municipalidad Distrital de Ventanilla</t>
  </si>
  <si>
    <t>FEBRERO</t>
  </si>
  <si>
    <t>12018-0026</t>
  </si>
  <si>
    <t>08792403</t>
  </si>
  <si>
    <t>12018-0025</t>
  </si>
  <si>
    <t>25828935</t>
  </si>
  <si>
    <t>CEM VENTANILLA</t>
  </si>
  <si>
    <t>12018-0023</t>
  </si>
  <si>
    <t>07709226</t>
  </si>
  <si>
    <t>12018-0033</t>
  </si>
  <si>
    <t>06150084</t>
  </si>
  <si>
    <t>12018-0030</t>
  </si>
  <si>
    <t>07916523</t>
  </si>
  <si>
    <t>ADAVAMINSA</t>
  </si>
  <si>
    <t>12018-0028</t>
  </si>
  <si>
    <t>08848841</t>
  </si>
  <si>
    <t>12018-0019</t>
  </si>
  <si>
    <t>06204265</t>
  </si>
  <si>
    <t>12018-0029</t>
  </si>
  <si>
    <t>07776707</t>
  </si>
  <si>
    <t>12018-0020</t>
  </si>
  <si>
    <t>06715106</t>
  </si>
  <si>
    <t>12018-0021</t>
  </si>
  <si>
    <t>12018-0027</t>
  </si>
  <si>
    <t>08698102</t>
  </si>
  <si>
    <t>12018-0022</t>
  </si>
  <si>
    <t>21007888</t>
  </si>
  <si>
    <t>12018-0024</t>
  </si>
  <si>
    <t>06015435</t>
  </si>
  <si>
    <t>CAN San Miguel</t>
  </si>
  <si>
    <t>12018-0032</t>
  </si>
  <si>
    <t>08786692</t>
  </si>
  <si>
    <t>12018-0031</t>
  </si>
  <si>
    <t>07150592</t>
  </si>
  <si>
    <t>12018-0034</t>
  </si>
  <si>
    <t>07768541</t>
  </si>
  <si>
    <t>MARZO</t>
  </si>
  <si>
    <t>12018-0041</t>
  </si>
  <si>
    <t>CAR CIENEGUILLA</t>
  </si>
  <si>
    <t>12018-0039</t>
  </si>
  <si>
    <t>09914144</t>
  </si>
  <si>
    <t>CEM DE SURQUILLO</t>
  </si>
  <si>
    <t>12018-0036</t>
  </si>
  <si>
    <t>07933600</t>
  </si>
  <si>
    <t>CEM DEL CALLAO</t>
  </si>
  <si>
    <t>12018-0042</t>
  </si>
  <si>
    <t>15213340</t>
  </si>
  <si>
    <t>CAR SAN VICENTE DE PAÚL</t>
  </si>
  <si>
    <t>12018-0047</t>
  </si>
  <si>
    <t>10444118</t>
  </si>
  <si>
    <t>CEM SURQUILLO</t>
  </si>
  <si>
    <t>12018-0048</t>
  </si>
  <si>
    <t>12018-0040</t>
  </si>
  <si>
    <t>07188637</t>
  </si>
  <si>
    <t>12017-0041</t>
  </si>
  <si>
    <t>06051502</t>
  </si>
  <si>
    <t>12018-0053</t>
  </si>
  <si>
    <t>08666541</t>
  </si>
  <si>
    <t>CAR Virgen del Carmen</t>
  </si>
  <si>
    <t>12018-0045</t>
  </si>
  <si>
    <t>10523098</t>
  </si>
  <si>
    <t>12018-0037</t>
  </si>
  <si>
    <t>07780150</t>
  </si>
  <si>
    <t>12018-0038</t>
  </si>
  <si>
    <t>07779987</t>
  </si>
  <si>
    <t>12018-0044</t>
  </si>
  <si>
    <t>07410682</t>
  </si>
  <si>
    <t>SOCIEDAD BENEFICENCIA DE LIMA</t>
  </si>
  <si>
    <t>12018-0043</t>
  </si>
  <si>
    <t>06974828</t>
  </si>
  <si>
    <t>12018-0054</t>
  </si>
  <si>
    <t>25545651</t>
  </si>
  <si>
    <t>12018-0057</t>
  </si>
  <si>
    <t>06653229</t>
  </si>
  <si>
    <t>12018-0046</t>
  </si>
  <si>
    <t>08244197</t>
  </si>
  <si>
    <t>SEGURO INTEGRAL DE SALUD</t>
  </si>
  <si>
    <t>12018-0050</t>
  </si>
  <si>
    <t>09021774</t>
  </si>
  <si>
    <t>ASOC. BIENAVENTURANZAS</t>
  </si>
  <si>
    <t>12018-0058</t>
  </si>
  <si>
    <t>03595975</t>
  </si>
  <si>
    <t>12018-0051</t>
  </si>
  <si>
    <t>08428780</t>
  </si>
  <si>
    <t>12018-0049</t>
  </si>
  <si>
    <t>01066059</t>
  </si>
  <si>
    <t>12018-0056</t>
  </si>
  <si>
    <t>25444550</t>
  </si>
  <si>
    <t>12018-0055</t>
  </si>
  <si>
    <t>08770143</t>
  </si>
  <si>
    <t>CEDIF SANTA BERNARDITA</t>
  </si>
  <si>
    <t>12018-0052</t>
  </si>
  <si>
    <t>ABRIL</t>
  </si>
  <si>
    <t>12018-0064</t>
  </si>
  <si>
    <t>19254018</t>
  </si>
  <si>
    <t>12018-0066</t>
  </si>
  <si>
    <t>19995387</t>
  </si>
  <si>
    <t>CEM DE HUAYCÁN</t>
  </si>
  <si>
    <t>12018-0077</t>
  </si>
  <si>
    <t>09556760</t>
  </si>
  <si>
    <t>12018-0078</t>
  </si>
  <si>
    <t>40337946</t>
  </si>
  <si>
    <t>12018-0084</t>
  </si>
  <si>
    <t>25616012</t>
  </si>
  <si>
    <t>Residencia Geriátriica Estrella de Jesús</t>
  </si>
  <si>
    <t>12018-0079</t>
  </si>
  <si>
    <t>CEM Collique</t>
  </si>
  <si>
    <t>12018-0072</t>
  </si>
  <si>
    <t>06659018</t>
  </si>
  <si>
    <t>12018-0088</t>
  </si>
  <si>
    <t>08325175</t>
  </si>
  <si>
    <t>12018-0063</t>
  </si>
  <si>
    <t>05348722</t>
  </si>
  <si>
    <t>Iglesia Adventista del Sétimo día</t>
  </si>
  <si>
    <t>12018-0067</t>
  </si>
  <si>
    <t>07208942</t>
  </si>
  <si>
    <t>ONG Manuela Ramos</t>
  </si>
  <si>
    <t>12018-0065</t>
  </si>
  <si>
    <t>07724778</t>
  </si>
  <si>
    <t>MUNICIPALIDAD METROPOLITANA DE LIMA</t>
  </si>
  <si>
    <t>12018-0068</t>
  </si>
  <si>
    <t>07543061</t>
  </si>
  <si>
    <t>12018-0092</t>
  </si>
  <si>
    <t>00028627</t>
  </si>
  <si>
    <t>12018-0090</t>
  </si>
  <si>
    <t>08642804</t>
  </si>
  <si>
    <t>12018-0074</t>
  </si>
  <si>
    <t>06099137</t>
  </si>
  <si>
    <t>12018-0091</t>
  </si>
  <si>
    <t>07388291</t>
  </si>
  <si>
    <t>12018-0086</t>
  </si>
  <si>
    <t>06645160</t>
  </si>
  <si>
    <t>12018-0081</t>
  </si>
  <si>
    <t>48988997</t>
  </si>
  <si>
    <t>12018-0083</t>
  </si>
  <si>
    <t>25654747</t>
  </si>
  <si>
    <t>12018-0076</t>
  </si>
  <si>
    <t>07952754</t>
  </si>
  <si>
    <t>RESIDENCIA GERIÁTRICA ESTRELLAS DE JESÚS</t>
  </si>
  <si>
    <t>12018-0073</t>
  </si>
  <si>
    <t>07931197</t>
  </si>
  <si>
    <t>12018-0093</t>
  </si>
  <si>
    <t>09165704</t>
  </si>
  <si>
    <t>12018-0094</t>
  </si>
  <si>
    <t>07544832</t>
  </si>
  <si>
    <t>12018-0082</t>
  </si>
  <si>
    <t>47915270</t>
  </si>
  <si>
    <t>12018-0071</t>
  </si>
  <si>
    <t>06838391</t>
  </si>
  <si>
    <t>12018-0069</t>
  </si>
  <si>
    <t>10333078</t>
  </si>
  <si>
    <t>12018-0070</t>
  </si>
  <si>
    <t>10632198</t>
  </si>
  <si>
    <t>12018-0075</t>
  </si>
  <si>
    <t>25622252</t>
  </si>
  <si>
    <t>12018-0085</t>
  </si>
  <si>
    <t>07858662</t>
  </si>
  <si>
    <t>12018-0087</t>
  </si>
  <si>
    <t>12018-0080</t>
  </si>
  <si>
    <t>25507041</t>
  </si>
  <si>
    <t>12018-0089</t>
  </si>
  <si>
    <t>26692620</t>
  </si>
  <si>
    <t>MAYO</t>
  </si>
  <si>
    <t>12018-0107</t>
  </si>
  <si>
    <t>06197552</t>
  </si>
  <si>
    <t>12018-0121</t>
  </si>
  <si>
    <t>07938800</t>
  </si>
  <si>
    <t>12018-0096</t>
  </si>
  <si>
    <t>07421553</t>
  </si>
  <si>
    <t>12018-0106</t>
  </si>
  <si>
    <t>07955212</t>
  </si>
  <si>
    <t>12018-0110</t>
  </si>
  <si>
    <t>06885611</t>
  </si>
  <si>
    <t>12018-0101</t>
  </si>
  <si>
    <t>09798821</t>
  </si>
  <si>
    <t>12018-0124</t>
  </si>
  <si>
    <t>08856444</t>
  </si>
  <si>
    <t>12018-0123</t>
  </si>
  <si>
    <t>000616775</t>
  </si>
  <si>
    <t>12018-0122</t>
  </si>
  <si>
    <t>48995892</t>
  </si>
  <si>
    <t>12018-0109</t>
  </si>
  <si>
    <t>12018-0120</t>
  </si>
  <si>
    <t>07022432</t>
  </si>
  <si>
    <t>12018-0111</t>
  </si>
  <si>
    <t>12018-0103</t>
  </si>
  <si>
    <t>06705004</t>
  </si>
  <si>
    <t>12018-0097</t>
  </si>
  <si>
    <t>07746895</t>
  </si>
  <si>
    <t>12018-0118</t>
  </si>
  <si>
    <t>08377868</t>
  </si>
  <si>
    <t>12018-0125</t>
  </si>
  <si>
    <t>07998515</t>
  </si>
  <si>
    <t>12018-0117</t>
  </si>
  <si>
    <t>12018-0098</t>
  </si>
  <si>
    <t>25442385</t>
  </si>
  <si>
    <t>12018-0116</t>
  </si>
  <si>
    <t>12018-0105</t>
  </si>
  <si>
    <t>09222491</t>
  </si>
  <si>
    <t>12018-0126</t>
  </si>
  <si>
    <t>07748545</t>
  </si>
  <si>
    <t>12018-0104</t>
  </si>
  <si>
    <t>06699206</t>
  </si>
  <si>
    <t>12018-0119</t>
  </si>
  <si>
    <t>06622999</t>
  </si>
  <si>
    <t>12018-0099</t>
  </si>
  <si>
    <t>06092399</t>
  </si>
  <si>
    <t>12018-0115</t>
  </si>
  <si>
    <t>12018-0112</t>
  </si>
  <si>
    <t>07535640</t>
  </si>
  <si>
    <t>12018-0127</t>
  </si>
  <si>
    <t>06976757</t>
  </si>
  <si>
    <t>12018-0114</t>
  </si>
  <si>
    <t>JUNIO</t>
  </si>
  <si>
    <t>12018-0134</t>
  </si>
  <si>
    <t>25553961</t>
  </si>
  <si>
    <t>Residencia Geriátrica ESTRELLAS DE JESÚS</t>
  </si>
  <si>
    <t>12018-0156</t>
  </si>
  <si>
    <t>09084173</t>
  </si>
  <si>
    <t>12018-0140</t>
  </si>
  <si>
    <t>12018-0151</t>
  </si>
  <si>
    <t>07746172</t>
  </si>
  <si>
    <t>12018-0153</t>
  </si>
  <si>
    <t>17629086</t>
  </si>
  <si>
    <t>12018-0132</t>
  </si>
  <si>
    <t>00060827</t>
  </si>
  <si>
    <t>Casa de Acogida "Sembrando esperanza"</t>
  </si>
  <si>
    <t>12018-0143</t>
  </si>
  <si>
    <t>CONADIS</t>
  </si>
  <si>
    <t>12018-0141</t>
  </si>
  <si>
    <t>CEM Pueblo Libre</t>
  </si>
  <si>
    <t>12018-0154</t>
  </si>
  <si>
    <t>08732191</t>
  </si>
  <si>
    <t>12018-0145</t>
  </si>
  <si>
    <t>08909949</t>
  </si>
  <si>
    <t>12018-0149</t>
  </si>
  <si>
    <t>07209098</t>
  </si>
  <si>
    <t>11/03/1947</t>
  </si>
  <si>
    <t>12018-0130</t>
  </si>
  <si>
    <t>06168890</t>
  </si>
  <si>
    <t>Centro de Bienestar Emocional y Salud Mental del Callao</t>
  </si>
  <si>
    <t>12018-0147</t>
  </si>
  <si>
    <t>08868481</t>
  </si>
  <si>
    <t>12018-0150</t>
  </si>
  <si>
    <t>12018-0135</t>
  </si>
  <si>
    <t>12018-0131</t>
  </si>
  <si>
    <t>08561485</t>
  </si>
  <si>
    <t>CEM San Martin de Porres</t>
  </si>
  <si>
    <t>12018-0137</t>
  </si>
  <si>
    <t>07132241</t>
  </si>
  <si>
    <t>12018-0144</t>
  </si>
  <si>
    <t>07319664</t>
  </si>
  <si>
    <t>12018-0136</t>
  </si>
  <si>
    <t>06117575</t>
  </si>
  <si>
    <t>Centro de Salud Los Olivos</t>
  </si>
  <si>
    <t>12018-0146</t>
  </si>
  <si>
    <t>06531974</t>
  </si>
  <si>
    <t>12018-0148</t>
  </si>
  <si>
    <t>06082099</t>
  </si>
  <si>
    <t>12018-0142</t>
  </si>
  <si>
    <t>06995673</t>
  </si>
  <si>
    <t>12018-0133</t>
  </si>
  <si>
    <t>07416700</t>
  </si>
  <si>
    <t>12018-0158</t>
  </si>
  <si>
    <t>12018-0155</t>
  </si>
  <si>
    <t>09102478</t>
  </si>
  <si>
    <t>12018-0157</t>
  </si>
  <si>
    <t>48714460</t>
  </si>
  <si>
    <t>12018-0159</t>
  </si>
  <si>
    <t>09042416</t>
  </si>
  <si>
    <t>12018-0152</t>
  </si>
  <si>
    <t>07342323</t>
  </si>
  <si>
    <t>12018-0138</t>
  </si>
  <si>
    <t>12018-0139</t>
  </si>
  <si>
    <t>48865028</t>
  </si>
  <si>
    <t>JULIO</t>
  </si>
  <si>
    <t>12018-0162</t>
  </si>
  <si>
    <t>CAR Cineguilla</t>
  </si>
  <si>
    <t>12018-0175</t>
  </si>
  <si>
    <t>07728083</t>
  </si>
  <si>
    <t>CAN Mun. Lima</t>
  </si>
  <si>
    <t>12018-0169</t>
  </si>
  <si>
    <t>08963716</t>
  </si>
  <si>
    <t>12018-0192</t>
  </si>
  <si>
    <t>08823123</t>
  </si>
  <si>
    <t>12018-0193</t>
  </si>
  <si>
    <t>07854392</t>
  </si>
  <si>
    <t>12018-0165</t>
  </si>
  <si>
    <t>12018-0164</t>
  </si>
  <si>
    <t>07383200</t>
  </si>
  <si>
    <t>12018-0166</t>
  </si>
  <si>
    <t>07591984</t>
  </si>
  <si>
    <t>12018-0160</t>
  </si>
  <si>
    <t>08233976</t>
  </si>
  <si>
    <t>12018-0161</t>
  </si>
  <si>
    <t>12018-0184</t>
  </si>
  <si>
    <t>08120503</t>
  </si>
  <si>
    <t>12018-0190</t>
  </si>
  <si>
    <t>12018-0191</t>
  </si>
  <si>
    <t>07582261</t>
  </si>
  <si>
    <t>12018-0180</t>
  </si>
  <si>
    <t>08512095</t>
  </si>
  <si>
    <t>12018-0185</t>
  </si>
  <si>
    <t>09010082</t>
  </si>
  <si>
    <t>12018-0188</t>
  </si>
  <si>
    <t>06040301</t>
  </si>
  <si>
    <t>12018-0177</t>
  </si>
  <si>
    <t>12018-0168</t>
  </si>
  <si>
    <t>12018-0176</t>
  </si>
  <si>
    <t>08475027</t>
  </si>
  <si>
    <t>CEM Los Olivos</t>
  </si>
  <si>
    <t>12018-0173</t>
  </si>
  <si>
    <t>10537074</t>
  </si>
  <si>
    <t>12018-0179</t>
  </si>
  <si>
    <t>07997741</t>
  </si>
  <si>
    <t>12018-0172</t>
  </si>
  <si>
    <t>06087988</t>
  </si>
  <si>
    <t>12018-0171</t>
  </si>
  <si>
    <t>07192126</t>
  </si>
  <si>
    <t>12018-0187</t>
  </si>
  <si>
    <t>06732893</t>
  </si>
  <si>
    <t>12018-0197</t>
  </si>
  <si>
    <t>06366128</t>
  </si>
  <si>
    <t>12018-0195</t>
  </si>
  <si>
    <t>07868478</t>
  </si>
  <si>
    <t>12018-0199</t>
  </si>
  <si>
    <t>12018-0189</t>
  </si>
  <si>
    <t>07467142</t>
  </si>
  <si>
    <t>12018-0186</t>
  </si>
  <si>
    <t>06756407</t>
  </si>
  <si>
    <t>12018-0194</t>
  </si>
  <si>
    <t>06186481</t>
  </si>
  <si>
    <t>12018-0182</t>
  </si>
  <si>
    <t>09545798</t>
  </si>
  <si>
    <t>12018-0200</t>
  </si>
  <si>
    <t>06054655</t>
  </si>
  <si>
    <t>12018-0183</t>
  </si>
  <si>
    <t>08423362</t>
  </si>
  <si>
    <t>12018-0181</t>
  </si>
  <si>
    <t>12018-0174</t>
  </si>
  <si>
    <t>00215248</t>
  </si>
  <si>
    <t>12018-0178</t>
  </si>
  <si>
    <t>09273834</t>
  </si>
  <si>
    <t>12018-0201</t>
  </si>
  <si>
    <t>12018-0196</t>
  </si>
  <si>
    <t>09262931</t>
  </si>
  <si>
    <t>12018-0198</t>
  </si>
  <si>
    <t>08880201</t>
  </si>
  <si>
    <t>AGOSTO</t>
  </si>
  <si>
    <t>12018-0226</t>
  </si>
  <si>
    <t>12018-0237</t>
  </si>
  <si>
    <t>07595607</t>
  </si>
  <si>
    <t>12018-0208</t>
  </si>
  <si>
    <t>06238173</t>
  </si>
  <si>
    <t>CAR Santa Rosa</t>
  </si>
  <si>
    <t>12018-0236</t>
  </si>
  <si>
    <t>19524958</t>
  </si>
  <si>
    <t>12018-0232</t>
  </si>
  <si>
    <t>06031916</t>
  </si>
  <si>
    <t>12018-0228</t>
  </si>
  <si>
    <t>07599065</t>
  </si>
  <si>
    <t>12018-0221</t>
  </si>
  <si>
    <t>09283448</t>
  </si>
  <si>
    <t>12018-0217</t>
  </si>
  <si>
    <t>29291138</t>
  </si>
  <si>
    <t>12018-0234</t>
  </si>
  <si>
    <t>07952428</t>
  </si>
  <si>
    <t>12018-0218</t>
  </si>
  <si>
    <t>07138813</t>
  </si>
  <si>
    <t>12018-0205</t>
  </si>
  <si>
    <t>06238571</t>
  </si>
  <si>
    <t>12018-0204</t>
  </si>
  <si>
    <t>06202835</t>
  </si>
  <si>
    <t>12018-0243</t>
  </si>
  <si>
    <t>12018-0233</t>
  </si>
  <si>
    <t>07959934</t>
  </si>
  <si>
    <t>12018-0210</t>
  </si>
  <si>
    <t>06367387</t>
  </si>
  <si>
    <t>12018-0222</t>
  </si>
  <si>
    <t>07944074</t>
  </si>
  <si>
    <t>12018-0239</t>
  </si>
  <si>
    <t>09182661</t>
  </si>
  <si>
    <t>12018-0238</t>
  </si>
  <si>
    <t>12018-0230</t>
  </si>
  <si>
    <t>12018-0229</t>
  </si>
  <si>
    <t>08848958</t>
  </si>
  <si>
    <t>12018-0212</t>
  </si>
  <si>
    <t>09595286</t>
  </si>
  <si>
    <t>12018-0209</t>
  </si>
  <si>
    <t>07192523</t>
  </si>
  <si>
    <t>12018-0203</t>
  </si>
  <si>
    <t>08037856</t>
  </si>
  <si>
    <t>12018-0211</t>
  </si>
  <si>
    <t>15381377</t>
  </si>
  <si>
    <t>12018-0207</t>
  </si>
  <si>
    <t>08604494</t>
  </si>
  <si>
    <t>12018-0206</t>
  </si>
  <si>
    <t>06098379</t>
  </si>
  <si>
    <t>12018-0213</t>
  </si>
  <si>
    <t>07073646</t>
  </si>
  <si>
    <t>12018-0235</t>
  </si>
  <si>
    <t>06011063</t>
  </si>
  <si>
    <t>12018-0227</t>
  </si>
  <si>
    <t>08431980</t>
  </si>
  <si>
    <t>12018-0231</t>
  </si>
  <si>
    <t>06059024</t>
  </si>
  <si>
    <t>12018-0225</t>
  </si>
  <si>
    <t>12018-0223</t>
  </si>
  <si>
    <t>80140403</t>
  </si>
  <si>
    <t>12018-0241</t>
  </si>
  <si>
    <t>07853943</t>
  </si>
  <si>
    <t>12018-0242</t>
  </si>
  <si>
    <t>06202885</t>
  </si>
  <si>
    <t>12018-0244</t>
  </si>
  <si>
    <t>08100619</t>
  </si>
  <si>
    <t>12018-0219</t>
  </si>
  <si>
    <t>12018-0214</t>
  </si>
  <si>
    <t>12018-0224</t>
  </si>
  <si>
    <t>06710751</t>
  </si>
  <si>
    <t>12018-0215</t>
  </si>
  <si>
    <t>10409928</t>
  </si>
  <si>
    <t>12018-0220</t>
  </si>
  <si>
    <t>08355281</t>
  </si>
  <si>
    <t>12018-0240</t>
  </si>
  <si>
    <t>07223715</t>
  </si>
  <si>
    <t>12018-0202</t>
  </si>
  <si>
    <t>SEPTIEMBRE</t>
  </si>
  <si>
    <t>12018-0245</t>
  </si>
  <si>
    <t>08122748</t>
  </si>
  <si>
    <t>12018-0251</t>
  </si>
  <si>
    <t>80146355</t>
  </si>
  <si>
    <t>12018-0261</t>
  </si>
  <si>
    <t>12018-0252</t>
  </si>
  <si>
    <t>12018-0262</t>
  </si>
  <si>
    <t>07189636</t>
  </si>
  <si>
    <t>12018-0258</t>
  </si>
  <si>
    <t>07359041</t>
  </si>
  <si>
    <t>CAR San Vicente de Paul</t>
  </si>
  <si>
    <t>12018-0249</t>
  </si>
  <si>
    <t>06265012</t>
  </si>
  <si>
    <t>12018-0250</t>
  </si>
  <si>
    <t>25406834</t>
  </si>
  <si>
    <t>CEM Callao</t>
  </si>
  <si>
    <t>12018-0256</t>
  </si>
  <si>
    <t>12018-0247</t>
  </si>
  <si>
    <t>06717660</t>
  </si>
  <si>
    <t>12018-0254</t>
  </si>
  <si>
    <t>06199816</t>
  </si>
  <si>
    <t>12018-0246</t>
  </si>
  <si>
    <t>08078984</t>
  </si>
  <si>
    <t>12018-0279</t>
  </si>
  <si>
    <t>06480275</t>
  </si>
  <si>
    <t>12018-0270</t>
  </si>
  <si>
    <t>06764218</t>
  </si>
  <si>
    <t>12018-0263</t>
  </si>
  <si>
    <t>07069109</t>
  </si>
  <si>
    <t>12018-0272</t>
  </si>
  <si>
    <t>12018-0268</t>
  </si>
  <si>
    <t>07609034</t>
  </si>
  <si>
    <t>12018-0260</t>
  </si>
  <si>
    <t>09193478</t>
  </si>
  <si>
    <t>ESSALUD</t>
  </si>
  <si>
    <t>12018-0253</t>
  </si>
  <si>
    <t>07948920</t>
  </si>
  <si>
    <t>12018-0265</t>
  </si>
  <si>
    <t>07818635</t>
  </si>
  <si>
    <t>12018-0275</t>
  </si>
  <si>
    <t>07405038</t>
  </si>
  <si>
    <t>12018-0276</t>
  </si>
  <si>
    <t>06215479</t>
  </si>
  <si>
    <t>12018-0264</t>
  </si>
  <si>
    <t>12018-0257</t>
  </si>
  <si>
    <t>12018-0259</t>
  </si>
  <si>
    <t>09756221</t>
  </si>
  <si>
    <t>12018-0273</t>
  </si>
  <si>
    <t>06974937</t>
  </si>
  <si>
    <t>12018-0255</t>
  </si>
  <si>
    <t>07287456</t>
  </si>
  <si>
    <t>12018-0280</t>
  </si>
  <si>
    <t>12018-0277</t>
  </si>
  <si>
    <t>12018-0282</t>
  </si>
  <si>
    <t>12018-0278</t>
  </si>
  <si>
    <t>07553296</t>
  </si>
  <si>
    <t>12018-0281</t>
  </si>
  <si>
    <t>12018-0248</t>
  </si>
  <si>
    <t>09256969</t>
  </si>
  <si>
    <t>12018-0266</t>
  </si>
  <si>
    <t>03629232</t>
  </si>
  <si>
    <t>12018-0267</t>
  </si>
  <si>
    <t>12018-0269</t>
  </si>
  <si>
    <t>07863767</t>
  </si>
  <si>
    <t>12018-0271</t>
  </si>
  <si>
    <t>08956062</t>
  </si>
  <si>
    <t>12018-0274</t>
  </si>
  <si>
    <t>OCTUBRE</t>
  </si>
  <si>
    <t>12018-0286</t>
  </si>
  <si>
    <t>08247644</t>
  </si>
  <si>
    <t>12018-0318</t>
  </si>
  <si>
    <t>06830827</t>
  </si>
  <si>
    <t>12018-0321</t>
  </si>
  <si>
    <t>06644795</t>
  </si>
  <si>
    <t>CASA De Reposo</t>
  </si>
  <si>
    <t>12018-0284</t>
  </si>
  <si>
    <t>08129911</t>
  </si>
  <si>
    <t>Municipalidad Distrital de Ate, Centro de Salud</t>
  </si>
  <si>
    <t>12018-0298</t>
  </si>
  <si>
    <t>06248346</t>
  </si>
  <si>
    <t>Municipalidad Metropolitana de Lima</t>
  </si>
  <si>
    <t>12018-0319</t>
  </si>
  <si>
    <t>48356683</t>
  </si>
  <si>
    <t>CAR San Vivente de Paul</t>
  </si>
  <si>
    <t>12018-0285</t>
  </si>
  <si>
    <t>08058586</t>
  </si>
  <si>
    <t>CEM RIMAC</t>
  </si>
  <si>
    <t>12018-0289</t>
  </si>
  <si>
    <t>06463250</t>
  </si>
  <si>
    <t>SIS</t>
  </si>
  <si>
    <t>12018-0292</t>
  </si>
  <si>
    <t>06899406</t>
  </si>
  <si>
    <t>CEM Villa el Salvador</t>
  </si>
  <si>
    <t>12018-0295</t>
  </si>
  <si>
    <t>07770429</t>
  </si>
  <si>
    <t>CEM Lima y SIS</t>
  </si>
  <si>
    <t>12018-0320</t>
  </si>
  <si>
    <t>09440427</t>
  </si>
  <si>
    <t>12018-0290</t>
  </si>
  <si>
    <t>06463251</t>
  </si>
  <si>
    <t>12018-0307</t>
  </si>
  <si>
    <t>08597157</t>
  </si>
  <si>
    <t>12018-0283</t>
  </si>
  <si>
    <t>06139763</t>
  </si>
  <si>
    <t>12018-0310</t>
  </si>
  <si>
    <t>25420332</t>
  </si>
  <si>
    <t>12018-0296</t>
  </si>
  <si>
    <t>15613315</t>
  </si>
  <si>
    <t>12018-0308</t>
  </si>
  <si>
    <t>08132680</t>
  </si>
  <si>
    <t>12018-0291</t>
  </si>
  <si>
    <t>07248044</t>
  </si>
  <si>
    <t>12018-0299</t>
  </si>
  <si>
    <t>07899005</t>
  </si>
  <si>
    <t>12018-0294</t>
  </si>
  <si>
    <t>07702616</t>
  </si>
  <si>
    <t>12018-0311</t>
  </si>
  <si>
    <t>06596020</t>
  </si>
  <si>
    <t>06608071</t>
  </si>
  <si>
    <t>12018-0314</t>
  </si>
  <si>
    <t>07770002</t>
  </si>
  <si>
    <t>12018-0313</t>
  </si>
  <si>
    <t>43505307</t>
  </si>
  <si>
    <t>12018-0317</t>
  </si>
  <si>
    <t>06988889</t>
  </si>
  <si>
    <t>12018-0288</t>
  </si>
  <si>
    <t>06625249</t>
  </si>
  <si>
    <t>12018-0287</t>
  </si>
  <si>
    <t>07439166</t>
  </si>
  <si>
    <t>12018-0316</t>
  </si>
  <si>
    <t>08857864</t>
  </si>
  <si>
    <t>12018-0302</t>
  </si>
  <si>
    <t>80563937</t>
  </si>
  <si>
    <t>12018-0303</t>
  </si>
  <si>
    <t>06030103</t>
  </si>
  <si>
    <t>Residencia Geriatrica Estrella de Jesús</t>
  </si>
  <si>
    <t>12018-0293</t>
  </si>
  <si>
    <t>07733062</t>
  </si>
  <si>
    <t>12018-0322</t>
  </si>
  <si>
    <t>46416784</t>
  </si>
  <si>
    <t>12018-0300</t>
  </si>
  <si>
    <t>07427864</t>
  </si>
  <si>
    <t>12018-0306</t>
  </si>
  <si>
    <t>07123850</t>
  </si>
  <si>
    <t>12018-0305</t>
  </si>
  <si>
    <t>09427163</t>
  </si>
  <si>
    <t>12018-0315</t>
  </si>
  <si>
    <t>12018-0297</t>
  </si>
  <si>
    <t>06995933</t>
  </si>
  <si>
    <t>12018-0301</t>
  </si>
  <si>
    <t>25547401</t>
  </si>
  <si>
    <t>12018-0304</t>
  </si>
  <si>
    <t>25697157</t>
  </si>
  <si>
    <t>06184409</t>
  </si>
  <si>
    <t>09456674</t>
  </si>
  <si>
    <t>07619414</t>
  </si>
  <si>
    <t>LINCE</t>
  </si>
  <si>
    <t>RIMAC</t>
  </si>
  <si>
    <t>07860123</t>
  </si>
  <si>
    <t>06050408</t>
  </si>
  <si>
    <t>07766228</t>
  </si>
  <si>
    <t>06690976</t>
  </si>
  <si>
    <t>07629753</t>
  </si>
  <si>
    <t>NO HAY DOC. DERIVACIÓN AL CEM RIMAC</t>
  </si>
  <si>
    <t>NO HAY OFICIO DERIVACIÓN A LA MUNICIPALIDAD DE LIMA PARA TRAMITAR PENSIÓN 65</t>
  </si>
  <si>
    <t>SE VERIFICA QUE FICHA SIS ES CON FECHA 04/10/2018// ANTES QUE SE HAGA LA EVALUACIÓN</t>
  </si>
  <si>
    <t>09782216</t>
  </si>
  <si>
    <t>ISABEL</t>
  </si>
  <si>
    <t>KANASHIRO</t>
  </si>
  <si>
    <t>DE SHINZATO</t>
  </si>
  <si>
    <t>07543418</t>
  </si>
  <si>
    <t xml:space="preserve">LUISA SILVA </t>
  </si>
  <si>
    <t>ROSALES</t>
  </si>
  <si>
    <t>ARAOZ</t>
  </si>
  <si>
    <t>06199895</t>
  </si>
  <si>
    <t>CHÁVEZ</t>
  </si>
  <si>
    <t>GARCÍA</t>
  </si>
  <si>
    <t>09218855</t>
  </si>
  <si>
    <t>WALTER LUIS</t>
  </si>
  <si>
    <t>NO HAY DOCUMENTO  DERIVACIÓN</t>
  </si>
  <si>
    <t>NO SE LLEGÓ A DERIVAR AL CAR PRIVADO</t>
  </si>
  <si>
    <t>SE RECOMIENDA INGRESAR A UN CAR Y REINSERCIÓN FAMILIAR</t>
  </si>
  <si>
    <t>INDICA DERIVAR AL CEM DE LIMA / NO HAY DOCUMENTO// REVISAR CONCLUSIONES</t>
  </si>
  <si>
    <t>FALTA DOCUMENTO DERIVACIÓN</t>
  </si>
  <si>
    <t>NO HAY DOC. DERIVACIÓN AL HOGAR LAS HERMANAS DE LOS ANCIANOS DESAMPARADOS</t>
  </si>
  <si>
    <t>FALTA DOCUMENTO DERIVACIÓN AL CEM MAGDALENA DEL MAR</t>
  </si>
  <si>
    <t>FALTA DOC. DERIVACIÓN A CAR PRIVADO Y LA DERIVACIÓN AL CEM LIMA.</t>
  </si>
  <si>
    <t>FALTA DOC. DERIVACIÓN CEM LA VICTORIA</t>
  </si>
  <si>
    <t>AGREGAR FICHA SIS , SOLO HAY INICIO DE TRÁMITE(NO SE HA CONSIDERADO R.D) ACTUALIZAR PARA DIC.</t>
  </si>
  <si>
    <t>FALTA DOCUMENTO DERIVACIÓN A UN CAR PRIVADO Y DOCUMENTO DERIVACIÓN AL CEM DE LINCE</t>
  </si>
  <si>
    <t>FALTA DOCUMENTO DERIVACIÓN AL CEM LIMA Y SAN BORJA// FALTA AGREGAR FICHA SIS TRAMITADA</t>
  </si>
  <si>
    <t>FALTA OFICIO DERIVACIÓN A LA MUNICIPALIDAD METROPOLITANA PARA INGRESAR AL HOGAR MARIA DEL ROSARIO ARAOZ</t>
  </si>
  <si>
    <t>MIGUEL</t>
  </si>
  <si>
    <t>OSORIO</t>
  </si>
  <si>
    <t>MANSILLA</t>
  </si>
  <si>
    <t>PUEBLO LIBRE</t>
  </si>
  <si>
    <t>07908024</t>
  </si>
  <si>
    <t>FALTA DOCUMENTO DRIVACIÓN AL CEM PUEBLI LIBRE</t>
  </si>
  <si>
    <t>NICOLAS</t>
  </si>
  <si>
    <t>DE LA CRUZ</t>
  </si>
  <si>
    <t>RAMÍREZ</t>
  </si>
  <si>
    <t>21459838</t>
  </si>
  <si>
    <t>FALTA FICHA SIS// DOCUMENTO DERIVACIÓN A UN CAR</t>
  </si>
  <si>
    <t>PABLO</t>
  </si>
  <si>
    <t>SOLIS</t>
  </si>
  <si>
    <t>ROSSI</t>
  </si>
  <si>
    <t>08010306</t>
  </si>
  <si>
    <t>FLATA DOCUMENTO DERIVACIÓN AL CEM DEL RIMAC</t>
  </si>
  <si>
    <t>PERCY ENRIQUE</t>
  </si>
  <si>
    <t>ESQUERRE</t>
  </si>
  <si>
    <t>MARQUEZ</t>
  </si>
  <si>
    <t>08111589</t>
  </si>
  <si>
    <t>FALTA DOCUMENTO DERIVACIÓN // RECOMIENDA INGRESAR AL CAN</t>
  </si>
  <si>
    <t>DOMINGO</t>
  </si>
  <si>
    <t>MALDONADO</t>
  </si>
  <si>
    <t>ESPEJO</t>
  </si>
  <si>
    <t>FICHA INDICA REIVAR EL CEM RIMAC// EN EL INFORME NO INDICA DERIVACIÓN// RECOMIENDA INGRESO A UN CAR</t>
  </si>
  <si>
    <t>FELICITA VICTORIA</t>
  </si>
  <si>
    <t>ZAMORA</t>
  </si>
  <si>
    <t>PILLACA</t>
  </si>
  <si>
    <t>CALLAO</t>
  </si>
  <si>
    <t>FALTA DOCUMENTO DERIVACIÓN AL CEM CARMEN DE LA LEGUA</t>
  </si>
  <si>
    <t>QUISPICHITO</t>
  </si>
  <si>
    <t>LUZ ZENOBIA</t>
  </si>
  <si>
    <t>FLORES</t>
  </si>
  <si>
    <t>VILLANUEVA</t>
  </si>
  <si>
    <t>FALTA DOCUMENTO DE GESTIÓN DE PAÑALES</t>
  </si>
  <si>
    <t>ANDERSON</t>
  </si>
  <si>
    <t>SOLARI</t>
  </si>
  <si>
    <t>CARBAJAL</t>
  </si>
  <si>
    <t>ELIBERTO</t>
  </si>
  <si>
    <t>GUFFANTI</t>
  </si>
  <si>
    <t>CHAPARRO</t>
  </si>
  <si>
    <t>FALTA DOCUMENTO A LA MUNICIPALIDAD SOLICITANDO ALIMENTACIÓN</t>
  </si>
  <si>
    <t>ATE</t>
  </si>
  <si>
    <t>LUCIANO</t>
  </si>
  <si>
    <t>SANCHEZ</t>
  </si>
  <si>
    <t>CHAVEZ</t>
  </si>
  <si>
    <t>06607182</t>
  </si>
  <si>
    <t xml:space="preserve">RECOMIENDA SOPORTE FAMILIAR???? </t>
  </si>
  <si>
    <t>ILDA</t>
  </si>
  <si>
    <t>GOMEZ</t>
  </si>
  <si>
    <t>BIELOVUCIC</t>
  </si>
  <si>
    <t>CASTILLA</t>
  </si>
  <si>
    <t>LUCIA AMERICA</t>
  </si>
  <si>
    <t>RECOMIENDA SOPORTE FAMILIAR???</t>
  </si>
  <si>
    <t xml:space="preserve">LUISA </t>
  </si>
  <si>
    <t xml:space="preserve">RIVERA </t>
  </si>
  <si>
    <t>AVILÉS</t>
  </si>
  <si>
    <t>GREGORIO</t>
  </si>
  <si>
    <t>CORPUS</t>
  </si>
  <si>
    <t>RAMIREZ</t>
  </si>
  <si>
    <t>TERESA CIRILA</t>
  </si>
  <si>
    <t>AVILA</t>
  </si>
  <si>
    <t>VALDIVIEZO</t>
  </si>
  <si>
    <t>JOSE LUIS</t>
  </si>
  <si>
    <t>VALVERDE</t>
  </si>
  <si>
    <t>RICAPA</t>
  </si>
  <si>
    <t>JOSE CARLOS</t>
  </si>
  <si>
    <t>ATAMA</t>
  </si>
  <si>
    <t>CISNEROS</t>
  </si>
  <si>
    <t xml:space="preserve">VICTORIA </t>
  </si>
  <si>
    <t>MAMANI</t>
  </si>
  <si>
    <t>CONDORI</t>
  </si>
  <si>
    <t>WONSON CARLOS</t>
  </si>
  <si>
    <t xml:space="preserve">MORIN </t>
  </si>
  <si>
    <t>LAM</t>
  </si>
  <si>
    <t>LUIS MIGUEL</t>
  </si>
  <si>
    <t xml:space="preserve">CALAMON </t>
  </si>
  <si>
    <t>BLANCO</t>
  </si>
  <si>
    <t xml:space="preserve">ANTONIA </t>
  </si>
  <si>
    <t>VELASQUEZ</t>
  </si>
  <si>
    <t>OSCO</t>
  </si>
  <si>
    <t>GRACIELA</t>
  </si>
  <si>
    <t>BOLO</t>
  </si>
  <si>
    <t>FALCONI</t>
  </si>
  <si>
    <t>ALEJANDRO FILOMENO</t>
  </si>
  <si>
    <t xml:space="preserve">CASTRO </t>
  </si>
  <si>
    <t>URIBE</t>
  </si>
  <si>
    <t>DIONICIA</t>
  </si>
  <si>
    <t>ROJAS</t>
  </si>
  <si>
    <t>EVANGELINA</t>
  </si>
  <si>
    <t>VALDIVIA</t>
  </si>
  <si>
    <t>DELGADO</t>
  </si>
  <si>
    <t>CARMEN ROSA</t>
  </si>
  <si>
    <t>CASTILLO</t>
  </si>
  <si>
    <t>SOTO</t>
  </si>
  <si>
    <t>EMILIA ZOILA MARIA</t>
  </si>
  <si>
    <t xml:space="preserve">PAREDES </t>
  </si>
  <si>
    <t>VILLALONGA</t>
  </si>
  <si>
    <t>ALDO JACOB</t>
  </si>
  <si>
    <t>TAMAYO</t>
  </si>
  <si>
    <t>AVILIA</t>
  </si>
  <si>
    <t>TRIGOS</t>
  </si>
  <si>
    <t>OSWALDO</t>
  </si>
  <si>
    <t>CABRERA</t>
  </si>
  <si>
    <t>PEÑARANDA</t>
  </si>
  <si>
    <t>PORTILLA DE SÁNCHEZ</t>
  </si>
  <si>
    <t>DANIEL ANGEL</t>
  </si>
  <si>
    <t>BRAVO</t>
  </si>
  <si>
    <t>QUISPE</t>
  </si>
  <si>
    <t>GARCIA</t>
  </si>
  <si>
    <t>YACURI</t>
  </si>
  <si>
    <t>09920279</t>
  </si>
  <si>
    <t>SOLO SE VERIFICA ACTA DE CONOCIMIENTO DEL CASO A SU FAMILIA</t>
  </si>
  <si>
    <t>EMILIANO</t>
  </si>
  <si>
    <t>TOVAR</t>
  </si>
  <si>
    <t>RIVADENEIRA</t>
  </si>
  <si>
    <t>08451215</t>
  </si>
  <si>
    <t xml:space="preserve">MARGARITA </t>
  </si>
  <si>
    <t>FALTA DOCUMENTO DERIVACIÓN/ INDICA INGRESAR A UN CAR/ REINSERCIÓN FAMILIAR</t>
  </si>
  <si>
    <t>ADELAIDA</t>
  </si>
  <si>
    <t>LEON</t>
  </si>
  <si>
    <t>TREBEJO</t>
  </si>
  <si>
    <t>06458559</t>
  </si>
  <si>
    <t>PEDRO ARMANDO</t>
  </si>
  <si>
    <t>GUZMAN</t>
  </si>
  <si>
    <t>SOBREVILLA</t>
  </si>
  <si>
    <t>08535820</t>
  </si>
  <si>
    <t>FALTA DOCUMENTO DERIVACIÓN A MUNICIPALIDAD SOLICITANDO SISFOH</t>
  </si>
  <si>
    <t>GLORIA CELINA</t>
  </si>
  <si>
    <t>FIGALLO</t>
  </si>
  <si>
    <t>LAMA</t>
  </si>
  <si>
    <t>07760757</t>
  </si>
  <si>
    <t>RECOMIENDA QUE VIVA CON LA FAMILIA // PARA CONSIDERAR REINSERCIÓN FAMILIAR DEBE HABER UN ACTA QUE SE HABLO CON EL FAMILIAR(HIJO)</t>
  </si>
  <si>
    <t>CLORINDA</t>
  </si>
  <si>
    <t>GUTIERREZ</t>
  </si>
  <si>
    <t>RAMOS</t>
  </si>
  <si>
    <t>08535806</t>
  </si>
  <si>
    <t>ANDREA</t>
  </si>
  <si>
    <t>MEZA VDA DE SOLIS</t>
  </si>
  <si>
    <t>06918960</t>
  </si>
  <si>
    <r>
      <t>Derivación (1. CARPAM, 2. CEDIF, 3. CAN, 4. Teleasistencia, 5.Otras instituciones que protegen los derechos de las PAM, de acuerdo a sus competencias (fiscalía, CEM, PNP, CIAM, centros de salud y otros), 6. No se derivo,</t>
    </r>
    <r>
      <rPr>
        <sz val="10"/>
        <color rgb="FFFF0000"/>
        <rFont val="Calibri"/>
        <family val="2"/>
        <scheme val="minor"/>
      </rPr>
      <t xml:space="preserve"> No se llego a evaluar</t>
    </r>
    <r>
      <rPr>
        <sz val="10"/>
        <color theme="1"/>
        <rFont val="Calibri"/>
        <family val="2"/>
        <scheme val="minor"/>
      </rPr>
      <t>, 8.Aun no se evalua)</t>
    </r>
  </si>
  <si>
    <t>FALTA DOCUMENTO DERIVACIÓN AL CENTRO DE SALUD</t>
  </si>
  <si>
    <t>FALTA DOCUMENTO DERIVACIÓN DEL CEM</t>
  </si>
  <si>
    <t>MAYTA</t>
  </si>
  <si>
    <t>08452430</t>
  </si>
  <si>
    <t>INDICA DERIVAR AL CEM MAS CERCANO DONDE VIVE.</t>
  </si>
  <si>
    <t>PASTRANA</t>
  </si>
  <si>
    <t>LUCIA</t>
  </si>
  <si>
    <t>VILCAS DE QUISPE</t>
  </si>
  <si>
    <t>06929821</t>
  </si>
  <si>
    <t>NO PRECISA QUE CEM DERIVAR// FALTA DOCUMENTO DERIVACIÓN</t>
  </si>
  <si>
    <t>BALTAZARA</t>
  </si>
  <si>
    <t>ESPINOZA</t>
  </si>
  <si>
    <t>POEMAPE</t>
  </si>
  <si>
    <t>06850706</t>
  </si>
  <si>
    <t>INFORME INDICA ARCHIVAR EL CASO??' NO HAY DOCUMENTO O ACTAS DE ARCHIVAR EL CASO</t>
  </si>
  <si>
    <t>WILFREDO</t>
  </si>
  <si>
    <t>NN MANUELA</t>
  </si>
  <si>
    <t>MERCEDES TEODORA</t>
  </si>
  <si>
    <t>JOSE ALBERTO</t>
  </si>
  <si>
    <t>JOSÉ</t>
  </si>
  <si>
    <t>MERCEDES</t>
  </si>
  <si>
    <t>ENRIQUE PRIMITIVO</t>
  </si>
  <si>
    <t>MARIA SOCORRO</t>
  </si>
  <si>
    <t>JUAN</t>
  </si>
  <si>
    <t>MARIA MAGDALENA</t>
  </si>
  <si>
    <t xml:space="preserve">MERCEDES MERDELINDA </t>
  </si>
  <si>
    <t>EMILIO MARINO</t>
  </si>
  <si>
    <t xml:space="preserve">PEDRO </t>
  </si>
  <si>
    <t xml:space="preserve">MARIA ROSA </t>
  </si>
  <si>
    <t>NN ELENA</t>
  </si>
  <si>
    <t xml:space="preserve">ANGELICA </t>
  </si>
  <si>
    <t>NESTOR ENRIQUE</t>
  </si>
  <si>
    <t>LINDRAMIRA</t>
  </si>
  <si>
    <t>ANTONIO</t>
  </si>
  <si>
    <t>ANTONIA PLASCENCIA</t>
  </si>
  <si>
    <t>ANTONIO ARTIDORO</t>
  </si>
  <si>
    <t>CARMEN LUISA</t>
  </si>
  <si>
    <t>MARIA ELENA</t>
  </si>
  <si>
    <t xml:space="preserve">EDILBERTO </t>
  </si>
  <si>
    <t>ALFONSO</t>
  </si>
  <si>
    <t xml:space="preserve">JOSE CARMEN </t>
  </si>
  <si>
    <t>CARMELA GRACIELA</t>
  </si>
  <si>
    <t>EMMA ELVIERA</t>
  </si>
  <si>
    <t xml:space="preserve">BENIGNA </t>
  </si>
  <si>
    <t>CAYETANO</t>
  </si>
  <si>
    <t>EVARISTA CRUZ</t>
  </si>
  <si>
    <t>NN RAMÓN</t>
  </si>
  <si>
    <t xml:space="preserve">FRANCISCA </t>
  </si>
  <si>
    <t>OSCAR ANDRES</t>
  </si>
  <si>
    <t xml:space="preserve">SATURNINO </t>
  </si>
  <si>
    <t xml:space="preserve">ALEJANDRO </t>
  </si>
  <si>
    <t>NN JULIO CÉSAR</t>
  </si>
  <si>
    <t>ENRIQUE VIRGILIO</t>
  </si>
  <si>
    <t>CARLOS</t>
  </si>
  <si>
    <t>ALICIA</t>
  </si>
  <si>
    <t>JORGE</t>
  </si>
  <si>
    <t>LIVIO</t>
  </si>
  <si>
    <t>MERCEDES CESARIANA</t>
  </si>
  <si>
    <t xml:space="preserve">YOLANDA ISABEL </t>
  </si>
  <si>
    <t>GUILLERMO POMPEYO</t>
  </si>
  <si>
    <t xml:space="preserve">DIONICIO </t>
  </si>
  <si>
    <t xml:space="preserve">ERNESTO </t>
  </si>
  <si>
    <t>ESPERANZA RITA</t>
  </si>
  <si>
    <t>CRESENCIO</t>
  </si>
  <si>
    <t>ELSA</t>
  </si>
  <si>
    <t>LUZ</t>
  </si>
  <si>
    <t xml:space="preserve">AUGUSTO </t>
  </si>
  <si>
    <t>HUGO</t>
  </si>
  <si>
    <t>NN ROBELDA</t>
  </si>
  <si>
    <t>TERESA</t>
  </si>
  <si>
    <t>JULIO ELÍAS</t>
  </si>
  <si>
    <t xml:space="preserve">JUSTINO </t>
  </si>
  <si>
    <t xml:space="preserve">SANTOS ANGÉLICA </t>
  </si>
  <si>
    <t>JUAN AURELIO</t>
  </si>
  <si>
    <t>BARBARITA</t>
  </si>
  <si>
    <t>LUIS ABELARDO</t>
  </si>
  <si>
    <t>EMILIA</t>
  </si>
  <si>
    <t xml:space="preserve">SINFOROSA </t>
  </si>
  <si>
    <t>FEDERICO JULIO</t>
  </si>
  <si>
    <t>CARMEN</t>
  </si>
  <si>
    <t>FRANCISCO</t>
  </si>
  <si>
    <t>DORA ESTHER</t>
  </si>
  <si>
    <t>FRANCISCO A</t>
  </si>
  <si>
    <t>VICTOR MANUEL</t>
  </si>
  <si>
    <t xml:space="preserve">EMILIO  </t>
  </si>
  <si>
    <t>ALBERTO</t>
  </si>
  <si>
    <t>ALFREDO FEDERICO</t>
  </si>
  <si>
    <t>JOSÉ BERNARDO</t>
  </si>
  <si>
    <t>MARIANO</t>
  </si>
  <si>
    <t>REYNALDO</t>
  </si>
  <si>
    <t xml:space="preserve">TEOTINO </t>
  </si>
  <si>
    <t>RICARDO</t>
  </si>
  <si>
    <t>ADELINA NORA</t>
  </si>
  <si>
    <t>GLORIA</t>
  </si>
  <si>
    <t>BENJAMÍN PEDRO</t>
  </si>
  <si>
    <t xml:space="preserve">TEODOLINDA </t>
  </si>
  <si>
    <t>RODOLFO</t>
  </si>
  <si>
    <t>ZOILA</t>
  </si>
  <si>
    <t>HENRY</t>
  </si>
  <si>
    <t>JULIA ROSA</t>
  </si>
  <si>
    <t>CONSTANTINO</t>
  </si>
  <si>
    <t>EDNA ALIDA</t>
  </si>
  <si>
    <t>EDWALD</t>
  </si>
  <si>
    <t>ODON BETO</t>
  </si>
  <si>
    <t>NN VICENTE</t>
  </si>
  <si>
    <t>JULIO RONALD</t>
  </si>
  <si>
    <t>BLANCA YOLANDA</t>
  </si>
  <si>
    <t>WALTER</t>
  </si>
  <si>
    <t>ESPERANZA</t>
  </si>
  <si>
    <t>EMPERATRIZ</t>
  </si>
  <si>
    <t xml:space="preserve">MARIA SALOME </t>
  </si>
  <si>
    <t>RAFAEL PASCUAL</t>
  </si>
  <si>
    <t>VICENTE</t>
  </si>
  <si>
    <t>CLEMENTE GREGORIO</t>
  </si>
  <si>
    <t>LEONCIO</t>
  </si>
  <si>
    <t>MARIA EULALIA</t>
  </si>
  <si>
    <t>MARIA SOLEDAD</t>
  </si>
  <si>
    <t>JUANA SIXTA</t>
  </si>
  <si>
    <t xml:space="preserve">MIGUEL </t>
  </si>
  <si>
    <t>SOCORRO JULIANA</t>
  </si>
  <si>
    <t xml:space="preserve">EMILIA </t>
  </si>
  <si>
    <t>MARTHA</t>
  </si>
  <si>
    <t>ANA DE JESUS</t>
  </si>
  <si>
    <t>NN HUMBERTO</t>
  </si>
  <si>
    <t xml:space="preserve">GERMAN </t>
  </si>
  <si>
    <t xml:space="preserve">FERMIN </t>
  </si>
  <si>
    <t xml:space="preserve">MERCEDES </t>
  </si>
  <si>
    <t>JUANA MARIA</t>
  </si>
  <si>
    <t>ANGEL GABRIEL</t>
  </si>
  <si>
    <t>OLINTO</t>
  </si>
  <si>
    <t xml:space="preserve">ADRIAN </t>
  </si>
  <si>
    <t>CESAR GUSTAVO</t>
  </si>
  <si>
    <t>OSCAR JUAN</t>
  </si>
  <si>
    <t>NN ROSA</t>
  </si>
  <si>
    <t>ARTURO RAMOS</t>
  </si>
  <si>
    <t>ROSA AGRIPINA</t>
  </si>
  <si>
    <t xml:space="preserve">ISABEL </t>
  </si>
  <si>
    <t>ALIDA MARGOT</t>
  </si>
  <si>
    <t>GRIMANEZA</t>
  </si>
  <si>
    <t>MANUEL RODOLFO</t>
  </si>
  <si>
    <t>JULIAN</t>
  </si>
  <si>
    <t>NN OVALO SUCRE</t>
  </si>
  <si>
    <t>JESUS</t>
  </si>
  <si>
    <t>ZADITH</t>
  </si>
  <si>
    <t>JULIA</t>
  </si>
  <si>
    <t>NORBERTO FRANCISCO</t>
  </si>
  <si>
    <t xml:space="preserve">NN PABLO </t>
  </si>
  <si>
    <t>MANUEL</t>
  </si>
  <si>
    <t xml:space="preserve">ROSA </t>
  </si>
  <si>
    <t>MANUEL JOSE</t>
  </si>
  <si>
    <t xml:space="preserve">GUILLERMO </t>
  </si>
  <si>
    <t xml:space="preserve">ALBERTO </t>
  </si>
  <si>
    <t>ALFREDO</t>
  </si>
  <si>
    <t>JORGE OVIDIO</t>
  </si>
  <si>
    <t xml:space="preserve">VICTOR </t>
  </si>
  <si>
    <t>ADELA</t>
  </si>
  <si>
    <t xml:space="preserve">FELICIANO </t>
  </si>
  <si>
    <t>MANUEL ANTONIO</t>
  </si>
  <si>
    <t>HAYDE EUGENIA</t>
  </si>
  <si>
    <t>COSME FELIPE</t>
  </si>
  <si>
    <t>JOSE PEPE</t>
  </si>
  <si>
    <t>CIRO</t>
  </si>
  <si>
    <t>EUGENIA LIMBANIA</t>
  </si>
  <si>
    <t xml:space="preserve">TRINIDAD </t>
  </si>
  <si>
    <t>NN IRMA</t>
  </si>
  <si>
    <t>TEOFILO</t>
  </si>
  <si>
    <t>CARLOS GLODOMIRO</t>
  </si>
  <si>
    <t>VICTORIA</t>
  </si>
  <si>
    <t xml:space="preserve">FILOMENA ALICIA </t>
  </si>
  <si>
    <t>GIOVANNA</t>
  </si>
  <si>
    <t>AQUILES</t>
  </si>
  <si>
    <t>CARLOS JORGE</t>
  </si>
  <si>
    <t>MARIA</t>
  </si>
  <si>
    <t>LUISA</t>
  </si>
  <si>
    <t>MARIA ANACETA</t>
  </si>
  <si>
    <t>MARIA EUFEMIA</t>
  </si>
  <si>
    <t>LUZMILA</t>
  </si>
  <si>
    <t>JUSTO PASTOR</t>
  </si>
  <si>
    <t>MODESTA</t>
  </si>
  <si>
    <t>NN ALEJANDRO</t>
  </si>
  <si>
    <t>JUANA LADIS</t>
  </si>
  <si>
    <t xml:space="preserve">RICARDO </t>
  </si>
  <si>
    <t>EDUARDO DANIEL</t>
  </si>
  <si>
    <t xml:space="preserve">BRIGIDA </t>
  </si>
  <si>
    <t>JORGE AUGUSTO</t>
  </si>
  <si>
    <t>NN GRACIELA</t>
  </si>
  <si>
    <t>EDUARDO</t>
  </si>
  <si>
    <t>LUPERTINA</t>
  </si>
  <si>
    <t>CARMEN EMILIA</t>
  </si>
  <si>
    <t>GERMAN AGUSTIN</t>
  </si>
  <si>
    <t xml:space="preserve">LUZ </t>
  </si>
  <si>
    <t>MARCIA</t>
  </si>
  <si>
    <t>DEMETRIO</t>
  </si>
  <si>
    <t>NN RAUL</t>
  </si>
  <si>
    <t>CARMELA</t>
  </si>
  <si>
    <t>PERLA ESPERANZA</t>
  </si>
  <si>
    <t xml:space="preserve">GISELA </t>
  </si>
  <si>
    <t>GLADYS</t>
  </si>
  <si>
    <t>JUSTINA</t>
  </si>
  <si>
    <t>MARÍA ANGÉLICA</t>
  </si>
  <si>
    <t>RUBEN</t>
  </si>
  <si>
    <t>FELIBERTO</t>
  </si>
  <si>
    <t>MANUEL JESUS</t>
  </si>
  <si>
    <t>ELSA EVA</t>
  </si>
  <si>
    <t>ROBERTO</t>
  </si>
  <si>
    <t xml:space="preserve">BENEDICTA </t>
  </si>
  <si>
    <t>MAXIMO</t>
  </si>
  <si>
    <t>VILMA</t>
  </si>
  <si>
    <t>ROCIO</t>
  </si>
  <si>
    <t>NN MASCULINO</t>
  </si>
  <si>
    <t>IRENE</t>
  </si>
  <si>
    <t>EMERITA ANGELMIRA</t>
  </si>
  <si>
    <t>EMILIO</t>
  </si>
  <si>
    <t>NN EDUARDO</t>
  </si>
  <si>
    <t>NN NARCISA</t>
  </si>
  <si>
    <t>DAVID</t>
  </si>
  <si>
    <t>FELICITA</t>
  </si>
  <si>
    <t>JOSE FIDEL</t>
  </si>
  <si>
    <t>SERGIO AUGUSTO</t>
  </si>
  <si>
    <t>JULIA ELENA</t>
  </si>
  <si>
    <t>ALEJANDRO</t>
  </si>
  <si>
    <t xml:space="preserve">DOMINGA </t>
  </si>
  <si>
    <t xml:space="preserve">BLANCA ESTHER </t>
  </si>
  <si>
    <t xml:space="preserve">DORA </t>
  </si>
  <si>
    <t xml:space="preserve">BERTHA ROA </t>
  </si>
  <si>
    <t xml:space="preserve">GLORIA MARÍA </t>
  </si>
  <si>
    <t xml:space="preserve">AMADOR </t>
  </si>
  <si>
    <t xml:space="preserve">JOSÉ ORLANDO </t>
  </si>
  <si>
    <t>GONZALO CESAR</t>
  </si>
  <si>
    <t>RAMON DAVID</t>
  </si>
  <si>
    <t xml:space="preserve">SANTIAGO </t>
  </si>
  <si>
    <t>GUILLERMO RAUL</t>
  </si>
  <si>
    <t>CARLOS ANSELMO</t>
  </si>
  <si>
    <t xml:space="preserve">PETRONILA </t>
  </si>
  <si>
    <t xml:space="preserve">CARLOS EMILIO </t>
  </si>
  <si>
    <t>EMILIA ROSARIO</t>
  </si>
  <si>
    <t>JUAN JULIO</t>
  </si>
  <si>
    <t>JUDIT</t>
  </si>
  <si>
    <t xml:space="preserve">BEATRIZ </t>
  </si>
  <si>
    <t xml:space="preserve">FABIÁN </t>
  </si>
  <si>
    <t xml:space="preserve">NICOLÁS JAIME </t>
  </si>
  <si>
    <t>PEDRO</t>
  </si>
  <si>
    <t xml:space="preserve">GLORIA </t>
  </si>
  <si>
    <t xml:space="preserve">NN JUAN </t>
  </si>
  <si>
    <t>GLADYS TERESA</t>
  </si>
  <si>
    <t>AMELIA ROSAURA</t>
  </si>
  <si>
    <t xml:space="preserve">JUAN </t>
  </si>
  <si>
    <t>PABLO ANTONIO</t>
  </si>
  <si>
    <t>AMÉRICA LETICIA</t>
  </si>
  <si>
    <t>ZOILA ENCARNACIÓN</t>
  </si>
  <si>
    <t>YOLANDA</t>
  </si>
  <si>
    <t>MARIAELENA</t>
  </si>
  <si>
    <t>NN JOSÉ</t>
  </si>
  <si>
    <t>ROSA ESPERANZA</t>
  </si>
  <si>
    <t>JOSE ORLANDO</t>
  </si>
  <si>
    <t>GENOVEVA</t>
  </si>
  <si>
    <t>LUISA VICTORIA</t>
  </si>
  <si>
    <t>NICANOR</t>
  </si>
  <si>
    <t>LUZMILA BERNA</t>
  </si>
  <si>
    <t>DORINA MARILÚ</t>
  </si>
  <si>
    <t>ALEJANDRO ALFREDO</t>
  </si>
  <si>
    <t>ANDRÉS LORENZO BARTOLOMÉ GONZALO</t>
  </si>
  <si>
    <t>ROSARIO</t>
  </si>
  <si>
    <t>JUANA</t>
  </si>
  <si>
    <t xml:space="preserve">JULIA </t>
  </si>
  <si>
    <t>JESÚS FELIPE</t>
  </si>
  <si>
    <t>NELLY ROSA LINO</t>
  </si>
  <si>
    <t>RAÚL ALBERTO</t>
  </si>
  <si>
    <t>ENRRIQUE</t>
  </si>
  <si>
    <t>LUIS ALBERTO</t>
  </si>
  <si>
    <t>FIDEL ANTONIO</t>
  </si>
  <si>
    <t>FRANCISCA ORMECINDA</t>
  </si>
  <si>
    <t>ROSENDA</t>
  </si>
  <si>
    <t>DAVID MARTIN</t>
  </si>
  <si>
    <t>GRICERIA</t>
  </si>
  <si>
    <t>AMIRA</t>
  </si>
  <si>
    <t>LORENZO</t>
  </si>
  <si>
    <t>ROSA AMALIA</t>
  </si>
  <si>
    <t>FILIBERTO</t>
  </si>
  <si>
    <t>RAFAEL</t>
  </si>
  <si>
    <t>NN FORTUNATA</t>
  </si>
  <si>
    <t xml:space="preserve">JULIÁN </t>
  </si>
  <si>
    <t>LUIS</t>
  </si>
  <si>
    <t>MARIO AUGUSTO</t>
  </si>
  <si>
    <t>CORDERO</t>
  </si>
  <si>
    <t>CERDÁN</t>
  </si>
  <si>
    <t>LAGOS</t>
  </si>
  <si>
    <t>DÍAZ</t>
  </si>
  <si>
    <t>CAJAN</t>
  </si>
  <si>
    <t>MENDIVIL</t>
  </si>
  <si>
    <t>PEÑA</t>
  </si>
  <si>
    <t>LARRABURE</t>
  </si>
  <si>
    <t>LINARES</t>
  </si>
  <si>
    <t xml:space="preserve">DIAZ </t>
  </si>
  <si>
    <t xml:space="preserve">LOPEZ </t>
  </si>
  <si>
    <t xml:space="preserve">RICALDE </t>
  </si>
  <si>
    <t>RODRIGUEZ</t>
  </si>
  <si>
    <t>MARTINEZ</t>
  </si>
  <si>
    <t xml:space="preserve">VALVERDE </t>
  </si>
  <si>
    <t>NAVARRO</t>
  </si>
  <si>
    <t>ZEDEIA</t>
  </si>
  <si>
    <t>LADRON</t>
  </si>
  <si>
    <t>PEREIRA</t>
  </si>
  <si>
    <t>AQUIJE</t>
  </si>
  <si>
    <t xml:space="preserve">LLOQUE </t>
  </si>
  <si>
    <t>LAINEZ LOZADA</t>
  </si>
  <si>
    <t>AGUILAR</t>
  </si>
  <si>
    <t>MEDINA</t>
  </si>
  <si>
    <t>ROSAS</t>
  </si>
  <si>
    <t>CASIMIRO</t>
  </si>
  <si>
    <t xml:space="preserve">CHECCA </t>
  </si>
  <si>
    <t>CAJAHUAMAN</t>
  </si>
  <si>
    <t>TABOADA</t>
  </si>
  <si>
    <t>ACOSTA</t>
  </si>
  <si>
    <t>SONCCO</t>
  </si>
  <si>
    <t xml:space="preserve">BARLETI </t>
  </si>
  <si>
    <t>VIERA</t>
  </si>
  <si>
    <t xml:space="preserve">RUIZ </t>
  </si>
  <si>
    <t>CÉSPEDES</t>
  </si>
  <si>
    <t>VILLAVICENCIO</t>
  </si>
  <si>
    <t>ROMERO</t>
  </si>
  <si>
    <t xml:space="preserve">AYUNQUE </t>
  </si>
  <si>
    <t>TOLMOS</t>
  </si>
  <si>
    <t xml:space="preserve">BARREDA </t>
  </si>
  <si>
    <t>JANAMPA</t>
  </si>
  <si>
    <t>BERROSPI</t>
  </si>
  <si>
    <t>LUYO</t>
  </si>
  <si>
    <t>SALDIVAR</t>
  </si>
  <si>
    <t>DUQUE</t>
  </si>
  <si>
    <t>FONSECA</t>
  </si>
  <si>
    <t>ORBEGOZO</t>
  </si>
  <si>
    <t>PEREZ</t>
  </si>
  <si>
    <t>CHUQUIMANGO</t>
  </si>
  <si>
    <t>ALIAGA</t>
  </si>
  <si>
    <t xml:space="preserve">LEÓN </t>
  </si>
  <si>
    <t>CÓRTEZ</t>
  </si>
  <si>
    <t>QUINTANA</t>
  </si>
  <si>
    <t>LOBATON</t>
  </si>
  <si>
    <t>ESCOBAR</t>
  </si>
  <si>
    <t>BARRIENTOS</t>
  </si>
  <si>
    <t>ARIAS</t>
  </si>
  <si>
    <t>SILVA</t>
  </si>
  <si>
    <t>OSTOJA</t>
  </si>
  <si>
    <t>LEVANO</t>
  </si>
  <si>
    <t>PONCE</t>
  </si>
  <si>
    <t>ARMAND</t>
  </si>
  <si>
    <t>SIÑA</t>
  </si>
  <si>
    <t>TAPIA</t>
  </si>
  <si>
    <t>MALASQUEZ</t>
  </si>
  <si>
    <t>BERNALEZ</t>
  </si>
  <si>
    <t>BORJA</t>
  </si>
  <si>
    <t xml:space="preserve">CERVANTES </t>
  </si>
  <si>
    <t>BACIGALUPI</t>
  </si>
  <si>
    <t>MONCLOA</t>
  </si>
  <si>
    <t>SARES</t>
  </si>
  <si>
    <t>INCIL</t>
  </si>
  <si>
    <t>BERGARAY</t>
  </si>
  <si>
    <t>CAÑAMERO</t>
  </si>
  <si>
    <t>VILLA</t>
  </si>
  <si>
    <t>VARGAS</t>
  </si>
  <si>
    <t>HOCES</t>
  </si>
  <si>
    <t>WROBEL</t>
  </si>
  <si>
    <t xml:space="preserve">GARCIA </t>
  </si>
  <si>
    <t>BENDEZU</t>
  </si>
  <si>
    <t>FERNANDEZ</t>
  </si>
  <si>
    <t>DUEÑAS</t>
  </si>
  <si>
    <t>BENAVENTE</t>
  </si>
  <si>
    <t>GALVAN</t>
  </si>
  <si>
    <t>SOSAYA</t>
  </si>
  <si>
    <t>LUCERO</t>
  </si>
  <si>
    <t>MORAN</t>
  </si>
  <si>
    <t>CUSTODIO</t>
  </si>
  <si>
    <t>ZERECEDA</t>
  </si>
  <si>
    <t>CAMACHO</t>
  </si>
  <si>
    <t>HENZLER</t>
  </si>
  <si>
    <t>VALENZUELA</t>
  </si>
  <si>
    <t xml:space="preserve">RIOS </t>
  </si>
  <si>
    <t>SABEDRA</t>
  </si>
  <si>
    <t xml:space="preserve">DEL AGUILA </t>
  </si>
  <si>
    <t>DULANTO</t>
  </si>
  <si>
    <t>YALAN</t>
  </si>
  <si>
    <t>CEROMI</t>
  </si>
  <si>
    <t>LAZO</t>
  </si>
  <si>
    <t>CHOZA</t>
  </si>
  <si>
    <t>MOLINA</t>
  </si>
  <si>
    <t>VALLADARES</t>
  </si>
  <si>
    <t>NARVAEZ</t>
  </si>
  <si>
    <t>MAURTUA</t>
  </si>
  <si>
    <t>RIVAS PLATA</t>
  </si>
  <si>
    <t xml:space="preserve">SEBASTIAN </t>
  </si>
  <si>
    <t>YALICO</t>
  </si>
  <si>
    <t>CASTRO</t>
  </si>
  <si>
    <t>NN GOMEZ</t>
  </si>
  <si>
    <t>OLIN</t>
  </si>
  <si>
    <t>PÉREZ</t>
  </si>
  <si>
    <t>CARRASCO</t>
  </si>
  <si>
    <t>PACCORI</t>
  </si>
  <si>
    <t xml:space="preserve">HUMMEL </t>
  </si>
  <si>
    <t>LANDAETA</t>
  </si>
  <si>
    <t>CARRANZA</t>
  </si>
  <si>
    <t>AYLLON</t>
  </si>
  <si>
    <t xml:space="preserve">HUAMAN </t>
  </si>
  <si>
    <t xml:space="preserve">ANICAMA </t>
  </si>
  <si>
    <t>CONTRERAS</t>
  </si>
  <si>
    <t>ORTEGA</t>
  </si>
  <si>
    <t>YDELFONSO</t>
  </si>
  <si>
    <t>VILLAFANI</t>
  </si>
  <si>
    <t>ATALAYA</t>
  </si>
  <si>
    <t>PULIDO</t>
  </si>
  <si>
    <t xml:space="preserve">GARCES </t>
  </si>
  <si>
    <t xml:space="preserve">ROCHA </t>
  </si>
  <si>
    <t xml:space="preserve">CARDENAS </t>
  </si>
  <si>
    <t xml:space="preserve">MAZZINI SEOANA </t>
  </si>
  <si>
    <t xml:space="preserve">RAMOS </t>
  </si>
  <si>
    <t>CACERES</t>
  </si>
  <si>
    <t>OCHOA</t>
  </si>
  <si>
    <t xml:space="preserve">VICENTE </t>
  </si>
  <si>
    <t>FIGUEROA</t>
  </si>
  <si>
    <t xml:space="preserve">PALOMINO </t>
  </si>
  <si>
    <t>MUBARACK</t>
  </si>
  <si>
    <t>CALDERON</t>
  </si>
  <si>
    <t>HERRERA</t>
  </si>
  <si>
    <t>CHINO</t>
  </si>
  <si>
    <t>MOREY</t>
  </si>
  <si>
    <t>FERNANDA</t>
  </si>
  <si>
    <t>CERCADO</t>
  </si>
  <si>
    <t>CHICLLA</t>
  </si>
  <si>
    <t>BACA</t>
  </si>
  <si>
    <t>HOEMPLER</t>
  </si>
  <si>
    <t>PERALES</t>
  </si>
  <si>
    <t>LLERENA</t>
  </si>
  <si>
    <t>PAIS</t>
  </si>
  <si>
    <t>ALVARADO</t>
  </si>
  <si>
    <t>ALARCON</t>
  </si>
  <si>
    <t>MANYARI</t>
  </si>
  <si>
    <t>TORO</t>
  </si>
  <si>
    <t xml:space="preserve">SILVA </t>
  </si>
  <si>
    <t>FUENTES</t>
  </si>
  <si>
    <t>OYAGUE</t>
  </si>
  <si>
    <t>AURAZO</t>
  </si>
  <si>
    <t>TANAKA</t>
  </si>
  <si>
    <t xml:space="preserve">MENDOZA </t>
  </si>
  <si>
    <t>VERA</t>
  </si>
  <si>
    <t>BLAS</t>
  </si>
  <si>
    <t xml:space="preserve">QUISPE </t>
  </si>
  <si>
    <t>REYES</t>
  </si>
  <si>
    <t>ELIAS</t>
  </si>
  <si>
    <t>TUMIALAN</t>
  </si>
  <si>
    <t>PAUCAR</t>
  </si>
  <si>
    <t>GAVILAN</t>
  </si>
  <si>
    <t>PACHECO</t>
  </si>
  <si>
    <t xml:space="preserve">ZAMBRANO </t>
  </si>
  <si>
    <t>BANDERA</t>
  </si>
  <si>
    <t>COMISARIA</t>
  </si>
  <si>
    <t>GÓMEZ</t>
  </si>
  <si>
    <t xml:space="preserve">ZANATTA </t>
  </si>
  <si>
    <t xml:space="preserve">SALVADOR </t>
  </si>
  <si>
    <t xml:space="preserve">CAMACHO </t>
  </si>
  <si>
    <t>ALESSANDRINI</t>
  </si>
  <si>
    <t>TORRES</t>
  </si>
  <si>
    <t xml:space="preserve">TARAZONA </t>
  </si>
  <si>
    <t xml:space="preserve">ABANTO </t>
  </si>
  <si>
    <t>MEJÍA</t>
  </si>
  <si>
    <t xml:space="preserve">ORREGO </t>
  </si>
  <si>
    <t xml:space="preserve">OLAYA </t>
  </si>
  <si>
    <t>PAREDES</t>
  </si>
  <si>
    <t xml:space="preserve">OJOSE </t>
  </si>
  <si>
    <t>BALUARTE</t>
  </si>
  <si>
    <t>CRIADO</t>
  </si>
  <si>
    <t xml:space="preserve">ACOSTA </t>
  </si>
  <si>
    <t>RODRÍGUEZ</t>
  </si>
  <si>
    <t>IGNACIO</t>
  </si>
  <si>
    <t>AÑORGA</t>
  </si>
  <si>
    <t xml:space="preserve">CHÁVEZ </t>
  </si>
  <si>
    <t xml:space="preserve">PALACIOS </t>
  </si>
  <si>
    <t xml:space="preserve">FERNÁNDEZ </t>
  </si>
  <si>
    <t>OTERO</t>
  </si>
  <si>
    <t>REYNAGA</t>
  </si>
  <si>
    <t>PESCIO</t>
  </si>
  <si>
    <t>MONTES</t>
  </si>
  <si>
    <t>VIVAS</t>
  </si>
  <si>
    <t>ASTENGO</t>
  </si>
  <si>
    <t>YALLICO</t>
  </si>
  <si>
    <t>SÁNCHEZ</t>
  </si>
  <si>
    <t>VENTOCILLA</t>
  </si>
  <si>
    <t>MOGROVEJO</t>
  </si>
  <si>
    <t>MADUEÑO</t>
  </si>
  <si>
    <t>GUERRA</t>
  </si>
  <si>
    <t>BOLIVAR</t>
  </si>
  <si>
    <t>PASSARA</t>
  </si>
  <si>
    <t>MACHADO</t>
  </si>
  <si>
    <t>ORELLANA</t>
  </si>
  <si>
    <t>ARRIETA</t>
  </si>
  <si>
    <t>AVEDAÑO</t>
  </si>
  <si>
    <t>BORGOÑO</t>
  </si>
  <si>
    <t>GUARDERAS</t>
  </si>
  <si>
    <t>NARREA</t>
  </si>
  <si>
    <t>CEDRON</t>
  </si>
  <si>
    <t>ZEGARRA</t>
  </si>
  <si>
    <t>SALDAÑA</t>
  </si>
  <si>
    <t>CERNA</t>
  </si>
  <si>
    <t>CHILON</t>
  </si>
  <si>
    <t>HUIMAN</t>
  </si>
  <si>
    <t>RUBIRA</t>
  </si>
  <si>
    <t>PORTA</t>
  </si>
  <si>
    <t>ROMAN</t>
  </si>
  <si>
    <t>PANANA</t>
  </si>
  <si>
    <t>MURIEL</t>
  </si>
  <si>
    <t>GONZÁLES</t>
  </si>
  <si>
    <t>AYALA</t>
  </si>
  <si>
    <t>MACEDO</t>
  </si>
  <si>
    <t>ZEVALLOS</t>
  </si>
  <si>
    <t>TAMARIZ</t>
  </si>
  <si>
    <t>PUMA</t>
  </si>
  <si>
    <t>MORANTE</t>
  </si>
  <si>
    <t>HERNANDEZ</t>
  </si>
  <si>
    <t>LLOSA</t>
  </si>
  <si>
    <t>LUMBRERAS</t>
  </si>
  <si>
    <t>ROMANI</t>
  </si>
  <si>
    <t>HETUNE</t>
  </si>
  <si>
    <t>EULOGIO</t>
  </si>
  <si>
    <t>VEGA</t>
  </si>
  <si>
    <t>VILCHEZ</t>
  </si>
  <si>
    <t>VDA DE PANDURO</t>
  </si>
  <si>
    <t>VAREA</t>
  </si>
  <si>
    <t>DE GUEVARA</t>
  </si>
  <si>
    <t>MORI</t>
  </si>
  <si>
    <t>OJEDA</t>
  </si>
  <si>
    <t>LLAVE</t>
  </si>
  <si>
    <t>BALTODANO</t>
  </si>
  <si>
    <t>VELARDE</t>
  </si>
  <si>
    <t>DE RISCO</t>
  </si>
  <si>
    <t>DIEZ</t>
  </si>
  <si>
    <t>CHOQUE</t>
  </si>
  <si>
    <t>CARDENAS</t>
  </si>
  <si>
    <t>CRUZ</t>
  </si>
  <si>
    <t>VÁSQUEZ</t>
  </si>
  <si>
    <t>TIMANA</t>
  </si>
  <si>
    <t>ORUMA</t>
  </si>
  <si>
    <t>CÁRDENAS</t>
  </si>
  <si>
    <t>PIZARRO</t>
  </si>
  <si>
    <t>PEZZIA</t>
  </si>
  <si>
    <t>DE LA RIVA AGÜERO</t>
  </si>
  <si>
    <t>VILLEGAS</t>
  </si>
  <si>
    <t>GONZALES</t>
  </si>
  <si>
    <t>ORMEÑO</t>
  </si>
  <si>
    <t>MALLQUI</t>
  </si>
  <si>
    <t>GRADOS</t>
  </si>
  <si>
    <t>ALBURQUEQUE</t>
  </si>
  <si>
    <t>RUIZ</t>
  </si>
  <si>
    <t>LOZADA</t>
  </si>
  <si>
    <t>LEWIS</t>
  </si>
  <si>
    <t>ACHO</t>
  </si>
  <si>
    <t>GAITÁN</t>
  </si>
  <si>
    <t>ADARMES</t>
  </si>
  <si>
    <t>ARROYO</t>
  </si>
  <si>
    <t>SAGASTEGUI</t>
  </si>
  <si>
    <t>VILLACORTA</t>
  </si>
  <si>
    <t/>
  </si>
  <si>
    <t>DURAND</t>
  </si>
  <si>
    <t>RÍOS</t>
  </si>
  <si>
    <t>ARIZA</t>
  </si>
  <si>
    <t>FRANCO</t>
  </si>
  <si>
    <t>PAZ</t>
  </si>
  <si>
    <t>LIMAN</t>
  </si>
  <si>
    <t>GRANLLAN</t>
  </si>
  <si>
    <t>MENDIOLA</t>
  </si>
  <si>
    <t>LESCANO</t>
  </si>
  <si>
    <t>CÓNDOR</t>
  </si>
  <si>
    <t>LÓPEZ</t>
  </si>
  <si>
    <t>FRIAS DE AGUILAR</t>
  </si>
  <si>
    <t>DIEZ CANSECO</t>
  </si>
  <si>
    <t>MARTELL</t>
  </si>
  <si>
    <t>VIDAL</t>
  </si>
  <si>
    <t>LOPEZ</t>
  </si>
  <si>
    <t>MIRANDA</t>
  </si>
  <si>
    <t>ALCANTARA</t>
  </si>
  <si>
    <t>ZAPATA</t>
  </si>
  <si>
    <t>GRANADOS</t>
  </si>
  <si>
    <t>DAVILA</t>
  </si>
  <si>
    <t>MACOSBI</t>
  </si>
  <si>
    <t>ORELLANO</t>
  </si>
  <si>
    <t>ALVA</t>
  </si>
  <si>
    <t>CONCHA</t>
  </si>
  <si>
    <t>ALVARADO DE FLORES</t>
  </si>
  <si>
    <t>ACUÑA</t>
  </si>
  <si>
    <t>TAIPE</t>
  </si>
  <si>
    <t>CALLE</t>
  </si>
  <si>
    <t>SAPA</t>
  </si>
  <si>
    <t>ALEJOS DE HESHIKI</t>
  </si>
  <si>
    <t>FARFAN DE RAMOS</t>
  </si>
  <si>
    <t>SUTANTA</t>
  </si>
  <si>
    <t>DIAZ</t>
  </si>
  <si>
    <t>FIGUEREDO</t>
  </si>
  <si>
    <t>MONDRAGON</t>
  </si>
  <si>
    <t>INGARUCA</t>
  </si>
  <si>
    <t>FERIA</t>
  </si>
  <si>
    <t>VELA</t>
  </si>
  <si>
    <t>JAHUANA</t>
  </si>
  <si>
    <t>ROCCA</t>
  </si>
  <si>
    <t>SOLANO</t>
  </si>
  <si>
    <t>ALBERTO EDUARDO</t>
  </si>
  <si>
    <t>POMPEYA</t>
  </si>
  <si>
    <t>SIFUENTES</t>
  </si>
  <si>
    <t>BARBOZA</t>
  </si>
  <si>
    <t>HUACHACA</t>
  </si>
  <si>
    <t>VASQUEZ DE ROMAN</t>
  </si>
  <si>
    <t>LUDEÑA VDA. DE ALVA</t>
  </si>
  <si>
    <t>PALACIOS</t>
  </si>
  <si>
    <t>MARCOS</t>
  </si>
  <si>
    <t>CARRERO</t>
  </si>
  <si>
    <t>ASPAJO</t>
  </si>
  <si>
    <t>ISIDRO</t>
  </si>
  <si>
    <t>ERAZO</t>
  </si>
  <si>
    <t>NN TRUJILLO</t>
  </si>
  <si>
    <t>DURAN</t>
  </si>
  <si>
    <t>ALVAREZ</t>
  </si>
  <si>
    <t>FILOMENO</t>
  </si>
  <si>
    <t>PARICAHUA</t>
  </si>
  <si>
    <t>SANCHEZ NAVARRETE</t>
  </si>
  <si>
    <t>SANTIN</t>
  </si>
  <si>
    <t>INJANTE</t>
  </si>
  <si>
    <t>LIZARBE</t>
  </si>
  <si>
    <t>PACOMPIA</t>
  </si>
  <si>
    <t>TEJADA</t>
  </si>
  <si>
    <t>OCARES</t>
  </si>
  <si>
    <t>TELLO</t>
  </si>
  <si>
    <t>NUÑEZ</t>
  </si>
  <si>
    <t>JURADO</t>
  </si>
  <si>
    <t>SEOANE</t>
  </si>
  <si>
    <t>TTITO</t>
  </si>
  <si>
    <t>CISNIEGAS</t>
  </si>
  <si>
    <t>BEGAZO</t>
  </si>
  <si>
    <t>VICTORIO</t>
  </si>
  <si>
    <t>ARISTONDO</t>
  </si>
  <si>
    <t>RUFINO</t>
  </si>
  <si>
    <t>VILCA</t>
  </si>
  <si>
    <t>MANRIQUE</t>
  </si>
  <si>
    <t>DE VELASQUEZ</t>
  </si>
  <si>
    <t>TITO DE SUCA</t>
  </si>
  <si>
    <t>AREVALO</t>
  </si>
  <si>
    <t>HUARCAYA</t>
  </si>
  <si>
    <t>AGIP</t>
  </si>
  <si>
    <t>HUAYHUA</t>
  </si>
  <si>
    <t>GARAVAR</t>
  </si>
  <si>
    <t>MENDOZA</t>
  </si>
  <si>
    <t>HERENCIA</t>
  </si>
  <si>
    <t>DE LA OLIVA</t>
  </si>
  <si>
    <t>LOZANO</t>
  </si>
  <si>
    <t>LUQUE</t>
  </si>
  <si>
    <t>BASURTO</t>
  </si>
  <si>
    <t>PARRAGA</t>
  </si>
  <si>
    <t>SAAVEDRA</t>
  </si>
  <si>
    <t>VILLENA</t>
  </si>
  <si>
    <t>CURACA</t>
  </si>
  <si>
    <t>VALLES</t>
  </si>
  <si>
    <t>DE LA ROSA</t>
  </si>
  <si>
    <t>VERASTEGUI</t>
  </si>
  <si>
    <t>SANTIBAÑEZ</t>
  </si>
  <si>
    <t>MUÑICO</t>
  </si>
  <si>
    <t>ALCAZAR</t>
  </si>
  <si>
    <t>SICHA</t>
  </si>
  <si>
    <t>GUILEN</t>
  </si>
  <si>
    <t>AQUINO</t>
  </si>
  <si>
    <t>HUANCA</t>
  </si>
  <si>
    <t>MACHUCA</t>
  </si>
  <si>
    <t>GOZAR</t>
  </si>
  <si>
    <t>PALMA DEL POZO</t>
  </si>
  <si>
    <t>GALLEGOS</t>
  </si>
  <si>
    <t>DELGADILLO</t>
  </si>
  <si>
    <t>CONDE DE LA VEGA</t>
  </si>
  <si>
    <t>CAHUANA</t>
  </si>
  <si>
    <t>DE CASTILLO</t>
  </si>
  <si>
    <t>DE CHIRI</t>
  </si>
  <si>
    <t>CARRERA</t>
  </si>
  <si>
    <t>PARRA</t>
  </si>
  <si>
    <t>BERNAOLA</t>
  </si>
  <si>
    <t>ORREGO</t>
  </si>
  <si>
    <t>GUZMÁN</t>
  </si>
  <si>
    <t>SAICO</t>
  </si>
  <si>
    <t>PRADO</t>
  </si>
  <si>
    <t>VELÁSQUEZ</t>
  </si>
  <si>
    <t>GANDOLFO</t>
  </si>
  <si>
    <t>DE QUISPE</t>
  </si>
  <si>
    <t>HUAMANÌ</t>
  </si>
  <si>
    <t>MORALES</t>
  </si>
  <si>
    <t>PAULET</t>
  </si>
  <si>
    <t>BETANCOURT</t>
  </si>
  <si>
    <t>RIVERA</t>
  </si>
  <si>
    <t>VDA. DE COSTY</t>
  </si>
  <si>
    <t>CASTAÑEDA</t>
  </si>
  <si>
    <t>RAMÓN</t>
  </si>
  <si>
    <t>ZAVALA</t>
  </si>
  <si>
    <t>JEMIO</t>
  </si>
  <si>
    <t>MONTOYA</t>
  </si>
  <si>
    <t>ZUMAETA</t>
  </si>
  <si>
    <t>ACEVEDO</t>
  </si>
  <si>
    <t>INFANTES</t>
  </si>
  <si>
    <t>RIOS</t>
  </si>
  <si>
    <t>CHILQUE</t>
  </si>
  <si>
    <t>UGOLINI</t>
  </si>
  <si>
    <t>CARRETERO</t>
  </si>
  <si>
    <t>MUÑOZ</t>
  </si>
  <si>
    <t>CARDÓ</t>
  </si>
  <si>
    <t>PELLANE</t>
  </si>
  <si>
    <t>TAGLE</t>
  </si>
  <si>
    <t>QUEVEDO</t>
  </si>
  <si>
    <t>RAYME</t>
  </si>
  <si>
    <t>MONTERO</t>
  </si>
  <si>
    <t>ALBORNOZ</t>
  </si>
  <si>
    <t>PITA</t>
  </si>
  <si>
    <t>DIAS</t>
  </si>
  <si>
    <t>ZARAZU</t>
  </si>
  <si>
    <t>VILLANO</t>
  </si>
  <si>
    <t>LAZ</t>
  </si>
  <si>
    <t>AVILES</t>
  </si>
  <si>
    <t>CCAICO</t>
  </si>
  <si>
    <t>AUCCASIO</t>
  </si>
  <si>
    <t>SAN JUAN DE MIRAFLORES</t>
  </si>
  <si>
    <t>07066278</t>
  </si>
  <si>
    <t xml:space="preserve">NO SE ENCUENTRA FICHA SIS// PARA SER CONSIDERADA RESTITUCIÓN DERECHO </t>
  </si>
  <si>
    <t>07326539</t>
  </si>
  <si>
    <t>CÓDIGOS DE UBICACIÓN GEOGRÁFICA</t>
  </si>
  <si>
    <t>DEPARTAMENTO</t>
  </si>
  <si>
    <t>PROVINCIA</t>
  </si>
  <si>
    <t>DISTRITO</t>
  </si>
  <si>
    <t>CODIGO UBIGEO</t>
  </si>
  <si>
    <t>01 Amazonas</t>
  </si>
  <si>
    <t xml:space="preserve"> </t>
  </si>
  <si>
    <t>01 Chachapoyas</t>
  </si>
  <si>
    <t>02 Asunción</t>
  </si>
  <si>
    <t>03 Balsas</t>
  </si>
  <si>
    <t>04 Cheto</t>
  </si>
  <si>
    <t>05 Chiliquin</t>
  </si>
  <si>
    <t>06 Chuquibamba</t>
  </si>
  <si>
    <t>07 Granada</t>
  </si>
  <si>
    <t>08 Huancas</t>
  </si>
  <si>
    <t>09 La Jalca</t>
  </si>
  <si>
    <t>10 Leimebamba</t>
  </si>
  <si>
    <t>11 Levanto</t>
  </si>
  <si>
    <t>12 Magdalena</t>
  </si>
  <si>
    <t>13 Mariscal Castilla</t>
  </si>
  <si>
    <t>14 Molinopampa</t>
  </si>
  <si>
    <t>15 Montevideo</t>
  </si>
  <si>
    <t>16 Olleros</t>
  </si>
  <si>
    <t>17 Quinjalca</t>
  </si>
  <si>
    <t>18 San Francisco de Daguas</t>
  </si>
  <si>
    <t>19 San Isidro de Maino</t>
  </si>
  <si>
    <t>20 Soloco</t>
  </si>
  <si>
    <t>21 Sonche</t>
  </si>
  <si>
    <t>02 Bagua</t>
  </si>
  <si>
    <t>01 Bagua</t>
  </si>
  <si>
    <t>02 Aramango</t>
  </si>
  <si>
    <t>03 Copallin</t>
  </si>
  <si>
    <t>04 El Parco</t>
  </si>
  <si>
    <t>05 Imaza</t>
  </si>
  <si>
    <t>06 La Peca</t>
  </si>
  <si>
    <t>03 Bongará</t>
  </si>
  <si>
    <t>01 Jumbilla</t>
  </si>
  <si>
    <t>02 Chisquilla</t>
  </si>
  <si>
    <t>03 Churuja</t>
  </si>
  <si>
    <t>04 Corosha</t>
  </si>
  <si>
    <t>05 Cuispes</t>
  </si>
  <si>
    <t>06 Florida</t>
  </si>
  <si>
    <t>07 Jazan</t>
  </si>
  <si>
    <t>08 Recta</t>
  </si>
  <si>
    <t>09 San Carlos</t>
  </si>
  <si>
    <t>10 Shipasbamba</t>
  </si>
  <si>
    <t>11 Valera</t>
  </si>
  <si>
    <t>12 Yambrasbamba</t>
  </si>
  <si>
    <t>04 Condorcanqui</t>
  </si>
  <si>
    <t>01 Nieva</t>
  </si>
  <si>
    <t>02 El Cenepa</t>
  </si>
  <si>
    <t>03 Río Santiago</t>
  </si>
  <si>
    <t>05 Luya</t>
  </si>
  <si>
    <t>01 Lamud</t>
  </si>
  <si>
    <t>02 Camporredondo</t>
  </si>
  <si>
    <t>03 Cocabamba</t>
  </si>
  <si>
    <t>04 Colcamar</t>
  </si>
  <si>
    <t>05 Conila</t>
  </si>
  <si>
    <t>06 Inguilpata</t>
  </si>
  <si>
    <t>07 Longuita</t>
  </si>
  <si>
    <t>08 Lonya Chico</t>
  </si>
  <si>
    <t>09 Luya</t>
  </si>
  <si>
    <t>10 Luya Viejo</t>
  </si>
  <si>
    <t>11 María</t>
  </si>
  <si>
    <t>12 Ocalli</t>
  </si>
  <si>
    <t>13 Ocumal</t>
  </si>
  <si>
    <t>14 Pisuquia</t>
  </si>
  <si>
    <t>15 Providencia</t>
  </si>
  <si>
    <t>16 San Cristóbal</t>
  </si>
  <si>
    <t>17 San Francisco de Yeso</t>
  </si>
  <si>
    <t>18 San Jerónimo</t>
  </si>
  <si>
    <t>19 San Juan de Lopecancha</t>
  </si>
  <si>
    <t>20 Santa Catalina</t>
  </si>
  <si>
    <t>21 Santo Tomas</t>
  </si>
  <si>
    <t>22 Tingo</t>
  </si>
  <si>
    <t>23 Trita</t>
  </si>
  <si>
    <t>06 Rodríguez de Mendoza</t>
  </si>
  <si>
    <t>01 San Nicolás</t>
  </si>
  <si>
    <t>02 Chirimoto</t>
  </si>
  <si>
    <t>03 Cochamal</t>
  </si>
  <si>
    <t>04 Huambo</t>
  </si>
  <si>
    <t>05 Limabamba</t>
  </si>
  <si>
    <t>06 Longar</t>
  </si>
  <si>
    <t>07 Mariscal Benavides</t>
  </si>
  <si>
    <t>08 Milpuc</t>
  </si>
  <si>
    <t>09 Omia</t>
  </si>
  <si>
    <t>10 Santa Rosa</t>
  </si>
  <si>
    <t>11 Totora</t>
  </si>
  <si>
    <t>12 Vista Alegre</t>
  </si>
  <si>
    <t>07 Utcubamba</t>
  </si>
  <si>
    <t>01 Bagua Grande</t>
  </si>
  <si>
    <t>02 Cajaruro</t>
  </si>
  <si>
    <t>03 Cumba</t>
  </si>
  <si>
    <t>04 El Milagro</t>
  </si>
  <si>
    <t>05 Jamalca</t>
  </si>
  <si>
    <t>06 Lonya Grande</t>
  </si>
  <si>
    <t>07 Yamon</t>
  </si>
  <si>
    <t>02 Áncash</t>
  </si>
  <si>
    <t>01 Huaraz</t>
  </si>
  <si>
    <t>02 Cochabamba</t>
  </si>
  <si>
    <t>03 Colcabamba</t>
  </si>
  <si>
    <t>04 Huanchay</t>
  </si>
  <si>
    <t>05 Independencia</t>
  </si>
  <si>
    <t>06 Jangas</t>
  </si>
  <si>
    <t>07 La Libertad</t>
  </si>
  <si>
    <t>08 Olleros</t>
  </si>
  <si>
    <t>09 Pampas Grande</t>
  </si>
  <si>
    <t>10 Pariacoto</t>
  </si>
  <si>
    <t>11 Pira</t>
  </si>
  <si>
    <t>12 Tarica</t>
  </si>
  <si>
    <t>02 Aija</t>
  </si>
  <si>
    <t>01 Aija</t>
  </si>
  <si>
    <t>02 Coris</t>
  </si>
  <si>
    <t>03 Huacllan</t>
  </si>
  <si>
    <t>04 La Merced</t>
  </si>
  <si>
    <t>05 Succha</t>
  </si>
  <si>
    <t>03 Antonio Raymondi</t>
  </si>
  <si>
    <t>01 Llamellin</t>
  </si>
  <si>
    <t>02 Aczo</t>
  </si>
  <si>
    <t>03 Chaccho</t>
  </si>
  <si>
    <t>04 Chingas</t>
  </si>
  <si>
    <t>05 Mirgas</t>
  </si>
  <si>
    <t>06 San Juan de Rontoy</t>
  </si>
  <si>
    <t>04 Asunción</t>
  </si>
  <si>
    <t>01 Chacas</t>
  </si>
  <si>
    <t>02 Acochaca</t>
  </si>
  <si>
    <t>05 Bolognesi</t>
  </si>
  <si>
    <t>01 Chiquian</t>
  </si>
  <si>
    <t>02 Abelardo Pardo Lezameta</t>
  </si>
  <si>
    <t>04 Aquia</t>
  </si>
  <si>
    <t>05 Cajacay</t>
  </si>
  <si>
    <t>06 Canis</t>
  </si>
  <si>
    <t>07 Colquioc</t>
  </si>
  <si>
    <t>08 Huallanca</t>
  </si>
  <si>
    <t>09 Huasta</t>
  </si>
  <si>
    <t>10 Huayllacayan</t>
  </si>
  <si>
    <t>11 La Primavera</t>
  </si>
  <si>
    <t>12 Mangas</t>
  </si>
  <si>
    <t>13 Pacllon</t>
  </si>
  <si>
    <t>14 San Miguel de Corpanqui</t>
  </si>
  <si>
    <t>15 Ticllos</t>
  </si>
  <si>
    <t>06 Carhuaz</t>
  </si>
  <si>
    <t>01 Carhuaz</t>
  </si>
  <si>
    <t>02 Acopampa</t>
  </si>
  <si>
    <t>03 Amashca</t>
  </si>
  <si>
    <t>04 Anta</t>
  </si>
  <si>
    <t>05 Ataquero</t>
  </si>
  <si>
    <t>06 Marcara</t>
  </si>
  <si>
    <t>07 Pariahuanca</t>
  </si>
  <si>
    <t>08 San Miguel de Aco</t>
  </si>
  <si>
    <t>09 Shilla</t>
  </si>
  <si>
    <t>10 Tinco</t>
  </si>
  <si>
    <t>11 Yungar</t>
  </si>
  <si>
    <t>07 Carlos Fermín Fitzcarrald</t>
  </si>
  <si>
    <t>01 San Luis</t>
  </si>
  <si>
    <t>02 San Nicolás</t>
  </si>
  <si>
    <t>03 Yauya</t>
  </si>
  <si>
    <t>08 Casma</t>
  </si>
  <si>
    <t>01 Casma</t>
  </si>
  <si>
    <t>02 Buena Vista Alta</t>
  </si>
  <si>
    <t>03 Comandante Noel</t>
  </si>
  <si>
    <t>04 Yautan</t>
  </si>
  <si>
    <t>09 Corongo</t>
  </si>
  <si>
    <t>01 Corongo</t>
  </si>
  <si>
    <t>02 Aco</t>
  </si>
  <si>
    <t>03 Bambas</t>
  </si>
  <si>
    <t>04 Cusca</t>
  </si>
  <si>
    <t>05 La Pampa</t>
  </si>
  <si>
    <t>06 Yanac</t>
  </si>
  <si>
    <t>07 Yupan</t>
  </si>
  <si>
    <t>10 Huari</t>
  </si>
  <si>
    <t>01 Huari</t>
  </si>
  <si>
    <t>02 Anra</t>
  </si>
  <si>
    <t>03 Cajay</t>
  </si>
  <si>
    <t>04 Chavin de Huantar</t>
  </si>
  <si>
    <t>05 Huacachi</t>
  </si>
  <si>
    <t>06 Huacchis</t>
  </si>
  <si>
    <t>07 Huachis</t>
  </si>
  <si>
    <t>08 Huantar</t>
  </si>
  <si>
    <t>09 Masin</t>
  </si>
  <si>
    <t>10 Paucas</t>
  </si>
  <si>
    <t>11 Ponto</t>
  </si>
  <si>
    <t>12 Rahuapampa</t>
  </si>
  <si>
    <t>13 Rapayan</t>
  </si>
  <si>
    <t>14 San Marcos</t>
  </si>
  <si>
    <t>15 San Pedro de Chana</t>
  </si>
  <si>
    <t>16 Uco</t>
  </si>
  <si>
    <t>11 Huarmey</t>
  </si>
  <si>
    <t>01 Huarmey</t>
  </si>
  <si>
    <t>02 Cochapeti</t>
  </si>
  <si>
    <t>03 Culebras</t>
  </si>
  <si>
    <t>04 Huayan</t>
  </si>
  <si>
    <t>05 Malvas</t>
  </si>
  <si>
    <t>12 Huaylas</t>
  </si>
  <si>
    <t>01 Caraz</t>
  </si>
  <si>
    <t>02 Huallanca</t>
  </si>
  <si>
    <t>03 Huata</t>
  </si>
  <si>
    <t>04 Huaylas</t>
  </si>
  <si>
    <t>05 Mato</t>
  </si>
  <si>
    <t>06 Pamparomas</t>
  </si>
  <si>
    <t>07 Pueblo Libre</t>
  </si>
  <si>
    <t>08 Santa Cruz</t>
  </si>
  <si>
    <t>09 Santo Toribio</t>
  </si>
  <si>
    <t>10 Yuracmarca</t>
  </si>
  <si>
    <t>13 Mariscal Luzuriaga</t>
  </si>
  <si>
    <t>01 Piscobamba</t>
  </si>
  <si>
    <t>02 Casca</t>
  </si>
  <si>
    <t>03 Eleazar Guzmán Barron</t>
  </si>
  <si>
    <t>04 Fidel Olivas Escudero</t>
  </si>
  <si>
    <t>05 Llama</t>
  </si>
  <si>
    <t>06 Llumpa</t>
  </si>
  <si>
    <t>07 Lucma</t>
  </si>
  <si>
    <t>08 Musga</t>
  </si>
  <si>
    <t>14 Ocros</t>
  </si>
  <si>
    <t>01 Ocros</t>
  </si>
  <si>
    <t>02 Acas</t>
  </si>
  <si>
    <t>03 Cajamarquilla</t>
  </si>
  <si>
    <t>04 Carhuapampa</t>
  </si>
  <si>
    <t>05 Cochas</t>
  </si>
  <si>
    <t>06 Congas</t>
  </si>
  <si>
    <t>07 Llipa</t>
  </si>
  <si>
    <t>08 San Cristóbal de Rajan</t>
  </si>
  <si>
    <t>09 San Pedro</t>
  </si>
  <si>
    <t>10 Santiago de Chilcas</t>
  </si>
  <si>
    <t>15 Pallasca</t>
  </si>
  <si>
    <t>01 Cabana</t>
  </si>
  <si>
    <t>02 Bolognesi</t>
  </si>
  <si>
    <t>03 Conchucos</t>
  </si>
  <si>
    <t>04 Huacaschuque</t>
  </si>
  <si>
    <t>05 Huandoval</t>
  </si>
  <si>
    <t>06 Lacabamba</t>
  </si>
  <si>
    <t>07 Llapo</t>
  </si>
  <si>
    <t>08 Pallasca</t>
  </si>
  <si>
    <t>09 Pampas</t>
  </si>
  <si>
    <t>11 Tauca</t>
  </si>
  <si>
    <t>16 Pomabamba</t>
  </si>
  <si>
    <t>01 Pomabamba</t>
  </si>
  <si>
    <t>02 Huayllan</t>
  </si>
  <si>
    <t>03 Parobamba</t>
  </si>
  <si>
    <t>04 Quinuabamba</t>
  </si>
  <si>
    <t>17 Recuay</t>
  </si>
  <si>
    <t>01 Recuay</t>
  </si>
  <si>
    <t>02 Catac</t>
  </si>
  <si>
    <t>03 Cotaparaco</t>
  </si>
  <si>
    <t>04 Huayllapampa</t>
  </si>
  <si>
    <t>05 Llacllin</t>
  </si>
  <si>
    <t>06 Marca</t>
  </si>
  <si>
    <t>07 Pampas Chico</t>
  </si>
  <si>
    <t>08 Pararin</t>
  </si>
  <si>
    <t>09 Tapacocha</t>
  </si>
  <si>
    <t>10 Ticapampa</t>
  </si>
  <si>
    <t>18 Santa</t>
  </si>
  <si>
    <t>01 Chimbote</t>
  </si>
  <si>
    <t>02 Cáceres del Perú</t>
  </si>
  <si>
    <t>03 Coishco</t>
  </si>
  <si>
    <t>04 Macate</t>
  </si>
  <si>
    <t>05 Moro</t>
  </si>
  <si>
    <t>06 Nepeña</t>
  </si>
  <si>
    <t>07 Samanco</t>
  </si>
  <si>
    <t>08 Santa</t>
  </si>
  <si>
    <t>09 Nuevo Chimbote</t>
  </si>
  <si>
    <t>19 Sihuas</t>
  </si>
  <si>
    <t>01 Sihuas</t>
  </si>
  <si>
    <t>02 Acobamba</t>
  </si>
  <si>
    <t>03 Alfonso Ugarte</t>
  </si>
  <si>
    <t>04 Cashapampa</t>
  </si>
  <si>
    <t>05 Chingalpo</t>
  </si>
  <si>
    <t>06 Huayllabamba</t>
  </si>
  <si>
    <t>07 Quiches</t>
  </si>
  <si>
    <t>08 Ragash</t>
  </si>
  <si>
    <t>09 San Juan</t>
  </si>
  <si>
    <t>10 Sicsibamba</t>
  </si>
  <si>
    <t>20 Yungay</t>
  </si>
  <si>
    <t>01 Yungay</t>
  </si>
  <si>
    <t>02 Cascapara</t>
  </si>
  <si>
    <t>03 Mancos</t>
  </si>
  <si>
    <t>04 Matacoto</t>
  </si>
  <si>
    <t>05 Quillo</t>
  </si>
  <si>
    <t>06 Ranrahirca</t>
  </si>
  <si>
    <t>07 Shupluy</t>
  </si>
  <si>
    <t>08 Yanama</t>
  </si>
  <si>
    <t>03 Apurímac</t>
  </si>
  <si>
    <t>01 Abancay</t>
  </si>
  <si>
    <t>02 Chacoche</t>
  </si>
  <si>
    <t>03 Circa</t>
  </si>
  <si>
    <t>04 Curahuasi</t>
  </si>
  <si>
    <t>05 Huanipaca</t>
  </si>
  <si>
    <t>06 Lambrama</t>
  </si>
  <si>
    <t>07 Pichirhua</t>
  </si>
  <si>
    <t>08 San Pedro de Cachora</t>
  </si>
  <si>
    <t>09 Tamburco</t>
  </si>
  <si>
    <t>02 Andahuaylas</t>
  </si>
  <si>
    <t>01 Andahuaylas</t>
  </si>
  <si>
    <t>02 Andarapa</t>
  </si>
  <si>
    <t>03 Chiara</t>
  </si>
  <si>
    <t>04 Huancarama</t>
  </si>
  <si>
    <t>05 Huancaray</t>
  </si>
  <si>
    <t>06 Huayana</t>
  </si>
  <si>
    <t>07 Kishuara</t>
  </si>
  <si>
    <t>08 Pacobamba</t>
  </si>
  <si>
    <t>09 Pacucha</t>
  </si>
  <si>
    <t>10 Pampachiri</t>
  </si>
  <si>
    <t>11 Pomacocha</t>
  </si>
  <si>
    <t>12 San Antonio de Cachi</t>
  </si>
  <si>
    <t>13 San Jerónimo</t>
  </si>
  <si>
    <t>14 San Miguel de Chaccrampa</t>
  </si>
  <si>
    <t>15 Santa María de Chicmo</t>
  </si>
  <si>
    <t>16 Talavera</t>
  </si>
  <si>
    <t>17 Tumay Huaraca</t>
  </si>
  <si>
    <t>18 Turpo</t>
  </si>
  <si>
    <t>19 Kaquiabamba</t>
  </si>
  <si>
    <t>20 José María Arguedas</t>
  </si>
  <si>
    <t>03 Antabamba</t>
  </si>
  <si>
    <t>01 Antabamba</t>
  </si>
  <si>
    <t>02 El Oro</t>
  </si>
  <si>
    <t>03 Huaquirca</t>
  </si>
  <si>
    <t>04 Juan Espinoza Medrano</t>
  </si>
  <si>
    <t>05 Oropesa</t>
  </si>
  <si>
    <t>06 Pachaconas</t>
  </si>
  <si>
    <t>07 Sabaino</t>
  </si>
  <si>
    <t>04 Aymaraes</t>
  </si>
  <si>
    <t>01 Chalhuanca</t>
  </si>
  <si>
    <t>02 Capaya</t>
  </si>
  <si>
    <t>03 Caraybamba</t>
  </si>
  <si>
    <t>04 Chapimarca</t>
  </si>
  <si>
    <t>05 Colcabamba</t>
  </si>
  <si>
    <t>06 Cotaruse</t>
  </si>
  <si>
    <t>07 Ihuayllo</t>
  </si>
  <si>
    <t>08 Justo Apu Sahuaraura</t>
  </si>
  <si>
    <t>09 Lucre</t>
  </si>
  <si>
    <t>10 Pocohuanca</t>
  </si>
  <si>
    <t>11 San Juan de Chacña</t>
  </si>
  <si>
    <t>12 Sañayca</t>
  </si>
  <si>
    <t>13 Soraya</t>
  </si>
  <si>
    <t>14 Tapairihua</t>
  </si>
  <si>
    <t>15 Tintay</t>
  </si>
  <si>
    <t>16 Toraya</t>
  </si>
  <si>
    <t>17 Yanaca</t>
  </si>
  <si>
    <t>05 Cotabambas</t>
  </si>
  <si>
    <t>01 Tambobamba</t>
  </si>
  <si>
    <t>02 Cotabambas</t>
  </si>
  <si>
    <t>03 Coyllurqui</t>
  </si>
  <si>
    <t>04 Haquira</t>
  </si>
  <si>
    <t>05 Mara</t>
  </si>
  <si>
    <t>06 Challhuahuacho</t>
  </si>
  <si>
    <t>06 Chincheros</t>
  </si>
  <si>
    <t>01 Chincheros</t>
  </si>
  <si>
    <t>02 Anco_Huallo</t>
  </si>
  <si>
    <t>03 Cocharcas</t>
  </si>
  <si>
    <t>04 Huaccana</t>
  </si>
  <si>
    <t>05 Ocobamba</t>
  </si>
  <si>
    <t>06 Ongoy</t>
  </si>
  <si>
    <t>07 Uranmarca</t>
  </si>
  <si>
    <t>08 Ranracancha</t>
  </si>
  <si>
    <t>09 Rocchacc</t>
  </si>
  <si>
    <t>10 El Porvenir</t>
  </si>
  <si>
    <t>07 Grau</t>
  </si>
  <si>
    <t>01 Chuquibambilla</t>
  </si>
  <si>
    <t>02 Curpahuasi</t>
  </si>
  <si>
    <t>03 Gamarra</t>
  </si>
  <si>
    <t>04 Huayllati</t>
  </si>
  <si>
    <t>05 Mamara</t>
  </si>
  <si>
    <t>06 Micaela Bastidas</t>
  </si>
  <si>
    <t>07 Pataypampa</t>
  </si>
  <si>
    <t>08 Progreso</t>
  </si>
  <si>
    <t>09 San Antonio</t>
  </si>
  <si>
    <t>11 Turpay</t>
  </si>
  <si>
    <t>12 Vilcabamba</t>
  </si>
  <si>
    <t>13 Virundo</t>
  </si>
  <si>
    <t>14 Curasco</t>
  </si>
  <si>
    <t>04 Arequipa</t>
  </si>
  <si>
    <t>01 Arequipa</t>
  </si>
  <si>
    <t>02 Alto Selva Alegre</t>
  </si>
  <si>
    <t>03 Cayma</t>
  </si>
  <si>
    <t>04 Cerro Colorado</t>
  </si>
  <si>
    <t>05 Characato</t>
  </si>
  <si>
    <t>06 Chiguata</t>
  </si>
  <si>
    <t>07 Jacobo Hunter</t>
  </si>
  <si>
    <t>08 La Joya</t>
  </si>
  <si>
    <t>09 Mariano Melgar</t>
  </si>
  <si>
    <t>10 Miraflores</t>
  </si>
  <si>
    <t>11 Mollebaya</t>
  </si>
  <si>
    <t>12 Paucarpata</t>
  </si>
  <si>
    <t>13 Pocsi</t>
  </si>
  <si>
    <t>14 Polobaya</t>
  </si>
  <si>
    <t>15 Quequeña</t>
  </si>
  <si>
    <t>16 Sabandia</t>
  </si>
  <si>
    <t>17 Sachaca</t>
  </si>
  <si>
    <t>18 San Juan de Siguas</t>
  </si>
  <si>
    <t>19 San Juan de Tarucani</t>
  </si>
  <si>
    <t>20 Santa Isabel de Siguas</t>
  </si>
  <si>
    <t>21 Santa Rita de Siguas</t>
  </si>
  <si>
    <t>22 Socabaya</t>
  </si>
  <si>
    <t>23 Tiabaya</t>
  </si>
  <si>
    <t>24 Uchumayo</t>
  </si>
  <si>
    <t>25 Vitor</t>
  </si>
  <si>
    <t>26 Yanahuara</t>
  </si>
  <si>
    <t>27 Yarabamba</t>
  </si>
  <si>
    <t>28 Yura</t>
  </si>
  <si>
    <t>29 José Luis Bustamante Y Rivero</t>
  </si>
  <si>
    <t>02 Camaná</t>
  </si>
  <si>
    <t>01 Camaná</t>
  </si>
  <si>
    <t>02 José María Quimper</t>
  </si>
  <si>
    <t>03 Mariano Nicolás Valcárcel</t>
  </si>
  <si>
    <t>04 Mariscal Cáceres</t>
  </si>
  <si>
    <t>05 Nicolás de Pierola</t>
  </si>
  <si>
    <t>06 Ocoña</t>
  </si>
  <si>
    <t>07 Quilca</t>
  </si>
  <si>
    <t>08 Samuel Pastor</t>
  </si>
  <si>
    <t>03 Caravelí</t>
  </si>
  <si>
    <t>01 Caravelí</t>
  </si>
  <si>
    <t>02 Acarí</t>
  </si>
  <si>
    <t>03 Atico</t>
  </si>
  <si>
    <t>04 Atiquipa</t>
  </si>
  <si>
    <t>05 Bella Unión</t>
  </si>
  <si>
    <t>06 Cahuacho</t>
  </si>
  <si>
    <t>07 Chala</t>
  </si>
  <si>
    <t>08 Chaparra</t>
  </si>
  <si>
    <t>09 Huanuhuanu</t>
  </si>
  <si>
    <t>10 Jaqui</t>
  </si>
  <si>
    <t>11 Lomas</t>
  </si>
  <si>
    <t>12 Quicacha</t>
  </si>
  <si>
    <t>13 Yauca</t>
  </si>
  <si>
    <t>04 Castilla</t>
  </si>
  <si>
    <t>01 Aplao</t>
  </si>
  <si>
    <t>02 Andagua</t>
  </si>
  <si>
    <t>03 Ayo</t>
  </si>
  <si>
    <t>04 Chachas</t>
  </si>
  <si>
    <t>05 Chilcaymarca</t>
  </si>
  <si>
    <t>06 Choco</t>
  </si>
  <si>
    <t>07 Huancarqui</t>
  </si>
  <si>
    <t>08 Machaguay</t>
  </si>
  <si>
    <t>09 Orcopampa</t>
  </si>
  <si>
    <t>10 Pampacolca</t>
  </si>
  <si>
    <t>11 Tipan</t>
  </si>
  <si>
    <t>12 Uñon</t>
  </si>
  <si>
    <t>13 Uraca</t>
  </si>
  <si>
    <t>14 Viraco</t>
  </si>
  <si>
    <t>05 Caylloma</t>
  </si>
  <si>
    <t>01 Chivay</t>
  </si>
  <si>
    <t>02 Achoma</t>
  </si>
  <si>
    <t>03 Cabanaconde</t>
  </si>
  <si>
    <t>04 Callalli</t>
  </si>
  <si>
    <t>06 Coporaque</t>
  </si>
  <si>
    <t>07 Huambo</t>
  </si>
  <si>
    <t>08 Huanca</t>
  </si>
  <si>
    <t>09 Ichupampa</t>
  </si>
  <si>
    <t>10 Lari</t>
  </si>
  <si>
    <t>11 Lluta</t>
  </si>
  <si>
    <t>12 Maca</t>
  </si>
  <si>
    <t>13 Madrigal</t>
  </si>
  <si>
    <t>14 San Antonio de Chuca</t>
  </si>
  <si>
    <t>15 Sibayo</t>
  </si>
  <si>
    <t>16 Tapay</t>
  </si>
  <si>
    <t>17 Tisco</t>
  </si>
  <si>
    <t>18 Tuti</t>
  </si>
  <si>
    <t>19 Yanque</t>
  </si>
  <si>
    <t>20 Majes</t>
  </si>
  <si>
    <t>06 Condesuyos</t>
  </si>
  <si>
    <t>01 Chuquibamba</t>
  </si>
  <si>
    <t>02 Andaray</t>
  </si>
  <si>
    <t>03 Cayarani</t>
  </si>
  <si>
    <t>04 Chichas</t>
  </si>
  <si>
    <t>05 Iray</t>
  </si>
  <si>
    <t>06 Río Grande</t>
  </si>
  <si>
    <t>07 Salamanca</t>
  </si>
  <si>
    <t>08 Yanaquihua</t>
  </si>
  <si>
    <t>07 Islay</t>
  </si>
  <si>
    <t>01 Mollendo</t>
  </si>
  <si>
    <t>02 Cocachacra</t>
  </si>
  <si>
    <t>03 Dean Valdivia</t>
  </si>
  <si>
    <t>04 Islay</t>
  </si>
  <si>
    <t>05 Mejia</t>
  </si>
  <si>
    <t>06 Punta de Bombón</t>
  </si>
  <si>
    <t>08 La Uniòn</t>
  </si>
  <si>
    <t>01 Cotahuasi</t>
  </si>
  <si>
    <t>02 Alca</t>
  </si>
  <si>
    <t>03 Charcana</t>
  </si>
  <si>
    <t>04 Huaynacotas</t>
  </si>
  <si>
    <t>05 Pampamarca</t>
  </si>
  <si>
    <t>06 Puyca</t>
  </si>
  <si>
    <t>07 Quechualla</t>
  </si>
  <si>
    <t>08 Sayla</t>
  </si>
  <si>
    <t>09 Tauria</t>
  </si>
  <si>
    <t>10 Tomepampa</t>
  </si>
  <si>
    <t>11 Toro</t>
  </si>
  <si>
    <t>05 Ayacucho</t>
  </si>
  <si>
    <t>01 Huamanga</t>
  </si>
  <si>
    <t>01 Ayacucho</t>
  </si>
  <si>
    <t>02 Acocro</t>
  </si>
  <si>
    <t>03 Acos Vinchos</t>
  </si>
  <si>
    <t>04 Carmen Alto</t>
  </si>
  <si>
    <t>05 Chiara</t>
  </si>
  <si>
    <t>06 Ocros</t>
  </si>
  <si>
    <t>07 Pacaycasa</t>
  </si>
  <si>
    <t>08 Quinua</t>
  </si>
  <si>
    <t>09 San José de Ticllas</t>
  </si>
  <si>
    <t>10 San Juan Bautista</t>
  </si>
  <si>
    <t>11 Santiago de Pischa</t>
  </si>
  <si>
    <t>12 Socos</t>
  </si>
  <si>
    <t>13 Tambillo</t>
  </si>
  <si>
    <t>14 Vinchos</t>
  </si>
  <si>
    <t>15 Jesús Nazareno</t>
  </si>
  <si>
    <t>16 Andrés Avelino Cáceres Dorregaray</t>
  </si>
  <si>
    <t>02 Cangallo</t>
  </si>
  <si>
    <t>01 Cangallo</t>
  </si>
  <si>
    <t>02 Chuschi</t>
  </si>
  <si>
    <t>03 Los Morochucos</t>
  </si>
  <si>
    <t>04 María Parado de Bellido</t>
  </si>
  <si>
    <t>05 Paras</t>
  </si>
  <si>
    <t>06 Totos</t>
  </si>
  <si>
    <t>03 Huanca Sancos</t>
  </si>
  <si>
    <t>01 Sancos</t>
  </si>
  <si>
    <t>02 Carapo</t>
  </si>
  <si>
    <t>03 Sacsamarca</t>
  </si>
  <si>
    <t>04 Santiago de Lucanamarca</t>
  </si>
  <si>
    <t>04 Huanta</t>
  </si>
  <si>
    <t>01 Huanta</t>
  </si>
  <si>
    <t>02 Ayahuanco</t>
  </si>
  <si>
    <t>03 Huamanguilla</t>
  </si>
  <si>
    <t>04 Iguain</t>
  </si>
  <si>
    <t>05 Luricocha</t>
  </si>
  <si>
    <t>06 Santillana</t>
  </si>
  <si>
    <t>07 Sivia</t>
  </si>
  <si>
    <t>08 Llochegua</t>
  </si>
  <si>
    <t>09 Canayre</t>
  </si>
  <si>
    <t>10 Uchuraccay</t>
  </si>
  <si>
    <t>11 Pucacolpa</t>
  </si>
  <si>
    <t>12 Chaca</t>
  </si>
  <si>
    <t>05 La Mar</t>
  </si>
  <si>
    <t>01 San Miguel</t>
  </si>
  <si>
    <t>02 Anco</t>
  </si>
  <si>
    <t>03 Ayna</t>
  </si>
  <si>
    <t>04 Chilcas</t>
  </si>
  <si>
    <t>05 Chungui</t>
  </si>
  <si>
    <t>06 Luis Carranza</t>
  </si>
  <si>
    <t>07 Santa Rosa</t>
  </si>
  <si>
    <t>08 Tambo</t>
  </si>
  <si>
    <t>09 Samugari</t>
  </si>
  <si>
    <t>10 Anchihuay</t>
  </si>
  <si>
    <t>06 Lucanas</t>
  </si>
  <si>
    <t>01 Puquio</t>
  </si>
  <si>
    <t>02 Aucara</t>
  </si>
  <si>
    <t>03 Cabana</t>
  </si>
  <si>
    <t>04 Carmen Salcedo</t>
  </si>
  <si>
    <t>05 Chaviña</t>
  </si>
  <si>
    <t>06 Chipao</t>
  </si>
  <si>
    <t>07 Huac-Huas</t>
  </si>
  <si>
    <t>08 Laramate</t>
  </si>
  <si>
    <t>09 Leoncio Prado</t>
  </si>
  <si>
    <t>10 Llauta</t>
  </si>
  <si>
    <t>11 Lucanas</t>
  </si>
  <si>
    <t>12 Ocaña</t>
  </si>
  <si>
    <t>13 Otoca</t>
  </si>
  <si>
    <t>14 Saisa</t>
  </si>
  <si>
    <t>15 San Cristóbal</t>
  </si>
  <si>
    <t>16 San Juan</t>
  </si>
  <si>
    <t>17 San Pedro</t>
  </si>
  <si>
    <t>18 San Pedro de Palco</t>
  </si>
  <si>
    <t>19 Sancos</t>
  </si>
  <si>
    <t>20 Santa Ana de Huaycahuacho</t>
  </si>
  <si>
    <t>21 Santa Lucia</t>
  </si>
  <si>
    <t>07 Parinacochas</t>
  </si>
  <si>
    <t>01 Coracora</t>
  </si>
  <si>
    <t>02 Chumpi</t>
  </si>
  <si>
    <t>03 Coronel Castañeda</t>
  </si>
  <si>
    <t>04 Pacapausa</t>
  </si>
  <si>
    <t>05 Pullo</t>
  </si>
  <si>
    <t>06 Puyusca</t>
  </si>
  <si>
    <t>07 San Francisco de Ravacayco</t>
  </si>
  <si>
    <t>08 Upahuacho</t>
  </si>
  <si>
    <t>08 Pàucar del Sara Sara</t>
  </si>
  <si>
    <t>01 Pausa</t>
  </si>
  <si>
    <t>02 Colta</t>
  </si>
  <si>
    <t>03 Corculla</t>
  </si>
  <si>
    <t>04 Lampa</t>
  </si>
  <si>
    <t>05 Marcabamba</t>
  </si>
  <si>
    <t>06 Oyolo</t>
  </si>
  <si>
    <t>07 Pararca</t>
  </si>
  <si>
    <t>08 San Javier de Alpabamba</t>
  </si>
  <si>
    <t>09 San José de Ushua</t>
  </si>
  <si>
    <t>10 Sara Sara</t>
  </si>
  <si>
    <t>09 Sucre</t>
  </si>
  <si>
    <t>01 Querobamba</t>
  </si>
  <si>
    <t>02 Belén</t>
  </si>
  <si>
    <t>03 Chalcos</t>
  </si>
  <si>
    <t>04 Chilcayoc</t>
  </si>
  <si>
    <t>05 Huacaña</t>
  </si>
  <si>
    <t>06 Morcolla</t>
  </si>
  <si>
    <t>07 Paico</t>
  </si>
  <si>
    <t>08 San Pedro de Larcay</t>
  </si>
  <si>
    <t>09 San Salvador de Quije</t>
  </si>
  <si>
    <t>10 Santiago de Paucaray</t>
  </si>
  <si>
    <t>11 Soras</t>
  </si>
  <si>
    <t>10 Víctor Fajardo</t>
  </si>
  <si>
    <t>01 Huancapi</t>
  </si>
  <si>
    <t>02 Alcamenca</t>
  </si>
  <si>
    <t>03 Apongo</t>
  </si>
  <si>
    <t>04 Asquipata</t>
  </si>
  <si>
    <t>05 Canaria</t>
  </si>
  <si>
    <t>06 Cayara</t>
  </si>
  <si>
    <t>07 Colca</t>
  </si>
  <si>
    <t>08 Huamanquiquia</t>
  </si>
  <si>
    <t>09 Huancaraylla</t>
  </si>
  <si>
    <t>10 Huaya</t>
  </si>
  <si>
    <t>11 Sarhua</t>
  </si>
  <si>
    <t>12 Vilcanchos</t>
  </si>
  <si>
    <t>11 Vilcas Huamán</t>
  </si>
  <si>
    <t>01 Vilcas Huaman</t>
  </si>
  <si>
    <t>02 Accomarca</t>
  </si>
  <si>
    <t>03 Carhuanca</t>
  </si>
  <si>
    <t>04 Concepción</t>
  </si>
  <si>
    <t>05 Huambalpa</t>
  </si>
  <si>
    <t>06 Independencia</t>
  </si>
  <si>
    <t>07 Saurama</t>
  </si>
  <si>
    <t>08 Vischongo</t>
  </si>
  <si>
    <t>06 Cajamarca</t>
  </si>
  <si>
    <t>01 Cajamarca</t>
  </si>
  <si>
    <t>03 Chetilla</t>
  </si>
  <si>
    <t>04 Cospan</t>
  </si>
  <si>
    <t>05 Encañada</t>
  </si>
  <si>
    <t>06 Jesús</t>
  </si>
  <si>
    <t>07 Llacanora</t>
  </si>
  <si>
    <t>08 Los Baños del Inca</t>
  </si>
  <si>
    <t>09 Magdalena</t>
  </si>
  <si>
    <t>10 Matara</t>
  </si>
  <si>
    <t>11 Namora</t>
  </si>
  <si>
    <t>12 San Juan</t>
  </si>
  <si>
    <t>02 Cajabamba</t>
  </si>
  <si>
    <t>01 Cajabamba</t>
  </si>
  <si>
    <t>02 Cachachi</t>
  </si>
  <si>
    <t>03 Condebamba</t>
  </si>
  <si>
    <t>04 Sitacocha</t>
  </si>
  <si>
    <t>03 Celendín</t>
  </si>
  <si>
    <t>01 Celendín</t>
  </si>
  <si>
    <t>02 Chumuch</t>
  </si>
  <si>
    <t>03 Cortegana</t>
  </si>
  <si>
    <t>04 Huasmin</t>
  </si>
  <si>
    <t>05 Jorge Chávez</t>
  </si>
  <si>
    <t>06 José Gálvez</t>
  </si>
  <si>
    <t>07 Miguel Iglesias</t>
  </si>
  <si>
    <t>08 Oxamarca</t>
  </si>
  <si>
    <t>09 Sorochuco</t>
  </si>
  <si>
    <t>10 Sucre</t>
  </si>
  <si>
    <t>11 Utco</t>
  </si>
  <si>
    <t>12 La Libertad de Pallan</t>
  </si>
  <si>
    <t>04 Chota</t>
  </si>
  <si>
    <t>01 Chota</t>
  </si>
  <si>
    <t>02 Anguia</t>
  </si>
  <si>
    <t>03 Chadin</t>
  </si>
  <si>
    <t>04 Chiguirip</t>
  </si>
  <si>
    <t>05 Chimban</t>
  </si>
  <si>
    <t>06 Choropampa</t>
  </si>
  <si>
    <t>07 Cochabamba</t>
  </si>
  <si>
    <t>08 Conchan</t>
  </si>
  <si>
    <t>09 Huambos</t>
  </si>
  <si>
    <t>10 Lajas</t>
  </si>
  <si>
    <t>11 Llama</t>
  </si>
  <si>
    <t>12 Miracosta</t>
  </si>
  <si>
    <t>13 Paccha</t>
  </si>
  <si>
    <t>14 Pion</t>
  </si>
  <si>
    <t>15 Querocoto</t>
  </si>
  <si>
    <t>16 San Juan de Licupis</t>
  </si>
  <si>
    <t>17 Tacabamba</t>
  </si>
  <si>
    <t>18 Tocmoche</t>
  </si>
  <si>
    <t>19 Chalamarca</t>
  </si>
  <si>
    <t>05 Contumazá</t>
  </si>
  <si>
    <t>01 Contumaza</t>
  </si>
  <si>
    <t>02 Chilete</t>
  </si>
  <si>
    <t>03 Cupisnique</t>
  </si>
  <si>
    <t>04 Guzmango</t>
  </si>
  <si>
    <t>05 San Benito</t>
  </si>
  <si>
    <t>06 Santa Cruz de Toledo</t>
  </si>
  <si>
    <t>07 Tantarica</t>
  </si>
  <si>
    <t>08 Yonan</t>
  </si>
  <si>
    <t>06 Cutervo</t>
  </si>
  <si>
    <t>01 Cutervo</t>
  </si>
  <si>
    <t>02 Callayuc</t>
  </si>
  <si>
    <t>03 Choros</t>
  </si>
  <si>
    <t>04 Cujillo</t>
  </si>
  <si>
    <t>05 La Ramada</t>
  </si>
  <si>
    <t>06 Pimpingos</t>
  </si>
  <si>
    <t>07 Querocotillo</t>
  </si>
  <si>
    <t>08 San Andrés de Cutervo</t>
  </si>
  <si>
    <t>09 San Juan de Cutervo</t>
  </si>
  <si>
    <t>10 San Luis de Lucma</t>
  </si>
  <si>
    <t>11 Santa Cruz</t>
  </si>
  <si>
    <t>12 Santo Domingo de la Capilla</t>
  </si>
  <si>
    <t>13 Santo Tomas</t>
  </si>
  <si>
    <t>14 Socota</t>
  </si>
  <si>
    <t>15 Toribio Casanova</t>
  </si>
  <si>
    <t>07 Hualgayoc</t>
  </si>
  <si>
    <t>01 Bambamarca</t>
  </si>
  <si>
    <t>02 Chugur</t>
  </si>
  <si>
    <t>03 Hualgayoc</t>
  </si>
  <si>
    <t>08 Jaén</t>
  </si>
  <si>
    <t>01 Jaén</t>
  </si>
  <si>
    <t>02 Bellavista</t>
  </si>
  <si>
    <t>03 Chontali</t>
  </si>
  <si>
    <t>04 Colasay</t>
  </si>
  <si>
    <t>05 Huabal</t>
  </si>
  <si>
    <t>06 Las Pirias</t>
  </si>
  <si>
    <t>07 Pomahuaca</t>
  </si>
  <si>
    <t>08 Pucara</t>
  </si>
  <si>
    <t>09 Sallique</t>
  </si>
  <si>
    <t>10 San Felipe</t>
  </si>
  <si>
    <t>11 San José del Alto</t>
  </si>
  <si>
    <t>12 Santa Rosa</t>
  </si>
  <si>
    <t>09 San Ignacio</t>
  </si>
  <si>
    <t>01 San Ignacio</t>
  </si>
  <si>
    <t>02 Chirinos</t>
  </si>
  <si>
    <t>03 Huarango</t>
  </si>
  <si>
    <t>04 La Coipa</t>
  </si>
  <si>
    <t>05 Namballe</t>
  </si>
  <si>
    <t>06 San José de Lourdes</t>
  </si>
  <si>
    <t>07 Tabaconas</t>
  </si>
  <si>
    <t>10 San Marcos</t>
  </si>
  <si>
    <t>01 Pedro Gálvez</t>
  </si>
  <si>
    <t>02 Chancay</t>
  </si>
  <si>
    <t>03 Eduardo Villanueva</t>
  </si>
  <si>
    <t>04 Gregorio Pita</t>
  </si>
  <si>
    <t>05 Ichocan</t>
  </si>
  <si>
    <t>06 José Manuel Quiroz</t>
  </si>
  <si>
    <t>07 José Sabogal</t>
  </si>
  <si>
    <t>11 San Miguel</t>
  </si>
  <si>
    <t>02 Bolívar</t>
  </si>
  <si>
    <t>03 Calquis</t>
  </si>
  <si>
    <t>04 Catilluc</t>
  </si>
  <si>
    <t>05 El Prado</t>
  </si>
  <si>
    <t>06 La Florida</t>
  </si>
  <si>
    <t>07 Llapa</t>
  </si>
  <si>
    <t>08 Nanchoc</t>
  </si>
  <si>
    <t>09 Niepos</t>
  </si>
  <si>
    <t>10 San Gregorio</t>
  </si>
  <si>
    <t>11 San Silvestre de Cochan</t>
  </si>
  <si>
    <t>12 Tongod</t>
  </si>
  <si>
    <t>13 Unión Agua Blanca</t>
  </si>
  <si>
    <t>12 San Pablo</t>
  </si>
  <si>
    <t>01 San Pablo</t>
  </si>
  <si>
    <t>02 San Bernardino</t>
  </si>
  <si>
    <t>03 San Luis</t>
  </si>
  <si>
    <t>04 Tumbaden</t>
  </si>
  <si>
    <t>13 Santa Cruz</t>
  </si>
  <si>
    <t>01 Santa Cruz</t>
  </si>
  <si>
    <t>02 Andabamba</t>
  </si>
  <si>
    <t>03 Catache</t>
  </si>
  <si>
    <t>04 Chancaybaños</t>
  </si>
  <si>
    <t>05 La Esperanza</t>
  </si>
  <si>
    <t>06 Ninabamba</t>
  </si>
  <si>
    <t>07 Pulan</t>
  </si>
  <si>
    <t>08 Saucepampa</t>
  </si>
  <si>
    <t>09 Sexi</t>
  </si>
  <si>
    <t>10 Uticyacu</t>
  </si>
  <si>
    <t>11 Yauyucan</t>
  </si>
  <si>
    <t>07 Callao</t>
  </si>
  <si>
    <t>01 Prov. Const. del Callao</t>
  </si>
  <si>
    <t>01 Callao</t>
  </si>
  <si>
    <t>03 Carmen de la Legua Reynoso</t>
  </si>
  <si>
    <t>04 La Perla</t>
  </si>
  <si>
    <t>05 La Punta</t>
  </si>
  <si>
    <t>06 Ventanilla</t>
  </si>
  <si>
    <t>07 Mi Perú</t>
  </si>
  <si>
    <t>08 Cusco</t>
  </si>
  <si>
    <t>01 Cusco</t>
  </si>
  <si>
    <t>02 Ccorca</t>
  </si>
  <si>
    <t>03 Poroy</t>
  </si>
  <si>
    <t>04 San Jerónimo</t>
  </si>
  <si>
    <t>05 San Sebastian</t>
  </si>
  <si>
    <t>06 Santiago</t>
  </si>
  <si>
    <t>07 Saylla</t>
  </si>
  <si>
    <t>08 Wanchaq</t>
  </si>
  <si>
    <t>02 Acomayo</t>
  </si>
  <si>
    <t>01 Acomayo</t>
  </si>
  <si>
    <t>02 Acopia</t>
  </si>
  <si>
    <t>03 Acos</t>
  </si>
  <si>
    <t>04 Mosoc Llacta</t>
  </si>
  <si>
    <t>05 Pomacanchi</t>
  </si>
  <si>
    <t>06 Rondocan</t>
  </si>
  <si>
    <t>07 Sangarara</t>
  </si>
  <si>
    <t>03 Anta</t>
  </si>
  <si>
    <t>01 Anta</t>
  </si>
  <si>
    <t>02 Ancahuasi</t>
  </si>
  <si>
    <t>03 Cachimayo</t>
  </si>
  <si>
    <t>04 Chinchaypujio</t>
  </si>
  <si>
    <t>05 Huarocondo</t>
  </si>
  <si>
    <t>06 Limatambo</t>
  </si>
  <si>
    <t>07 Mollepata</t>
  </si>
  <si>
    <t>08 Pucyura</t>
  </si>
  <si>
    <t>09 Zurite</t>
  </si>
  <si>
    <t>04 Calca</t>
  </si>
  <si>
    <t>01 Calca</t>
  </si>
  <si>
    <t>02 Coya</t>
  </si>
  <si>
    <t>03 Lamay</t>
  </si>
  <si>
    <t>04 Lares</t>
  </si>
  <si>
    <t>05 Pisac</t>
  </si>
  <si>
    <t>06 San Salvador</t>
  </si>
  <si>
    <t>07 Taray</t>
  </si>
  <si>
    <t>08 Yanatile</t>
  </si>
  <si>
    <t>05 Canas</t>
  </si>
  <si>
    <t>01 Yanaoca</t>
  </si>
  <si>
    <t>02 Checca</t>
  </si>
  <si>
    <t>03 Kunturkanki</t>
  </si>
  <si>
    <t>04 Langui</t>
  </si>
  <si>
    <t>05 Layo</t>
  </si>
  <si>
    <t>06 Pampamarca</t>
  </si>
  <si>
    <t>07 Quehue</t>
  </si>
  <si>
    <t>08 Tupac Amaru</t>
  </si>
  <si>
    <t>06 Canchis</t>
  </si>
  <si>
    <t>01 Sicuani</t>
  </si>
  <si>
    <t>02 Checacupe</t>
  </si>
  <si>
    <t>03 Combapata</t>
  </si>
  <si>
    <t>04 Marangani</t>
  </si>
  <si>
    <t>05 Pitumarca</t>
  </si>
  <si>
    <t>06 San Pablo</t>
  </si>
  <si>
    <t>07 San Pedro</t>
  </si>
  <si>
    <t>08 Tinta</t>
  </si>
  <si>
    <t>07 Chumbivilcas</t>
  </si>
  <si>
    <t>01 Santo Tomas</t>
  </si>
  <si>
    <t>02 Capacmarca</t>
  </si>
  <si>
    <t>03 Chamaca</t>
  </si>
  <si>
    <t>04 Colquemarca</t>
  </si>
  <si>
    <t>05 Livitaca</t>
  </si>
  <si>
    <t>06 Llusco</t>
  </si>
  <si>
    <t>07 Quiñota</t>
  </si>
  <si>
    <t>08 Velille</t>
  </si>
  <si>
    <t>08 Espinar</t>
  </si>
  <si>
    <t>01 Espinar</t>
  </si>
  <si>
    <t>02 Condoroma</t>
  </si>
  <si>
    <t>03 Coporaque</t>
  </si>
  <si>
    <t>04 Ocoruro</t>
  </si>
  <si>
    <t>05 Pallpata</t>
  </si>
  <si>
    <t>06 Pichigua</t>
  </si>
  <si>
    <t>07 Suyckutambo</t>
  </si>
  <si>
    <t>08 Alto Pichigua</t>
  </si>
  <si>
    <t>09 La Convención</t>
  </si>
  <si>
    <t>01 Santa Ana</t>
  </si>
  <si>
    <t>02 Echarate</t>
  </si>
  <si>
    <t>03 Huayopata</t>
  </si>
  <si>
    <t>04 Maranura</t>
  </si>
  <si>
    <t>06 Quellouno</t>
  </si>
  <si>
    <t>07 Kimbiri</t>
  </si>
  <si>
    <t>08 Santa Teresa</t>
  </si>
  <si>
    <t>09 Vilcabamba</t>
  </si>
  <si>
    <t>10 Pichari</t>
  </si>
  <si>
    <t>11 Inkawasi</t>
  </si>
  <si>
    <t>12 Villa Virgen</t>
  </si>
  <si>
    <t>13 Villa Kintiarina</t>
  </si>
  <si>
    <t>10 Paruro</t>
  </si>
  <si>
    <t>01 Paruro</t>
  </si>
  <si>
    <t>02 Accha</t>
  </si>
  <si>
    <t>03 Ccapi</t>
  </si>
  <si>
    <t>04 Colcha</t>
  </si>
  <si>
    <t>05 Huanoquite</t>
  </si>
  <si>
    <t>06 Omacha</t>
  </si>
  <si>
    <t>07 Paccaritambo</t>
  </si>
  <si>
    <t>08 Pillpinto</t>
  </si>
  <si>
    <t>09 Yaurisque</t>
  </si>
  <si>
    <t>11 Paucartambo</t>
  </si>
  <si>
    <t>01 Paucartambo</t>
  </si>
  <si>
    <t>02 Caicay</t>
  </si>
  <si>
    <t>03 Challabamba</t>
  </si>
  <si>
    <t>04 Colquepata</t>
  </si>
  <si>
    <t>05 Huancarani</t>
  </si>
  <si>
    <t>06 Kosñipata</t>
  </si>
  <si>
    <t>12 Quispicanchi</t>
  </si>
  <si>
    <t>01 Urcos</t>
  </si>
  <si>
    <t>02 Andahuaylillas</t>
  </si>
  <si>
    <t>03 Camanti</t>
  </si>
  <si>
    <t>04 Ccarhuayo</t>
  </si>
  <si>
    <t>05 Ccatca</t>
  </si>
  <si>
    <t>06 Cusipata</t>
  </si>
  <si>
    <t>07 Huaro</t>
  </si>
  <si>
    <t>08 Lucre</t>
  </si>
  <si>
    <t>09 Marcapata</t>
  </si>
  <si>
    <t>10 Ocongate</t>
  </si>
  <si>
    <t>11 Oropesa</t>
  </si>
  <si>
    <t>12 Quiquijana</t>
  </si>
  <si>
    <t>13 Urubamba</t>
  </si>
  <si>
    <t>01 Urubamba</t>
  </si>
  <si>
    <t>02 Chinchero</t>
  </si>
  <si>
    <t>03 Huayllabamba</t>
  </si>
  <si>
    <t>04 Machupicchu</t>
  </si>
  <si>
    <t>05 Maras</t>
  </si>
  <si>
    <t>06 Ollantaytambo</t>
  </si>
  <si>
    <t>07 Yucay</t>
  </si>
  <si>
    <t>09 Huancavelica</t>
  </si>
  <si>
    <t>01 Huancavelica</t>
  </si>
  <si>
    <t>02 Acobambilla</t>
  </si>
  <si>
    <t>03 Acoria</t>
  </si>
  <si>
    <t>04 Conayca</t>
  </si>
  <si>
    <t>05 Cuenca</t>
  </si>
  <si>
    <t>06 Huachocolpa</t>
  </si>
  <si>
    <t>07 Huayllahuara</t>
  </si>
  <si>
    <t>08 Izcuchaca</t>
  </si>
  <si>
    <t>09 Laria</t>
  </si>
  <si>
    <t>10 Manta</t>
  </si>
  <si>
    <t>11 Mariscal Cáceres</t>
  </si>
  <si>
    <t>12 Moya</t>
  </si>
  <si>
    <t>13 Nuevo Occoro</t>
  </si>
  <si>
    <t>14 Palca</t>
  </si>
  <si>
    <t>15 Pilchaca</t>
  </si>
  <si>
    <t>16 Vilca</t>
  </si>
  <si>
    <t>17 Yauli</t>
  </si>
  <si>
    <t>18 Ascensión</t>
  </si>
  <si>
    <t>19 Huando</t>
  </si>
  <si>
    <t>01 Acobamba</t>
  </si>
  <si>
    <t>04 Caja</t>
  </si>
  <si>
    <t>05 Marcas</t>
  </si>
  <si>
    <t>06 Paucara</t>
  </si>
  <si>
    <t>07 Pomacocha</t>
  </si>
  <si>
    <t>08 Rosario</t>
  </si>
  <si>
    <t>03 Angaraes</t>
  </si>
  <si>
    <t>01 Lircay</t>
  </si>
  <si>
    <t>02 Anchonga</t>
  </si>
  <si>
    <t>03 Callanmarca</t>
  </si>
  <si>
    <t>04 Ccochaccasa</t>
  </si>
  <si>
    <t>05 Chincho</t>
  </si>
  <si>
    <t>06 Congalla</t>
  </si>
  <si>
    <t>07 Huanca-Huanca</t>
  </si>
  <si>
    <t>08 Huayllay Grande</t>
  </si>
  <si>
    <t>09 Julcamarca</t>
  </si>
  <si>
    <t>10 San Antonio de Antaparco</t>
  </si>
  <si>
    <t>11 Santo Tomas de Pata</t>
  </si>
  <si>
    <t>12 Secclla</t>
  </si>
  <si>
    <t>04 Castrovirreyna</t>
  </si>
  <si>
    <t>01 Castrovirreyna</t>
  </si>
  <si>
    <t>02 Arma</t>
  </si>
  <si>
    <t>03 Aurahua</t>
  </si>
  <si>
    <t>04 Capillas</t>
  </si>
  <si>
    <t>05 Chupamarca</t>
  </si>
  <si>
    <t>06 Cocas</t>
  </si>
  <si>
    <t>07 Huachos</t>
  </si>
  <si>
    <t>08 Huamatambo</t>
  </si>
  <si>
    <t>09 Mollepampa</t>
  </si>
  <si>
    <t>10 San Juan</t>
  </si>
  <si>
    <t>11 Santa Ana</t>
  </si>
  <si>
    <t>12 Tantara</t>
  </si>
  <si>
    <t>13 Ticrapo</t>
  </si>
  <si>
    <t>05 Churcampa</t>
  </si>
  <si>
    <t>01 Churcampa</t>
  </si>
  <si>
    <t>03 Chinchihuasi</t>
  </si>
  <si>
    <t>04 El Carmen</t>
  </si>
  <si>
    <t>05 La Merced</t>
  </si>
  <si>
    <t>06 Locroja</t>
  </si>
  <si>
    <t>07 Paucarbamba</t>
  </si>
  <si>
    <t>08 San Miguel de Mayocc</t>
  </si>
  <si>
    <t>09 San Pedro de Coris</t>
  </si>
  <si>
    <t>10 Pachamarca</t>
  </si>
  <si>
    <t>11 Cosme</t>
  </si>
  <si>
    <t>06 Huaytará</t>
  </si>
  <si>
    <t>01 Huaytara</t>
  </si>
  <si>
    <t>02 Ayavi</t>
  </si>
  <si>
    <t>03 Córdova</t>
  </si>
  <si>
    <t>04 Huayacundo Arma</t>
  </si>
  <si>
    <t>05 Laramarca</t>
  </si>
  <si>
    <t>06 Ocoyo</t>
  </si>
  <si>
    <t>07 Pilpichaca</t>
  </si>
  <si>
    <t>08 Querco</t>
  </si>
  <si>
    <t>09 Quito-Arma</t>
  </si>
  <si>
    <t>10 San Antonio de Cusicancha</t>
  </si>
  <si>
    <t>11 San Francisco de Sangayaico</t>
  </si>
  <si>
    <t>12 San Isidro</t>
  </si>
  <si>
    <t>13 Santiago de Chocorvos</t>
  </si>
  <si>
    <t>14 Santiago de Quirahuara</t>
  </si>
  <si>
    <t>15 Santo Domingo de Capillas</t>
  </si>
  <si>
    <t>16 Tambo</t>
  </si>
  <si>
    <t>07 Tayacaja</t>
  </si>
  <si>
    <t>01 Pampas</t>
  </si>
  <si>
    <t>02 Acostambo</t>
  </si>
  <si>
    <t>03 Acraquia</t>
  </si>
  <si>
    <t>04 Ahuaycha</t>
  </si>
  <si>
    <t>06 Daniel Hernández</t>
  </si>
  <si>
    <t>07 Huachocolpa</t>
  </si>
  <si>
    <t>09 Huaribamba</t>
  </si>
  <si>
    <t>10 Ñahuimpuquio</t>
  </si>
  <si>
    <t>11 Pazos</t>
  </si>
  <si>
    <t>13 Quishuar</t>
  </si>
  <si>
    <t>14 Salcabamba</t>
  </si>
  <si>
    <t>15 Salcahuasi</t>
  </si>
  <si>
    <t>16 San Marcos de Rocchac</t>
  </si>
  <si>
    <t>17 Surcubamba</t>
  </si>
  <si>
    <t>18 Tintay Puncu</t>
  </si>
  <si>
    <t>19 Quichuas</t>
  </si>
  <si>
    <t>20 Andaymarca</t>
  </si>
  <si>
    <t>21 Roble</t>
  </si>
  <si>
    <t>22 Pichos</t>
  </si>
  <si>
    <t>10 Huánuco</t>
  </si>
  <si>
    <t>01 Huánuco</t>
  </si>
  <si>
    <t>01 Huanuco</t>
  </si>
  <si>
    <t>02 Amarilis</t>
  </si>
  <si>
    <t>03 Chinchao</t>
  </si>
  <si>
    <t>04 Churubamba</t>
  </si>
  <si>
    <t>05 Margos</t>
  </si>
  <si>
    <t>06 Quisqui (Kichki)</t>
  </si>
  <si>
    <t>07 San Francisco de Cayran</t>
  </si>
  <si>
    <t>08 San Pedro de Chaulan</t>
  </si>
  <si>
    <t>09 Santa María del Valle</t>
  </si>
  <si>
    <t>10 Yarumayo</t>
  </si>
  <si>
    <t>11 Pillco Marca</t>
  </si>
  <si>
    <t>12 Yacus</t>
  </si>
  <si>
    <t>13 San Pablo de Pillao</t>
  </si>
  <si>
    <t>02 Ambo</t>
  </si>
  <si>
    <t>01 Ambo</t>
  </si>
  <si>
    <t>02 Cayna</t>
  </si>
  <si>
    <t>03 Colpas</t>
  </si>
  <si>
    <t>04 Conchamarca</t>
  </si>
  <si>
    <t>05 Huacar</t>
  </si>
  <si>
    <t>06 San Francisco</t>
  </si>
  <si>
    <t>07 San Rafael</t>
  </si>
  <si>
    <t>08 Tomay Kichwa</t>
  </si>
  <si>
    <t>03 Dos de Mayo</t>
  </si>
  <si>
    <t>01 La Unión</t>
  </si>
  <si>
    <t>07 Chuquis</t>
  </si>
  <si>
    <t>11 Marías</t>
  </si>
  <si>
    <t>13 Pachas</t>
  </si>
  <si>
    <t>16 Quivilla</t>
  </si>
  <si>
    <t>17 Ripan</t>
  </si>
  <si>
    <t>21 Shunqui</t>
  </si>
  <si>
    <t>22 Sillapata</t>
  </si>
  <si>
    <t>23 Yanas</t>
  </si>
  <si>
    <t>04 Huacaybamba</t>
  </si>
  <si>
    <t>01 Huacaybamba</t>
  </si>
  <si>
    <t>02 Canchabamba</t>
  </si>
  <si>
    <t>03 Cochabamba</t>
  </si>
  <si>
    <t>04 Pinra</t>
  </si>
  <si>
    <t>05 Huamalíes</t>
  </si>
  <si>
    <t>01 Llata</t>
  </si>
  <si>
    <t>02 Arancay</t>
  </si>
  <si>
    <t>03 Chavín de Pariarca</t>
  </si>
  <si>
    <t>04 Jacas Grande</t>
  </si>
  <si>
    <t>05 Jircan</t>
  </si>
  <si>
    <t>06 Miraflores</t>
  </si>
  <si>
    <t>07 Monzón</t>
  </si>
  <si>
    <t>08 Punchao</t>
  </si>
  <si>
    <t>09 Puños</t>
  </si>
  <si>
    <t>10 Singa</t>
  </si>
  <si>
    <t>11 Tantamayo</t>
  </si>
  <si>
    <t>06 Leoncio Prado</t>
  </si>
  <si>
    <t>01 Rupa-Rupa</t>
  </si>
  <si>
    <t>02 Daniel Alomía Robles</t>
  </si>
  <si>
    <t>03 Hermílio Valdizan</t>
  </si>
  <si>
    <t>04 José Crespo y Castillo</t>
  </si>
  <si>
    <t>05 Luyando</t>
  </si>
  <si>
    <t>06 Mariano Damaso Beraun</t>
  </si>
  <si>
    <t>07 Pucayacu</t>
  </si>
  <si>
    <t>08 Castillo Grande</t>
  </si>
  <si>
    <t>07 Marañón</t>
  </si>
  <si>
    <t>01 Huacrachuco</t>
  </si>
  <si>
    <t>02 Cholon</t>
  </si>
  <si>
    <t>03 San Buenaventura</t>
  </si>
  <si>
    <t>04 La Morada</t>
  </si>
  <si>
    <t>05 Santa Rosa de Alto Yanajanca</t>
  </si>
  <si>
    <t>08 Pachitea</t>
  </si>
  <si>
    <t>01 Panao</t>
  </si>
  <si>
    <t>02 Chaglla</t>
  </si>
  <si>
    <t>03 Molino</t>
  </si>
  <si>
    <t>04 Umari</t>
  </si>
  <si>
    <t>09 Puerto Inca</t>
  </si>
  <si>
    <t>01 Puerto Inca</t>
  </si>
  <si>
    <t>02 Codo del Pozuzo</t>
  </si>
  <si>
    <t>03 Honoria</t>
  </si>
  <si>
    <t>04 Tournavista</t>
  </si>
  <si>
    <t>05 Yuyapichis</t>
  </si>
  <si>
    <t xml:space="preserve">10 Lauricocha </t>
  </si>
  <si>
    <t>01 Jesús</t>
  </si>
  <si>
    <t>02 Baños</t>
  </si>
  <si>
    <t>03 Jivia</t>
  </si>
  <si>
    <t>04 Queropalca</t>
  </si>
  <si>
    <t>05 Rondos</t>
  </si>
  <si>
    <t>06 San Francisco de Asís</t>
  </si>
  <si>
    <t>07 San Miguel de Cauri</t>
  </si>
  <si>
    <t xml:space="preserve">11 Yarowilca </t>
  </si>
  <si>
    <t>01 Chavinillo</t>
  </si>
  <si>
    <t>02 Cahuac</t>
  </si>
  <si>
    <t>03 Chacabamba</t>
  </si>
  <si>
    <t>04 Aparicio Pomares</t>
  </si>
  <si>
    <t>05 Jacas Chico</t>
  </si>
  <si>
    <t>06 Obas</t>
  </si>
  <si>
    <t>07 Pampamarca</t>
  </si>
  <si>
    <t>08 Choras</t>
  </si>
  <si>
    <t>11 Ica</t>
  </si>
  <si>
    <t xml:space="preserve">01 Ica </t>
  </si>
  <si>
    <t>01 Ica</t>
  </si>
  <si>
    <t>02 La Tinguiña</t>
  </si>
  <si>
    <t>03 Los Aquijes</t>
  </si>
  <si>
    <t>04 Ocucaje</t>
  </si>
  <si>
    <t>05 Pachacutec</t>
  </si>
  <si>
    <t>06 Parcona</t>
  </si>
  <si>
    <t>07 Pueblo Nuevo</t>
  </si>
  <si>
    <t>08 Salas</t>
  </si>
  <si>
    <t>09 San José de Los Molinos</t>
  </si>
  <si>
    <t>11 Santiago</t>
  </si>
  <si>
    <t>12 Subtanjalla</t>
  </si>
  <si>
    <t>13 Tate</t>
  </si>
  <si>
    <t>14 Yauca del Rosario</t>
  </si>
  <si>
    <t xml:space="preserve">02 Chincha </t>
  </si>
  <si>
    <t>01 Chincha Alta</t>
  </si>
  <si>
    <t>02 Alto Laran</t>
  </si>
  <si>
    <t>03 Chavin</t>
  </si>
  <si>
    <t>04 Chincha Baja</t>
  </si>
  <si>
    <t>05 El Carmen</t>
  </si>
  <si>
    <t>06 Grocio Prado</t>
  </si>
  <si>
    <t>08 San Juan de Yanac</t>
  </si>
  <si>
    <t>09 San Pedro de Huacarpana</t>
  </si>
  <si>
    <t>10 Sunampe</t>
  </si>
  <si>
    <t>11 Tambo de Mora</t>
  </si>
  <si>
    <t xml:space="preserve">03 Nasca </t>
  </si>
  <si>
    <t>01 Nasca</t>
  </si>
  <si>
    <t>02 Changuillo</t>
  </si>
  <si>
    <t>03 El Ingenio</t>
  </si>
  <si>
    <t>04 Marcona</t>
  </si>
  <si>
    <t>05 Vista Alegre</t>
  </si>
  <si>
    <t xml:space="preserve">04 Palpa </t>
  </si>
  <si>
    <t>01 Palpa</t>
  </si>
  <si>
    <t>02 Llipata</t>
  </si>
  <si>
    <t>03 Río Grande</t>
  </si>
  <si>
    <t>04 Santa Cruz</t>
  </si>
  <si>
    <t>05 Tibillo</t>
  </si>
  <si>
    <t xml:space="preserve">05 Pisco </t>
  </si>
  <si>
    <t>01 Pisco</t>
  </si>
  <si>
    <t>02 Huancano</t>
  </si>
  <si>
    <t>03 Humay</t>
  </si>
  <si>
    <t>04 Independencia</t>
  </si>
  <si>
    <t>05 Paracas</t>
  </si>
  <si>
    <t>06 San Andrés</t>
  </si>
  <si>
    <t>07 San Clemente</t>
  </si>
  <si>
    <t>08 Tupac Amaru Inca</t>
  </si>
  <si>
    <t>12 Junín</t>
  </si>
  <si>
    <t xml:space="preserve">01 Huancayo </t>
  </si>
  <si>
    <t>01 Huancayo</t>
  </si>
  <si>
    <t>04 Carhuacallanga</t>
  </si>
  <si>
    <t>05 Chacapampa</t>
  </si>
  <si>
    <t>06 Chicche</t>
  </si>
  <si>
    <t>07 Chilca</t>
  </si>
  <si>
    <t>08 Chongos Alto</t>
  </si>
  <si>
    <t>11 Chupuro</t>
  </si>
  <si>
    <t>12 Colca</t>
  </si>
  <si>
    <t>13 Cullhuas</t>
  </si>
  <si>
    <t>14 El Tambo</t>
  </si>
  <si>
    <t>16 Huacrapuquio</t>
  </si>
  <si>
    <t>17 Hualhuas</t>
  </si>
  <si>
    <t>19 Huancan</t>
  </si>
  <si>
    <t>20 Huasicancha</t>
  </si>
  <si>
    <t>21 Huayucachi</t>
  </si>
  <si>
    <t>22 Ingenio</t>
  </si>
  <si>
    <t>24 Pariahuanca</t>
  </si>
  <si>
    <t>25 Pilcomayo</t>
  </si>
  <si>
    <t>26 Pucara</t>
  </si>
  <si>
    <t>27 Quichuay</t>
  </si>
  <si>
    <t>28 Quilcas</t>
  </si>
  <si>
    <t>29 San Agustín</t>
  </si>
  <si>
    <t>30 San Jerónimo de Tunan</t>
  </si>
  <si>
    <t>32 Saño</t>
  </si>
  <si>
    <t>33 Sapallanga</t>
  </si>
  <si>
    <t>34 Sicaya</t>
  </si>
  <si>
    <t>35 Santo Domingo de Acobamba</t>
  </si>
  <si>
    <t>36 Viques</t>
  </si>
  <si>
    <t xml:space="preserve">02 Concepción </t>
  </si>
  <si>
    <t>01 Concepción</t>
  </si>
  <si>
    <t>03 Andamarca</t>
  </si>
  <si>
    <t>04 Chambara</t>
  </si>
  <si>
    <t>06 Comas</t>
  </si>
  <si>
    <t>07 Heroínas Toledo</t>
  </si>
  <si>
    <t>08 Manzanares</t>
  </si>
  <si>
    <t>09 Mariscal Castilla</t>
  </si>
  <si>
    <t>10 Matahuasi</t>
  </si>
  <si>
    <t>11 Mito</t>
  </si>
  <si>
    <t>12 Nueve de Julio</t>
  </si>
  <si>
    <t>13 Orcotuna</t>
  </si>
  <si>
    <t>14 San José de Quero</t>
  </si>
  <si>
    <t>15 Santa Rosa de Ocopa</t>
  </si>
  <si>
    <t xml:space="preserve">03 Chanchamayo </t>
  </si>
  <si>
    <t>01 Chanchamayo</t>
  </si>
  <si>
    <t>02 Perene</t>
  </si>
  <si>
    <t>03 Pichanaqui</t>
  </si>
  <si>
    <t>04 San Luis de Shuaro</t>
  </si>
  <si>
    <t>05 San Ramón</t>
  </si>
  <si>
    <t>06 Vitoc</t>
  </si>
  <si>
    <t xml:space="preserve">04 Jauja </t>
  </si>
  <si>
    <t>01 Jauja</t>
  </si>
  <si>
    <t>02 Acolla</t>
  </si>
  <si>
    <t>03 Apata</t>
  </si>
  <si>
    <t>04 Ataura</t>
  </si>
  <si>
    <t>05 Canchayllo</t>
  </si>
  <si>
    <t>06 Curicaca</t>
  </si>
  <si>
    <t>07 El Mantaro</t>
  </si>
  <si>
    <t>08 Huamali</t>
  </si>
  <si>
    <t>09 Huaripampa</t>
  </si>
  <si>
    <t>10 Huertas</t>
  </si>
  <si>
    <t>11 Janjaillo</t>
  </si>
  <si>
    <t>12 Julcán</t>
  </si>
  <si>
    <t>13 Leonor Ordóñez</t>
  </si>
  <si>
    <t>14 Llocllapampa</t>
  </si>
  <si>
    <t>15 Marco</t>
  </si>
  <si>
    <t>16 Masma</t>
  </si>
  <si>
    <t>17 Masma Chicche</t>
  </si>
  <si>
    <t>18 Molinos</t>
  </si>
  <si>
    <t>19 Monobamba</t>
  </si>
  <si>
    <t>20 Muqui</t>
  </si>
  <si>
    <t>21 Muquiyauyo</t>
  </si>
  <si>
    <t>22 Paca</t>
  </si>
  <si>
    <t>23 Paccha</t>
  </si>
  <si>
    <t>24 Pancan</t>
  </si>
  <si>
    <t>25 Parco</t>
  </si>
  <si>
    <t>26 Pomacancha</t>
  </si>
  <si>
    <t>27 Ricran</t>
  </si>
  <si>
    <t>28 San Lorenzo</t>
  </si>
  <si>
    <t>29 San Pedro de Chunan</t>
  </si>
  <si>
    <t>30 Sausa</t>
  </si>
  <si>
    <t>31 Sincos</t>
  </si>
  <si>
    <t>32 Tunan Marca</t>
  </si>
  <si>
    <t>33 Yauli</t>
  </si>
  <si>
    <t>34 Yauyos</t>
  </si>
  <si>
    <t xml:space="preserve">05 Junín </t>
  </si>
  <si>
    <t>01 Junin</t>
  </si>
  <si>
    <t>02 Carhuamayo</t>
  </si>
  <si>
    <t>03 Ondores</t>
  </si>
  <si>
    <t>04 Ulcumayo</t>
  </si>
  <si>
    <t xml:space="preserve">06 Satipo </t>
  </si>
  <si>
    <t>01 Satipo</t>
  </si>
  <si>
    <t>02 Coviriali</t>
  </si>
  <si>
    <t>03 Llaylla</t>
  </si>
  <si>
    <t>04 Mazamari</t>
  </si>
  <si>
    <t>05 Pampa Hermosa</t>
  </si>
  <si>
    <t>06 Pangoa</t>
  </si>
  <si>
    <t>07 Río Negro</t>
  </si>
  <si>
    <t>08 Río Tambo</t>
  </si>
  <si>
    <t>09 Vizcatan del Ene</t>
  </si>
  <si>
    <t xml:space="preserve">07 Tarma </t>
  </si>
  <si>
    <t>01 Tarma</t>
  </si>
  <si>
    <t>03 Huaricolca</t>
  </si>
  <si>
    <t>04 Huasahuasi</t>
  </si>
  <si>
    <t>05 La Unión</t>
  </si>
  <si>
    <t>06 Palca</t>
  </si>
  <si>
    <t>07 Palcamayo</t>
  </si>
  <si>
    <t>08 San Pedro de Cajas</t>
  </si>
  <si>
    <t>09 Tapo</t>
  </si>
  <si>
    <t xml:space="preserve">08 Yauli </t>
  </si>
  <si>
    <t>01 La Oroya</t>
  </si>
  <si>
    <t>02 Chacapalpa</t>
  </si>
  <si>
    <t>03 Huay-Huay</t>
  </si>
  <si>
    <t>04 Marcapomacocha</t>
  </si>
  <si>
    <t>05 Morococha</t>
  </si>
  <si>
    <t>06 Paccha</t>
  </si>
  <si>
    <t>07 Santa Bárbara de Carhuacayan</t>
  </si>
  <si>
    <t>08 Santa Rosa de Sacco</t>
  </si>
  <si>
    <t>09 Suitucancha</t>
  </si>
  <si>
    <t>10 Yauli</t>
  </si>
  <si>
    <t xml:space="preserve">09 Chupaca </t>
  </si>
  <si>
    <t>01 Chupaca</t>
  </si>
  <si>
    <t>02 Ahuac</t>
  </si>
  <si>
    <t>03 Chongos Bajo</t>
  </si>
  <si>
    <t>04 Huachac</t>
  </si>
  <si>
    <t>05 Huamancaca Chico</t>
  </si>
  <si>
    <t>06 San Juan de Iscos</t>
  </si>
  <si>
    <t>07 San Juan de Jarpa</t>
  </si>
  <si>
    <t>08 Tres de Diciembre</t>
  </si>
  <si>
    <t>09 Yanacancha</t>
  </si>
  <si>
    <t>13 La Libertad</t>
  </si>
  <si>
    <t xml:space="preserve">01 Trujillo </t>
  </si>
  <si>
    <t>01 Trujillo</t>
  </si>
  <si>
    <t>02 El Porvenir</t>
  </si>
  <si>
    <t>03 Florencia de Mora</t>
  </si>
  <si>
    <t>04 Huanchaco</t>
  </si>
  <si>
    <t>06 Laredo</t>
  </si>
  <si>
    <t>07 Moche</t>
  </si>
  <si>
    <t>08 Poroto</t>
  </si>
  <si>
    <t>09 Salaverry</t>
  </si>
  <si>
    <t>10 Simbal</t>
  </si>
  <si>
    <t>11 Victor Larco Herrera</t>
  </si>
  <si>
    <t xml:space="preserve">02 Ascope </t>
  </si>
  <si>
    <t>01 Ascope</t>
  </si>
  <si>
    <t>02 Chicama</t>
  </si>
  <si>
    <t>03 Chocope</t>
  </si>
  <si>
    <t>04 Magdalena de Cao</t>
  </si>
  <si>
    <t>05 Paijan</t>
  </si>
  <si>
    <t>06 Rázuri</t>
  </si>
  <si>
    <t>07 Santiago de Cao</t>
  </si>
  <si>
    <t>08 Casa Grande</t>
  </si>
  <si>
    <t xml:space="preserve">03 Bolívar </t>
  </si>
  <si>
    <t>01 Bolívar</t>
  </si>
  <si>
    <t>02 Bambamarca</t>
  </si>
  <si>
    <t>03 Condormarca</t>
  </si>
  <si>
    <t>04 Longotea</t>
  </si>
  <si>
    <t>05 Uchumarca</t>
  </si>
  <si>
    <t>06 Ucuncha</t>
  </si>
  <si>
    <t xml:space="preserve">04 Chepén </t>
  </si>
  <si>
    <t>01 Chepen</t>
  </si>
  <si>
    <t>02 Pacanga</t>
  </si>
  <si>
    <t>03 Pueblo Nuevo</t>
  </si>
  <si>
    <t xml:space="preserve">05 Julcán </t>
  </si>
  <si>
    <t>01 Julcan</t>
  </si>
  <si>
    <t>02 Calamarca</t>
  </si>
  <si>
    <t>03 Carabamba</t>
  </si>
  <si>
    <t>04 Huaso</t>
  </si>
  <si>
    <t xml:space="preserve">06 Otuzco </t>
  </si>
  <si>
    <t>01 Otuzco</t>
  </si>
  <si>
    <t>02 Agallpampa</t>
  </si>
  <si>
    <t>04 Charat</t>
  </si>
  <si>
    <t>05 Huaranchal</t>
  </si>
  <si>
    <t>06 La Cuesta</t>
  </si>
  <si>
    <t>08 Mache</t>
  </si>
  <si>
    <t>10 Paranday</t>
  </si>
  <si>
    <t>11 Salpo</t>
  </si>
  <si>
    <t>13 Sinsicap</t>
  </si>
  <si>
    <t>14 Usquil</t>
  </si>
  <si>
    <t xml:space="preserve">07 Pacasmayo </t>
  </si>
  <si>
    <t>01 San Pedro de Lloc</t>
  </si>
  <si>
    <t>02 Guadalupe</t>
  </si>
  <si>
    <t>03 Jequetepeque</t>
  </si>
  <si>
    <t>04 Pacasmayo</t>
  </si>
  <si>
    <t>05 San José</t>
  </si>
  <si>
    <t xml:space="preserve">08 Pataz </t>
  </si>
  <si>
    <t>01 Tayabamba</t>
  </si>
  <si>
    <t>02 Buldibuyo</t>
  </si>
  <si>
    <t>03 Chillia</t>
  </si>
  <si>
    <t>04 Huancaspata</t>
  </si>
  <si>
    <t>05 Huaylillas</t>
  </si>
  <si>
    <t>06 Huayo</t>
  </si>
  <si>
    <t>07 Ongon</t>
  </si>
  <si>
    <t>08 Parcoy</t>
  </si>
  <si>
    <t>09 Pataz</t>
  </si>
  <si>
    <t>10 Pias</t>
  </si>
  <si>
    <t>11 Santiago de Challas</t>
  </si>
  <si>
    <t>12 Taurija</t>
  </si>
  <si>
    <t>13 Urpay</t>
  </si>
  <si>
    <t xml:space="preserve">09 Sánchez Carrión </t>
  </si>
  <si>
    <t>01 Huamachuco</t>
  </si>
  <si>
    <t>02 Chugay</t>
  </si>
  <si>
    <t>03 Cochorco</t>
  </si>
  <si>
    <t>04 Curgos</t>
  </si>
  <si>
    <t>05 Marcabal</t>
  </si>
  <si>
    <t>06 Sanagoran</t>
  </si>
  <si>
    <t>07 Sarin</t>
  </si>
  <si>
    <t>08 Sartimbamba</t>
  </si>
  <si>
    <t xml:space="preserve">10 Santiago de Chuco </t>
  </si>
  <si>
    <t>01 Santiago de Chuco</t>
  </si>
  <si>
    <t>02 Angasmarca</t>
  </si>
  <si>
    <t>03 Cachicadan</t>
  </si>
  <si>
    <t>04 Mollebamba</t>
  </si>
  <si>
    <t>05 Mollepata</t>
  </si>
  <si>
    <t>06 Quiruvilca</t>
  </si>
  <si>
    <t>07 Santa Cruz de Chuca</t>
  </si>
  <si>
    <t>08 Sitabamba</t>
  </si>
  <si>
    <t xml:space="preserve">11 Gran Chimú </t>
  </si>
  <si>
    <t>01 Cascas</t>
  </si>
  <si>
    <t>02 Lucma</t>
  </si>
  <si>
    <t>03 Marmot</t>
  </si>
  <si>
    <t>04 Sayapullo</t>
  </si>
  <si>
    <t xml:space="preserve">12 Virú </t>
  </si>
  <si>
    <t>01 Viru</t>
  </si>
  <si>
    <t>02 Chao</t>
  </si>
  <si>
    <t>03 Guadalupito</t>
  </si>
  <si>
    <t>14 Lambayeque</t>
  </si>
  <si>
    <t xml:space="preserve">01 Chiclayo </t>
  </si>
  <si>
    <t>01 Chiclayo</t>
  </si>
  <si>
    <t>02 Chongoyape</t>
  </si>
  <si>
    <t>03 Eten</t>
  </si>
  <si>
    <t>04 Eten Puerto</t>
  </si>
  <si>
    <t>05 José Leonardo Ortiz</t>
  </si>
  <si>
    <t>06 La Victoria</t>
  </si>
  <si>
    <t>07 Lagunas</t>
  </si>
  <si>
    <t>08 Monsefu</t>
  </si>
  <si>
    <t>09 Nueva Arica</t>
  </si>
  <si>
    <t>10 Oyotun</t>
  </si>
  <si>
    <t>11 Picsi</t>
  </si>
  <si>
    <t>12 Pimentel</t>
  </si>
  <si>
    <t>13 Reque</t>
  </si>
  <si>
    <t>14 Santa Rosa</t>
  </si>
  <si>
    <t>15 Saña</t>
  </si>
  <si>
    <t>16 Cayalti</t>
  </si>
  <si>
    <t>17 Patapo</t>
  </si>
  <si>
    <t>18 Pomalca</t>
  </si>
  <si>
    <t>19 Pucala</t>
  </si>
  <si>
    <t>20 Tuman</t>
  </si>
  <si>
    <t xml:space="preserve">02 Ferreñafe </t>
  </si>
  <si>
    <t>01 Ferreñafe</t>
  </si>
  <si>
    <t>02 Cañaris</t>
  </si>
  <si>
    <t>03 Incahuasi</t>
  </si>
  <si>
    <t>04 Manuel Antonio Mesones Muro</t>
  </si>
  <si>
    <t>05 Pitipo</t>
  </si>
  <si>
    <t>06 Pueblo Nuevo</t>
  </si>
  <si>
    <t xml:space="preserve">03 Lambayeque </t>
  </si>
  <si>
    <t>01 Lambayeque</t>
  </si>
  <si>
    <t>02 Chochope</t>
  </si>
  <si>
    <t>03 Illimo</t>
  </si>
  <si>
    <t>04 Jayanca</t>
  </si>
  <si>
    <t>05 Mochumi</t>
  </si>
  <si>
    <t>06 Morrope</t>
  </si>
  <si>
    <t>07 Motupe</t>
  </si>
  <si>
    <t>08 Olmos</t>
  </si>
  <si>
    <t>09 Pacora</t>
  </si>
  <si>
    <t>10 Salas</t>
  </si>
  <si>
    <t>11 San José</t>
  </si>
  <si>
    <t>12 Tucume</t>
  </si>
  <si>
    <t>15 Lima</t>
  </si>
  <si>
    <t xml:space="preserve">01 Lima </t>
  </si>
  <si>
    <t>01 Lima</t>
  </si>
  <si>
    <t>02 Ancón</t>
  </si>
  <si>
    <t>03 Ate</t>
  </si>
  <si>
    <t>04 Barranco</t>
  </si>
  <si>
    <t>05 Breña</t>
  </si>
  <si>
    <t>06 Carabayllo</t>
  </si>
  <si>
    <t>07 Chaclacayo</t>
  </si>
  <si>
    <t>08 Chorrillos</t>
  </si>
  <si>
    <t>09 Cieneguilla</t>
  </si>
  <si>
    <t>10 Comas</t>
  </si>
  <si>
    <t>11 El Agustino</t>
  </si>
  <si>
    <t>12 Independencia</t>
  </si>
  <si>
    <t>13 Jesús María</t>
  </si>
  <si>
    <t>14 La Molina</t>
  </si>
  <si>
    <t>15 La Victoria</t>
  </si>
  <si>
    <t>16 Lince</t>
  </si>
  <si>
    <t>17 Los Olivos</t>
  </si>
  <si>
    <t>18 Lurigancho</t>
  </si>
  <si>
    <t>19 Lurin</t>
  </si>
  <si>
    <t>20 Magdalena del Mar</t>
  </si>
  <si>
    <t>21 Pueblo Libre</t>
  </si>
  <si>
    <t>22 Miraflores</t>
  </si>
  <si>
    <t>23 Pachacamac</t>
  </si>
  <si>
    <t>24 Pucusana</t>
  </si>
  <si>
    <t>25 Puente Piedra</t>
  </si>
  <si>
    <t>26 Punta Hermosa</t>
  </si>
  <si>
    <t>27 Punta Negra</t>
  </si>
  <si>
    <t>28 Rímac</t>
  </si>
  <si>
    <t>29 San Bartolo</t>
  </si>
  <si>
    <t>30 San Borja</t>
  </si>
  <si>
    <t>31 San Isidro</t>
  </si>
  <si>
    <t>32 San Juan de Lurigancho</t>
  </si>
  <si>
    <t>33 San Juan de Miraflores</t>
  </si>
  <si>
    <t>34 San Luis</t>
  </si>
  <si>
    <t>35 San Martín de Porres</t>
  </si>
  <si>
    <t>36 San Miguel</t>
  </si>
  <si>
    <t>37 Santa Anita</t>
  </si>
  <si>
    <t>38 Santa María del Mar</t>
  </si>
  <si>
    <t>39 Santa Rosa</t>
  </si>
  <si>
    <t>40 Santiago de Surco</t>
  </si>
  <si>
    <t>41 Surquillo</t>
  </si>
  <si>
    <t>42 Villa El Salvador</t>
  </si>
  <si>
    <t>43 Villa María del Triunfo</t>
  </si>
  <si>
    <t xml:space="preserve">02 Barranca </t>
  </si>
  <si>
    <t>01 Barranca</t>
  </si>
  <si>
    <t>02 Paramonga</t>
  </si>
  <si>
    <t>03 Pativilca</t>
  </si>
  <si>
    <t>04 Supe</t>
  </si>
  <si>
    <t>05 Supe Puerto</t>
  </si>
  <si>
    <t xml:space="preserve">03 Cajatambo </t>
  </si>
  <si>
    <t>01 Cajatambo</t>
  </si>
  <si>
    <t>02 Copa</t>
  </si>
  <si>
    <t>03 Gorgor</t>
  </si>
  <si>
    <t>04 Huancapon</t>
  </si>
  <si>
    <t>05 Manas</t>
  </si>
  <si>
    <t xml:space="preserve">04 Canta </t>
  </si>
  <si>
    <t>01 Canta</t>
  </si>
  <si>
    <t>02 Arahuay</t>
  </si>
  <si>
    <t>03 Huamantanga</t>
  </si>
  <si>
    <t>04 Huaros</t>
  </si>
  <si>
    <t>05 Lachaqui</t>
  </si>
  <si>
    <t>06 San Buenaventura</t>
  </si>
  <si>
    <t>07 Santa Rosa de Quives</t>
  </si>
  <si>
    <t xml:space="preserve">05 Cañete </t>
  </si>
  <si>
    <t>01 San Vicente de Cañete</t>
  </si>
  <si>
    <t>02 Asia</t>
  </si>
  <si>
    <t>03 Calango</t>
  </si>
  <si>
    <t>04 Cerro Azul</t>
  </si>
  <si>
    <t>05 Chilca</t>
  </si>
  <si>
    <t>06 Coayllo</t>
  </si>
  <si>
    <t>07 Imperial</t>
  </si>
  <si>
    <t>08 Lunahuana</t>
  </si>
  <si>
    <t>09 Mala</t>
  </si>
  <si>
    <t>10 Nuevo Imperial</t>
  </si>
  <si>
    <t>11 Pacaran</t>
  </si>
  <si>
    <t>12 Quilmana</t>
  </si>
  <si>
    <t>13 San Antonio</t>
  </si>
  <si>
    <t>14 San Luis</t>
  </si>
  <si>
    <t>15 Santa Cruz de Flores</t>
  </si>
  <si>
    <t>16 Zúñiga</t>
  </si>
  <si>
    <t xml:space="preserve">06 Huaral </t>
  </si>
  <si>
    <t>01 Huaral</t>
  </si>
  <si>
    <t>02 Atavillos Alto</t>
  </si>
  <si>
    <t>03 Atavillos Bajo</t>
  </si>
  <si>
    <t>04 Aucallama</t>
  </si>
  <si>
    <t>05 Chancay</t>
  </si>
  <si>
    <t>06 Ihuari</t>
  </si>
  <si>
    <t>07 Lampian</t>
  </si>
  <si>
    <t>08 Pacaraos</t>
  </si>
  <si>
    <t>09 San Miguel de Acos</t>
  </si>
  <si>
    <t>10 Santa Cruz de Andamarca</t>
  </si>
  <si>
    <t>11 Sumbilca</t>
  </si>
  <si>
    <t>12 Veintisiete de Noviembre</t>
  </si>
  <si>
    <t xml:space="preserve">07 Huarochirí </t>
  </si>
  <si>
    <t>01 Matucana</t>
  </si>
  <si>
    <t>02 Antioquia</t>
  </si>
  <si>
    <t>03 Callahuanca</t>
  </si>
  <si>
    <t>04 Carampoma</t>
  </si>
  <si>
    <t>05 Chicla</t>
  </si>
  <si>
    <t>06 Cuenca</t>
  </si>
  <si>
    <t>07 Huachupampa</t>
  </si>
  <si>
    <t>08 Huanza</t>
  </si>
  <si>
    <t>09 Huarochiri</t>
  </si>
  <si>
    <t>10 Lahuaytambo</t>
  </si>
  <si>
    <t>11 Langa</t>
  </si>
  <si>
    <t>12 Laraos</t>
  </si>
  <si>
    <t>13 Mariatana</t>
  </si>
  <si>
    <t>14 Ricardo Palma</t>
  </si>
  <si>
    <t>15 San Andrés de Tupicocha</t>
  </si>
  <si>
    <t>16 San Antonio</t>
  </si>
  <si>
    <t>17 San Bartolomé</t>
  </si>
  <si>
    <t>18 San Damian</t>
  </si>
  <si>
    <t>19 San Juan de Iris</t>
  </si>
  <si>
    <t>20 San Juan de Tantaranche</t>
  </si>
  <si>
    <t>21 San Lorenzo de Quinti</t>
  </si>
  <si>
    <t>22 San Mateo</t>
  </si>
  <si>
    <t>23 San Mateo de Otao</t>
  </si>
  <si>
    <t>24 San Pedro de Casta</t>
  </si>
  <si>
    <t>25 San Pedro de Huancayre</t>
  </si>
  <si>
    <t>26 Sangallaya</t>
  </si>
  <si>
    <t>27 Santa Cruz de Cocachacra</t>
  </si>
  <si>
    <t>28 Santa Eulalia</t>
  </si>
  <si>
    <t>29 Santiago de Anchucaya</t>
  </si>
  <si>
    <t>30 Santiago de Tuna</t>
  </si>
  <si>
    <t>31 Santo Domingo de Los Olleros</t>
  </si>
  <si>
    <t>32 Surco</t>
  </si>
  <si>
    <t xml:space="preserve">08 Huaura </t>
  </si>
  <si>
    <t>01 Huacho</t>
  </si>
  <si>
    <t>02 Ambar</t>
  </si>
  <si>
    <t>03 Caleta de Carquin</t>
  </si>
  <si>
    <t>04 Checras</t>
  </si>
  <si>
    <t>05 Hualmay</t>
  </si>
  <si>
    <t>06 Huaura</t>
  </si>
  <si>
    <t>07 Leoncio Prado</t>
  </si>
  <si>
    <t>08 Paccho</t>
  </si>
  <si>
    <t>09 Santa Leonor</t>
  </si>
  <si>
    <t>10 Santa María</t>
  </si>
  <si>
    <t>11 Sayan</t>
  </si>
  <si>
    <t>12 Vegueta</t>
  </si>
  <si>
    <t xml:space="preserve">09 Oyón </t>
  </si>
  <si>
    <t>01 Oyon</t>
  </si>
  <si>
    <t>02 Andajes</t>
  </si>
  <si>
    <t>03 Caujul</t>
  </si>
  <si>
    <t>04 Cochamarca</t>
  </si>
  <si>
    <t>05 Navan</t>
  </si>
  <si>
    <t>06 Pachangara</t>
  </si>
  <si>
    <t xml:space="preserve">10 Yauyos </t>
  </si>
  <si>
    <t>01 Yauyos</t>
  </si>
  <si>
    <t>02 Alis</t>
  </si>
  <si>
    <t>03 Allauca</t>
  </si>
  <si>
    <t>04 Ayaviri</t>
  </si>
  <si>
    <t>05 Azángaro</t>
  </si>
  <si>
    <t>06 Cacra</t>
  </si>
  <si>
    <t>07 Carania</t>
  </si>
  <si>
    <t>08 Catahuasi</t>
  </si>
  <si>
    <t>09 Chocos</t>
  </si>
  <si>
    <t>10 Cochas</t>
  </si>
  <si>
    <t>11 Colonia</t>
  </si>
  <si>
    <t>12 Hongos</t>
  </si>
  <si>
    <t>13 Huampara</t>
  </si>
  <si>
    <t>14 Huancaya</t>
  </si>
  <si>
    <t>15 Huangascar</t>
  </si>
  <si>
    <t>16 Huantan</t>
  </si>
  <si>
    <t>17 Huañec</t>
  </si>
  <si>
    <t>18 Laraos</t>
  </si>
  <si>
    <t>19 Lincha</t>
  </si>
  <si>
    <t>20 Madean</t>
  </si>
  <si>
    <t>21 Miraflores</t>
  </si>
  <si>
    <t>22 Omas</t>
  </si>
  <si>
    <t>23 Putinza</t>
  </si>
  <si>
    <t>24 Quinches</t>
  </si>
  <si>
    <t>25 Quinocay</t>
  </si>
  <si>
    <t>26 San Joaquín</t>
  </si>
  <si>
    <t>27 San Pedro de Pilas</t>
  </si>
  <si>
    <t>28 Tanta</t>
  </si>
  <si>
    <t>29 Tauripampa</t>
  </si>
  <si>
    <t>30 Tomas</t>
  </si>
  <si>
    <t>31 Tupe</t>
  </si>
  <si>
    <t>32 Viñac</t>
  </si>
  <si>
    <t>33 Vitis</t>
  </si>
  <si>
    <t>16 Loreto</t>
  </si>
  <si>
    <t xml:space="preserve">01 Maynas </t>
  </si>
  <si>
    <t>01 Iquitos</t>
  </si>
  <si>
    <t>02 Alto Nanay</t>
  </si>
  <si>
    <t>03 Fernando Lores</t>
  </si>
  <si>
    <t>04 Indiana</t>
  </si>
  <si>
    <t>05 Las Amazonas</t>
  </si>
  <si>
    <t>06 Mazan</t>
  </si>
  <si>
    <t>07 Napo</t>
  </si>
  <si>
    <t>08 Punchana</t>
  </si>
  <si>
    <t>10 Torres Causana</t>
  </si>
  <si>
    <t>12 Belén</t>
  </si>
  <si>
    <t>13 San Juan Bautista</t>
  </si>
  <si>
    <t xml:space="preserve">02 Alto Amazonas </t>
  </si>
  <si>
    <t>01 Yurimaguas</t>
  </si>
  <si>
    <t>02 Balsapuerto</t>
  </si>
  <si>
    <t>05 Jeberos</t>
  </si>
  <si>
    <t>06 Lagunas</t>
  </si>
  <si>
    <t>10 Santa Cruz</t>
  </si>
  <si>
    <t>11 Teniente Cesar López Rojas</t>
  </si>
  <si>
    <t xml:space="preserve">03 Loreto </t>
  </si>
  <si>
    <t>01 Nauta</t>
  </si>
  <si>
    <t>02 Parinari</t>
  </si>
  <si>
    <t>03 Tigre</t>
  </si>
  <si>
    <t>04 Trompeteros</t>
  </si>
  <si>
    <t>05 Urarinas</t>
  </si>
  <si>
    <t xml:space="preserve">04 Mariscal Ramón Castilla </t>
  </si>
  <si>
    <t>01 Ramón Castilla</t>
  </si>
  <si>
    <t>02 Pebas</t>
  </si>
  <si>
    <t>03 Yavari</t>
  </si>
  <si>
    <t>04 San Pablo</t>
  </si>
  <si>
    <t xml:space="preserve">05 Requena </t>
  </si>
  <si>
    <t>01 Requena</t>
  </si>
  <si>
    <t>02 Alto Tapiche</t>
  </si>
  <si>
    <t>03 Capelo</t>
  </si>
  <si>
    <t>04 Emilio San Martín</t>
  </si>
  <si>
    <t>05 Maquia</t>
  </si>
  <si>
    <t>06 Puinahua</t>
  </si>
  <si>
    <t>07 Saquena</t>
  </si>
  <si>
    <t>08 Soplin</t>
  </si>
  <si>
    <t>09 Tapiche</t>
  </si>
  <si>
    <t>10 Jenaro Herrera</t>
  </si>
  <si>
    <t>11 Yaquerana</t>
  </si>
  <si>
    <t xml:space="preserve">06 Ucayali </t>
  </si>
  <si>
    <t>01 Contamana</t>
  </si>
  <si>
    <t>02 Inahuaya</t>
  </si>
  <si>
    <t>03 Padre Márquez</t>
  </si>
  <si>
    <t>04 Pampa Hermosa</t>
  </si>
  <si>
    <t>05 Sarayacu</t>
  </si>
  <si>
    <t>06 Vargas Guerra</t>
  </si>
  <si>
    <t xml:space="preserve">07 Datem del Marañón </t>
  </si>
  <si>
    <t>02 Cahuapanas</t>
  </si>
  <si>
    <t>03 Manseriche</t>
  </si>
  <si>
    <t>04 Morona</t>
  </si>
  <si>
    <t>05 Pastaza</t>
  </si>
  <si>
    <t>06 Andoas</t>
  </si>
  <si>
    <t>08 Putumayo</t>
  </si>
  <si>
    <t>01 Putumayo</t>
  </si>
  <si>
    <t>02 Rosa Panduro</t>
  </si>
  <si>
    <t>03 Teniente Manuel Clavero</t>
  </si>
  <si>
    <t>04 Yaguas</t>
  </si>
  <si>
    <t>17 Madre de Dios</t>
  </si>
  <si>
    <t xml:space="preserve">01 Tambopata </t>
  </si>
  <si>
    <t>01 Tambopata</t>
  </si>
  <si>
    <t>02 Inambari</t>
  </si>
  <si>
    <t>03 Las Piedras</t>
  </si>
  <si>
    <t>04 Laberinto</t>
  </si>
  <si>
    <t xml:space="preserve">02 Manu </t>
  </si>
  <si>
    <t>01 Manu</t>
  </si>
  <si>
    <t>02 Fitzcarrald</t>
  </si>
  <si>
    <t>03 Madre de Dios</t>
  </si>
  <si>
    <t>04 Huepetuhe</t>
  </si>
  <si>
    <t xml:space="preserve">03 Tahuamanu </t>
  </si>
  <si>
    <t>01 Iñapari</t>
  </si>
  <si>
    <t>02 Iberia</t>
  </si>
  <si>
    <t>03 Tahuamanu</t>
  </si>
  <si>
    <t>18 Moquegua</t>
  </si>
  <si>
    <t xml:space="preserve">01 Mariscal Nieto </t>
  </si>
  <si>
    <t>01 Moquegua</t>
  </si>
  <si>
    <t>02 Carumas</t>
  </si>
  <si>
    <t>03 Cuchumbaya</t>
  </si>
  <si>
    <t>04 Samegua</t>
  </si>
  <si>
    <t>05 San Cristóbal</t>
  </si>
  <si>
    <t>06 Torata</t>
  </si>
  <si>
    <t xml:space="preserve">02 General Sánchez Cerro </t>
  </si>
  <si>
    <t>01 Omate</t>
  </si>
  <si>
    <t>02 Chojata</t>
  </si>
  <si>
    <t>03 Coalaque</t>
  </si>
  <si>
    <t>04 Ichuña</t>
  </si>
  <si>
    <t>05 La Capilla</t>
  </si>
  <si>
    <t>06 Lloque</t>
  </si>
  <si>
    <t>07 Matalaque</t>
  </si>
  <si>
    <t>08 Puquina</t>
  </si>
  <si>
    <t>09 Quinistaquillas</t>
  </si>
  <si>
    <t>10 Ubinas</t>
  </si>
  <si>
    <t>11 Yunga</t>
  </si>
  <si>
    <t xml:space="preserve">03 Ilo </t>
  </si>
  <si>
    <t>01 Ilo</t>
  </si>
  <si>
    <t>02 El Algarrobal</t>
  </si>
  <si>
    <t>03 Pacocha</t>
  </si>
  <si>
    <t>19 Pasco</t>
  </si>
  <si>
    <t xml:space="preserve">01 Pasco </t>
  </si>
  <si>
    <t>01 Chaupimarca</t>
  </si>
  <si>
    <t>02 Huachon</t>
  </si>
  <si>
    <t>03 Huariaca</t>
  </si>
  <si>
    <t>04 Huayllay</t>
  </si>
  <si>
    <t>05 Ninacaca</t>
  </si>
  <si>
    <t>06 Pallanchacra</t>
  </si>
  <si>
    <t>07 Paucartambo</t>
  </si>
  <si>
    <t>08 San Francisco de Asís de Yarusyacan</t>
  </si>
  <si>
    <t>09 Simon Bolívar</t>
  </si>
  <si>
    <t>10 Ticlacayan</t>
  </si>
  <si>
    <t>11 Tinyahuarco</t>
  </si>
  <si>
    <t>12 Vicco</t>
  </si>
  <si>
    <t>13 Yanacancha</t>
  </si>
  <si>
    <t xml:space="preserve">02 Daniel Alcides Carrión </t>
  </si>
  <si>
    <t>01 Yanahuanca</t>
  </si>
  <si>
    <t>02 Chacayan</t>
  </si>
  <si>
    <t>03 Goyllarisquizga</t>
  </si>
  <si>
    <t>04 Paucar</t>
  </si>
  <si>
    <t>05 San Pedro de Pillao</t>
  </si>
  <si>
    <t>06 Santa Ana de Tusi</t>
  </si>
  <si>
    <t>07 Tapuc</t>
  </si>
  <si>
    <t>08 Vilcabamba</t>
  </si>
  <si>
    <t xml:space="preserve">03 Oxapampa </t>
  </si>
  <si>
    <t>01 Oxapampa</t>
  </si>
  <si>
    <t>02 Chontabamba</t>
  </si>
  <si>
    <t>03 Huancabamba</t>
  </si>
  <si>
    <t>04 Palcazu</t>
  </si>
  <si>
    <t>05 Pozuzo</t>
  </si>
  <si>
    <t>06 Puerto Bermúdez</t>
  </si>
  <si>
    <t>07 Villa Rica</t>
  </si>
  <si>
    <t>08 Constitución</t>
  </si>
  <si>
    <t>20 Piura</t>
  </si>
  <si>
    <t xml:space="preserve">01 Piura </t>
  </si>
  <si>
    <t>01 Piura</t>
  </si>
  <si>
    <t>05 Catacaos</t>
  </si>
  <si>
    <t>07 Cura Mori</t>
  </si>
  <si>
    <t>08 El Tallan</t>
  </si>
  <si>
    <t>09 La Arena</t>
  </si>
  <si>
    <t>10 La Unión</t>
  </si>
  <si>
    <t>11 Las Lomas</t>
  </si>
  <si>
    <t>14 Tambo Grande</t>
  </si>
  <si>
    <t>15 Veintiseis de Octubre</t>
  </si>
  <si>
    <t xml:space="preserve">02 Ayabaca </t>
  </si>
  <si>
    <t>01 Ayabaca</t>
  </si>
  <si>
    <t>02 Frias</t>
  </si>
  <si>
    <t>03 Jilili</t>
  </si>
  <si>
    <t>04 Lagunas</t>
  </si>
  <si>
    <t>05 Montero</t>
  </si>
  <si>
    <t>06 Pacaipampa</t>
  </si>
  <si>
    <t>07 Paimas</t>
  </si>
  <si>
    <t>08 Sapillica</t>
  </si>
  <si>
    <t>09 Sicchez</t>
  </si>
  <si>
    <t>10 Suyo</t>
  </si>
  <si>
    <t xml:space="preserve">03 Huancabamba </t>
  </si>
  <si>
    <t>01 Huancabamba</t>
  </si>
  <si>
    <t>02 Canchaque</t>
  </si>
  <si>
    <t>03 El Carmen de la Frontera</t>
  </si>
  <si>
    <t>04 Huarmaca</t>
  </si>
  <si>
    <t>05 Lalaquiz</t>
  </si>
  <si>
    <t>06 San Miguel de El Faique</t>
  </si>
  <si>
    <t>07 Sondor</t>
  </si>
  <si>
    <t>08 Sondorillo</t>
  </si>
  <si>
    <t xml:space="preserve">04 Morropón </t>
  </si>
  <si>
    <t>01 Chulucanas</t>
  </si>
  <si>
    <t>02 Buenos Aires</t>
  </si>
  <si>
    <t>03 Chalaco</t>
  </si>
  <si>
    <t>04 La Matanza</t>
  </si>
  <si>
    <t>05 Morropon</t>
  </si>
  <si>
    <t>06 Salitral</t>
  </si>
  <si>
    <t>07 San Juan de Bigote</t>
  </si>
  <si>
    <t>08 Santa Catalina de Mossa</t>
  </si>
  <si>
    <t>09 Santo Domingo</t>
  </si>
  <si>
    <t>10 Yamango</t>
  </si>
  <si>
    <t xml:space="preserve">05 Paita </t>
  </si>
  <si>
    <t>01 Paita</t>
  </si>
  <si>
    <t>02 Amotape</t>
  </si>
  <si>
    <t>03 Arenal</t>
  </si>
  <si>
    <t>04 Colan</t>
  </si>
  <si>
    <t>05 La Huaca</t>
  </si>
  <si>
    <t>06 Tamarindo</t>
  </si>
  <si>
    <t>07 Vichayal</t>
  </si>
  <si>
    <t xml:space="preserve">06 Sullana </t>
  </si>
  <si>
    <t>01 Sullana</t>
  </si>
  <si>
    <t>03 Ignacio Escudero</t>
  </si>
  <si>
    <t>04 Lancones</t>
  </si>
  <si>
    <t>05 Marcavelica</t>
  </si>
  <si>
    <t>06 Miguel Checa</t>
  </si>
  <si>
    <t>07 Querecotillo</t>
  </si>
  <si>
    <t>08 Salitral</t>
  </si>
  <si>
    <t xml:space="preserve">07 Talara </t>
  </si>
  <si>
    <t>01 Pariñas</t>
  </si>
  <si>
    <t>02 El Alto</t>
  </si>
  <si>
    <t>03 La Brea</t>
  </si>
  <si>
    <t>04 Lobitos</t>
  </si>
  <si>
    <t>05 Los Organos</t>
  </si>
  <si>
    <t>06 Mancora</t>
  </si>
  <si>
    <t xml:space="preserve">08 Sechura </t>
  </si>
  <si>
    <t>01 Sechura</t>
  </si>
  <si>
    <t>02 Bellavista de la Unión</t>
  </si>
  <si>
    <t>03 Bernal</t>
  </si>
  <si>
    <t>04 Cristo Nos Valga</t>
  </si>
  <si>
    <t>05 Vice</t>
  </si>
  <si>
    <t>06 Rinconada Llicuar</t>
  </si>
  <si>
    <t>21 Puno</t>
  </si>
  <si>
    <t xml:space="preserve">01 Puno </t>
  </si>
  <si>
    <t>01 Puno</t>
  </si>
  <si>
    <t>02 Acora</t>
  </si>
  <si>
    <t>03 Amantani</t>
  </si>
  <si>
    <t>04 Atuncolla</t>
  </si>
  <si>
    <t>05 Capachica</t>
  </si>
  <si>
    <t>06 Chucuito</t>
  </si>
  <si>
    <t>07 Coata</t>
  </si>
  <si>
    <t>08 Huata</t>
  </si>
  <si>
    <t>09 Mañazo</t>
  </si>
  <si>
    <t>10 Paucarcolla</t>
  </si>
  <si>
    <t>11 Pichacani</t>
  </si>
  <si>
    <t>12 Plateria</t>
  </si>
  <si>
    <t>14 Tiquillaca</t>
  </si>
  <si>
    <t>15 Vilque</t>
  </si>
  <si>
    <t xml:space="preserve">02 Azángaro </t>
  </si>
  <si>
    <t>01 Azángaro</t>
  </si>
  <si>
    <t>02 Achaya</t>
  </si>
  <si>
    <t>03 Arapa</t>
  </si>
  <si>
    <t>04 Asillo</t>
  </si>
  <si>
    <t>05 Caminaca</t>
  </si>
  <si>
    <t>06 Chupa</t>
  </si>
  <si>
    <t>07 José Domingo Choquehuanca</t>
  </si>
  <si>
    <t>08 Muñani</t>
  </si>
  <si>
    <t>09 Potoni</t>
  </si>
  <si>
    <t>10 Saman</t>
  </si>
  <si>
    <t>11 San Anton</t>
  </si>
  <si>
    <t>12 San José</t>
  </si>
  <si>
    <t>13 San Juan de Salinas</t>
  </si>
  <si>
    <t>14 Santiago de Pupuja</t>
  </si>
  <si>
    <t>15 Tirapata</t>
  </si>
  <si>
    <t xml:space="preserve">03 Carabaya </t>
  </si>
  <si>
    <t>01 Macusani</t>
  </si>
  <si>
    <t>02 Ajoyani</t>
  </si>
  <si>
    <t>03 Ayapata</t>
  </si>
  <si>
    <t>04 Coasa</t>
  </si>
  <si>
    <t>05 Corani</t>
  </si>
  <si>
    <t>06 Crucero</t>
  </si>
  <si>
    <t>07 Ituata</t>
  </si>
  <si>
    <t>08 Ollachea</t>
  </si>
  <si>
    <t>09 San Gaban</t>
  </si>
  <si>
    <t>10 Usicayos</t>
  </si>
  <si>
    <t xml:space="preserve">04 Chucuito </t>
  </si>
  <si>
    <t>01 Juli</t>
  </si>
  <si>
    <t>02 Desaguadero</t>
  </si>
  <si>
    <t>03 Huacullani</t>
  </si>
  <si>
    <t>04 Kelluyo</t>
  </si>
  <si>
    <t>05 Pisacoma</t>
  </si>
  <si>
    <t>06 Pomata</t>
  </si>
  <si>
    <t>07 Zepita</t>
  </si>
  <si>
    <t xml:space="preserve">05 El Collao </t>
  </si>
  <si>
    <t>01 Ilave</t>
  </si>
  <si>
    <t>02 Capazo</t>
  </si>
  <si>
    <t>03 Pilcuyo</t>
  </si>
  <si>
    <t>04 Santa Rosa</t>
  </si>
  <si>
    <t>05 Conduriri</t>
  </si>
  <si>
    <t xml:space="preserve">06 Huancané </t>
  </si>
  <si>
    <t>01 Huancane</t>
  </si>
  <si>
    <t>02 Cojata</t>
  </si>
  <si>
    <t>03 Huatasani</t>
  </si>
  <si>
    <t>04 Inchupalla</t>
  </si>
  <si>
    <t>05 Pusi</t>
  </si>
  <si>
    <t>06 Rosaspata</t>
  </si>
  <si>
    <t>07 Taraco</t>
  </si>
  <si>
    <t>08 Vilque Chico</t>
  </si>
  <si>
    <t xml:space="preserve">07 Lampa </t>
  </si>
  <si>
    <t>01 Lampa</t>
  </si>
  <si>
    <t>02 Cabanilla</t>
  </si>
  <si>
    <t>03 Calapuja</t>
  </si>
  <si>
    <t>04 Nicasio</t>
  </si>
  <si>
    <t>05 Ocuviri</t>
  </si>
  <si>
    <t>07 Paratia</t>
  </si>
  <si>
    <t>09 Santa Lucia</t>
  </si>
  <si>
    <t>10 Vilavila</t>
  </si>
  <si>
    <t xml:space="preserve">08 Melgar </t>
  </si>
  <si>
    <t>01 Ayaviri</t>
  </si>
  <si>
    <t>02 Antauta</t>
  </si>
  <si>
    <t>03 Cupi</t>
  </si>
  <si>
    <t>04 Llalli</t>
  </si>
  <si>
    <t>05 Macari</t>
  </si>
  <si>
    <t>06 Nuñoa</t>
  </si>
  <si>
    <t>07 Orurillo</t>
  </si>
  <si>
    <t>08 Santa Rosa</t>
  </si>
  <si>
    <t>09 Umachiri</t>
  </si>
  <si>
    <t xml:space="preserve">09 Moho </t>
  </si>
  <si>
    <t>01 Moho</t>
  </si>
  <si>
    <t>02 Conima</t>
  </si>
  <si>
    <t>03 Huayrapata</t>
  </si>
  <si>
    <t>04 Tilali</t>
  </si>
  <si>
    <t xml:space="preserve">10 San Antonio de Putina </t>
  </si>
  <si>
    <t>01 Putina</t>
  </si>
  <si>
    <t>02 Ananea</t>
  </si>
  <si>
    <t>03 Pedro Vilca Apaza</t>
  </si>
  <si>
    <t>04 Quilcapuncu</t>
  </si>
  <si>
    <t>05 Sina</t>
  </si>
  <si>
    <t xml:space="preserve">11 San Román </t>
  </si>
  <si>
    <t>01 Juliaca</t>
  </si>
  <si>
    <t>02 Cabana</t>
  </si>
  <si>
    <t>03 Cabanillas</t>
  </si>
  <si>
    <t>04 Caracoto</t>
  </si>
  <si>
    <t xml:space="preserve">12 Sandia </t>
  </si>
  <si>
    <t>01 Sandia</t>
  </si>
  <si>
    <t>02 Cuyocuyo</t>
  </si>
  <si>
    <t>03 Limbani</t>
  </si>
  <si>
    <t>04 Patambuco</t>
  </si>
  <si>
    <t>05 Phara</t>
  </si>
  <si>
    <t>06 Quiaca</t>
  </si>
  <si>
    <t>07 San Juan del Oro</t>
  </si>
  <si>
    <t>08 Yanahuaya</t>
  </si>
  <si>
    <t>09 Alto Inambari</t>
  </si>
  <si>
    <t>10 San Pedro de Putina Punco</t>
  </si>
  <si>
    <t xml:space="preserve">13 Yunguyo </t>
  </si>
  <si>
    <t>01 Yunguyo</t>
  </si>
  <si>
    <t>02 Anapia</t>
  </si>
  <si>
    <t>03 Copani</t>
  </si>
  <si>
    <t>04 Cuturapi</t>
  </si>
  <si>
    <t>05 Ollaraya</t>
  </si>
  <si>
    <t>06 Tinicachi</t>
  </si>
  <si>
    <t>07 Unicachi</t>
  </si>
  <si>
    <t>22 San Martín</t>
  </si>
  <si>
    <t xml:space="preserve">01 Moyobamba </t>
  </si>
  <si>
    <t>01 Moyobamba</t>
  </si>
  <si>
    <t>02 Calzada</t>
  </si>
  <si>
    <t>03 Habana</t>
  </si>
  <si>
    <t>04 Jepelacio</t>
  </si>
  <si>
    <t>05 Soritor</t>
  </si>
  <si>
    <t>06 Yantalo</t>
  </si>
  <si>
    <t xml:space="preserve">02 Bellavista </t>
  </si>
  <si>
    <t>01 Bellavista</t>
  </si>
  <si>
    <t>02 Alto Biavo</t>
  </si>
  <si>
    <t>03 Bajo Biavo</t>
  </si>
  <si>
    <t>04 Huallaga</t>
  </si>
  <si>
    <t>05 San Pablo</t>
  </si>
  <si>
    <t>06 San Rafael</t>
  </si>
  <si>
    <t xml:space="preserve">03 El Dorado </t>
  </si>
  <si>
    <t>01 San José de Sisa</t>
  </si>
  <si>
    <t>02 Agua Blanca</t>
  </si>
  <si>
    <t>03 San Martín</t>
  </si>
  <si>
    <t>05 Shatoja</t>
  </si>
  <si>
    <t xml:space="preserve">04 Huallaga </t>
  </si>
  <si>
    <t>01 Saposoa</t>
  </si>
  <si>
    <t>02 Alto Saposoa</t>
  </si>
  <si>
    <t>03 El Eslabón</t>
  </si>
  <si>
    <t>04 Piscoyacu</t>
  </si>
  <si>
    <t>05 Sacanche</t>
  </si>
  <si>
    <t>06 Tingo de Saposoa</t>
  </si>
  <si>
    <t xml:space="preserve">05 Lamas </t>
  </si>
  <si>
    <t>01 Lamas</t>
  </si>
  <si>
    <t>02 Alonso de Alvarado</t>
  </si>
  <si>
    <t>03 Barranquita</t>
  </si>
  <si>
    <t>04 Caynarachi</t>
  </si>
  <si>
    <t>05 Cuñumbuqui</t>
  </si>
  <si>
    <t>06 Pinto Recodo</t>
  </si>
  <si>
    <t>07 Rumisapa</t>
  </si>
  <si>
    <t>08 San Roque de Cumbaza</t>
  </si>
  <si>
    <t>09 Shanao</t>
  </si>
  <si>
    <t>10 Tabalosos</t>
  </si>
  <si>
    <t>11 Zapatero</t>
  </si>
  <si>
    <t xml:space="preserve">06 Mariscal Cáceres </t>
  </si>
  <si>
    <t>01 Juanjuí</t>
  </si>
  <si>
    <t>02 Campanilla</t>
  </si>
  <si>
    <t>03 Huicungo</t>
  </si>
  <si>
    <t>04 Pachiza</t>
  </si>
  <si>
    <t>05 Pajarillo</t>
  </si>
  <si>
    <t xml:space="preserve">07 Picota </t>
  </si>
  <si>
    <t>01 Picota</t>
  </si>
  <si>
    <t>03 Caspisapa</t>
  </si>
  <si>
    <t>04 Pilluana</t>
  </si>
  <si>
    <t>05 Pucacaca</t>
  </si>
  <si>
    <t>06 San Cristóbal</t>
  </si>
  <si>
    <t>07 San Hilarión</t>
  </si>
  <si>
    <t>08 Shamboyacu</t>
  </si>
  <si>
    <t>09 Tingo de Ponasa</t>
  </si>
  <si>
    <t>10 Tres Unidos</t>
  </si>
  <si>
    <t xml:space="preserve">08 Rioja </t>
  </si>
  <si>
    <t>01 Rioja</t>
  </si>
  <si>
    <t>02 Awajun</t>
  </si>
  <si>
    <t>03 Elías Soplin Vargas</t>
  </si>
  <si>
    <t>04 Nueva Cajamarca</t>
  </si>
  <si>
    <t>05 Pardo Miguel</t>
  </si>
  <si>
    <t>06 Posic</t>
  </si>
  <si>
    <t>07 San Fernando</t>
  </si>
  <si>
    <t>08 Yorongos</t>
  </si>
  <si>
    <t>09 Yuracyacu</t>
  </si>
  <si>
    <t xml:space="preserve">09 San Martín </t>
  </si>
  <si>
    <t>01 Tarapoto</t>
  </si>
  <si>
    <t>02 Alberto Leveau</t>
  </si>
  <si>
    <t>03 Cacatachi</t>
  </si>
  <si>
    <t>04 Chazuta</t>
  </si>
  <si>
    <t>05 Chipurana</t>
  </si>
  <si>
    <t>06 El Porvenir</t>
  </si>
  <si>
    <t>07 Huimbayoc</t>
  </si>
  <si>
    <t>08 Juan Guerra</t>
  </si>
  <si>
    <t>09 La Banda de Shilcayo</t>
  </si>
  <si>
    <t>10 Morales</t>
  </si>
  <si>
    <t>11 Papaplaya</t>
  </si>
  <si>
    <t>12 San Antonio</t>
  </si>
  <si>
    <t>13 Sauce</t>
  </si>
  <si>
    <t>14 Shapaja</t>
  </si>
  <si>
    <t xml:space="preserve">10 Tocache </t>
  </si>
  <si>
    <t>01 Tocache</t>
  </si>
  <si>
    <t>02 Nuevo Progreso</t>
  </si>
  <si>
    <t>03 Polvora</t>
  </si>
  <si>
    <t>04 Shunte</t>
  </si>
  <si>
    <t>05 Uchiza</t>
  </si>
  <si>
    <t>23 Tacna</t>
  </si>
  <si>
    <t xml:space="preserve">01 Tacna </t>
  </si>
  <si>
    <t>01 Tacna</t>
  </si>
  <si>
    <t>02 Alto de la Alianza</t>
  </si>
  <si>
    <t>03 Calana</t>
  </si>
  <si>
    <t>04 Ciudad Nueva</t>
  </si>
  <si>
    <t>05 Inclan</t>
  </si>
  <si>
    <t>06 Pachia</t>
  </si>
  <si>
    <t>07 Palca</t>
  </si>
  <si>
    <t>08 Pocollay</t>
  </si>
  <si>
    <t>09 Sama</t>
  </si>
  <si>
    <t>10 Coronel Gregorio Albarracín Lanchipa</t>
  </si>
  <si>
    <t>11 La Yarada los Palos</t>
  </si>
  <si>
    <t xml:space="preserve">02 Candarave </t>
  </si>
  <si>
    <t>01 Candarave</t>
  </si>
  <si>
    <t>02 Cairani</t>
  </si>
  <si>
    <t>03 Camilaca</t>
  </si>
  <si>
    <t>04 Curibaya</t>
  </si>
  <si>
    <t>05 Huanuara</t>
  </si>
  <si>
    <t>06 Quilahuani</t>
  </si>
  <si>
    <t xml:space="preserve">03 Jorge Basadre </t>
  </si>
  <si>
    <t>01 Locumba</t>
  </si>
  <si>
    <t>02 Ilabaya</t>
  </si>
  <si>
    <t>03 Ite</t>
  </si>
  <si>
    <t xml:space="preserve">04 Tarata </t>
  </si>
  <si>
    <t>01 Tarata</t>
  </si>
  <si>
    <t>02 Héroes Albarracín</t>
  </si>
  <si>
    <t>03 Estique</t>
  </si>
  <si>
    <t>04 Estique-Pampa</t>
  </si>
  <si>
    <t>05 Sitajara</t>
  </si>
  <si>
    <t>06 Susapaya</t>
  </si>
  <si>
    <t>07 Tarucachi</t>
  </si>
  <si>
    <t>08 Ticaco</t>
  </si>
  <si>
    <t>24 Tumbes</t>
  </si>
  <si>
    <t xml:space="preserve">01 Tumbes </t>
  </si>
  <si>
    <t>01 Tumbes</t>
  </si>
  <si>
    <t>02 Corrales</t>
  </si>
  <si>
    <t>03 La Cruz</t>
  </si>
  <si>
    <t>04 Pampas de Hospital</t>
  </si>
  <si>
    <t>05 San Jacinto</t>
  </si>
  <si>
    <t>06 San Juan de la Virgen</t>
  </si>
  <si>
    <t xml:space="preserve">02 Contralmirante Villar </t>
  </si>
  <si>
    <t>01 Zorritos</t>
  </si>
  <si>
    <t>02 Casitas</t>
  </si>
  <si>
    <t>03 Canoas de Punta Sal</t>
  </si>
  <si>
    <t xml:space="preserve">03 Zarumilla </t>
  </si>
  <si>
    <t>01 Zarumilla</t>
  </si>
  <si>
    <t>02 Aguas Verdes</t>
  </si>
  <si>
    <t>03 Matapalo</t>
  </si>
  <si>
    <t>04 Papayal</t>
  </si>
  <si>
    <t>25 Ucayali</t>
  </si>
  <si>
    <t xml:space="preserve">01 Coronel Portillo </t>
  </si>
  <si>
    <t>01 Calleria</t>
  </si>
  <si>
    <t>02 Campoverde</t>
  </si>
  <si>
    <t>03 Iparia</t>
  </si>
  <si>
    <t>04 Masisea</t>
  </si>
  <si>
    <t>05 Yarinacocha</t>
  </si>
  <si>
    <t>06 Nueva Requena</t>
  </si>
  <si>
    <t>07 Manantay</t>
  </si>
  <si>
    <t xml:space="preserve">02 Atalaya </t>
  </si>
  <si>
    <t>01 Raymondi</t>
  </si>
  <si>
    <t>02 Sepahua</t>
  </si>
  <si>
    <t>03 Tahuania</t>
  </si>
  <si>
    <t>04 Yurua</t>
  </si>
  <si>
    <t xml:space="preserve">03 Padre Abad </t>
  </si>
  <si>
    <t>01 Padre Abad</t>
  </si>
  <si>
    <t>02 Irazola</t>
  </si>
  <si>
    <t>03 Curimana</t>
  </si>
  <si>
    <t>04 Neshuya</t>
  </si>
  <si>
    <t>05 Alexander Von Humboldt</t>
  </si>
  <si>
    <t>04 Purús</t>
  </si>
  <si>
    <t>01 Purus</t>
  </si>
  <si>
    <t>SINECIO</t>
  </si>
  <si>
    <t>PIZANGO</t>
  </si>
  <si>
    <t>FASAMANDO</t>
  </si>
  <si>
    <t>CABELLO</t>
  </si>
  <si>
    <t>CLEMENTE</t>
  </si>
  <si>
    <t>FRANCISCO ANTONIO</t>
  </si>
  <si>
    <t>APONTE</t>
  </si>
  <si>
    <t>QUIÑONES</t>
  </si>
  <si>
    <t>07247202</t>
  </si>
  <si>
    <t>VERIFICAR INFORME INCONSISTENCIAS????</t>
  </si>
  <si>
    <t xml:space="preserve">BENNY AMÉRICO </t>
  </si>
  <si>
    <t>06278189</t>
  </si>
  <si>
    <t>NN LUIS AGUSTO MELCHOR</t>
  </si>
  <si>
    <t>CORREGIR INFORME SOCIAL// INDICAR A DONDE SE VA DERIVAR O CASO CONTARIO ARCHIVAR EL CASO.</t>
  </si>
  <si>
    <t>CARLOS ENRIQUE TALLERIA</t>
  </si>
  <si>
    <t>ALBELA</t>
  </si>
  <si>
    <t>07770656</t>
  </si>
  <si>
    <t>INFORME INDICA TRAMITAR AFILIACIÓN AL SIS</t>
  </si>
  <si>
    <t>CANO</t>
  </si>
  <si>
    <t xml:space="preserve">NN GILBERTO </t>
  </si>
  <si>
    <t>CEM HUACHO Y CASA DE ACOGIDA "SEMBRANDO ESPERANZA"</t>
  </si>
  <si>
    <t>JULIO CESAR</t>
  </si>
  <si>
    <t>GLASINOVICH</t>
  </si>
  <si>
    <t>SAN MIGUEL</t>
  </si>
  <si>
    <t>07940674</t>
  </si>
  <si>
    <t>CASA HOGAR "SEMBRANDO ESPERANZA"</t>
  </si>
  <si>
    <t>VERIFICAR SI INGRESO A UN CAR // SOLO HAY DOCUMENTO DERIVACIÓN</t>
  </si>
  <si>
    <t>MARIA LUZ</t>
  </si>
  <si>
    <t>ARBILDO</t>
  </si>
  <si>
    <t>DUANI</t>
  </si>
  <si>
    <t>09099464</t>
  </si>
  <si>
    <t>FALTA DOCUMENTO DERIVACIÓN AL CEM</t>
  </si>
  <si>
    <t>LUIS SOLIS</t>
  </si>
  <si>
    <t>SOCRATES</t>
  </si>
  <si>
    <t>07444069</t>
  </si>
  <si>
    <t>UREÑA</t>
  </si>
  <si>
    <t>VILLAZANTE</t>
  </si>
  <si>
    <t>06247101</t>
  </si>
  <si>
    <t>LACCHUA</t>
  </si>
  <si>
    <t>08931981</t>
  </si>
  <si>
    <t>NN 15 DE JULIO HUAYCAN</t>
  </si>
  <si>
    <t>ALEJANDRA</t>
  </si>
  <si>
    <t>BERROCAL</t>
  </si>
  <si>
    <t>JESUS ERNENSTO</t>
  </si>
  <si>
    <t xml:space="preserve">AVILA </t>
  </si>
  <si>
    <t>06225338</t>
  </si>
  <si>
    <t>FALTA DOCUMENTO DERIVACIÓN A LA MUNICIPALIDAD</t>
  </si>
  <si>
    <t>CARLOS RENE</t>
  </si>
  <si>
    <t>PUMAYAULI</t>
  </si>
  <si>
    <t>CHUQUISANA</t>
  </si>
  <si>
    <t>08512752</t>
  </si>
  <si>
    <t>BERTA</t>
  </si>
  <si>
    <t>08390781</t>
  </si>
  <si>
    <t>FALTA DOCUMENTO DERIVACIÓN A UN CENTRO MÉDICO</t>
  </si>
  <si>
    <t>GUARDIA</t>
  </si>
  <si>
    <t>ANDRES GULFREDO</t>
  </si>
  <si>
    <t>CARLOS MANUEL</t>
  </si>
  <si>
    <t xml:space="preserve">JUAN ALBERTO </t>
  </si>
  <si>
    <t>48974662</t>
  </si>
  <si>
    <t>NIEVES</t>
  </si>
  <si>
    <t>NUÑANTE</t>
  </si>
  <si>
    <t>GOMEZ VDA DE SORIANO</t>
  </si>
  <si>
    <t>08833853</t>
  </si>
  <si>
    <t>PADILLA</t>
  </si>
  <si>
    <t>06278057</t>
  </si>
  <si>
    <t>RICARDO ROLANDO</t>
  </si>
  <si>
    <t>07735655</t>
  </si>
  <si>
    <t>FALTA DOCUMENTO DERIVACIÓN A CEM Y SEDAPAL</t>
  </si>
  <si>
    <t xml:space="preserve">FELICISIMA </t>
  </si>
  <si>
    <t>PANTOJA</t>
  </si>
  <si>
    <t>QUIROZ</t>
  </si>
  <si>
    <t>07789632</t>
  </si>
  <si>
    <t>TITI</t>
  </si>
  <si>
    <t>VILLAZANTI</t>
  </si>
  <si>
    <t>49009158</t>
  </si>
  <si>
    <t>AREQUIPA</t>
  </si>
  <si>
    <t>PAUCARPATA</t>
  </si>
  <si>
    <t>SE TRAMITO SIS</t>
  </si>
  <si>
    <t>VALENCIA</t>
  </si>
  <si>
    <t>HUACO</t>
  </si>
  <si>
    <t>49000505</t>
  </si>
  <si>
    <t>CLOTILDE</t>
  </si>
  <si>
    <t>CUNIAS</t>
  </si>
  <si>
    <t>TICLAHUANCA</t>
  </si>
  <si>
    <t>08238336</t>
  </si>
  <si>
    <t>MIRAFLORES</t>
  </si>
  <si>
    <t>FRANCISCO JOSE</t>
  </si>
  <si>
    <t>ENRIQUE CAMILO</t>
  </si>
  <si>
    <t>MORA</t>
  </si>
  <si>
    <t>06502493</t>
  </si>
  <si>
    <t>NAKAMINE</t>
  </si>
  <si>
    <t>SAKUMA</t>
  </si>
  <si>
    <t>06707107</t>
  </si>
  <si>
    <t>INDICAN GESTIONAR PAÑALES</t>
  </si>
  <si>
    <t>ELIZABETH MARINA</t>
  </si>
  <si>
    <t>MADALENGOITIA</t>
  </si>
  <si>
    <t>07941470</t>
  </si>
  <si>
    <t>LUIS HUMBERTO</t>
  </si>
  <si>
    <t>URTEAGA</t>
  </si>
  <si>
    <t>MIRAVAL</t>
  </si>
  <si>
    <t>MARCAS</t>
  </si>
  <si>
    <t>FALTA DOCUMENTO DERIVACIÓN CEM DE CHOSICA</t>
  </si>
  <si>
    <t>NN MARIA SANTA CLARA</t>
  </si>
  <si>
    <t>INDICA INGRESAR A UN ALBERGUE //…. INGRESA DEL CEM Y DERIVA AL CEM'??????</t>
  </si>
  <si>
    <t xml:space="preserve">SABINA MARCELA </t>
  </si>
  <si>
    <t>RENTERIA VDA DE NUÑEZ</t>
  </si>
  <si>
    <t>08044541</t>
  </si>
  <si>
    <t>C.S.  MARQUEZ</t>
  </si>
  <si>
    <t>PROTECCIÓN INTEGRAL</t>
  </si>
  <si>
    <t>SER008</t>
  </si>
  <si>
    <t>CENTRO DE ATENCIÓN RESIDENCIAL - USPPAM</t>
  </si>
  <si>
    <t>CIENEGUILLA</t>
  </si>
  <si>
    <t>SER008091</t>
  </si>
  <si>
    <t>DIANA CAROLINA</t>
  </si>
  <si>
    <t>CORDOVA</t>
  </si>
  <si>
    <t>SER008062</t>
  </si>
  <si>
    <t>MANUELA ELISA</t>
  </si>
  <si>
    <t>CERDAN</t>
  </si>
  <si>
    <t>VIRGEN DEL CARMEN</t>
  </si>
  <si>
    <t>SER008032</t>
  </si>
  <si>
    <t>PALPA</t>
  </si>
  <si>
    <t>09504195</t>
  </si>
  <si>
    <t>CANEVARO</t>
  </si>
  <si>
    <t>SER008214</t>
  </si>
  <si>
    <t>VALLE</t>
  </si>
  <si>
    <t>80283959</t>
  </si>
  <si>
    <t>SAN VICENTE DE PAUL</t>
  </si>
  <si>
    <t>SER008134</t>
  </si>
  <si>
    <t xml:space="preserve">ALVARADO </t>
  </si>
  <si>
    <t>09229043</t>
  </si>
  <si>
    <t>SER008248</t>
  </si>
  <si>
    <t>06680516</t>
  </si>
  <si>
    <t>SER008028</t>
  </si>
  <si>
    <t>CENTURION</t>
  </si>
  <si>
    <t>48646773</t>
  </si>
  <si>
    <t>SER008229</t>
  </si>
  <si>
    <t>SERNAQUE</t>
  </si>
  <si>
    <t>48968140</t>
  </si>
  <si>
    <t>SER008035</t>
  </si>
  <si>
    <t>PORTUGAL</t>
  </si>
  <si>
    <t xml:space="preserve">FLORES </t>
  </si>
  <si>
    <t>08731519</t>
  </si>
  <si>
    <t>SER008044</t>
  </si>
  <si>
    <t>ARMANDO</t>
  </si>
  <si>
    <t>BRACAMONTE</t>
  </si>
  <si>
    <t>08850867</t>
  </si>
  <si>
    <t>SER008094</t>
  </si>
  <si>
    <t>SAONA</t>
  </si>
  <si>
    <t>ULCO</t>
  </si>
  <si>
    <t>48934005</t>
  </si>
  <si>
    <t>SER008069</t>
  </si>
  <si>
    <t>08042629</t>
  </si>
  <si>
    <t>SER008191</t>
  </si>
  <si>
    <t xml:space="preserve">FACHIN </t>
  </si>
  <si>
    <t>DAZA</t>
  </si>
  <si>
    <t>07379341</t>
  </si>
  <si>
    <t>MARIA ROSARIO ARAOZ</t>
  </si>
  <si>
    <t>SER008109</t>
  </si>
  <si>
    <t>CARLOS ALBERTO</t>
  </si>
  <si>
    <t>GARAY</t>
  </si>
  <si>
    <t>BERNA</t>
  </si>
  <si>
    <t>07576838</t>
  </si>
  <si>
    <t>SER008158</t>
  </si>
  <si>
    <t xml:space="preserve">MORAN </t>
  </si>
  <si>
    <t>BENITES</t>
  </si>
  <si>
    <t>08532919</t>
  </si>
  <si>
    <t>SER008197</t>
  </si>
  <si>
    <t xml:space="preserve">GOYTIZOLO </t>
  </si>
  <si>
    <t>09020167</t>
  </si>
  <si>
    <t>SER008007</t>
  </si>
  <si>
    <t>48572425</t>
  </si>
  <si>
    <t>SER008047</t>
  </si>
  <si>
    <t>ELENA</t>
  </si>
  <si>
    <t>HOYO</t>
  </si>
  <si>
    <t>48917292</t>
  </si>
  <si>
    <t>SER008097</t>
  </si>
  <si>
    <t>06280394</t>
  </si>
  <si>
    <t>SER008019</t>
  </si>
  <si>
    <t>GUIRALDO</t>
  </si>
  <si>
    <t>48930272</t>
  </si>
  <si>
    <t>SER008054</t>
  </si>
  <si>
    <t>SAN MARTIN</t>
  </si>
  <si>
    <t>48979396</t>
  </si>
  <si>
    <t>SER008121</t>
  </si>
  <si>
    <t>ENRIQUE</t>
  </si>
  <si>
    <t>PORTILLA</t>
  </si>
  <si>
    <t>CAMPOS</t>
  </si>
  <si>
    <t>08080053</t>
  </si>
  <si>
    <t>SER008106</t>
  </si>
  <si>
    <t xml:space="preserve">CUELLAR </t>
  </si>
  <si>
    <t>CUELLAR</t>
  </si>
  <si>
    <t>48889274</t>
  </si>
  <si>
    <t>SER008111</t>
  </si>
  <si>
    <t xml:space="preserve">HUARCAYA </t>
  </si>
  <si>
    <t>JACSHUI</t>
  </si>
  <si>
    <t>15403184</t>
  </si>
  <si>
    <t>SER008146</t>
  </si>
  <si>
    <t xml:space="preserve">CRUZ </t>
  </si>
  <si>
    <t>INGA</t>
  </si>
  <si>
    <t>09097827</t>
  </si>
  <si>
    <t>SER008001</t>
  </si>
  <si>
    <t xml:space="preserve">AGUILAR </t>
  </si>
  <si>
    <t xml:space="preserve">ORCÓN </t>
  </si>
  <si>
    <t>SER008015</t>
  </si>
  <si>
    <t>VALLEJOS</t>
  </si>
  <si>
    <t>48930271</t>
  </si>
  <si>
    <t>SER008101</t>
  </si>
  <si>
    <t>GUILLERMO</t>
  </si>
  <si>
    <t>ALTAMIRANO</t>
  </si>
  <si>
    <t>CHARALLA</t>
  </si>
  <si>
    <t>07708897</t>
  </si>
  <si>
    <t>SER008228</t>
  </si>
  <si>
    <t>PUENTE</t>
  </si>
  <si>
    <t>48345980</t>
  </si>
  <si>
    <t>SER008089</t>
  </si>
  <si>
    <t>HILARIO</t>
  </si>
  <si>
    <t>06948912</t>
  </si>
  <si>
    <t>SER008175</t>
  </si>
  <si>
    <t>HUMBERTO</t>
  </si>
  <si>
    <t>BAZALAR</t>
  </si>
  <si>
    <t>CELIS</t>
  </si>
  <si>
    <t>08436382</t>
  </si>
  <si>
    <t>SER008129</t>
  </si>
  <si>
    <t xml:space="preserve">TIMANA </t>
  </si>
  <si>
    <t>48636006</t>
  </si>
  <si>
    <t>SER008136</t>
  </si>
  <si>
    <t xml:space="preserve">ALVAREZ </t>
  </si>
  <si>
    <t>48979395</t>
  </si>
  <si>
    <t>SER008026</t>
  </si>
  <si>
    <t>MONTIEL</t>
  </si>
  <si>
    <t>TITO</t>
  </si>
  <si>
    <t>48930273</t>
  </si>
  <si>
    <t>SER008185</t>
  </si>
  <si>
    <t xml:space="preserve">DELGADO </t>
  </si>
  <si>
    <t>COLLAZOS</t>
  </si>
  <si>
    <t>18136988</t>
  </si>
  <si>
    <t>SER008088</t>
  </si>
  <si>
    <t>JOSE</t>
  </si>
  <si>
    <t>ROCA</t>
  </si>
  <si>
    <t>32739488</t>
  </si>
  <si>
    <t>SER008041</t>
  </si>
  <si>
    <t>PINEDA</t>
  </si>
  <si>
    <t>08572948</t>
  </si>
  <si>
    <t>SER008080</t>
  </si>
  <si>
    <t>48802727</t>
  </si>
  <si>
    <t>SER008145</t>
  </si>
  <si>
    <t>08840108</t>
  </si>
  <si>
    <t>SER008223</t>
  </si>
  <si>
    <t xml:space="preserve">PALMA </t>
  </si>
  <si>
    <t>07291558</t>
  </si>
  <si>
    <t>SER008046</t>
  </si>
  <si>
    <t>JUAN JOSE</t>
  </si>
  <si>
    <t>UGARTE</t>
  </si>
  <si>
    <t>LIPA</t>
  </si>
  <si>
    <t>09777906</t>
  </si>
  <si>
    <t>SER008247</t>
  </si>
  <si>
    <t>REMUZGO</t>
  </si>
  <si>
    <t>08816307</t>
  </si>
  <si>
    <t>SER008051</t>
  </si>
  <si>
    <t>YACOLCA</t>
  </si>
  <si>
    <t>ESPINOZA DE ALARCON</t>
  </si>
  <si>
    <t>07412639</t>
  </si>
  <si>
    <t>SER008079</t>
  </si>
  <si>
    <t>48975232</t>
  </si>
  <si>
    <t>SER008147</t>
  </si>
  <si>
    <t>HUAMAN</t>
  </si>
  <si>
    <t>25438920</t>
  </si>
  <si>
    <t>SER008050</t>
  </si>
  <si>
    <t>VERGARA</t>
  </si>
  <si>
    <t>CARRILLO</t>
  </si>
  <si>
    <t>25672177</t>
  </si>
  <si>
    <t>SER008152</t>
  </si>
  <si>
    <t xml:space="preserve">LARA </t>
  </si>
  <si>
    <t>MALLCA</t>
  </si>
  <si>
    <t>09971464</t>
  </si>
  <si>
    <t>SER008154</t>
  </si>
  <si>
    <t xml:space="preserve">MACEDO </t>
  </si>
  <si>
    <t>07382045</t>
  </si>
  <si>
    <t>SER008010</t>
  </si>
  <si>
    <t>06729023</t>
  </si>
  <si>
    <t>SER008105</t>
  </si>
  <si>
    <t>COFFRE</t>
  </si>
  <si>
    <t>SER008184</t>
  </si>
  <si>
    <t>VASQUEZ</t>
  </si>
  <si>
    <t>07937380</t>
  </si>
  <si>
    <t>SER008186</t>
  </si>
  <si>
    <t>GAMBOA</t>
  </si>
  <si>
    <t>06740485</t>
  </si>
  <si>
    <t>SER008039</t>
  </si>
  <si>
    <t>IBARRA</t>
  </si>
  <si>
    <t>48917293</t>
  </si>
  <si>
    <t>SER008102</t>
  </si>
  <si>
    <t xml:space="preserve">ARROBO </t>
  </si>
  <si>
    <t>06923201</t>
  </si>
  <si>
    <t>SER008036</t>
  </si>
  <si>
    <t>48496228</t>
  </si>
  <si>
    <t>SER008232</t>
  </si>
  <si>
    <t xml:space="preserve">RODRIGUEZ </t>
  </si>
  <si>
    <t>LUNA</t>
  </si>
  <si>
    <t>07404736</t>
  </si>
  <si>
    <t>SER008155</t>
  </si>
  <si>
    <t>OSCAR</t>
  </si>
  <si>
    <t xml:space="preserve">MEMENZA </t>
  </si>
  <si>
    <t>06755992</t>
  </si>
  <si>
    <t>SER008201</t>
  </si>
  <si>
    <t xml:space="preserve">IZAGUIRRE </t>
  </si>
  <si>
    <t>BRICEÑO</t>
  </si>
  <si>
    <t>10305848</t>
  </si>
  <si>
    <t>SER008067</t>
  </si>
  <si>
    <t>CHOCCE</t>
  </si>
  <si>
    <t>48607002</t>
  </si>
  <si>
    <t>SER008167</t>
  </si>
  <si>
    <t>48709309</t>
  </si>
  <si>
    <t>SER008178</t>
  </si>
  <si>
    <t>PASCUAL</t>
  </si>
  <si>
    <t>CALERO</t>
  </si>
  <si>
    <t>LAURENTE</t>
  </si>
  <si>
    <t>07745668</t>
  </si>
  <si>
    <t>SER008225</t>
  </si>
  <si>
    <t xml:space="preserve">PASCACIO </t>
  </si>
  <si>
    <t>44824743</t>
  </si>
  <si>
    <t>SER008124</t>
  </si>
  <si>
    <t>SER008195</t>
  </si>
  <si>
    <t>48972774</t>
  </si>
  <si>
    <t>SER008202</t>
  </si>
  <si>
    <t>KOJIRA</t>
  </si>
  <si>
    <t>KINO</t>
  </si>
  <si>
    <t>06189317</t>
  </si>
  <si>
    <t>SER008011</t>
  </si>
  <si>
    <t>DELICIAS</t>
  </si>
  <si>
    <t>48979361</t>
  </si>
  <si>
    <t>SER008074</t>
  </si>
  <si>
    <t>MESSARINA</t>
  </si>
  <si>
    <t>48726441</t>
  </si>
  <si>
    <t>SER008123</t>
  </si>
  <si>
    <t>ROSA</t>
  </si>
  <si>
    <t>48935421</t>
  </si>
  <si>
    <t>SER008113</t>
  </si>
  <si>
    <t>SANTA</t>
  </si>
  <si>
    <t xml:space="preserve">INOCENTE </t>
  </si>
  <si>
    <t>NIXON</t>
  </si>
  <si>
    <t>48978821</t>
  </si>
  <si>
    <t>SER008020</t>
  </si>
  <si>
    <t>VICTOR</t>
  </si>
  <si>
    <t>08403167</t>
  </si>
  <si>
    <t>SER008245</t>
  </si>
  <si>
    <t xml:space="preserve">VASQUEZ </t>
  </si>
  <si>
    <t>48943683</t>
  </si>
  <si>
    <t>SER008162</t>
  </si>
  <si>
    <t xml:space="preserve"> PAULINA JUANA</t>
  </si>
  <si>
    <t xml:space="preserve">RIVAS </t>
  </si>
  <si>
    <t>48965741</t>
  </si>
  <si>
    <t>SER008125</t>
  </si>
  <si>
    <t>ABEL HUMBERTO</t>
  </si>
  <si>
    <t>RUEDA</t>
  </si>
  <si>
    <t>ESCUDERO</t>
  </si>
  <si>
    <t>06633686</t>
  </si>
  <si>
    <t>SER008103</t>
  </si>
  <si>
    <t>ADELITA</t>
  </si>
  <si>
    <t xml:space="preserve">BERNABE </t>
  </si>
  <si>
    <t>48935263</t>
  </si>
  <si>
    <t>SER008222</t>
  </si>
  <si>
    <t>ADRIAN ALFREDO</t>
  </si>
  <si>
    <t xml:space="preserve">PALAO </t>
  </si>
  <si>
    <t>07212794</t>
  </si>
  <si>
    <t>SER008084</t>
  </si>
  <si>
    <t>AIDA MARCELINA</t>
  </si>
  <si>
    <t xml:space="preserve">PACHERRE </t>
  </si>
  <si>
    <t>25466813</t>
  </si>
  <si>
    <t>SER008065</t>
  </si>
  <si>
    <t>ALEJANDRINA</t>
  </si>
  <si>
    <t>CHINGA</t>
  </si>
  <si>
    <t>25542464</t>
  </si>
  <si>
    <t>SER008031</t>
  </si>
  <si>
    <t>OVIEDO</t>
  </si>
  <si>
    <t>09545294</t>
  </si>
  <si>
    <t>SER008217</t>
  </si>
  <si>
    <t>AMADEO</t>
  </si>
  <si>
    <t xml:space="preserve">NIMA </t>
  </si>
  <si>
    <t>ZETA</t>
  </si>
  <si>
    <t>15383750</t>
  </si>
  <si>
    <t>SER008253</t>
  </si>
  <si>
    <t>AMADEO ROMULO</t>
  </si>
  <si>
    <t xml:space="preserve">ZAPATA </t>
  </si>
  <si>
    <t>25508587</t>
  </si>
  <si>
    <t>SER008087</t>
  </si>
  <si>
    <t>ANA CECILIA</t>
  </si>
  <si>
    <t>ROA</t>
  </si>
  <si>
    <t>SUAREZ</t>
  </si>
  <si>
    <t>07429384</t>
  </si>
  <si>
    <t>SER008066</t>
  </si>
  <si>
    <t>ANA MARIA</t>
  </si>
  <si>
    <t>CURI</t>
  </si>
  <si>
    <t>06763388</t>
  </si>
  <si>
    <t>SER008164</t>
  </si>
  <si>
    <t xml:space="preserve">ANA MARIA </t>
  </si>
  <si>
    <t xml:space="preserve">ROSSEL </t>
  </si>
  <si>
    <t>SCHIAFFINO</t>
  </si>
  <si>
    <t>08191758</t>
  </si>
  <si>
    <t>SER008215</t>
  </si>
  <si>
    <t>ANDRES</t>
  </si>
  <si>
    <t xml:space="preserve">MUNARRIS </t>
  </si>
  <si>
    <t>CAÑAGUA</t>
  </si>
  <si>
    <t>48787040</t>
  </si>
  <si>
    <t>SER008220</t>
  </si>
  <si>
    <t>ANGEL</t>
  </si>
  <si>
    <t xml:space="preserve">OLORTEGUI </t>
  </si>
  <si>
    <t>SALINAS</t>
  </si>
  <si>
    <t>08794790</t>
  </si>
  <si>
    <t>SER008119</t>
  </si>
  <si>
    <t>ANICETO</t>
  </si>
  <si>
    <t>PAUCCARA</t>
  </si>
  <si>
    <t>48929381</t>
  </si>
  <si>
    <t>SER008251</t>
  </si>
  <si>
    <t>AUGUSTO</t>
  </si>
  <si>
    <t>YANCARI</t>
  </si>
  <si>
    <t>SALAZAR</t>
  </si>
  <si>
    <t>08947171</t>
  </si>
  <si>
    <t>SER008246</t>
  </si>
  <si>
    <t>AURELIO</t>
  </si>
  <si>
    <t>07037957</t>
  </si>
  <si>
    <t>SER008218</t>
  </si>
  <si>
    <t>AURORA VIOLETA</t>
  </si>
  <si>
    <t xml:space="preserve">ODAR </t>
  </si>
  <si>
    <t>ZURITA</t>
  </si>
  <si>
    <t>10585516</t>
  </si>
  <si>
    <t>SER008188</t>
  </si>
  <si>
    <t>BLANCA MERCEDES</t>
  </si>
  <si>
    <t>07846518</t>
  </si>
  <si>
    <t>SER008099</t>
  </si>
  <si>
    <t>CARLOMAGNO FELIX</t>
  </si>
  <si>
    <t>YATACO</t>
  </si>
  <si>
    <t>06269207</t>
  </si>
  <si>
    <t>SER008023</t>
  </si>
  <si>
    <t>CARLOS ALFONSO</t>
  </si>
  <si>
    <t>07731294</t>
  </si>
  <si>
    <t>SER008022</t>
  </si>
  <si>
    <t>CARLOS ENRIQUE</t>
  </si>
  <si>
    <t>OROSCO</t>
  </si>
  <si>
    <t>04634828</t>
  </si>
  <si>
    <t>SER008177</t>
  </si>
  <si>
    <t>CARLOS ESTUARDO</t>
  </si>
  <si>
    <t xml:space="preserve">BRAVO </t>
  </si>
  <si>
    <t>48807826</t>
  </si>
  <si>
    <t>SER008189</t>
  </si>
  <si>
    <t>CARLOS IGNACIO</t>
  </si>
  <si>
    <t>LIBEN</t>
  </si>
  <si>
    <t>07832679</t>
  </si>
  <si>
    <t>SER008048</t>
  </si>
  <si>
    <t>CARMELA VIOLETA</t>
  </si>
  <si>
    <t>VACCARELLA</t>
  </si>
  <si>
    <t>PORTAL</t>
  </si>
  <si>
    <t>25420757</t>
  </si>
  <si>
    <t>SER008045</t>
  </si>
  <si>
    <t>TAIRA</t>
  </si>
  <si>
    <t>09933693</t>
  </si>
  <si>
    <t>SER008216</t>
  </si>
  <si>
    <t>CELINDA</t>
  </si>
  <si>
    <t>NIETO</t>
  </si>
  <si>
    <t>ALFERANO</t>
  </si>
  <si>
    <t>07240566</t>
  </si>
  <si>
    <t>SER008244</t>
  </si>
  <si>
    <t>CERECINA</t>
  </si>
  <si>
    <t>LINDO</t>
  </si>
  <si>
    <t>48935262</t>
  </si>
  <si>
    <t>SER008025</t>
  </si>
  <si>
    <t>CESAR AUGUSTO</t>
  </si>
  <si>
    <t>MARTEL</t>
  </si>
  <si>
    <t>48513478</t>
  </si>
  <si>
    <t>SER008200</t>
  </si>
  <si>
    <t>CIRILO ALEJANDRINO</t>
  </si>
  <si>
    <t>LAZARO</t>
  </si>
  <si>
    <t>08449237</t>
  </si>
  <si>
    <t>SER008241</t>
  </si>
  <si>
    <t>CLARA</t>
  </si>
  <si>
    <t>TURREALBA</t>
  </si>
  <si>
    <t>48835779</t>
  </si>
  <si>
    <t>SER008064</t>
  </si>
  <si>
    <t>CLAUDINA LEONOR</t>
  </si>
  <si>
    <t>CERVANTES</t>
  </si>
  <si>
    <t>FRIAS</t>
  </si>
  <si>
    <t>10288672</t>
  </si>
  <si>
    <t>SER008057</t>
  </si>
  <si>
    <t>BARRIOS</t>
  </si>
  <si>
    <t>ORTIZ</t>
  </si>
  <si>
    <t>08826636</t>
  </si>
  <si>
    <t>SER008030</t>
  </si>
  <si>
    <t>CONSUELO CELEDONIA</t>
  </si>
  <si>
    <t>NAVEDA</t>
  </si>
  <si>
    <t>QUINTO</t>
  </si>
  <si>
    <t>07952740</t>
  </si>
  <si>
    <t>SER008213</t>
  </si>
  <si>
    <t>DANIEL</t>
  </si>
  <si>
    <t>CHAHUARA</t>
  </si>
  <si>
    <t>07996852</t>
  </si>
  <si>
    <t>SER008212</t>
  </si>
  <si>
    <t>DANIEL ANTONIO</t>
  </si>
  <si>
    <t xml:space="preserve">MARTINEZ </t>
  </si>
  <si>
    <t>08012262</t>
  </si>
  <si>
    <t>SER008038</t>
  </si>
  <si>
    <t>20553599</t>
  </si>
  <si>
    <t>SER008142</t>
  </si>
  <si>
    <t>DONATO</t>
  </si>
  <si>
    <t>CARCAHUSTO</t>
  </si>
  <si>
    <t>48920507</t>
  </si>
  <si>
    <t>SER008090</t>
  </si>
  <si>
    <t>DONATO ALBERTO</t>
  </si>
  <si>
    <t>20971486</t>
  </si>
  <si>
    <t>SER008233</t>
  </si>
  <si>
    <t>DORA</t>
  </si>
  <si>
    <t>48972244</t>
  </si>
  <si>
    <t>SER008224</t>
  </si>
  <si>
    <t>EDMUNDO</t>
  </si>
  <si>
    <t>PALMA </t>
  </si>
  <si>
    <t>48912830</t>
  </si>
  <si>
    <t>SER008131</t>
  </si>
  <si>
    <t>EL FRIEDE ROMELIA</t>
  </si>
  <si>
    <t xml:space="preserve">ULLOA </t>
  </si>
  <si>
    <t>40540354</t>
  </si>
  <si>
    <t>SER008073</t>
  </si>
  <si>
    <t>ELEODORO</t>
  </si>
  <si>
    <t>LLANOS</t>
  </si>
  <si>
    <t>09090763</t>
  </si>
  <si>
    <t>SER008199</t>
  </si>
  <si>
    <t xml:space="preserve">HORNA </t>
  </si>
  <si>
    <t>OCAMPO</t>
  </si>
  <si>
    <t>08799862</t>
  </si>
  <si>
    <t>SER008037</t>
  </si>
  <si>
    <t>ELVIRA</t>
  </si>
  <si>
    <t>URDIOLA</t>
  </si>
  <si>
    <t>48367193</t>
  </si>
  <si>
    <t>SER008034</t>
  </si>
  <si>
    <t>EMILIA IRENE</t>
  </si>
  <si>
    <t>06246024</t>
  </si>
  <si>
    <t>SER008190</t>
  </si>
  <si>
    <t>EMMA BERNARDA</t>
  </si>
  <si>
    <t>EZETA</t>
  </si>
  <si>
    <t>07561074</t>
  </si>
  <si>
    <t>SER008226</t>
  </si>
  <si>
    <t>EMMA DALINA</t>
  </si>
  <si>
    <t xml:space="preserve">PELAEZ </t>
  </si>
  <si>
    <t>07182983</t>
  </si>
  <si>
    <t>SER008172</t>
  </si>
  <si>
    <t>ENRIQUE ANGEL</t>
  </si>
  <si>
    <t xml:space="preserve">ARCE </t>
  </si>
  <si>
    <t>MALAGA</t>
  </si>
  <si>
    <t>08265794</t>
  </si>
  <si>
    <t>SER008139</t>
  </si>
  <si>
    <t>ENRIQUETA DE LOS SANTOS</t>
  </si>
  <si>
    <t xml:space="preserve">AZAHUANCHE </t>
  </si>
  <si>
    <t>08825337</t>
  </si>
  <si>
    <t>SER008040</t>
  </si>
  <si>
    <t>EPIFANIO</t>
  </si>
  <si>
    <t>07061844</t>
  </si>
  <si>
    <t>SER008012</t>
  </si>
  <si>
    <t>ERNESTO</t>
  </si>
  <si>
    <t>ESTELA</t>
  </si>
  <si>
    <t>ACUNA</t>
  </si>
  <si>
    <t>07704447</t>
  </si>
  <si>
    <t>SER008033</t>
  </si>
  <si>
    <t>ERNESTO ALFREDO</t>
  </si>
  <si>
    <t>PARODI</t>
  </si>
  <si>
    <t>LEGUIA</t>
  </si>
  <si>
    <t>48214307</t>
  </si>
  <si>
    <t>SER008009</t>
  </si>
  <si>
    <t>06246803</t>
  </si>
  <si>
    <t>SER008114</t>
  </si>
  <si>
    <t>ESTEBAN</t>
  </si>
  <si>
    <t>ITO</t>
  </si>
  <si>
    <t>GUISMONDI</t>
  </si>
  <si>
    <t>06656760</t>
  </si>
  <si>
    <t>SER008104</t>
  </si>
  <si>
    <t>ESTRELLA CINTHIA</t>
  </si>
  <si>
    <t>BRINGAS</t>
  </si>
  <si>
    <t>06020773</t>
  </si>
  <si>
    <t>SER008171</t>
  </si>
  <si>
    <t>EUSEBIO</t>
  </si>
  <si>
    <t xml:space="preserve">APAZA </t>
  </si>
  <si>
    <t>23899055</t>
  </si>
  <si>
    <t>SER008235</t>
  </si>
  <si>
    <t>EUTEMIO V</t>
  </si>
  <si>
    <t xml:space="preserve">SANCHEZ </t>
  </si>
  <si>
    <t>06114239</t>
  </si>
  <si>
    <t>SER008166</t>
  </si>
  <si>
    <t>EVANGELIA</t>
  </si>
  <si>
    <t>SHEREIBER</t>
  </si>
  <si>
    <t>RUBINA</t>
  </si>
  <si>
    <t>80236647</t>
  </si>
  <si>
    <t>SER008083</t>
  </si>
  <si>
    <t>FEDERICO</t>
  </si>
  <si>
    <t>07824620</t>
  </si>
  <si>
    <t>SER008238</t>
  </si>
  <si>
    <t>FELICIA JULIA</t>
  </si>
  <si>
    <t xml:space="preserve">TIMOTEO </t>
  </si>
  <si>
    <t xml:space="preserve">ALVARADO DE CAJAVILCA </t>
  </si>
  <si>
    <t>06051844</t>
  </si>
  <si>
    <t>SER008003</t>
  </si>
  <si>
    <t>FELIPA MERCEDES</t>
  </si>
  <si>
    <t>ARAYA</t>
  </si>
  <si>
    <t>SARMIENTO</t>
  </si>
  <si>
    <t>08738602</t>
  </si>
  <si>
    <t>SER008151</t>
  </si>
  <si>
    <t>FELIPE SANTIAGO</t>
  </si>
  <si>
    <t>80206737</t>
  </si>
  <si>
    <t>SER008140</t>
  </si>
  <si>
    <t>FELIX</t>
  </si>
  <si>
    <t>BULNES</t>
  </si>
  <si>
    <t>HUERTAS</t>
  </si>
  <si>
    <t>25485871</t>
  </si>
  <si>
    <t>SER008118</t>
  </si>
  <si>
    <t>FELIX PABLO</t>
  </si>
  <si>
    <t>07935931</t>
  </si>
  <si>
    <t>SER008163</t>
  </si>
  <si>
    <t>FELIX REGINALDO</t>
  </si>
  <si>
    <t>CORTEZ</t>
  </si>
  <si>
    <t>08765141</t>
  </si>
  <si>
    <t>SER008192</t>
  </si>
  <si>
    <t>FERNANDO</t>
  </si>
  <si>
    <t>GALARRETA</t>
  </si>
  <si>
    <t>CHIHUANTITO</t>
  </si>
  <si>
    <t>06861871</t>
  </si>
  <si>
    <t>SER008098</t>
  </si>
  <si>
    <t>FERNANDO ALCIDES</t>
  </si>
  <si>
    <t>VILLAMONTE</t>
  </si>
  <si>
    <t>SPELUCIN</t>
  </si>
  <si>
    <t>48920043</t>
  </si>
  <si>
    <t>SER008157</t>
  </si>
  <si>
    <t>FERNANDO DEMETRIO</t>
  </si>
  <si>
    <t xml:space="preserve">MORALES </t>
  </si>
  <si>
    <t>COLON</t>
  </si>
  <si>
    <t>25595016</t>
  </si>
  <si>
    <t>SER008077</t>
  </si>
  <si>
    <t>FERNANDO LUIS</t>
  </si>
  <si>
    <t>OTINIANO</t>
  </si>
  <si>
    <t>09083418</t>
  </si>
  <si>
    <t>SER008053</t>
  </si>
  <si>
    <t>FIDELIA</t>
  </si>
  <si>
    <t>ZAVALETA</t>
  </si>
  <si>
    <t>48720314</t>
  </si>
  <si>
    <t>SER008165</t>
  </si>
  <si>
    <t>FILOMENA</t>
  </si>
  <si>
    <t xml:space="preserve">SAAVEDRA </t>
  </si>
  <si>
    <t>07429068</t>
  </si>
  <si>
    <t>SER008029</t>
  </si>
  <si>
    <t>FLAVIO RICARDO</t>
  </si>
  <si>
    <t>JONES</t>
  </si>
  <si>
    <t>07412469</t>
  </si>
  <si>
    <t>SER008230</t>
  </si>
  <si>
    <t>FORTUNATO</t>
  </si>
  <si>
    <t>07404783</t>
  </si>
  <si>
    <t>SER008078</t>
  </si>
  <si>
    <t>FRANCISCO EDINSSON</t>
  </si>
  <si>
    <t>MEREL</t>
  </si>
  <si>
    <t>SINCLAIR</t>
  </si>
  <si>
    <t>06673771</t>
  </si>
  <si>
    <t>SER008143</t>
  </si>
  <si>
    <t>GERARDO</t>
  </si>
  <si>
    <t>07590519</t>
  </si>
  <si>
    <t>SER008042</t>
  </si>
  <si>
    <t>GINES</t>
  </si>
  <si>
    <t>BOZA</t>
  </si>
  <si>
    <t>09085682</t>
  </si>
  <si>
    <t>SER008206</t>
  </si>
  <si>
    <t>GLORIA BALBINA</t>
  </si>
  <si>
    <t>CHACON</t>
  </si>
  <si>
    <t>07603903</t>
  </si>
  <si>
    <t>SER008130</t>
  </si>
  <si>
    <t>GRIMANESA</t>
  </si>
  <si>
    <t xml:space="preserve">TORRES </t>
  </si>
  <si>
    <t>GERVACCI</t>
  </si>
  <si>
    <t>48936038</t>
  </si>
  <si>
    <t>SER008211</t>
  </si>
  <si>
    <t>GUILLERMO ALFREDO</t>
  </si>
  <si>
    <t>FARFAN</t>
  </si>
  <si>
    <t>07412973</t>
  </si>
  <si>
    <t>SER008093</t>
  </si>
  <si>
    <t>GUMERCINDO</t>
  </si>
  <si>
    <t>SALCEDO</t>
  </si>
  <si>
    <t>20550519</t>
  </si>
  <si>
    <t>SER008234</t>
  </si>
  <si>
    <t>HERMÓGENES</t>
  </si>
  <si>
    <t>ORIZANO</t>
  </si>
  <si>
    <t>09024945</t>
  </si>
  <si>
    <t>SER008120</t>
  </si>
  <si>
    <t>HILDEBRANDO</t>
  </si>
  <si>
    <t xml:space="preserve">PAYCO </t>
  </si>
  <si>
    <t>22998770</t>
  </si>
  <si>
    <t>SER008108</t>
  </si>
  <si>
    <t>HORACIO ENRIQUE</t>
  </si>
  <si>
    <t>GALLO</t>
  </si>
  <si>
    <t>07382662</t>
  </si>
  <si>
    <t>SER008160</t>
  </si>
  <si>
    <t>ISABEL MARIA</t>
  </si>
  <si>
    <t>PORTOCARRERO</t>
  </si>
  <si>
    <t>VILELLA</t>
  </si>
  <si>
    <t>10403169</t>
  </si>
  <si>
    <t>SER008076</t>
  </si>
  <si>
    <t>ISIDORO</t>
  </si>
  <si>
    <t>MAIZ</t>
  </si>
  <si>
    <t>48628467</t>
  </si>
  <si>
    <t>SER008219</t>
  </si>
  <si>
    <t>ISMAEL</t>
  </si>
  <si>
    <t>OLIVOS</t>
  </si>
  <si>
    <t>ANTEPARRA</t>
  </si>
  <si>
    <t>16496936</t>
  </si>
  <si>
    <t>SER008240</t>
  </si>
  <si>
    <t>JORGE EDUARDO</t>
  </si>
  <si>
    <t>TUNA</t>
  </si>
  <si>
    <t>MOSCOL</t>
  </si>
  <si>
    <t>07638493</t>
  </si>
  <si>
    <t>SER008187</t>
  </si>
  <si>
    <t>JOSÉ ALBERTO</t>
  </si>
  <si>
    <t>SER008002</t>
  </si>
  <si>
    <t>JOSÉ ANGEL</t>
  </si>
  <si>
    <t>AGUIRRE</t>
  </si>
  <si>
    <t>06621922</t>
  </si>
  <si>
    <t>SER008137</t>
  </si>
  <si>
    <t>JOSE ENRIQUE</t>
  </si>
  <si>
    <t>ARBAÑIL</t>
  </si>
  <si>
    <t>08676351</t>
  </si>
  <si>
    <t>SER008085</t>
  </si>
  <si>
    <t>JOSE HUMBERTO</t>
  </si>
  <si>
    <t>PEREYRA</t>
  </si>
  <si>
    <t>48742774</t>
  </si>
  <si>
    <t>SER008150</t>
  </si>
  <si>
    <t xml:space="preserve">FERNANDEZ </t>
  </si>
  <si>
    <t>MOSQUITO</t>
  </si>
  <si>
    <t>09965002</t>
  </si>
  <si>
    <t>SER008180</t>
  </si>
  <si>
    <t>JOSE MANUEL</t>
  </si>
  <si>
    <t xml:space="preserve">CHAVEZ </t>
  </si>
  <si>
    <t>ZAMBRANO</t>
  </si>
  <si>
    <t>07206665</t>
  </si>
  <si>
    <t>SER008176</t>
  </si>
  <si>
    <t>JOSÉ NICOLÁS</t>
  </si>
  <si>
    <t>BORDA</t>
  </si>
  <si>
    <t>TICONA</t>
  </si>
  <si>
    <t>06229635</t>
  </si>
  <si>
    <t>SER008239</t>
  </si>
  <si>
    <t>JOSÉ SANTOS</t>
  </si>
  <si>
    <t>TRELLES</t>
  </si>
  <si>
    <t>06755496</t>
  </si>
  <si>
    <t>SER008004</t>
  </si>
  <si>
    <t>JUAN DOMINGO</t>
  </si>
  <si>
    <t>48367191</t>
  </si>
  <si>
    <t>SER008144</t>
  </si>
  <si>
    <t>JUANA ROSA</t>
  </si>
  <si>
    <t>CHICHIZOLA</t>
  </si>
  <si>
    <t>25621956</t>
  </si>
  <si>
    <t>SER008179</t>
  </si>
  <si>
    <t>JULIA GLORIA</t>
  </si>
  <si>
    <t>CAMASCA</t>
  </si>
  <si>
    <t>07537225</t>
  </si>
  <si>
    <t>SER008122</t>
  </si>
  <si>
    <t>JULIA MARIA</t>
  </si>
  <si>
    <t>SUCASACA</t>
  </si>
  <si>
    <t>80278266</t>
  </si>
  <si>
    <t>SER008159</t>
  </si>
  <si>
    <t>JULIANA</t>
  </si>
  <si>
    <t xml:space="preserve">OLLAGUE </t>
  </si>
  <si>
    <t>48938648</t>
  </si>
  <si>
    <t>SER008068</t>
  </si>
  <si>
    <t>JULIO OSCAR</t>
  </si>
  <si>
    <t>BERNALES</t>
  </si>
  <si>
    <t>07352770</t>
  </si>
  <si>
    <t>SER008061</t>
  </si>
  <si>
    <t>LEONCIA</t>
  </si>
  <si>
    <t>CANCHIS</t>
  </si>
  <si>
    <t>VALDERDE</t>
  </si>
  <si>
    <t>48974494</t>
  </si>
  <si>
    <t>SER008252</t>
  </si>
  <si>
    <t>LEONCIO DAMIAN</t>
  </si>
  <si>
    <t xml:space="preserve">YZARRA </t>
  </si>
  <si>
    <t>SANTIVAÑEZ</t>
  </si>
  <si>
    <t>25437477</t>
  </si>
  <si>
    <t>SER008148</t>
  </si>
  <si>
    <t>LEONOR</t>
  </si>
  <si>
    <t xml:space="preserve">CUADROS </t>
  </si>
  <si>
    <t>07959293</t>
  </si>
  <si>
    <t>SER008128</t>
  </si>
  <si>
    <t>LILA</t>
  </si>
  <si>
    <t>TAHUANTINSUYO</t>
  </si>
  <si>
    <t>48981031</t>
  </si>
  <si>
    <t>SER008209</t>
  </si>
  <si>
    <t>LILLIAM ELSA</t>
  </si>
  <si>
    <t>LOCHER</t>
  </si>
  <si>
    <t>SORIANO</t>
  </si>
  <si>
    <t>08188105</t>
  </si>
  <si>
    <t>SER008237</t>
  </si>
  <si>
    <t>LORENZO MARDOQUEO</t>
  </si>
  <si>
    <t xml:space="preserve">TAVARA </t>
  </si>
  <si>
    <t>OYOLA</t>
  </si>
  <si>
    <t>06248018</t>
  </si>
  <si>
    <t>SER008092</t>
  </si>
  <si>
    <t>JUNCO</t>
  </si>
  <si>
    <t>06964594</t>
  </si>
  <si>
    <t>SER008016</t>
  </si>
  <si>
    <t>07300073</t>
  </si>
  <si>
    <t>SER008141</t>
  </si>
  <si>
    <t>LUIS ANTONIO</t>
  </si>
  <si>
    <t xml:space="preserve">CALDERON </t>
  </si>
  <si>
    <t>09415309</t>
  </si>
  <si>
    <t>SER008149</t>
  </si>
  <si>
    <t>LUIS E</t>
  </si>
  <si>
    <t>09308671</t>
  </si>
  <si>
    <t>SER008081</t>
  </si>
  <si>
    <t>LUIS ENRIQUE</t>
  </si>
  <si>
    <t>06729266</t>
  </si>
  <si>
    <t>SER008052</t>
  </si>
  <si>
    <t>LUIS GRACIANO</t>
  </si>
  <si>
    <t>YSUSQUI</t>
  </si>
  <si>
    <t>COSSIO</t>
  </si>
  <si>
    <t>06232359</t>
  </si>
  <si>
    <t>SER008116</t>
  </si>
  <si>
    <t>LUIS TOMAS</t>
  </si>
  <si>
    <t>REALPE</t>
  </si>
  <si>
    <t>06764668</t>
  </si>
  <si>
    <t>SER008207</t>
  </si>
  <si>
    <t>LECHUGA</t>
  </si>
  <si>
    <t>07181988</t>
  </si>
  <si>
    <t>SER008071</t>
  </si>
  <si>
    <t>HILARI</t>
  </si>
  <si>
    <t>CHUMBEMUNE</t>
  </si>
  <si>
    <t>48979387</t>
  </si>
  <si>
    <t>SER008203</t>
  </si>
  <si>
    <t>MANUEL ALBERTO</t>
  </si>
  <si>
    <t xml:space="preserve">LA ROSA </t>
  </si>
  <si>
    <t>OLIVA</t>
  </si>
  <si>
    <t>48940869</t>
  </si>
  <si>
    <t>SER008221</t>
  </si>
  <si>
    <t>MANUEL ISMAEL</t>
  </si>
  <si>
    <t xml:space="preserve">PACHECO </t>
  </si>
  <si>
    <t>LIRLUPU</t>
  </si>
  <si>
    <t>48225945</t>
  </si>
  <si>
    <t>SER008169</t>
  </si>
  <si>
    <t>MANUEL OCTAVIO</t>
  </si>
  <si>
    <t>ALBAN</t>
  </si>
  <si>
    <t>GARCES</t>
  </si>
  <si>
    <t>SER008173</t>
  </si>
  <si>
    <t>MARCELINO</t>
  </si>
  <si>
    <t>ARREDONDO</t>
  </si>
  <si>
    <t>07279198</t>
  </si>
  <si>
    <t>SER008231</t>
  </si>
  <si>
    <t xml:space="preserve">RENTERIA </t>
  </si>
  <si>
    <t xml:space="preserve">ECHEVARRIA </t>
  </si>
  <si>
    <t>48968492</t>
  </si>
  <si>
    <t>SER008059</t>
  </si>
  <si>
    <t>MARGARITA</t>
  </si>
  <si>
    <t>CAICHO</t>
  </si>
  <si>
    <t>ZELADA</t>
  </si>
  <si>
    <t>48931382</t>
  </si>
  <si>
    <t>SER008183</t>
  </si>
  <si>
    <t>MARGARITA JESÚS</t>
  </si>
  <si>
    <t>CUENCA</t>
  </si>
  <si>
    <t>DE MARMOL</t>
  </si>
  <si>
    <t>06776019</t>
  </si>
  <si>
    <t>SER008110</t>
  </si>
  <si>
    <t>MARGARITA NEMESIA</t>
  </si>
  <si>
    <t xml:space="preserve">GASPAR </t>
  </si>
  <si>
    <t>SALVA</t>
  </si>
  <si>
    <t>06208864</t>
  </si>
  <si>
    <t>SER008168</t>
  </si>
  <si>
    <t>MARÍA ALEJANDRINA</t>
  </si>
  <si>
    <t>TUFINIO</t>
  </si>
  <si>
    <t>CAVOS</t>
  </si>
  <si>
    <t>06075309</t>
  </si>
  <si>
    <t>SER008100</t>
  </si>
  <si>
    <t>MARIA CONSUELO MERCEDES</t>
  </si>
  <si>
    <t xml:space="preserve">AGUEDO </t>
  </si>
  <si>
    <t>JIMENEZ</t>
  </si>
  <si>
    <t>07714903</t>
  </si>
  <si>
    <t>SER008095</t>
  </si>
  <si>
    <t>MARIA DEL CARMEN</t>
  </si>
  <si>
    <t>SECADA</t>
  </si>
  <si>
    <t>DAGNINO</t>
  </si>
  <si>
    <t>06221772</t>
  </si>
  <si>
    <t>SER008153</t>
  </si>
  <si>
    <t xml:space="preserve">LUQUE </t>
  </si>
  <si>
    <t xml:space="preserve">GANOZA </t>
  </si>
  <si>
    <t>80573926</t>
  </si>
  <si>
    <t>SER008072</t>
  </si>
  <si>
    <t>MARIA LUISA</t>
  </si>
  <si>
    <t>HUAYCHAGUA</t>
  </si>
  <si>
    <t>MARICHAGUA</t>
  </si>
  <si>
    <t>48917294</t>
  </si>
  <si>
    <t>SER008194</t>
  </si>
  <si>
    <t>MARIA ROSA</t>
  </si>
  <si>
    <t>NIÑO</t>
  </si>
  <si>
    <t>07549929</t>
  </si>
  <si>
    <t>SER008056</t>
  </si>
  <si>
    <t>MARIA SERAFINA</t>
  </si>
  <si>
    <t>LIÑAN</t>
  </si>
  <si>
    <t>08028538</t>
  </si>
  <si>
    <t>SER008196</t>
  </si>
  <si>
    <t xml:space="preserve">GOMEZ </t>
  </si>
  <si>
    <t>48561419</t>
  </si>
  <si>
    <t>SER008210</t>
  </si>
  <si>
    <t>MARIELA</t>
  </si>
  <si>
    <t>MANRRIQUE</t>
  </si>
  <si>
    <t>BEDON</t>
  </si>
  <si>
    <t>09318336</t>
  </si>
  <si>
    <t>SER008006</t>
  </si>
  <si>
    <t>MARINA</t>
  </si>
  <si>
    <t>06264255</t>
  </si>
  <si>
    <t>SER008027</t>
  </si>
  <si>
    <t>MARIO ENRIQUE</t>
  </si>
  <si>
    <t>48960658</t>
  </si>
  <si>
    <t>SER008227</t>
  </si>
  <si>
    <t>MARTA ALCIRA</t>
  </si>
  <si>
    <t>PORTELLA</t>
  </si>
  <si>
    <t>MOJICA</t>
  </si>
  <si>
    <t>07033140</t>
  </si>
  <si>
    <t>SER008063</t>
  </si>
  <si>
    <t>MARTA YOLANDA</t>
  </si>
  <si>
    <t>CEREGHINO</t>
  </si>
  <si>
    <t>PFLUCKER</t>
  </si>
  <si>
    <t>07792485</t>
  </si>
  <si>
    <t>SER008013</t>
  </si>
  <si>
    <t>MARTHA ASUNTA</t>
  </si>
  <si>
    <t>47896494</t>
  </si>
  <si>
    <t>SER008135</t>
  </si>
  <si>
    <t>HURTADO</t>
  </si>
  <si>
    <t>06233118</t>
  </si>
  <si>
    <t>SER008024</t>
  </si>
  <si>
    <t>MARIACA</t>
  </si>
  <si>
    <t>08597158</t>
  </si>
  <si>
    <t>SER008204</t>
  </si>
  <si>
    <t>08059771</t>
  </si>
  <si>
    <t>SER008138</t>
  </si>
  <si>
    <t>NELDO</t>
  </si>
  <si>
    <t xml:space="preserve">ARELLANO </t>
  </si>
  <si>
    <t>80061510</t>
  </si>
  <si>
    <t>SER008070</t>
  </si>
  <si>
    <t>NELLA ISABEL AVELINA</t>
  </si>
  <si>
    <t>07579246</t>
  </si>
  <si>
    <t>SER008170</t>
  </si>
  <si>
    <t>NELLY</t>
  </si>
  <si>
    <t>ALMEIDA</t>
  </si>
  <si>
    <t>07254230</t>
  </si>
  <si>
    <t>SER008049</t>
  </si>
  <si>
    <t>NICASIO</t>
  </si>
  <si>
    <t>VALERIANO</t>
  </si>
  <si>
    <t>08953052</t>
  </si>
  <si>
    <t>SER008017</t>
  </si>
  <si>
    <t>OFELIA CAMILA</t>
  </si>
  <si>
    <t xml:space="preserve">FUENTES </t>
  </si>
  <si>
    <t>REYES DE CORDOVA</t>
  </si>
  <si>
    <t>07334158</t>
  </si>
  <si>
    <t>SER008193</t>
  </si>
  <si>
    <t>OLGA LIDIA</t>
  </si>
  <si>
    <t xml:space="preserve">GALICIA </t>
  </si>
  <si>
    <t xml:space="preserve">BAZAN </t>
  </si>
  <si>
    <t>08224645</t>
  </si>
  <si>
    <t>SER008008</t>
  </si>
  <si>
    <t>OSCAR ALFONSO</t>
  </si>
  <si>
    <t>25537883</t>
  </si>
  <si>
    <t>SER008021</t>
  </si>
  <si>
    <t>PATRICIO</t>
  </si>
  <si>
    <t>48367192</t>
  </si>
  <si>
    <t>SER008086</t>
  </si>
  <si>
    <t>PAULA</t>
  </si>
  <si>
    <t>REINA</t>
  </si>
  <si>
    <t>06020329</t>
  </si>
  <si>
    <t>SER008055</t>
  </si>
  <si>
    <t>PEDRO PRISCILIANO</t>
  </si>
  <si>
    <t>ALOMIA</t>
  </si>
  <si>
    <t>FALCÓN</t>
  </si>
  <si>
    <t>07824917</t>
  </si>
  <si>
    <t>SER008236</t>
  </si>
  <si>
    <t>RAUL</t>
  </si>
  <si>
    <t>SANTOS</t>
  </si>
  <si>
    <t>40795002</t>
  </si>
  <si>
    <t>SER008096</t>
  </si>
  <si>
    <t>REYNA</t>
  </si>
  <si>
    <t>SIMON</t>
  </si>
  <si>
    <t>48823627</t>
  </si>
  <si>
    <t>SER008161</t>
  </si>
  <si>
    <t xml:space="preserve">RENGIFO </t>
  </si>
  <si>
    <t>COPIO</t>
  </si>
  <si>
    <t>00818294</t>
  </si>
  <si>
    <t>SER008112</t>
  </si>
  <si>
    <t>RICARDO ORLANDO</t>
  </si>
  <si>
    <t>HUMMEL</t>
  </si>
  <si>
    <t>80235998</t>
  </si>
  <si>
    <t>SER008156</t>
  </si>
  <si>
    <t>RICARDO TEOFILO</t>
  </si>
  <si>
    <t>48892129</t>
  </si>
  <si>
    <t>SER008181</t>
  </si>
  <si>
    <t>RODOLFO AUGUSTO</t>
  </si>
  <si>
    <t>CHIRINOS</t>
  </si>
  <si>
    <t>MURGA</t>
  </si>
  <si>
    <t>06703446</t>
  </si>
  <si>
    <t>SER008082</t>
  </si>
  <si>
    <t>ROMUALDA</t>
  </si>
  <si>
    <t>OROPEZA</t>
  </si>
  <si>
    <t>44458291</t>
  </si>
  <si>
    <t>SER008014</t>
  </si>
  <si>
    <t>CABALLERO</t>
  </si>
  <si>
    <t>48979139</t>
  </si>
  <si>
    <t>SER008115</t>
  </si>
  <si>
    <t xml:space="preserve">ROSARIO ADELAIDA </t>
  </si>
  <si>
    <t>INFANTES DE GUTIERREZ</t>
  </si>
  <si>
    <t>SER008132</t>
  </si>
  <si>
    <t>ROSSANA HIPOLITA</t>
  </si>
  <si>
    <t xml:space="preserve">VEGA </t>
  </si>
  <si>
    <t>SEDANO</t>
  </si>
  <si>
    <t>08488768</t>
  </si>
  <si>
    <t>SER008208</t>
  </si>
  <si>
    <t>SANTOS FRANCISCO</t>
  </si>
  <si>
    <t>LLACSAHUANGA</t>
  </si>
  <si>
    <t>CRIOLLO</t>
  </si>
  <si>
    <t>08717805</t>
  </si>
  <si>
    <t>SER008198</t>
  </si>
  <si>
    <t>SATURNINA</t>
  </si>
  <si>
    <t>GUILLEN</t>
  </si>
  <si>
    <t>06758634</t>
  </si>
  <si>
    <t>SER008249</t>
  </si>
  <si>
    <t>SEGUNDINA</t>
  </si>
  <si>
    <t xml:space="preserve">VIDAL </t>
  </si>
  <si>
    <t>CAMARA</t>
  </si>
  <si>
    <t>08221372</t>
  </si>
  <si>
    <t>SER008242</t>
  </si>
  <si>
    <t>SILVIA REGINA</t>
  </si>
  <si>
    <t xml:space="preserve">VALDERRAMA </t>
  </si>
  <si>
    <t>48903917</t>
  </si>
  <si>
    <t>SER008127</t>
  </si>
  <si>
    <t>SOFIA</t>
  </si>
  <si>
    <t xml:space="preserve">SANTANDER </t>
  </si>
  <si>
    <t>48959196</t>
  </si>
  <si>
    <t>SER008126</t>
  </si>
  <si>
    <t>SUSANA VIRGINIA</t>
  </si>
  <si>
    <t>RUPP</t>
  </si>
  <si>
    <t>VDA. DE ROBLES</t>
  </si>
  <si>
    <t>10136692</t>
  </si>
  <si>
    <t>SER008174</t>
  </si>
  <si>
    <t>TEODOCIO</t>
  </si>
  <si>
    <t xml:space="preserve">AYALA </t>
  </si>
  <si>
    <t>SULCA</t>
  </si>
  <si>
    <t>28200328</t>
  </si>
  <si>
    <t>SER008043</t>
  </si>
  <si>
    <t>TERESA ANA</t>
  </si>
  <si>
    <t>SERRATI</t>
  </si>
  <si>
    <t>10644157</t>
  </si>
  <si>
    <t>SER008107</t>
  </si>
  <si>
    <t>TOMASA</t>
  </si>
  <si>
    <t>48978817</t>
  </si>
  <si>
    <t>SER008018</t>
  </si>
  <si>
    <t>TORIBIA</t>
  </si>
  <si>
    <t>GARRIDO</t>
  </si>
  <si>
    <t>07594674</t>
  </si>
  <si>
    <t>SER008205</t>
  </si>
  <si>
    <t>MINA</t>
  </si>
  <si>
    <t>09110674</t>
  </si>
  <si>
    <t>SER008075</t>
  </si>
  <si>
    <t>ARAUJO</t>
  </si>
  <si>
    <t>07804834</t>
  </si>
  <si>
    <t>SER008243</t>
  </si>
  <si>
    <t>VICTOR MARCELINO</t>
  </si>
  <si>
    <t>CASIA</t>
  </si>
  <si>
    <t>48987776</t>
  </si>
  <si>
    <t>SER008060</t>
  </si>
  <si>
    <t>VICTOR RAFAEL</t>
  </si>
  <si>
    <t>CAJA</t>
  </si>
  <si>
    <t>ECHEVARRIA</t>
  </si>
  <si>
    <t>48880125</t>
  </si>
  <si>
    <t>SER008058</t>
  </si>
  <si>
    <t>BERAUN</t>
  </si>
  <si>
    <t>SOLORZANO</t>
  </si>
  <si>
    <t>07610113</t>
  </si>
  <si>
    <t>SER008117</t>
  </si>
  <si>
    <t>WALTER WENCESLAO</t>
  </si>
  <si>
    <t>MESINAS</t>
  </si>
  <si>
    <t>07735641</t>
  </si>
  <si>
    <t>SER008182</t>
  </si>
  <si>
    <t>SER008250</t>
  </si>
  <si>
    <t>WILLIAMS</t>
  </si>
  <si>
    <t xml:space="preserve">VILLACORTA </t>
  </si>
  <si>
    <t>07286640</t>
  </si>
  <si>
    <t>SER008133</t>
  </si>
  <si>
    <t>YVONNE CARMEN</t>
  </si>
  <si>
    <t xml:space="preserve">YRIARTE </t>
  </si>
  <si>
    <t>07556223</t>
  </si>
  <si>
    <t>SER008005</t>
  </si>
  <si>
    <t>ZAYDA ELENA</t>
  </si>
  <si>
    <t>CANALES</t>
  </si>
  <si>
    <t>06090791</t>
  </si>
  <si>
    <t>SER008254</t>
  </si>
  <si>
    <t>SER008257</t>
  </si>
  <si>
    <t>08039753</t>
  </si>
  <si>
    <t>SER008256</t>
  </si>
  <si>
    <t xml:space="preserve">EMILIO ALBERTO </t>
  </si>
  <si>
    <t>SCHREIER</t>
  </si>
  <si>
    <t>JOHANSON</t>
  </si>
  <si>
    <t>08800453</t>
  </si>
  <si>
    <t>SER008255</t>
  </si>
  <si>
    <t>EMMA ELVIRA</t>
  </si>
  <si>
    <t>SER008259</t>
  </si>
  <si>
    <t>SER008260</t>
  </si>
  <si>
    <t>MERCEDES MERDELINDA</t>
  </si>
  <si>
    <t>SER008258</t>
  </si>
  <si>
    <t>SER008261</t>
  </si>
  <si>
    <t>ROBERTO ELIAS</t>
  </si>
  <si>
    <t>00362769</t>
  </si>
  <si>
    <t>SER008264</t>
  </si>
  <si>
    <t>GUILLERMO PONPEYA</t>
  </si>
  <si>
    <t>SER008266</t>
  </si>
  <si>
    <t>SER008265</t>
  </si>
  <si>
    <t>EFRAIN MARIANO</t>
  </si>
  <si>
    <t>BULEJE</t>
  </si>
  <si>
    <t>09029262</t>
  </si>
  <si>
    <t>SER008262</t>
  </si>
  <si>
    <t>SER008263</t>
  </si>
  <si>
    <t>FELIX JORGE</t>
  </si>
  <si>
    <t>06764205</t>
  </si>
  <si>
    <t>SER008267</t>
  </si>
  <si>
    <t>SATURNINO</t>
  </si>
  <si>
    <t>SER008268</t>
  </si>
  <si>
    <t xml:space="preserve">CESPEDES </t>
  </si>
  <si>
    <t>SER008269</t>
  </si>
  <si>
    <t>SER008272</t>
  </si>
  <si>
    <t>JUSTINO</t>
  </si>
  <si>
    <t>SER008273</t>
  </si>
  <si>
    <t>ROSA FLORMIRA</t>
  </si>
  <si>
    <t>TANANTA</t>
  </si>
  <si>
    <t>CORREA</t>
  </si>
  <si>
    <t>06061503</t>
  </si>
  <si>
    <t>SER008271</t>
  </si>
  <si>
    <t>SANTOS ANGELICA</t>
  </si>
  <si>
    <t>SER008270</t>
  </si>
  <si>
    <t>GAITAN</t>
  </si>
  <si>
    <t>SER008274</t>
  </si>
  <si>
    <t>SER008275</t>
  </si>
  <si>
    <t>HENRY JUAN</t>
  </si>
  <si>
    <t>SER008277</t>
  </si>
  <si>
    <t>JULIA R</t>
  </si>
  <si>
    <t xml:space="preserve">ALCANTARA </t>
  </si>
  <si>
    <t>SER008276</t>
  </si>
  <si>
    <t>MARCO POLO</t>
  </si>
  <si>
    <t>GUINET</t>
  </si>
  <si>
    <t>THOMPSON</t>
  </si>
  <si>
    <t>08435672</t>
  </si>
  <si>
    <t>SER008286</t>
  </si>
  <si>
    <t>SER008284</t>
  </si>
  <si>
    <t>17629082</t>
  </si>
  <si>
    <t>SER008278</t>
  </si>
  <si>
    <t>SER008285</t>
  </si>
  <si>
    <t>SER008283</t>
  </si>
  <si>
    <t>ANA DE JESÚS</t>
  </si>
  <si>
    <t>SER008281</t>
  </si>
  <si>
    <t>GERMAN</t>
  </si>
  <si>
    <t>SER008279</t>
  </si>
  <si>
    <t>SER008282</t>
  </si>
  <si>
    <t>NORAH</t>
  </si>
  <si>
    <t>07966014</t>
  </si>
  <si>
    <t>SER008280</t>
  </si>
  <si>
    <t>TEOTINO</t>
  </si>
  <si>
    <t>CONDOR</t>
  </si>
  <si>
    <t>SER008287</t>
  </si>
  <si>
    <t>IRMA</t>
  </si>
  <si>
    <t>SER008289</t>
  </si>
  <si>
    <t>CASSARO</t>
  </si>
  <si>
    <t>SER008291</t>
  </si>
  <si>
    <t>SER008288</t>
  </si>
  <si>
    <t>06774230</t>
  </si>
  <si>
    <t>SER008290</t>
  </si>
  <si>
    <t>FERNANDO MARCELINO</t>
  </si>
  <si>
    <t>CUYA</t>
  </si>
  <si>
    <t>07935314</t>
  </si>
  <si>
    <t>SER008292</t>
  </si>
  <si>
    <t>SER008296</t>
  </si>
  <si>
    <t>SER008293</t>
  </si>
  <si>
    <t>SER008294</t>
  </si>
  <si>
    <t>SER008295</t>
  </si>
  <si>
    <t>SER008297</t>
  </si>
  <si>
    <t xml:space="preserve">JORGE </t>
  </si>
  <si>
    <t>MEDRANO</t>
  </si>
  <si>
    <t>06129275</t>
  </si>
  <si>
    <t>SER008298</t>
  </si>
  <si>
    <t>SER008299</t>
  </si>
  <si>
    <t xml:space="preserve">PERCY ROBERTO </t>
  </si>
  <si>
    <t>08240077</t>
  </si>
  <si>
    <t>SER008303</t>
  </si>
  <si>
    <t>RABANAL</t>
  </si>
  <si>
    <t>SER008304</t>
  </si>
  <si>
    <t>FREDY ARTURO</t>
  </si>
  <si>
    <t>SANDOVAL</t>
  </si>
  <si>
    <t>MAGUIÑA</t>
  </si>
  <si>
    <t>SER008302</t>
  </si>
  <si>
    <t>SER008300</t>
  </si>
  <si>
    <t>SER008307</t>
  </si>
  <si>
    <t>BERTHA</t>
  </si>
  <si>
    <t>CAMACHO DE CHIRI</t>
  </si>
  <si>
    <t>SER008306</t>
  </si>
  <si>
    <t>BLANCA ESTHER</t>
  </si>
  <si>
    <t>ZANATTA</t>
  </si>
  <si>
    <t>SER008305</t>
  </si>
  <si>
    <t>DOMINGA</t>
  </si>
  <si>
    <t>25654862</t>
  </si>
  <si>
    <t>SER008301</t>
  </si>
  <si>
    <t>SER008308</t>
  </si>
  <si>
    <t>SER008309</t>
  </si>
  <si>
    <t>JUAN FRANCISCO</t>
  </si>
  <si>
    <t>SOSA</t>
  </si>
  <si>
    <t>CUMA</t>
  </si>
  <si>
    <t>45893669</t>
  </si>
  <si>
    <t>SER008312</t>
  </si>
  <si>
    <t>SER008310</t>
  </si>
  <si>
    <t xml:space="preserve">VARGAS </t>
  </si>
  <si>
    <t>SER008314</t>
  </si>
  <si>
    <t>SER008316</t>
  </si>
  <si>
    <t>SER008311</t>
  </si>
  <si>
    <t>SER008313</t>
  </si>
  <si>
    <t xml:space="preserve">JUAN JORGE </t>
  </si>
  <si>
    <t>06682513</t>
  </si>
  <si>
    <t>SER008315</t>
  </si>
  <si>
    <t>48356883</t>
  </si>
  <si>
    <t>NOVIEMBRE</t>
  </si>
  <si>
    <t>SER009</t>
  </si>
  <si>
    <t>SER010</t>
  </si>
  <si>
    <t>SER011</t>
  </si>
  <si>
    <t>SER012</t>
  </si>
  <si>
    <t>SER013</t>
  </si>
  <si>
    <t>SER014</t>
  </si>
  <si>
    <t>DEMETRIA</t>
  </si>
  <si>
    <t>09163616</t>
  </si>
  <si>
    <t>LOURIE</t>
  </si>
  <si>
    <t>YOURI</t>
  </si>
  <si>
    <t>P02459546</t>
  </si>
  <si>
    <t>ELISABETH MARINA</t>
  </si>
  <si>
    <t>SER008317</t>
  </si>
  <si>
    <t>SER008319</t>
  </si>
  <si>
    <t>SER008321</t>
  </si>
  <si>
    <t>SER008323</t>
  </si>
  <si>
    <t>Perfil de ingreso:
1. a,     2. b,     3. c,    4. a y b,      5. a y c,     6. b y c,     7. a, b y c
(Respuesta múltiple teniendo en cuenta que:
a. Pobreza o pobreza extrema
b. Dependencia o fragilidad
c. Victimas de cualquier tipo de violencia)</t>
  </si>
  <si>
    <t>SER008322</t>
  </si>
  <si>
    <t>SER008324</t>
  </si>
  <si>
    <t>PUMACAYO</t>
  </si>
  <si>
    <t>HUAMANÍ</t>
  </si>
  <si>
    <t>08376208</t>
  </si>
  <si>
    <t>NN GENOVEVA ALICIA</t>
  </si>
  <si>
    <t>CAR VIRGEN DEL CARMEN</t>
  </si>
  <si>
    <t>VICTOR TEODORO</t>
  </si>
  <si>
    <t>BECERRA</t>
  </si>
  <si>
    <t>06193384</t>
  </si>
  <si>
    <t>ELIZABETH</t>
  </si>
  <si>
    <t>PANDURO</t>
  </si>
  <si>
    <t>PINEDO DE CHAVEZ</t>
  </si>
  <si>
    <t>FALTA DOCUMENTO DERIVACIÓN AL CEM VILLA EL SALVADOR</t>
  </si>
  <si>
    <t>INDICA GESTIONAR PENSIÓN 65</t>
  </si>
  <si>
    <t>GENNO</t>
  </si>
  <si>
    <t>SARAVIA VDA DE PAREDES</t>
  </si>
  <si>
    <t>09153485</t>
  </si>
  <si>
    <t>DERIVA AL CEM DE SURCO</t>
  </si>
  <si>
    <t>AURELIA</t>
  </si>
  <si>
    <t>ARISTE</t>
  </si>
  <si>
    <t>LAPIERRE</t>
  </si>
  <si>
    <t>08085035</t>
  </si>
  <si>
    <t>CARMELA LAUREANA</t>
  </si>
  <si>
    <t>07006639</t>
  </si>
  <si>
    <t>07344393</t>
  </si>
  <si>
    <t>GREGORIO ALEJANDRO</t>
  </si>
  <si>
    <t xml:space="preserve">CARRANZA </t>
  </si>
  <si>
    <t>07590340</t>
  </si>
  <si>
    <t>Estado del usuario 
(1. Activo(usuario), 
2. Inactivo (egreso))</t>
  </si>
  <si>
    <t>LIN 002</t>
  </si>
  <si>
    <t>CENTRO DE ATENCION DE NOCHE - CAN</t>
  </si>
  <si>
    <t>150136</t>
  </si>
  <si>
    <t>CAN - SAN MIGUEL</t>
  </si>
  <si>
    <t>CAN2018-00056</t>
  </si>
  <si>
    <t>HOS003-13-0056</t>
  </si>
  <si>
    <t>CAN2018-00006</t>
  </si>
  <si>
    <t>HOS003-13-0006</t>
  </si>
  <si>
    <t>JOTA</t>
  </si>
  <si>
    <t>07668934</t>
  </si>
  <si>
    <t>CAN2018-00057</t>
  </si>
  <si>
    <t>HOS003-13-0057</t>
  </si>
  <si>
    <t>CÁCERES</t>
  </si>
  <si>
    <t>CAN2018-00036</t>
  </si>
  <si>
    <t>HOS003-13-0036</t>
  </si>
  <si>
    <t>ANTERO</t>
  </si>
  <si>
    <t>07909647</t>
  </si>
  <si>
    <t>CAN2018-00045</t>
  </si>
  <si>
    <t>HOS003-13-0045</t>
  </si>
  <si>
    <t xml:space="preserve">ZEDEIA  </t>
  </si>
  <si>
    <t>CAN2018-00021</t>
  </si>
  <si>
    <t>HOS003-13-0021</t>
  </si>
  <si>
    <t xml:space="preserve">ANTONIO </t>
  </si>
  <si>
    <t>GAMARRA</t>
  </si>
  <si>
    <t>25411081</t>
  </si>
  <si>
    <t>CAN2018-00004</t>
  </si>
  <si>
    <t>HOS003-13-0004</t>
  </si>
  <si>
    <t>ARTURO</t>
  </si>
  <si>
    <t>06248344</t>
  </si>
  <si>
    <t>CAN2018-00007</t>
  </si>
  <si>
    <t>HOS003-13-0007</t>
  </si>
  <si>
    <t xml:space="preserve">BENJAMIN </t>
  </si>
  <si>
    <t>PACHAS</t>
  </si>
  <si>
    <t>CAMA</t>
  </si>
  <si>
    <t>06934999</t>
  </si>
  <si>
    <t>CAN2018-00005</t>
  </si>
  <si>
    <t>HOS003-13-0005</t>
  </si>
  <si>
    <t>CARLOS BENITO</t>
  </si>
  <si>
    <t>06033842</t>
  </si>
  <si>
    <t>CAN2018-00024</t>
  </si>
  <si>
    <t>HOS003-13-0024</t>
  </si>
  <si>
    <t xml:space="preserve">CARLOS ENRIQUE </t>
  </si>
  <si>
    <t>07918170</t>
  </si>
  <si>
    <t>CAN2018-00010</t>
  </si>
  <si>
    <t>HOS003-13-0010</t>
  </si>
  <si>
    <t xml:space="preserve">CÉSAR OTONIEL </t>
  </si>
  <si>
    <t>LYAUTEY</t>
  </si>
  <si>
    <t>07221054</t>
  </si>
  <si>
    <t>CAN2018-00002</t>
  </si>
  <si>
    <t>HOS003-13-0002</t>
  </si>
  <si>
    <t xml:space="preserve">CESAR RODULFO </t>
  </si>
  <si>
    <t>LA TORRE</t>
  </si>
  <si>
    <t>08969585</t>
  </si>
  <si>
    <t>CAN2018-00039</t>
  </si>
  <si>
    <t>HOS003-13-0039</t>
  </si>
  <si>
    <t>CLAUDIA CATALINA</t>
  </si>
  <si>
    <t>MEJIA</t>
  </si>
  <si>
    <t>ARTEAGA</t>
  </si>
  <si>
    <t>08079991</t>
  </si>
  <si>
    <t>CAN2018-00023</t>
  </si>
  <si>
    <t>HOS003-13-0023</t>
  </si>
  <si>
    <t xml:space="preserve">CLAUDIO ERNESTO </t>
  </si>
  <si>
    <t xml:space="preserve">ORTIGAS </t>
  </si>
  <si>
    <t>NOBLECILLA</t>
  </si>
  <si>
    <t>07789690</t>
  </si>
  <si>
    <t>CAN2018-00046</t>
  </si>
  <si>
    <t>HOS003-13-0046</t>
  </si>
  <si>
    <t xml:space="preserve">DUQUE </t>
  </si>
  <si>
    <t>CAN2018-00037</t>
  </si>
  <si>
    <t>HOS003-13-0037</t>
  </si>
  <si>
    <t>DANIEL ESTEBAN</t>
  </si>
  <si>
    <t>PALOMARES</t>
  </si>
  <si>
    <t>07565893</t>
  </si>
  <si>
    <t>CAN2018-00032</t>
  </si>
  <si>
    <t>HOS003-13-0032</t>
  </si>
  <si>
    <t>CAN2018-00044</t>
  </si>
  <si>
    <t>HOS003-13-0044</t>
  </si>
  <si>
    <t>CAN2018-00049</t>
  </si>
  <si>
    <t>HOS003-13-0049</t>
  </si>
  <si>
    <t>CAN2018-00051</t>
  </si>
  <si>
    <t>HOS003-13-0051</t>
  </si>
  <si>
    <t>CAN2018-00015</t>
  </si>
  <si>
    <t>HOS003-13-0015</t>
  </si>
  <si>
    <t xml:space="preserve">FELIX ANTENOR </t>
  </si>
  <si>
    <t>PALOMINO</t>
  </si>
  <si>
    <t>06267208</t>
  </si>
  <si>
    <t>CAN2018-00035</t>
  </si>
  <si>
    <t>HOS003-13-0035</t>
  </si>
  <si>
    <t>CAN2018-00052</t>
  </si>
  <si>
    <t>HOS003-13-0052</t>
  </si>
  <si>
    <t>FERMIN</t>
  </si>
  <si>
    <t>CAN2018-00034</t>
  </si>
  <si>
    <t>HOS003-13-0034</t>
  </si>
  <si>
    <t>GERVE NOREL DIEGO</t>
  </si>
  <si>
    <t>CUBA</t>
  </si>
  <si>
    <t>10004496</t>
  </si>
  <si>
    <t>CAN2018-00027</t>
  </si>
  <si>
    <t>HOS003-13-0027</t>
  </si>
  <si>
    <t>06257616</t>
  </si>
  <si>
    <t>CAN2018-00026</t>
  </si>
  <si>
    <t>HOS003-13-0026</t>
  </si>
  <si>
    <t xml:space="preserve">GROVER DANIEL </t>
  </si>
  <si>
    <t>LARA</t>
  </si>
  <si>
    <t>08119501</t>
  </si>
  <si>
    <t>CAN2018-00055</t>
  </si>
  <si>
    <t>HOS003-13-0055</t>
  </si>
  <si>
    <t>CAN2018-00054</t>
  </si>
  <si>
    <t>HOS003-13-0054</t>
  </si>
  <si>
    <t>CAN2018-00025</t>
  </si>
  <si>
    <t>HOS003-13-0025</t>
  </si>
  <si>
    <t>HUGO WILFREDO</t>
  </si>
  <si>
    <t>MORENO</t>
  </si>
  <si>
    <t>06740563</t>
  </si>
  <si>
    <t>CAN2018-00053</t>
  </si>
  <si>
    <t>HOS003-13-0053</t>
  </si>
  <si>
    <t>CAN2018-00022</t>
  </si>
  <si>
    <t>HOS003-13-0022</t>
  </si>
  <si>
    <t>INDALECIO JUAN</t>
  </si>
  <si>
    <t>ZAGASTIZABAL</t>
  </si>
  <si>
    <t>06245117</t>
  </si>
  <si>
    <t>CAN2018-00001</t>
  </si>
  <si>
    <t>HOS003-13-0001</t>
  </si>
  <si>
    <t>ISMAEL ANTONIO</t>
  </si>
  <si>
    <t>07833574</t>
  </si>
  <si>
    <t>CAN2018-00042</t>
  </si>
  <si>
    <t>HOS003-13-0042</t>
  </si>
  <si>
    <t>JOAQUIN ROGELIO</t>
  </si>
  <si>
    <t>PISCOYA</t>
  </si>
  <si>
    <t>08710300</t>
  </si>
  <si>
    <t>CAN2018-00018</t>
  </si>
  <si>
    <t>HOS003-13-0018</t>
  </si>
  <si>
    <t>CAN2018-00058</t>
  </si>
  <si>
    <t>HOS003-13-0058</t>
  </si>
  <si>
    <t>ABANTO</t>
  </si>
  <si>
    <t>CAN2018-00013</t>
  </si>
  <si>
    <t>HOS003-13-0013</t>
  </si>
  <si>
    <t>CAN2018-00011</t>
  </si>
  <si>
    <t>HOS003-13-0011</t>
  </si>
  <si>
    <t xml:space="preserve">JUAN WALTER </t>
  </si>
  <si>
    <t>BETETA</t>
  </si>
  <si>
    <t>06182279</t>
  </si>
  <si>
    <t>CAN2018-00047</t>
  </si>
  <si>
    <t>HOS003-13-0047</t>
  </si>
  <si>
    <t xml:space="preserve">LEON </t>
  </si>
  <si>
    <t>CAN2018-00009</t>
  </si>
  <si>
    <t>HOS003-13-0009</t>
  </si>
  <si>
    <t>LUIS ALBERTO JUAREZ</t>
  </si>
  <si>
    <t>JUAREZ</t>
  </si>
  <si>
    <t>MADALENGOYTIA</t>
  </si>
  <si>
    <t>48790050</t>
  </si>
  <si>
    <t>CAN2018-00033</t>
  </si>
  <si>
    <t>HOS003-13-0033</t>
  </si>
  <si>
    <t>LUIS ROBERTO</t>
  </si>
  <si>
    <t>17814696</t>
  </si>
  <si>
    <t>CAN2018-00038</t>
  </si>
  <si>
    <t>HOS003-13-0038</t>
  </si>
  <si>
    <t>NELLY ROSA</t>
  </si>
  <si>
    <t>LINO MONTES</t>
  </si>
  <si>
    <t>CAN2018-00030</t>
  </si>
  <si>
    <t>HOS003-13-0030</t>
  </si>
  <si>
    <t>OSCAR TEODOMIRO</t>
  </si>
  <si>
    <t>LAPA</t>
  </si>
  <si>
    <t>08441855</t>
  </si>
  <si>
    <t>CAN2018-00050</t>
  </si>
  <si>
    <t>HOS003-13-0050</t>
  </si>
  <si>
    <t>PABLO FRANCISCO</t>
  </si>
  <si>
    <t>CAN2018-00031</t>
  </si>
  <si>
    <t>HOS003-13-0031</t>
  </si>
  <si>
    <t xml:space="preserve">PATRICIA TEODORA </t>
  </si>
  <si>
    <t xml:space="preserve">ARMAS </t>
  </si>
  <si>
    <t>SANTIAGO</t>
  </si>
  <si>
    <t>07030823</t>
  </si>
  <si>
    <t>CAN2018-00012</t>
  </si>
  <si>
    <t>HOS003-13-0012</t>
  </si>
  <si>
    <t>CAN2018-00017</t>
  </si>
  <si>
    <t>HOS003-13-0017</t>
  </si>
  <si>
    <t>RAFAEL PEDRO</t>
  </si>
  <si>
    <t>MELENDEZ</t>
  </si>
  <si>
    <t>09017521</t>
  </si>
  <si>
    <t>CAN2018-00029</t>
  </si>
  <si>
    <t>HOS003-13-0029</t>
  </si>
  <si>
    <t>RENATO GUSTAVO</t>
  </si>
  <si>
    <t>ZERGA</t>
  </si>
  <si>
    <t>SMANIA</t>
  </si>
  <si>
    <t>08591856</t>
  </si>
  <si>
    <t>CAN2018-00041</t>
  </si>
  <si>
    <t>HOS003-13-0041</t>
  </si>
  <si>
    <t>CAN2018-00020</t>
  </si>
  <si>
    <t>HOS003-13-0020</t>
  </si>
  <si>
    <t>RODOLFO WALTER</t>
  </si>
  <si>
    <t>08002073</t>
  </si>
  <si>
    <t>CAN2018-00048</t>
  </si>
  <si>
    <t>HOS003-13-0048</t>
  </si>
  <si>
    <t xml:space="preserve">SANTOS ANGELICA </t>
  </si>
  <si>
    <t>CORTES</t>
  </si>
  <si>
    <t>CAN2018-00040</t>
  </si>
  <si>
    <t>HOS003-13-0040</t>
  </si>
  <si>
    <t>SUSANA N</t>
  </si>
  <si>
    <t>08111416</t>
  </si>
  <si>
    <t>CAN2018-00008</t>
  </si>
  <si>
    <t>HOS003-13-0008</t>
  </si>
  <si>
    <t>MANCILLA</t>
  </si>
  <si>
    <t>TUNCA</t>
  </si>
  <si>
    <t>06680517</t>
  </si>
  <si>
    <t>CAN2018-00016</t>
  </si>
  <si>
    <t>HOS003-13-0016</t>
  </si>
  <si>
    <t xml:space="preserve">VICTOR TEODORO </t>
  </si>
  <si>
    <t>09331481</t>
  </si>
  <si>
    <t>CAN2018-00014</t>
  </si>
  <si>
    <t>HOS003-13-0014</t>
  </si>
  <si>
    <t>VIÍCTOR MANUEL</t>
  </si>
  <si>
    <t>PASSONI</t>
  </si>
  <si>
    <t>OROCIO</t>
  </si>
  <si>
    <t>06268233</t>
  </si>
  <si>
    <t>CAN2018-00019</t>
  </si>
  <si>
    <t>HOS003-13-0019</t>
  </si>
  <si>
    <t>VIVIANA ELISA</t>
  </si>
  <si>
    <t>SOCAPUCA</t>
  </si>
  <si>
    <t>07775468</t>
  </si>
  <si>
    <t>CAN2018-00043</t>
  </si>
  <si>
    <t>HOS003-13-0043</t>
  </si>
  <si>
    <t>CAN2018-00003</t>
  </si>
  <si>
    <t>HOS003-13-0003</t>
  </si>
  <si>
    <t xml:space="preserve">ZOCIMO </t>
  </si>
  <si>
    <t>LUJAN</t>
  </si>
  <si>
    <t>LOYOLA</t>
  </si>
  <si>
    <t>07357177</t>
  </si>
  <si>
    <t>DNI</t>
  </si>
  <si>
    <t>AUTOVALENTE</t>
  </si>
  <si>
    <t>DETERIORO COGNITIVO LEVE</t>
  </si>
  <si>
    <t>F</t>
  </si>
  <si>
    <t>FRAGIL</t>
  </si>
  <si>
    <t>ENE -NOV</t>
  </si>
  <si>
    <t>150101</t>
  </si>
  <si>
    <t>MAXIMO EDUARDO</t>
  </si>
  <si>
    <t>VILLAFANE</t>
  </si>
  <si>
    <t>EVA_SOC</t>
  </si>
  <si>
    <t>CAP_FUNC</t>
  </si>
  <si>
    <t>CAP_CONG</t>
  </si>
  <si>
    <t>EST_IMG</t>
  </si>
  <si>
    <t>MINISTERIO DE LA MUJER Y POBLACIONES VULNERABLES</t>
  </si>
  <si>
    <t>PROGRAMA INTEGRAL NACIONAL PARA EL BIENESTAR FAMILIAR - INABIF</t>
  </si>
  <si>
    <t>UNIDAD DE SERVICIOS DE PROTECCIÓN DE PERSONAS ADULTAS MAYORES - USPPAM</t>
  </si>
  <si>
    <t>Grupo_Poblac</t>
  </si>
  <si>
    <t>Tipo_Doc</t>
  </si>
  <si>
    <t>Nume_Doc</t>
  </si>
  <si>
    <t>Ape_Pater</t>
  </si>
  <si>
    <t>Ape_Mater</t>
  </si>
  <si>
    <t>Nombres</t>
  </si>
  <si>
    <t>Fech_Nac</t>
  </si>
  <si>
    <t>Sexo</t>
  </si>
  <si>
    <t>Cod_Ubigeo</t>
  </si>
  <si>
    <t>Cent_Poblado</t>
  </si>
  <si>
    <t>Direccion</t>
  </si>
  <si>
    <t>Departam</t>
  </si>
  <si>
    <t>EESS_Adsc</t>
  </si>
  <si>
    <t>FECHA AFILIACIÓN</t>
  </si>
  <si>
    <t>Tipo_Doc_Padre</t>
  </si>
  <si>
    <t>Nume_Doc_Padre</t>
  </si>
  <si>
    <t>Ape_Nom_Padre</t>
  </si>
  <si>
    <t>Tipo_Doc_Madre</t>
  </si>
  <si>
    <t>Nume_Doc_Madre</t>
  </si>
  <si>
    <t>Ape_Nom_Madre</t>
  </si>
  <si>
    <t>Tipo_Doc_Conyuge</t>
  </si>
  <si>
    <t>Nume_Doc_Conyuge</t>
  </si>
  <si>
    <t>Ape_Nom_Conyuge</t>
  </si>
  <si>
    <t>DNI_Resp</t>
  </si>
  <si>
    <t>Ape_Resp</t>
  </si>
  <si>
    <t>Nom_Resp</t>
  </si>
  <si>
    <t>Telefono</t>
  </si>
  <si>
    <t>Correo</t>
  </si>
  <si>
    <t>Tipo_Doc_BenSep</t>
  </si>
  <si>
    <t>Num_Doc_BenSep</t>
  </si>
  <si>
    <t>Ape_Pat_BenSep</t>
  </si>
  <si>
    <t>Ape_Mat_BenSep</t>
  </si>
  <si>
    <t>Nom_BenSep</t>
  </si>
  <si>
    <t>Fech_Nac_BenSep</t>
  </si>
  <si>
    <t>Sexo_BenSep</t>
  </si>
  <si>
    <t>PAM EN SITUACIÓN DE CALLE</t>
  </si>
  <si>
    <t>07587621</t>
  </si>
  <si>
    <t>ANTIGONI</t>
  </si>
  <si>
    <t>ANGELA DORA</t>
  </si>
  <si>
    <t>Calle Navarra N° 208</t>
  </si>
  <si>
    <t>Pueblo Libre</t>
  </si>
  <si>
    <t>Lima</t>
  </si>
  <si>
    <t>07945739</t>
  </si>
  <si>
    <t>VILLANUEVA ANTIGONI DE SOTOMAYOR</t>
  </si>
  <si>
    <t xml:space="preserve">CASIMIRO </t>
  </si>
  <si>
    <t>Jr. Castilla N° 521</t>
  </si>
  <si>
    <t>Pachacamac</t>
  </si>
  <si>
    <t>RISCO CASIMIRO</t>
  </si>
  <si>
    <t>LOLO NOE</t>
  </si>
  <si>
    <t>AAHH Micaela Bastidas 1 Mz.R Lt.21</t>
  </si>
  <si>
    <t>Ate</t>
  </si>
  <si>
    <t xml:space="preserve">16298549 </t>
  </si>
  <si>
    <t>FLORES ORELLANA</t>
  </si>
  <si>
    <t>CORNELIO</t>
  </si>
  <si>
    <t>20581366</t>
  </si>
  <si>
    <t>TOKIO KEIKO SOFIA FUJIMORI  MZ.H LT.02</t>
  </si>
  <si>
    <t>CARABAYLLO</t>
  </si>
  <si>
    <t>Centro de Salud "Su Majestad Hiroito"</t>
  </si>
  <si>
    <t>09312121</t>
  </si>
  <si>
    <t>ALVARADO LEON</t>
  </si>
  <si>
    <t>JAVIER CRISTIAN</t>
  </si>
  <si>
    <t>SIN DNI</t>
  </si>
  <si>
    <t>-</t>
  </si>
  <si>
    <t xml:space="preserve">BARABARITA </t>
  </si>
  <si>
    <t xml:space="preserve">JR. AYACUCHO 185 int. 104 </t>
  </si>
  <si>
    <t>CERCADO DELIMA</t>
  </si>
  <si>
    <t>C.S JUAN PEREZ CARRANZA</t>
  </si>
  <si>
    <t>VARGAS QUINTANA</t>
  </si>
  <si>
    <t>CESPEDES</t>
  </si>
  <si>
    <t>Calle Isla San Lorenzo  N°140</t>
  </si>
  <si>
    <t>03 / 04 / 2018</t>
  </si>
  <si>
    <t>No tiene</t>
  </si>
  <si>
    <t>NN  ALFONSO</t>
  </si>
  <si>
    <t>Jr.Caraveli  N°920</t>
  </si>
  <si>
    <t>BREÑA</t>
  </si>
  <si>
    <t>10478647</t>
  </si>
  <si>
    <t>SANTOYO</t>
  </si>
  <si>
    <t>GUERRERO</t>
  </si>
  <si>
    <t>ROSA MERCEDES</t>
  </si>
  <si>
    <t xml:space="preserve">Mz. H lt.28 Lomas de Pachacamac </t>
  </si>
  <si>
    <t>La Molina</t>
  </si>
  <si>
    <t>C. S PORTADA DE MANCHAY</t>
  </si>
  <si>
    <t>07922241</t>
  </si>
  <si>
    <t>01.12.1954</t>
  </si>
  <si>
    <t>Av. Mariano Cornejo N° 1157</t>
  </si>
  <si>
    <t>07927835</t>
  </si>
  <si>
    <t>ECHEVARRIA MENDOZA</t>
  </si>
  <si>
    <t>MARTHA LUPE</t>
  </si>
  <si>
    <t>Choza</t>
  </si>
  <si>
    <t>Diaz</t>
  </si>
  <si>
    <t>César Gusravo</t>
  </si>
  <si>
    <t xml:space="preserve">Calle Paderevski N° 159 Urb. La Calera de la Merced </t>
  </si>
  <si>
    <t>Surquillo</t>
  </si>
  <si>
    <t>08856494</t>
  </si>
  <si>
    <t>Díaz Davila Vda. de Choza</t>
  </si>
  <si>
    <t>Edna Alida</t>
  </si>
  <si>
    <t>Madrid 175 segundo piso</t>
  </si>
  <si>
    <t>Pueeblo lIbre</t>
  </si>
  <si>
    <t>08731402</t>
  </si>
  <si>
    <t>PEDRESCHI SANTIN</t>
  </si>
  <si>
    <t>ROSARIO DEL PILAR</t>
  </si>
  <si>
    <t>Masculino</t>
  </si>
  <si>
    <t>Jr. Huanuco 895</t>
  </si>
  <si>
    <t>Huanuco</t>
  </si>
  <si>
    <t>C. S  Amarilis Pomares</t>
  </si>
  <si>
    <t>Ramos</t>
  </si>
  <si>
    <t>Ttito</t>
  </si>
  <si>
    <t>Aquiles</t>
  </si>
  <si>
    <t>25745325</t>
  </si>
  <si>
    <t>LEYVA PAREDES</t>
  </si>
  <si>
    <t>LILIANA YVONNE</t>
  </si>
  <si>
    <t>DOMINGO CASANOVA 350</t>
  </si>
  <si>
    <t>PERALES GARAYAR</t>
  </si>
  <si>
    <t>RICARDO ALFONSO</t>
  </si>
  <si>
    <t>Av. Costanera N° 2158</t>
  </si>
  <si>
    <t>San Miguel</t>
  </si>
  <si>
    <t>42514402</t>
  </si>
  <si>
    <t>HERRERA RIVAS</t>
  </si>
  <si>
    <t>ANGELO FRANCO</t>
  </si>
  <si>
    <t>Toro</t>
  </si>
  <si>
    <t>Díaz</t>
  </si>
  <si>
    <t>Perla Esperanza</t>
  </si>
  <si>
    <t>Jr. Huancabamba N° 1027</t>
  </si>
  <si>
    <t>Breña</t>
  </si>
  <si>
    <t>06705076</t>
  </si>
  <si>
    <t>TORO CLAUSSI</t>
  </si>
  <si>
    <t>BERTHITA DEL PILAR</t>
  </si>
  <si>
    <t xml:space="preserve">SIN DNI </t>
  </si>
  <si>
    <t>NARCISA</t>
  </si>
  <si>
    <t xml:space="preserve">JR. SAN PEDRO DE CARABAYLLO 693, URB.SANTA ISABEL </t>
  </si>
  <si>
    <t>04063832</t>
  </si>
  <si>
    <t>CAMPOS ROMERO</t>
  </si>
  <si>
    <t>Gavilan</t>
  </si>
  <si>
    <t>Gallegos</t>
  </si>
  <si>
    <t>Sergio Augusto</t>
  </si>
  <si>
    <t>Horacio Urteaga N° 1547</t>
  </si>
  <si>
    <t>Jesús María</t>
  </si>
  <si>
    <t>07942376</t>
  </si>
  <si>
    <t>GAVILAN GUEVARA</t>
  </si>
  <si>
    <t>ROSA ELVIRA</t>
  </si>
  <si>
    <t>De Quispe</t>
  </si>
  <si>
    <t>Beatriz</t>
  </si>
  <si>
    <t>Av. José Olaya Mz. B Lte. 5 Piedra Liza – Taboada Callao</t>
  </si>
  <si>
    <t>Callao</t>
  </si>
  <si>
    <t>200 MILLAS</t>
  </si>
  <si>
    <t>25453437</t>
  </si>
  <si>
    <t>QUISPE GARCÍA</t>
  </si>
  <si>
    <t>NEMESIO</t>
  </si>
  <si>
    <t>Fernández</t>
  </si>
  <si>
    <t>Rivera</t>
  </si>
  <si>
    <t>Pablo Antonio</t>
  </si>
  <si>
    <t>Calle José Gabriel Charriarse 596 Zona D</t>
  </si>
  <si>
    <t>San Juan de Miraflores</t>
  </si>
  <si>
    <t>07825979</t>
  </si>
  <si>
    <t>Fernández Rivera</t>
  </si>
  <si>
    <t>Leonor Lorenza</t>
  </si>
  <si>
    <t>3666793</t>
  </si>
  <si>
    <t>DANIEL ENRIQUE</t>
  </si>
  <si>
    <t>MASCULINO</t>
  </si>
  <si>
    <t>CALLE PLUTON D - 141 SALAMANCA. ATE</t>
  </si>
  <si>
    <t>C.S SALAMANCA</t>
  </si>
  <si>
    <t>O6595306</t>
  </si>
  <si>
    <t>CEDRON TAGLE</t>
  </si>
  <si>
    <t>DORIS</t>
  </si>
  <si>
    <t>Hoempler</t>
  </si>
  <si>
    <t>Llerena</t>
  </si>
  <si>
    <t>Elsa Gladys</t>
  </si>
  <si>
    <t>Calle Carlos Arrieta N° 446</t>
  </si>
  <si>
    <t xml:space="preserve">Lima </t>
  </si>
  <si>
    <t>07904897</t>
  </si>
  <si>
    <t>Hoempler Gutierrez</t>
  </si>
  <si>
    <t>Carlos Alfredo</t>
  </si>
  <si>
    <t xml:space="preserve">Pasara </t>
  </si>
  <si>
    <t>Pasara</t>
  </si>
  <si>
    <t>Andrés Lorenzo Bartolomé Gonzalo</t>
  </si>
  <si>
    <t xml:space="preserve">Jr. Arístides Del Carpio 1144 Dpto. 401 Urb, Los Cipreses </t>
  </si>
  <si>
    <t>U.V.3</t>
  </si>
  <si>
    <t>08269952</t>
  </si>
  <si>
    <t>PASARA</t>
  </si>
  <si>
    <t>MANUEL TORIBIO JUAN MATEO</t>
  </si>
  <si>
    <t>Guerra</t>
  </si>
  <si>
    <t>Zumaeta</t>
  </si>
  <si>
    <t>Manuel Jesús</t>
  </si>
  <si>
    <t>Calle Miguel Cevelli 1472 Mateo Salado</t>
  </si>
  <si>
    <t>CC.SS NAPO</t>
  </si>
  <si>
    <t>Orellana Gonzales</t>
  </si>
  <si>
    <t>Yolanda</t>
  </si>
  <si>
    <t>981284564</t>
  </si>
  <si>
    <t>Orellana</t>
  </si>
  <si>
    <t>Gonzales</t>
  </si>
  <si>
    <t>Ceroni</t>
  </si>
  <si>
    <t>Guzman</t>
  </si>
  <si>
    <t>Olinto</t>
  </si>
  <si>
    <t>Costa Verde</t>
  </si>
  <si>
    <t>Magdalena</t>
  </si>
  <si>
    <t>07196814</t>
  </si>
  <si>
    <t>Ceroni Guman</t>
  </si>
  <si>
    <t>Orlando</t>
  </si>
  <si>
    <t>CERONI</t>
  </si>
  <si>
    <t>ORLANDO</t>
  </si>
  <si>
    <t>O8597157</t>
  </si>
  <si>
    <t>ARIETA</t>
  </si>
  <si>
    <t>Av. 12 de Octubre Mz LL Lt. 6 Los Libertadores - SMP</t>
  </si>
  <si>
    <t>SMP</t>
  </si>
  <si>
    <t>Centro de Salud Los  Libertadores</t>
  </si>
  <si>
    <t>O8478938</t>
  </si>
  <si>
    <t xml:space="preserve">Arieta Rios </t>
  </si>
  <si>
    <t>Mario Otto</t>
  </si>
  <si>
    <t>Montes</t>
  </si>
  <si>
    <t>Narrea</t>
  </si>
  <si>
    <t>Juan Alberto</t>
  </si>
  <si>
    <t>Conde de Supereunda 141  Int 3 Cercado</t>
  </si>
  <si>
    <t>SAN SEBASTIAN</t>
  </si>
  <si>
    <t>07093358</t>
  </si>
  <si>
    <t>Montes Narrea</t>
  </si>
  <si>
    <t>Nicolasa</t>
  </si>
  <si>
    <t xml:space="preserve">BALNEARIOS DE JESUS S/N </t>
  </si>
  <si>
    <t>PESTO DE SALUD VILLA JESUS</t>
  </si>
  <si>
    <t>LOAYZA  BORJA</t>
  </si>
  <si>
    <t>SANDRA  EDITH</t>
  </si>
  <si>
    <t>Glasinovich</t>
  </si>
  <si>
    <t>Ramírez</t>
  </si>
  <si>
    <t>Julio César</t>
  </si>
  <si>
    <t>Calle Ramón Herrera 273</t>
  </si>
  <si>
    <t>07938449</t>
  </si>
  <si>
    <t>Farfan Ramírez</t>
  </si>
  <si>
    <t>Jorge Alberto</t>
  </si>
  <si>
    <t>Morin</t>
  </si>
  <si>
    <t xml:space="preserve">Lam </t>
  </si>
  <si>
    <t>Wonson Carlos</t>
  </si>
  <si>
    <t>Jorge Chavez 1039 Tablada de Lurin Villa María del Triunfo</t>
  </si>
  <si>
    <t>Villa María del Triunfo</t>
  </si>
  <si>
    <t>10028410</t>
  </si>
  <si>
    <t>Huaman Sulca</t>
  </si>
  <si>
    <t>Edith Jenny</t>
  </si>
  <si>
    <t>980790482</t>
  </si>
  <si>
    <t>Mamani</t>
  </si>
  <si>
    <t>Condori</t>
  </si>
  <si>
    <t>Victoria</t>
  </si>
  <si>
    <t>Jr. Sandia N° 108  Int. 103</t>
  </si>
  <si>
    <t>08131235</t>
  </si>
  <si>
    <t>Cisneros Céspedes</t>
  </si>
  <si>
    <t>Percy Hugo</t>
  </si>
  <si>
    <t>PUESTO DE SALUD VILLA JESUS</t>
  </si>
  <si>
    <t xml:space="preserve">Mz. O2 Lt. 4 Urb. San Diego </t>
  </si>
  <si>
    <t>Centro de Salud Los Olivos de Pro</t>
  </si>
  <si>
    <t>O7465023</t>
  </si>
  <si>
    <t>Bravo Espinoza</t>
  </si>
  <si>
    <t xml:space="preserve">Elizabeth </t>
  </si>
  <si>
    <t>De la Cruz</t>
  </si>
  <si>
    <t>Nicolás</t>
  </si>
  <si>
    <t>Jr. Camaná 205</t>
  </si>
  <si>
    <t>Centro de Salud San Sebastián.</t>
  </si>
  <si>
    <t>06026799</t>
  </si>
  <si>
    <t xml:space="preserve">De la Cruz Ramírez </t>
  </si>
  <si>
    <t>Froilan</t>
  </si>
  <si>
    <t>Rosales</t>
  </si>
  <si>
    <t>Araoz</t>
  </si>
  <si>
    <t>Luisa Silvia</t>
  </si>
  <si>
    <t>Jr, Dinmarca 1327 Dpto A</t>
  </si>
  <si>
    <t>Centro de Salud Mirones</t>
  </si>
  <si>
    <t>06095872</t>
  </si>
  <si>
    <t xml:space="preserve">Rosales Araoz </t>
  </si>
  <si>
    <t>Miriam Guadalupe</t>
  </si>
  <si>
    <t>TELLERÍA</t>
  </si>
  <si>
    <t>PÉREZ ALBELA</t>
  </si>
  <si>
    <t>Av.Santa Cruz 779-Dpto.502</t>
  </si>
  <si>
    <t>Centro de Salud Miraflores</t>
  </si>
  <si>
    <t>06132611</t>
  </si>
  <si>
    <t>FARFAN SEVILLANOS</t>
  </si>
  <si>
    <t>TOMAS</t>
  </si>
  <si>
    <t>Cabrera</t>
  </si>
  <si>
    <t>Peñaranda</t>
  </si>
  <si>
    <t>Oswaldo</t>
  </si>
  <si>
    <t>Jr. Canchay 103</t>
  </si>
  <si>
    <t>AUCCASI</t>
  </si>
  <si>
    <t>Zona 12 de Noviembre Pamplona Alta</t>
  </si>
  <si>
    <t>SJM</t>
  </si>
  <si>
    <t>Centro de Salud Villa San Luis</t>
  </si>
  <si>
    <t>09586844</t>
  </si>
  <si>
    <t>Poccotay Cardenas</t>
  </si>
  <si>
    <t>Elena</t>
  </si>
  <si>
    <r>
      <t xml:space="preserve">Vía de ingreso (1. CEM
2. Comisarias,  3. Hospitales, 4. Fiscalía,  5. Juzgado,  6. Ministerios (MIMP,  MINTRA, ETC),  7. Municipalidades, 
8. Reporte de la Sociedad Civil,  9. Solicitud propia, 
</t>
    </r>
    <r>
      <rPr>
        <b/>
        <sz val="9"/>
        <color theme="1"/>
        <rFont val="Calibri"/>
        <family val="2"/>
        <scheme val="minor"/>
      </rPr>
      <t>10. Equipo de Identificación PP142</t>
    </r>
    <r>
      <rPr>
        <sz val="9"/>
        <color theme="1"/>
        <rFont val="Calibri"/>
        <family val="2"/>
        <scheme val="minor"/>
      </rPr>
      <t xml:space="preserve">
11.  Otros)</t>
    </r>
  </si>
  <si>
    <t>VARIABLES NO CONSIDERADAS EN LA NUEVA MATRIZ</t>
  </si>
  <si>
    <r>
      <t xml:space="preserve">Vía de ingreso 
(1. CEM, 2. Comisarias,  3. Hospitales, 4. Fiscalía,  5. Juzgado, 6. Ministerios (MIMP; MINTRA, ETC), 
7. Municipalidades,  8. Reporte de la Sociedad Civil,  9. Solicitud propia, 10. </t>
    </r>
    <r>
      <rPr>
        <b/>
        <sz val="9"/>
        <color rgb="FF0000FE"/>
        <rFont val="Calibri"/>
        <family val="2"/>
        <scheme val="minor"/>
      </rPr>
      <t>Equipo Identificación PP142, y</t>
    </r>
    <r>
      <rPr>
        <sz val="9"/>
        <color theme="1"/>
        <rFont val="Calibri"/>
        <family val="2"/>
        <scheme val="minor"/>
      </rPr>
      <t xml:space="preserve">  11.  Otros</t>
    </r>
    <r>
      <rPr>
        <b/>
        <sz val="9"/>
        <color rgb="FF0000FE"/>
        <rFont val="Calibri"/>
        <family val="2"/>
        <scheme val="minor"/>
      </rPr>
      <t>)</t>
    </r>
    <r>
      <rPr>
        <sz val="9"/>
        <color theme="1"/>
        <rFont val="Calibri"/>
        <family val="2"/>
        <scheme val="minor"/>
      </rPr>
      <t xml:space="preserve">
</t>
    </r>
  </si>
  <si>
    <t>26/01/2018</t>
  </si>
  <si>
    <t>26/02/2018</t>
  </si>
  <si>
    <t>15/05/2018</t>
  </si>
  <si>
    <t>16/05/2018</t>
  </si>
  <si>
    <t>24/05/2018</t>
  </si>
  <si>
    <t>03/04/2018</t>
  </si>
  <si>
    <t>15/01/2018</t>
  </si>
  <si>
    <t>14/06/2018</t>
  </si>
  <si>
    <t>18/06/2018</t>
  </si>
  <si>
    <t>05/07/2018</t>
  </si>
  <si>
    <t>16/07/2018</t>
  </si>
  <si>
    <t>24/07/2018</t>
  </si>
  <si>
    <t>03/08/2018</t>
  </si>
  <si>
    <t>09/08/2018</t>
  </si>
  <si>
    <t>16/08/2018</t>
  </si>
  <si>
    <t>05/09/2018</t>
  </si>
  <si>
    <t>30/09/2014</t>
  </si>
  <si>
    <t>13/09/2012</t>
  </si>
  <si>
    <t>27/09/2018</t>
  </si>
  <si>
    <t>29/11/2018</t>
  </si>
  <si>
    <t>19/10/2018</t>
  </si>
  <si>
    <t>22/10/2018</t>
  </si>
  <si>
    <t>26/10/2018</t>
  </si>
  <si>
    <t>05/11/2018</t>
  </si>
  <si>
    <t>06/11/2018</t>
  </si>
  <si>
    <t>12/11/2018</t>
  </si>
  <si>
    <t>16/11/2018</t>
  </si>
  <si>
    <t>19/11/2018</t>
  </si>
  <si>
    <t>22/11/2018</t>
  </si>
  <si>
    <t>06/12/2018</t>
  </si>
  <si>
    <t>09/11/2018</t>
  </si>
  <si>
    <t>04/12/2018</t>
  </si>
  <si>
    <t>FARAM</t>
  </si>
  <si>
    <t>FARFAM</t>
  </si>
  <si>
    <t>SE ACTUALZIARON DATOS SU NOMBRE VERDADERO ES EL QUE SE ACTUALIZO</t>
  </si>
  <si>
    <t>CEM VILLA EL SALVADOR</t>
  </si>
  <si>
    <t>SE ACTUALIZO NOMBRE "VALENZUELA MONDRAGOS HUMBERTO"</t>
  </si>
  <si>
    <t>WIGBERTO</t>
  </si>
  <si>
    <t>28102840</t>
  </si>
  <si>
    <t>CEM  SAN MARTIN DE PORRES</t>
  </si>
  <si>
    <t xml:space="preserve"> CAR CIENEGUILLA</t>
  </si>
  <si>
    <t>DETERIORO COGNITIVO MODERADO</t>
  </si>
  <si>
    <t>INGRESO AL CAR CIENEGUILLA</t>
  </si>
  <si>
    <t>SE ACTUALIZO INGRESO AL CAR</t>
  </si>
  <si>
    <t>SE ACTUALIZO DATOS</t>
  </si>
  <si>
    <t xml:space="preserve">DULA </t>
  </si>
  <si>
    <t>ARELLAN</t>
  </si>
  <si>
    <t>07817563</t>
  </si>
  <si>
    <r>
      <t xml:space="preserve">Tipo de identificación de la persona (1. CEM, 2. Comisarías, 3. Hospitales,  4. Fiscalía, 5. Juzgado, 6. Ministerios (MIMP; MINTRA, ETC),  7. Municipalidades,  8. Reporte de la Sociedad Civil,  9. Solicitud propia, </t>
    </r>
    <r>
      <rPr>
        <sz val="10"/>
        <color rgb="FF0000FE"/>
        <rFont val="Calibri"/>
        <family val="2"/>
        <scheme val="minor"/>
      </rPr>
      <t>10. Focalización</t>
    </r>
    <r>
      <rPr>
        <sz val="10"/>
        <color theme="1"/>
        <rFont val="Calibri"/>
        <family val="2"/>
        <scheme val="minor"/>
      </rPr>
      <t xml:space="preserve"> 11.  Otros)</t>
    </r>
  </si>
  <si>
    <t>Tipo de documento de identidad con la que cuenta la persona identificada (1. DNI, 2. Libreta electoral, 3. Carnet de Extranjería,
4. Partida de Nacimiento, 5. No tiene)</t>
  </si>
  <si>
    <r>
      <rPr>
        <b/>
        <sz val="10"/>
        <color theme="1"/>
        <rFont val="Calibri"/>
        <family val="2"/>
        <scheme val="minor"/>
      </rPr>
      <t xml:space="preserve">Derecho N° 3: Necesidad de restitución del derecho a vivir en familia y envejecer en el hogar </t>
    </r>
    <r>
      <rPr>
        <sz val="10"/>
        <color theme="1"/>
        <rFont val="Calibri"/>
        <family val="2"/>
        <scheme val="minor"/>
      </rPr>
      <t xml:space="preserve">
(Se refiere a la reinserción de la PAM en su familia)
</t>
    </r>
    <r>
      <rPr>
        <b/>
        <sz val="10"/>
        <color theme="1"/>
        <rFont val="Calibri"/>
        <family val="2"/>
        <scheme val="minor"/>
      </rPr>
      <t xml:space="preserve">(1.Si, 2. No) </t>
    </r>
  </si>
  <si>
    <r>
      <rPr>
        <b/>
        <sz val="10"/>
        <color theme="1"/>
        <rFont val="Calibri"/>
        <family val="2"/>
        <scheme val="minor"/>
      </rPr>
      <t>Derecho N° 2: Necesidad de restitución del derecho al aseguramiento universal</t>
    </r>
    <r>
      <rPr>
        <sz val="10"/>
        <color theme="1"/>
        <rFont val="Calibri"/>
        <family val="2"/>
        <scheme val="minor"/>
      </rPr>
      <t xml:space="preserve">
(Se refiere al número al aseguramiento al SIS u otros tipo de aseguramiento). Cabe señalar que dicha restitución se realiza previa gestión que se realiza con el MINSA
</t>
    </r>
    <r>
      <rPr>
        <b/>
        <sz val="10"/>
        <color theme="1"/>
        <rFont val="Calibri"/>
        <family val="2"/>
        <scheme val="minor"/>
      </rPr>
      <t xml:space="preserve">(1.Si, 2. No) </t>
    </r>
  </si>
  <si>
    <r>
      <rPr>
        <b/>
        <sz val="10"/>
        <color theme="1"/>
        <rFont val="Calibri"/>
        <family val="2"/>
        <scheme val="minor"/>
      </rPr>
      <t>Derecho N° 1: Necesidad de restitución del derecho a la identidad</t>
    </r>
    <r>
      <rPr>
        <sz val="10"/>
        <color theme="1"/>
        <rFont val="Calibri"/>
        <family val="2"/>
        <scheme val="minor"/>
      </rPr>
      <t xml:space="preserve">
(Se refiere a la obtención del documento de identidad de la PAM). Cabe señalar que dicha restitución se realiza previa gestión que se realiza con el RENIEC u otra entidad
</t>
    </r>
    <r>
      <rPr>
        <b/>
        <sz val="10"/>
        <color theme="1"/>
        <rFont val="Calibri"/>
        <family val="2"/>
        <scheme val="minor"/>
      </rPr>
      <t xml:space="preserve">(1.Si, 2. No) </t>
    </r>
  </si>
  <si>
    <t>SITUACIÓN ECONÓMICA, GANA 30 SOLES DIARIOS // DIAGNOSTICO SOCIAL ES POBRE EXTREMO</t>
  </si>
  <si>
    <t>DERIVAR A LA MUNICIPALIDAD DE BELLAVISTA</t>
  </si>
  <si>
    <t>INFORME NO INDICA A QUE CEN DERIVAR// INDICA TRAMITAR SIS NO HAY DOCUMENTO DE INICIO DE TRÁMITE</t>
  </si>
  <si>
    <t>FALTA DOCUMENTO DERIVACIÓN AL MINISTERIO DE JUSTICIA????</t>
  </si>
  <si>
    <t>VERIFICAR COMO INGRESA EL CASO// EXPEDIENTE DERIVADO DEL MIMP// …..FALTA DOCUMENTO DERIVACIÓN, AL CENTRO DE ASISTENCIA LEGAL GRATUITA DEL MINISTERIO DE JUSTICIA</t>
  </si>
  <si>
    <t>SE VERIFICA QUE NO TIENE DNI, NO CUENTA CON SIS // NO INDICA EN RECOMENDACIONES</t>
  </si>
  <si>
    <t>EN LA FICHA IDENTIFICACIÓN SOLICITA AFILIACIÓN A PENSIÓN 65// ….REVISAR INFORME // INDICA CIERRE TEMPORAL POR FALTA DE DATOS // ….???? RECOMENDACIONES SE DEBE INDICAR QUE SE DERIVE A LA MUNICIPALIDAD PARA TRAMITAR PENSIÓN 65???....</t>
  </si>
  <si>
    <t>HACER SEGUIMIENTO PARA VERIFICAR IDENTIDAD// SI CUENTA CON DNI O SIS</t>
  </si>
  <si>
    <t>FALTA DOCUMENTO DERIVACIÓN, INFORME PSICOLÓGICO INDICA DERIVAR AL CAN Y MUNICIPALIDAD METROPOLITANA// SE EVIDENCIA FALTA DE COORDINACIÓN VERIFICAR RECOMENDACIONES</t>
  </si>
  <si>
    <t>CASO SE EVALUÓ EN NOVIEMBRE // SE DERIVÓ AL CEM VILLA EL SALVADOR</t>
  </si>
  <si>
    <t>FALTA DOCUMENTO DERIVACIÓN INFORME SOCIAL INDICA INGRESAR A UN CAR Y TRAMITAR DNI</t>
  </si>
  <si>
    <t>FALTA DOCUMENTO DERIVACIÓN, NO INDICA A QUE CEM, INDICA DERIVAR DOC. A LA MUNICIPALIDAD.</t>
  </si>
  <si>
    <t>SOLICITAR EL TRÁMITE DEL SIS</t>
  </si>
  <si>
    <t>FALTA DOCUMENTO DERIVACIÓN, DESEA INGRESAR A UN CAR PRIVADO YA QUE CUENTA CON PENSIÓN</t>
  </si>
  <si>
    <t>HACER SEGUIMIENTO PARA REACTIVAR EL SIS</t>
  </si>
  <si>
    <t>INDICA QUE CONTINÚE EN CASA HOGAR</t>
  </si>
  <si>
    <t>FALTA DOCUMENTO DERIVACIÓN A UN CENTRO DE ATENCIÓN RESIDENCIAL PRIVADO</t>
  </si>
  <si>
    <t>FALTA DOCUMENTO DERIVACIÓN, HACER SEGUIMIENTO</t>
  </si>
  <si>
    <t>INFORME SOCIAL INDICA ARCHIVA EL CASO/// INFORME PSICOLÓGICO RECOMIENDA INGRESAR A UN CAR???????????????????</t>
  </si>
  <si>
    <t>FALTA DOCUMENTO DERIVACIÓN AL CIAM… INDICA CONTINUAR CON LA BÚSQUEDA DE FAMILIARES</t>
  </si>
  <si>
    <t>RECOMIENDA CONTINUÉ EN LA CASA DE REPOSO</t>
  </si>
  <si>
    <t>HACER SEGUIMIENTO INDICA INGRESAR AL CAN</t>
  </si>
  <si>
    <t>DERIVAR A LA MUNICIPALIDAD Y PENSIÓN 65??</t>
  </si>
  <si>
    <t>RECOMIENDA DERIVAR A LA MUNICIPALIDAD // INGRESO POR LA MUNICIPALIDAD</t>
  </si>
  <si>
    <t>PAM INGRESA POR LA MUNICIPALIDAD DERIVA A LA MUNICIPALIDAD</t>
  </si>
  <si>
    <t>COMENTARIOS</t>
  </si>
  <si>
    <t>150128</t>
  </si>
  <si>
    <t>070101</t>
  </si>
  <si>
    <t>150133</t>
  </si>
  <si>
    <t>FLOR</t>
  </si>
  <si>
    <t>CONISLLA</t>
  </si>
  <si>
    <t>NAVENTA</t>
  </si>
  <si>
    <t xml:space="preserve">REBECA </t>
  </si>
  <si>
    <t>MATILDE</t>
  </si>
  <si>
    <t xml:space="preserve">MARIBEL </t>
  </si>
  <si>
    <t>POLO</t>
  </si>
  <si>
    <t>NATALIA</t>
  </si>
  <si>
    <t>LLACUA</t>
  </si>
  <si>
    <t>ZARATE</t>
  </si>
  <si>
    <t>09616542</t>
  </si>
  <si>
    <t>OSTOS</t>
  </si>
  <si>
    <t>ATANACIO</t>
  </si>
  <si>
    <t>EDITH</t>
  </si>
  <si>
    <t>07242948</t>
  </si>
  <si>
    <t>RENGIFO</t>
  </si>
  <si>
    <t>HIDALGO</t>
  </si>
  <si>
    <t>07449110</t>
  </si>
  <si>
    <t>FIORELLA</t>
  </si>
  <si>
    <t>TECSI</t>
  </si>
  <si>
    <t>43876344</t>
  </si>
  <si>
    <t>CANTORAL</t>
  </si>
  <si>
    <t>06570935</t>
  </si>
  <si>
    <t>08664749</t>
  </si>
  <si>
    <t>MENCIA</t>
  </si>
  <si>
    <t>FABIAN</t>
  </si>
  <si>
    <t>IRRIBARREN</t>
  </si>
  <si>
    <t>VALDERRAMA</t>
  </si>
  <si>
    <t>MICAELA</t>
  </si>
  <si>
    <t>CENA</t>
  </si>
  <si>
    <t>CASAPAICO</t>
  </si>
  <si>
    <t>06767633</t>
  </si>
  <si>
    <t>06184995</t>
  </si>
  <si>
    <t>MELISSA</t>
  </si>
  <si>
    <t>CLAVO</t>
  </si>
  <si>
    <t>HUANCAS</t>
  </si>
  <si>
    <t>JHOBIMAELA</t>
  </si>
  <si>
    <t xml:space="preserve">VANESA </t>
  </si>
  <si>
    <t>09440428</t>
  </si>
  <si>
    <t>LIZETTE</t>
  </si>
  <si>
    <t>CANTORIN</t>
  </si>
  <si>
    <t>LEZANA</t>
  </si>
  <si>
    <t>47486013</t>
  </si>
  <si>
    <t>LAYCE</t>
  </si>
  <si>
    <t>PARAGULLA</t>
  </si>
  <si>
    <t>43033474</t>
  </si>
  <si>
    <t xml:space="preserve">YOYI MILUZKA  </t>
  </si>
  <si>
    <t>ORDOÑEZ</t>
  </si>
  <si>
    <t>OFELIA</t>
  </si>
  <si>
    <t>CHUMPITAZ</t>
  </si>
  <si>
    <t>MARÍA DEL PILAR</t>
  </si>
  <si>
    <t>CARBONERO</t>
  </si>
  <si>
    <t>09673299</t>
  </si>
  <si>
    <t>LISBELL</t>
  </si>
  <si>
    <t>REVOLLAR</t>
  </si>
  <si>
    <t>06906447</t>
  </si>
  <si>
    <t>EMELINA</t>
  </si>
  <si>
    <t>CORONEL</t>
  </si>
  <si>
    <t>IRMA GLORIA</t>
  </si>
  <si>
    <t xml:space="preserve">LUJAN </t>
  </si>
  <si>
    <t>JAPAY</t>
  </si>
  <si>
    <t>ANGEL HUMBERTO</t>
  </si>
  <si>
    <t xml:space="preserve">CABALLERO </t>
  </si>
  <si>
    <t>PULCHA</t>
  </si>
  <si>
    <t>BETTY GIOVANNA</t>
  </si>
  <si>
    <t xml:space="preserve">URBINA </t>
  </si>
  <si>
    <t>MILENA YAQUELINE</t>
  </si>
  <si>
    <t>CABANILLAS</t>
  </si>
  <si>
    <t>LLULIANA</t>
  </si>
  <si>
    <t>PACAYA</t>
  </si>
  <si>
    <t>LILY ELVA</t>
  </si>
  <si>
    <t>CABREJO</t>
  </si>
  <si>
    <t>LUZ MARILYN</t>
  </si>
  <si>
    <t>CABANA</t>
  </si>
  <si>
    <t>ELSA ANA</t>
  </si>
  <si>
    <t>RICALDI</t>
  </si>
  <si>
    <t>LIZARRAGA</t>
  </si>
  <si>
    <t>ESTHER</t>
  </si>
  <si>
    <t>JULIA SARA</t>
  </si>
  <si>
    <t>GONZALEZ</t>
  </si>
  <si>
    <t>CAVERO</t>
  </si>
  <si>
    <t>JORGE JOEL</t>
  </si>
  <si>
    <t xml:space="preserve">FELIPA </t>
  </si>
  <si>
    <t>08135755</t>
  </si>
  <si>
    <t>06732955</t>
  </si>
  <si>
    <t>09709210</t>
  </si>
  <si>
    <t>CUIDADOR</t>
  </si>
  <si>
    <t>PONTIFICIA UNIVERSIDAD CATÓLICA DEL PERÚ</t>
  </si>
  <si>
    <t>PRIVADA</t>
  </si>
  <si>
    <t>FLORMAGY70@GMAIL.COM</t>
  </si>
  <si>
    <t>BACA_NR04@HOTMAIL.COM</t>
  </si>
  <si>
    <t>MARIBEL_2901@HOTMAIL.COM</t>
  </si>
  <si>
    <t>LUZOSTOS923@GMAIL.COM</t>
  </si>
  <si>
    <t>LUZ27-@HOTMAIL.COM</t>
  </si>
  <si>
    <t>MECHEPSI@YAHOO.ES</t>
  </si>
  <si>
    <t>ROSA.ROMEROCLE@GMAIL.GOB</t>
  </si>
  <si>
    <t xml:space="preserve">FAMIQUITO@HOTMAIL.COM </t>
  </si>
  <si>
    <t>JACANTORAL@HOTMAIL.COM</t>
  </si>
  <si>
    <t>MENFA71@HOTMAIL.COM</t>
  </si>
  <si>
    <t>MARILLITA_37@HOTMAIL.COM</t>
  </si>
  <si>
    <t>VIRGO_CENA@HOTMAIL.COM</t>
  </si>
  <si>
    <t>PSICOLO0407@YAHOO.ES</t>
  </si>
  <si>
    <t>TITA_2504@HOTMAIL.COM</t>
  </si>
  <si>
    <t>JHOBIMAELA.GARCIA@INABIF.GOB.PE</t>
  </si>
  <si>
    <t>VANVIC1707@GMAIL.COM</t>
  </si>
  <si>
    <t>MILAGROSTT.508@GMAIL.COM</t>
  </si>
  <si>
    <t>LIZETTE_C21@HOTMAIL.COM</t>
  </si>
  <si>
    <t>LPARAGULLA@GMAIL.COM</t>
  </si>
  <si>
    <t>YOYIMILUZKA@GMAIL.COM</t>
  </si>
  <si>
    <t>OFELIA.VALDIVIA@INABIF.GOB.PE</t>
  </si>
  <si>
    <t>PILAR_CC15@YAHOO.COM</t>
  </si>
  <si>
    <t>RODRIGUEZLIS7@HOTMAIL.COM</t>
  </si>
  <si>
    <t>MDIAZC222@GMAIL.COM</t>
  </si>
  <si>
    <t>IRMALUJAN2104@GMAIL.COM</t>
  </si>
  <si>
    <t>ANGELCABALLEROPSICO@GMAIL.COM</t>
  </si>
  <si>
    <t>BETTYURBINAGUIRRE@HOTMAIL.COM</t>
  </si>
  <si>
    <t>MILENAJ1@HOTMAIL.COM</t>
  </si>
  <si>
    <t>LLULI0013@GMAIL.COM</t>
  </si>
  <si>
    <t>LILYSILVA_E@HOTMAIL.COM</t>
  </si>
  <si>
    <t>MERRYL-2460@HOTMAIL.COM</t>
  </si>
  <si>
    <t>ELSA.RICALDI @INABIF.GOB</t>
  </si>
  <si>
    <t>ESTHERPIERO222@GMAIL.COM</t>
  </si>
  <si>
    <t>TEFIZ-MIL@HOTMAIL.COM</t>
  </si>
  <si>
    <t>SYE_4ABRIL@HOTMAIL.COM</t>
  </si>
  <si>
    <t>K.LEL.FELIPA@GMAIL.COM</t>
  </si>
  <si>
    <t>Cuenta con competencias fortalecidas
(80% de asistencia a capacitaciones y nota final de evaluación mayor o igual a 14)
(Si=1, No=2)</t>
  </si>
  <si>
    <r>
      <t>Tipo de ingreso 
(1. Continuador, 2. Nuevo, 3. Reingreso</t>
    </r>
    <r>
      <rPr>
        <sz val="9"/>
        <color theme="1"/>
        <rFont val="Calibri"/>
        <family val="2"/>
        <scheme val="minor"/>
      </rPr>
      <t xml:space="preserve">) </t>
    </r>
  </si>
  <si>
    <t>SE TRASLADO A CANEVARO</t>
  </si>
  <si>
    <t>SE TRASLADO AL CAN</t>
  </si>
  <si>
    <t>USUARIO EGRESO VOLUNTARIO</t>
  </si>
  <si>
    <t>ANAYA</t>
  </si>
  <si>
    <t>USSPAM- INABIF</t>
  </si>
  <si>
    <t>MARCO ANTONIO</t>
  </si>
  <si>
    <t>COTRINA</t>
  </si>
  <si>
    <t>REYNA MILAGROS</t>
  </si>
  <si>
    <t>STEPHANIE MILENE</t>
  </si>
  <si>
    <t>ZELAYA</t>
  </si>
  <si>
    <t>AV. UNIVERSITARIA 1801, SAN MIGUEL 15088 (PUCP)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</si>
</sst>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mm/yyyy"/>
    <numFmt numFmtId="165" formatCode="dd/mm/yyyy;@"/>
    <numFmt numFmtId="166" formatCode="dd/mm/yy;@"/>
    <numFmt numFmtId="167" formatCode="0.0"/>
  </numFmts>
  <fonts count="62">
    <font>
      <sz val="11"/>
      <color theme="1"/>
      <name val="Calibri"/>
      <family val="2"/>
      <scheme val="minor"/>
    </font>
    <font>
      <sz val="10"/>
      <name val="Arial"/>
      <family val="2"/>
    </font>
    <font>
      <b/>
      <sz val="9"/>
      <color theme="1"/>
      <name val="Calibri"/>
      <family val="2"/>
      <scheme val="minor"/>
    </font>
    <font>
      <sz val="9"/>
      <color theme="1"/>
      <name val="Calibri"/>
      <family val="2"/>
      <scheme val="minor"/>
    </font>
    <font>
      <sz val="10"/>
      <color theme="0"/>
      <name val="Calibri"/>
      <family val="2"/>
      <scheme val="minor"/>
    </font>
    <font>
      <b/>
      <sz val="8"/>
      <color theme="0"/>
      <name val="Arial Narrow"/>
      <family val="2"/>
    </font>
    <font>
      <b/>
      <sz val="10"/>
      <color theme="1" tint="4.9989318521683403E-2"/>
      <name val="Calibri"/>
      <family val="2"/>
      <scheme val="minor"/>
    </font>
    <font>
      <sz val="10"/>
      <color theme="1" tint="4.9989318521683403E-2"/>
      <name val="Calibri"/>
      <family val="2"/>
      <scheme val="minor"/>
    </font>
    <font>
      <b/>
      <sz val="10"/>
      <color theme="1"/>
      <name val="Calibri"/>
      <family val="2"/>
      <scheme val="minor"/>
    </font>
    <font>
      <sz val="10"/>
      <name val="Calibri"/>
      <family val="2"/>
      <scheme val="minor"/>
    </font>
    <font>
      <sz val="10"/>
      <color rgb="FFFF0000"/>
      <name val="Calibri"/>
      <family val="2"/>
      <scheme val="minor"/>
    </font>
    <font>
      <b/>
      <sz val="9"/>
      <color theme="1"/>
      <name val="Calibri"/>
      <family val="2"/>
    </font>
    <font>
      <sz val="9"/>
      <color theme="1"/>
      <name val="Calibri"/>
      <family val="2"/>
    </font>
    <font>
      <b/>
      <sz val="9"/>
      <color indexed="81"/>
      <name val="Tahoma"/>
      <family val="2"/>
    </font>
    <font>
      <sz val="9"/>
      <color indexed="81"/>
      <name val="Tahoma"/>
      <family val="2"/>
    </font>
    <font>
      <b/>
      <sz val="10"/>
      <color theme="0"/>
      <name val="Calibri"/>
      <family val="2"/>
      <scheme val="minor"/>
    </font>
    <font>
      <sz val="10"/>
      <color theme="1"/>
      <name val="Calibri"/>
      <family val="2"/>
      <scheme val="minor"/>
    </font>
    <font>
      <sz val="8"/>
      <color theme="1"/>
      <name val="Calibri"/>
      <family val="2"/>
      <scheme val="minor"/>
    </font>
    <font>
      <b/>
      <sz val="8"/>
      <color theme="1"/>
      <name val="Calibri"/>
      <family val="2"/>
      <scheme val="minor"/>
    </font>
    <font>
      <sz val="11"/>
      <color theme="1"/>
      <name val="Calibri"/>
      <family val="2"/>
      <scheme val="minor"/>
    </font>
    <font>
      <sz val="8"/>
      <color theme="1" tint="4.9989318521683403E-2"/>
      <name val="Calibri"/>
      <family val="2"/>
      <scheme val="minor"/>
    </font>
    <font>
      <sz val="8"/>
      <name val="Calibri"/>
      <family val="2"/>
      <scheme val="minor"/>
    </font>
    <font>
      <b/>
      <sz val="9"/>
      <color rgb="FF0000FE"/>
      <name val="Calibri"/>
      <family val="2"/>
      <scheme val="minor"/>
    </font>
    <font>
      <sz val="10"/>
      <color rgb="FF0000FE"/>
      <name val="Calibri"/>
      <family val="2"/>
      <scheme val="minor"/>
    </font>
    <font>
      <sz val="9"/>
      <color rgb="FF000000"/>
      <name val="Calibri"/>
      <family val="2"/>
      <scheme val="minor"/>
    </font>
    <font>
      <sz val="10"/>
      <color theme="1"/>
      <name val="SansSerif"/>
    </font>
    <font>
      <b/>
      <sz val="14"/>
      <color theme="1"/>
      <name val="SansSerif"/>
    </font>
    <font>
      <b/>
      <sz val="8"/>
      <color theme="1"/>
      <name val="SansSerif"/>
    </font>
    <font>
      <sz val="8"/>
      <color theme="1"/>
      <name val="SansSerif"/>
    </font>
    <font>
      <sz val="10"/>
      <color theme="1"/>
      <name val="Arial"/>
      <family val="2"/>
    </font>
    <font>
      <b/>
      <sz val="8"/>
      <color rgb="FF0000FE"/>
      <name val="SansSerif"/>
    </font>
    <font>
      <b/>
      <sz val="10"/>
      <color rgb="FF0000FE"/>
      <name val="Arial"/>
      <family val="2"/>
    </font>
    <font>
      <b/>
      <sz val="11"/>
      <color theme="0"/>
      <name val="Arial Black"/>
      <family val="2"/>
    </font>
    <font>
      <sz val="8"/>
      <name val="Arial"/>
      <family val="2"/>
    </font>
    <font>
      <sz val="8"/>
      <color rgb="FF0000FE"/>
      <name val="Calibri"/>
      <family val="2"/>
      <scheme val="minor"/>
    </font>
    <font>
      <b/>
      <sz val="8"/>
      <color rgb="FF0000FE"/>
      <name val="Calibri"/>
      <family val="2"/>
      <scheme val="minor"/>
    </font>
    <font>
      <b/>
      <sz val="11"/>
      <color theme="1"/>
      <name val="Calibri"/>
      <family val="2"/>
      <scheme val="minor"/>
    </font>
    <font>
      <sz val="11"/>
      <name val="Calibri"/>
      <family val="2"/>
      <scheme val="minor"/>
    </font>
    <font>
      <b/>
      <sz val="9"/>
      <color theme="0"/>
      <name val="Calibri"/>
      <family val="2"/>
    </font>
    <font>
      <b/>
      <sz val="11"/>
      <color theme="0"/>
      <name val="Calibri"/>
      <family val="2"/>
      <scheme val="minor"/>
    </font>
    <font>
      <b/>
      <sz val="9"/>
      <color indexed="8"/>
      <name val="Calibri"/>
      <family val="2"/>
      <scheme val="minor"/>
    </font>
    <font>
      <i/>
      <sz val="12"/>
      <color theme="0"/>
      <name val="Calibri"/>
      <family val="2"/>
      <scheme val="minor"/>
    </font>
    <font>
      <i/>
      <sz val="12"/>
      <color theme="1"/>
      <name val="Calibri"/>
      <family val="2"/>
      <scheme val="minor"/>
    </font>
    <font>
      <b/>
      <sz val="8"/>
      <color theme="0"/>
      <name val="Arial"/>
      <family val="2"/>
    </font>
    <font>
      <b/>
      <sz val="8"/>
      <name val="Calibri"/>
      <family val="2"/>
      <scheme val="minor"/>
    </font>
    <font>
      <sz val="9"/>
      <name val="Arial"/>
      <family val="2"/>
    </font>
    <font>
      <sz val="11"/>
      <color theme="1"/>
      <name val="Arial"/>
      <family val="2"/>
    </font>
    <font>
      <sz val="11"/>
      <name val="Arial"/>
      <family val="2"/>
    </font>
    <font>
      <sz val="12"/>
      <color theme="1"/>
      <name val="Calibri"/>
      <family val="2"/>
      <scheme val="minor"/>
    </font>
    <font>
      <sz val="9"/>
      <color theme="1"/>
      <name val="Arial"/>
      <family val="2"/>
    </font>
    <font>
      <b/>
      <sz val="11"/>
      <color theme="0"/>
      <name val="Arial"/>
      <family val="2"/>
    </font>
    <font>
      <sz val="12"/>
      <name val="Calibri"/>
      <family val="2"/>
      <scheme val="minor"/>
    </font>
    <font>
      <sz val="12"/>
      <color rgb="FF000000"/>
      <name val="Calibri"/>
      <family val="2"/>
      <scheme val="minor"/>
    </font>
    <font>
      <b/>
      <sz val="8"/>
      <color theme="0"/>
      <name val="Calibri"/>
      <family val="2"/>
      <scheme val="minor"/>
    </font>
    <font>
      <sz val="8"/>
      <color theme="0"/>
      <name val="Calibri"/>
      <family val="2"/>
      <scheme val="minor"/>
    </font>
    <font>
      <sz val="9"/>
      <color indexed="81"/>
      <name val="Tahoma"/>
      <charset val="1"/>
    </font>
    <font>
      <b/>
      <sz val="9"/>
      <color indexed="81"/>
      <name val="Tahoma"/>
      <charset val="1"/>
    </font>
    <font>
      <b/>
      <sz val="8"/>
      <color theme="1" tint="4.9989318521683403E-2"/>
      <name val="Calibri"/>
      <family val="2"/>
      <scheme val="minor"/>
    </font>
    <font>
      <sz val="8"/>
      <color rgb="FF000000"/>
      <name val="Calibri"/>
      <family val="2"/>
      <scheme val="minor"/>
    </font>
    <font>
      <sz val="8"/>
      <color theme="1"/>
      <name val="Arial Narrow"/>
      <family val="2"/>
    </font>
    <font>
      <b/>
      <sz val="8"/>
      <color theme="1"/>
      <name val="Arial Narrow"/>
      <family val="2"/>
    </font>
    <font>
      <b/>
      <sz val="8"/>
      <color rgb="FF0000FE"/>
      <name val="Arial Narrow"/>
      <family val="2"/>
    </font>
  </fonts>
  <fills count="2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2060"/>
        <bgColor indexed="64"/>
      </patternFill>
    </fill>
    <fill>
      <patternFill patternType="solid">
        <fgColor rgb="FF16355A"/>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0000FE"/>
        <bgColor indexed="64"/>
      </patternFill>
    </fill>
    <fill>
      <patternFill patternType="solid">
        <fgColor rgb="FFFF0000"/>
        <bgColor indexed="64"/>
      </patternFill>
    </fill>
    <fill>
      <patternFill patternType="solid">
        <fgColor theme="9" tint="0.79998168889431442"/>
        <bgColor indexed="64"/>
      </patternFill>
    </fill>
    <fill>
      <patternFill patternType="solid">
        <fgColor indexed="9"/>
        <bgColor indexed="64"/>
      </patternFill>
    </fill>
    <fill>
      <patternFill patternType="solid">
        <fgColor theme="0"/>
        <bgColor indexed="64"/>
      </patternFill>
    </fill>
    <fill>
      <patternFill patternType="solid">
        <fgColor rgb="FF00B050"/>
        <bgColor indexed="64"/>
      </patternFill>
    </fill>
    <fill>
      <patternFill patternType="solid">
        <fgColor rgb="FFFF99FF"/>
        <bgColor indexed="64"/>
      </patternFill>
    </fill>
    <fill>
      <patternFill patternType="solid">
        <fgColor rgb="FFA5A5A5"/>
      </patternFill>
    </fill>
    <fill>
      <patternFill patternType="solid">
        <fgColor rgb="FFAFFFFF"/>
        <bgColor indexed="64"/>
      </patternFill>
    </fill>
    <fill>
      <patternFill patternType="solid">
        <fgColor theme="0" tint="-0.249977111117893"/>
        <bgColor indexed="64"/>
      </patternFill>
    </fill>
    <fill>
      <patternFill patternType="solid">
        <fgColor theme="8" tint="0.79998168889431442"/>
        <bgColor theme="8" tint="0.79998168889431442"/>
      </patternFill>
    </fill>
    <fill>
      <patternFill patternType="solid">
        <fgColor rgb="FFFFFFFF"/>
        <bgColor indexed="64"/>
      </patternFill>
    </fill>
    <fill>
      <patternFill patternType="solid">
        <fgColor rgb="FF66FFFF"/>
        <bgColor indexed="64"/>
      </patternFill>
    </fill>
    <fill>
      <patternFill patternType="solid">
        <fgColor rgb="FFFDE9D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right/>
      <top style="thin">
        <color indexed="55"/>
      </top>
      <bottom/>
      <diagonal/>
    </border>
    <border>
      <left/>
      <right/>
      <top/>
      <bottom style="thin">
        <color indexed="55"/>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style="double">
        <color rgb="FF3F3F3F"/>
      </left>
      <right style="double">
        <color rgb="FF3F3F3F"/>
      </right>
      <top style="double">
        <color rgb="FF3F3F3F"/>
      </top>
      <bottom style="double">
        <color rgb="FF3F3F3F"/>
      </bottom>
      <diagonal/>
    </border>
    <border>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hair">
        <color indexed="64"/>
      </top>
      <bottom/>
      <diagonal/>
    </border>
    <border>
      <left style="medium">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0">
    <xf numFmtId="0" fontId="0" fillId="0" borderId="0"/>
    <xf numFmtId="0" fontId="1" fillId="0" borderId="0"/>
    <xf numFmtId="0" fontId="1" fillId="0" borderId="0"/>
    <xf numFmtId="0" fontId="19" fillId="0" borderId="0"/>
    <xf numFmtId="0" fontId="33" fillId="0" borderId="0"/>
    <xf numFmtId="0" fontId="33" fillId="0" borderId="0"/>
    <xf numFmtId="0" fontId="33" fillId="0" borderId="0"/>
    <xf numFmtId="0" fontId="39" fillId="15" borderId="12" applyNumberFormat="0" applyAlignment="0" applyProtection="0"/>
    <xf numFmtId="0" fontId="1" fillId="0" borderId="0"/>
    <xf numFmtId="0" fontId="1" fillId="0" borderId="0"/>
  </cellStyleXfs>
  <cellXfs count="401">
    <xf numFmtId="0" fontId="0" fillId="0" borderId="0" xfId="0"/>
    <xf numFmtId="0" fontId="2" fillId="2" borderId="1" xfId="1" applyFont="1" applyFill="1" applyBorder="1" applyAlignment="1">
      <alignment horizontal="center" vertical="center" wrapText="1"/>
    </xf>
    <xf numFmtId="0" fontId="6" fillId="2" borderId="1" xfId="0" applyFont="1" applyFill="1" applyBorder="1" applyAlignment="1">
      <alignment horizontal="center" vertical="center" wrapText="1"/>
    </xf>
    <xf numFmtId="0" fontId="3" fillId="2" borderId="1" xfId="1" applyFont="1" applyFill="1" applyBorder="1" applyAlignment="1">
      <alignment horizontal="center" vertical="center" wrapText="1"/>
    </xf>
    <xf numFmtId="0" fontId="0" fillId="0" borderId="0" xfId="0" applyAlignment="1">
      <alignment horizontal="center"/>
    </xf>
    <xf numFmtId="0" fontId="11" fillId="2" borderId="4" xfId="0" applyFont="1" applyFill="1" applyBorder="1" applyAlignment="1">
      <alignment horizontal="center" vertical="center" wrapText="1"/>
    </xf>
    <xf numFmtId="0" fontId="3" fillId="2" borderId="2" xfId="1" applyFont="1" applyFill="1" applyBorder="1" applyAlignment="1">
      <alignment horizontal="center" vertical="center" wrapText="1"/>
    </xf>
    <xf numFmtId="0" fontId="17" fillId="0" borderId="1" xfId="0" applyFont="1" applyFill="1" applyBorder="1" applyAlignment="1">
      <alignment horizontal="center" vertical="center"/>
    </xf>
    <xf numFmtId="0" fontId="4" fillId="4" borderId="4" xfId="0" applyFont="1" applyFill="1" applyBorder="1" applyAlignment="1">
      <alignment horizontal="center" vertical="center" wrapText="1"/>
    </xf>
    <xf numFmtId="14" fontId="21" fillId="0" borderId="1" xfId="0" applyNumberFormat="1" applyFont="1" applyFill="1" applyBorder="1" applyAlignment="1">
      <alignment horizontal="center" vertical="center"/>
    </xf>
    <xf numFmtId="0" fontId="17" fillId="0" borderId="0" xfId="0" applyFont="1" applyFill="1" applyBorder="1" applyAlignment="1">
      <alignment horizontal="center" vertical="center"/>
    </xf>
    <xf numFmtId="0" fontId="17" fillId="0" borderId="1" xfId="0" applyFont="1" applyFill="1" applyBorder="1"/>
    <xf numFmtId="0" fontId="25" fillId="0" borderId="0" xfId="1" applyFont="1" applyBorder="1" applyAlignment="1">
      <alignment horizontal="left" vertical="top" wrapText="1"/>
    </xf>
    <xf numFmtId="0" fontId="1" fillId="0" borderId="0" xfId="1"/>
    <xf numFmtId="0" fontId="28" fillId="0" borderId="0" xfId="1" applyFont="1" applyBorder="1" applyAlignment="1">
      <alignment horizontal="left" vertical="top" wrapText="1"/>
    </xf>
    <xf numFmtId="0" fontId="27" fillId="0" borderId="0" xfId="1" applyFont="1" applyBorder="1" applyAlignment="1">
      <alignment horizontal="left" vertical="top" wrapText="1"/>
    </xf>
    <xf numFmtId="0" fontId="1" fillId="0" borderId="0" xfId="1" applyAlignment="1">
      <alignment horizontal="center"/>
    </xf>
    <xf numFmtId="0" fontId="29" fillId="0" borderId="0" xfId="1" applyFont="1"/>
    <xf numFmtId="0" fontId="26" fillId="0" borderId="0" xfId="1" applyFont="1" applyBorder="1" applyAlignment="1">
      <alignment horizontal="center" vertical="top" wrapText="1"/>
    </xf>
    <xf numFmtId="0" fontId="28" fillId="0" borderId="0" xfId="1" applyFont="1" applyBorder="1" applyAlignment="1">
      <alignment vertical="top" wrapText="1"/>
    </xf>
    <xf numFmtId="0" fontId="28" fillId="0" borderId="9" xfId="1" applyFont="1" applyBorder="1" applyAlignment="1">
      <alignment vertical="top" wrapText="1"/>
    </xf>
    <xf numFmtId="0" fontId="25" fillId="11" borderId="8" xfId="1" applyFont="1" applyFill="1" applyBorder="1" applyAlignment="1">
      <alignment horizontal="left" vertical="top" wrapText="1"/>
    </xf>
    <xf numFmtId="0" fontId="27" fillId="0" borderId="0" xfId="1" applyFont="1" applyBorder="1" applyAlignment="1">
      <alignment vertical="top" wrapText="1"/>
    </xf>
    <xf numFmtId="0" fontId="30" fillId="0" borderId="0" xfId="1" applyFont="1" applyBorder="1" applyAlignment="1">
      <alignment vertical="top" wrapText="1"/>
    </xf>
    <xf numFmtId="0" fontId="30" fillId="0" borderId="0" xfId="1" applyFont="1" applyBorder="1" applyAlignment="1">
      <alignment horizontal="left" vertical="top" wrapText="1"/>
    </xf>
    <xf numFmtId="0" fontId="31" fillId="0" borderId="0" xfId="1" applyFont="1" applyAlignment="1">
      <alignment horizontal="center"/>
    </xf>
    <xf numFmtId="0" fontId="32" fillId="8" borderId="0" xfId="1" applyFont="1" applyFill="1" applyBorder="1" applyAlignment="1">
      <alignment horizontal="center" vertical="center" wrapText="1"/>
    </xf>
    <xf numFmtId="0" fontId="0" fillId="0" borderId="0" xfId="0" applyAlignment="1">
      <alignment horizontal="center" vertical="center"/>
    </xf>
    <xf numFmtId="0" fontId="17" fillId="0" borderId="10" xfId="4" quotePrefix="1" applyFont="1" applyFill="1" applyBorder="1" applyAlignment="1">
      <alignment horizontal="center" vertical="center"/>
    </xf>
    <xf numFmtId="1" fontId="17" fillId="0" borderId="1" xfId="4" applyNumberFormat="1" applyFont="1" applyFill="1" applyBorder="1" applyAlignment="1">
      <alignment horizontal="center" vertical="center"/>
    </xf>
    <xf numFmtId="0" fontId="17" fillId="0" borderId="1" xfId="4" applyFont="1" applyFill="1" applyBorder="1" applyAlignment="1">
      <alignment horizontal="center"/>
    </xf>
    <xf numFmtId="14" fontId="17" fillId="0" borderId="1" xfId="4" applyNumberFormat="1" applyFont="1" applyFill="1" applyBorder="1" applyAlignment="1">
      <alignment horizontal="center" vertical="center"/>
    </xf>
    <xf numFmtId="49" fontId="17" fillId="0" borderId="1" xfId="4" applyNumberFormat="1" applyFont="1" applyFill="1" applyBorder="1" applyAlignment="1">
      <alignment horizontal="center" vertical="center"/>
    </xf>
    <xf numFmtId="0" fontId="17" fillId="0" borderId="1" xfId="4" applyFont="1" applyFill="1" applyBorder="1" applyAlignment="1">
      <alignment horizontal="center" vertical="center"/>
    </xf>
    <xf numFmtId="49" fontId="17" fillId="0" borderId="1" xfId="4" quotePrefix="1" applyNumberFormat="1" applyFont="1" applyFill="1" applyBorder="1" applyAlignment="1">
      <alignment horizontal="center" vertical="center"/>
    </xf>
    <xf numFmtId="164" fontId="17" fillId="0" borderId="1" xfId="4" applyNumberFormat="1" applyFont="1" applyFill="1" applyBorder="1" applyAlignment="1">
      <alignment horizontal="center" vertical="center"/>
    </xf>
    <xf numFmtId="0" fontId="0" fillId="0" borderId="1" xfId="0" applyBorder="1" applyAlignment="1">
      <alignment horizontal="center"/>
    </xf>
    <xf numFmtId="0" fontId="0" fillId="0" borderId="1" xfId="0" applyBorder="1"/>
    <xf numFmtId="49" fontId="17" fillId="0" borderId="1" xfId="4" applyNumberFormat="1" applyFont="1" applyFill="1" applyBorder="1" applyAlignment="1">
      <alignment horizontal="left" vertical="center"/>
    </xf>
    <xf numFmtId="49" fontId="0" fillId="0" borderId="0" xfId="0" applyNumberFormat="1" applyAlignment="1">
      <alignment horizontal="center"/>
    </xf>
    <xf numFmtId="0" fontId="11" fillId="3" borderId="4" xfId="0" applyFont="1" applyFill="1" applyBorder="1" applyAlignment="1">
      <alignment horizontal="center" vertical="center" wrapText="1"/>
    </xf>
    <xf numFmtId="1" fontId="35" fillId="0" borderId="1" xfId="4" applyNumberFormat="1" applyFont="1" applyFill="1" applyBorder="1" applyAlignment="1">
      <alignment horizontal="center" vertical="center"/>
    </xf>
    <xf numFmtId="0" fontId="0" fillId="0" borderId="1" xfId="0" applyBorder="1" applyAlignment="1">
      <alignment horizontal="center" vertical="center"/>
    </xf>
    <xf numFmtId="0" fontId="37" fillId="0" borderId="1" xfId="0" applyFont="1" applyBorder="1" applyAlignment="1">
      <alignment horizontal="center" vertical="center"/>
    </xf>
    <xf numFmtId="0" fontId="0" fillId="0" borderId="4" xfId="0" applyBorder="1" applyAlignment="1">
      <alignment horizontal="center" vertical="center"/>
    </xf>
    <xf numFmtId="0" fontId="0" fillId="0" borderId="4" xfId="0" applyBorder="1"/>
    <xf numFmtId="0" fontId="0" fillId="0" borderId="4" xfId="0" applyBorder="1" applyAlignment="1">
      <alignment horizontal="center"/>
    </xf>
    <xf numFmtId="0" fontId="0" fillId="12" borderId="1" xfId="0" applyFill="1" applyBorder="1"/>
    <xf numFmtId="49" fontId="0" fillId="12" borderId="1" xfId="0" applyNumberFormat="1" applyFill="1" applyBorder="1" applyAlignment="1">
      <alignment horizontal="center"/>
    </xf>
    <xf numFmtId="49" fontId="0" fillId="0" borderId="0" xfId="0" applyNumberFormat="1"/>
    <xf numFmtId="0" fontId="0" fillId="12" borderId="1" xfId="0" applyFill="1" applyBorder="1" applyAlignment="1">
      <alignment horizontal="center" vertical="center"/>
    </xf>
    <xf numFmtId="0" fontId="0" fillId="12" borderId="4" xfId="0" applyFill="1" applyBorder="1"/>
    <xf numFmtId="49" fontId="0" fillId="12" borderId="1" xfId="0" applyNumberFormat="1" applyFill="1" applyBorder="1" applyAlignment="1">
      <alignment horizontal="center" vertical="center"/>
    </xf>
    <xf numFmtId="49" fontId="0" fillId="0" borderId="1" xfId="0" applyNumberFormat="1" applyBorder="1" applyAlignment="1">
      <alignment horizontal="center" vertical="center"/>
    </xf>
    <xf numFmtId="0" fontId="37" fillId="12" borderId="1" xfId="0" applyFont="1" applyFill="1" applyBorder="1" applyAlignment="1">
      <alignment horizontal="center" vertical="center"/>
    </xf>
    <xf numFmtId="0" fontId="37" fillId="12" borderId="1" xfId="0" applyFont="1" applyFill="1" applyBorder="1"/>
    <xf numFmtId="14" fontId="0" fillId="12" borderId="1" xfId="0" applyNumberFormat="1" applyFill="1" applyBorder="1" applyAlignment="1">
      <alignment horizontal="center"/>
    </xf>
    <xf numFmtId="0" fontId="11" fillId="9" borderId="4" xfId="0" applyFont="1" applyFill="1" applyBorder="1" applyAlignment="1">
      <alignment horizontal="center" vertical="center" wrapText="1"/>
    </xf>
    <xf numFmtId="0" fontId="1" fillId="3" borderId="0" xfId="1" applyFill="1" applyAlignment="1">
      <alignment horizontal="center"/>
    </xf>
    <xf numFmtId="0" fontId="2" fillId="13" borderId="1" xfId="1" applyFont="1" applyFill="1" applyBorder="1" applyAlignment="1">
      <alignment horizontal="center" vertical="center" wrapText="1"/>
    </xf>
    <xf numFmtId="0" fontId="11" fillId="13" borderId="4" xfId="0" applyFont="1" applyFill="1" applyBorder="1" applyAlignment="1">
      <alignment horizontal="center" vertical="center" wrapText="1"/>
    </xf>
    <xf numFmtId="0" fontId="11" fillId="2" borderId="4" xfId="0" applyFont="1" applyFill="1" applyBorder="1" applyAlignment="1">
      <alignment horizontal="right" vertical="center" wrapText="1"/>
    </xf>
    <xf numFmtId="0" fontId="17" fillId="0" borderId="6" xfId="0" applyFont="1" applyFill="1" applyBorder="1" applyAlignment="1">
      <alignment horizontal="center" vertical="center"/>
    </xf>
    <xf numFmtId="14" fontId="17" fillId="0" borderId="6" xfId="0" applyNumberFormat="1" applyFont="1" applyFill="1" applyBorder="1" applyAlignment="1">
      <alignment horizontal="center" vertical="center"/>
    </xf>
    <xf numFmtId="0" fontId="17" fillId="0" borderId="6" xfId="3" applyFont="1" applyFill="1" applyBorder="1" applyAlignment="1">
      <alignment horizontal="right" vertical="center"/>
    </xf>
    <xf numFmtId="49" fontId="17" fillId="0" borderId="6" xfId="3" applyNumberFormat="1" applyFont="1" applyFill="1" applyBorder="1" applyAlignment="1">
      <alignment horizontal="center" vertical="center"/>
    </xf>
    <xf numFmtId="0" fontId="17" fillId="0" borderId="6" xfId="3" applyFont="1" applyFill="1" applyBorder="1" applyAlignment="1">
      <alignment horizontal="center" vertical="center"/>
    </xf>
    <xf numFmtId="49" fontId="17" fillId="0" borderId="6" xfId="0" applyNumberFormat="1" applyFont="1" applyFill="1" applyBorder="1" applyAlignment="1">
      <alignment horizontal="center" vertical="center"/>
    </xf>
    <xf numFmtId="0" fontId="17" fillId="0" borderId="6" xfId="0" applyFont="1" applyFill="1" applyBorder="1" applyAlignment="1">
      <alignment horizontal="center"/>
    </xf>
    <xf numFmtId="0" fontId="17" fillId="0" borderId="6" xfId="0" applyFont="1" applyFill="1" applyBorder="1"/>
    <xf numFmtId="0" fontId="17" fillId="0" borderId="6" xfId="0" applyFont="1" applyFill="1" applyBorder="1" applyAlignment="1">
      <alignment horizontal="center" vertical="center" wrapText="1"/>
    </xf>
    <xf numFmtId="14" fontId="17" fillId="0" borderId="6" xfId="0" applyNumberFormat="1" applyFont="1" applyFill="1" applyBorder="1" applyAlignment="1">
      <alignment horizontal="center" vertical="center" wrapText="1"/>
    </xf>
    <xf numFmtId="0" fontId="0" fillId="0" borderId="0" xfId="0" applyBorder="1"/>
    <xf numFmtId="0" fontId="0" fillId="14" borderId="0" xfId="0" applyFill="1"/>
    <xf numFmtId="0" fontId="6" fillId="2"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20" fillId="0" borderId="6" xfId="0" applyFont="1" applyFill="1" applyBorder="1" applyAlignment="1">
      <alignment horizontal="center" vertical="center"/>
    </xf>
    <xf numFmtId="14" fontId="20" fillId="0" borderId="6" xfId="0" applyNumberFormat="1" applyFont="1" applyFill="1" applyBorder="1" applyAlignment="1">
      <alignment horizontal="center" vertical="center"/>
    </xf>
    <xf numFmtId="0" fontId="21" fillId="0" borderId="6" xfId="0" applyFont="1" applyFill="1" applyBorder="1" applyAlignment="1">
      <alignment horizontal="center" vertical="center"/>
    </xf>
    <xf numFmtId="0" fontId="21" fillId="0" borderId="6" xfId="3" applyFont="1" applyFill="1" applyBorder="1" applyAlignment="1">
      <alignment horizontal="center" vertical="center"/>
    </xf>
    <xf numFmtId="49" fontId="20" fillId="0" borderId="6" xfId="0" applyNumberFormat="1" applyFont="1" applyFill="1" applyBorder="1" applyAlignment="1">
      <alignment horizontal="center" vertical="center"/>
    </xf>
    <xf numFmtId="0" fontId="17" fillId="0" borderId="6" xfId="0" applyFont="1" applyFill="1" applyBorder="1" applyAlignment="1">
      <alignment horizontal="left" vertical="center"/>
    </xf>
    <xf numFmtId="14" fontId="21" fillId="0" borderId="6" xfId="0" applyNumberFormat="1" applyFont="1" applyFill="1" applyBorder="1" applyAlignment="1">
      <alignment horizontal="center" vertical="center"/>
    </xf>
    <xf numFmtId="49" fontId="21" fillId="0" borderId="6" xfId="0" applyNumberFormat="1" applyFont="1" applyFill="1" applyBorder="1" applyAlignment="1">
      <alignment horizontal="center" vertical="center"/>
    </xf>
    <xf numFmtId="49" fontId="17" fillId="0" borderId="6" xfId="0" quotePrefix="1" applyNumberFormat="1" applyFont="1" applyFill="1" applyBorder="1" applyAlignment="1">
      <alignment horizontal="center" vertical="center"/>
    </xf>
    <xf numFmtId="0" fontId="17" fillId="0" borderId="6" xfId="0" quotePrefix="1" applyFont="1" applyFill="1" applyBorder="1" applyAlignment="1">
      <alignment horizontal="center" vertical="center"/>
    </xf>
    <xf numFmtId="14" fontId="17" fillId="0" borderId="6" xfId="0" applyNumberFormat="1" applyFont="1" applyFill="1" applyBorder="1"/>
    <xf numFmtId="20" fontId="17" fillId="0" borderId="6" xfId="0" applyNumberFormat="1" applyFont="1" applyFill="1" applyBorder="1" applyAlignment="1">
      <alignment horizontal="center" vertical="center"/>
    </xf>
    <xf numFmtId="14" fontId="17" fillId="0" borderId="6" xfId="0" applyNumberFormat="1" applyFont="1" applyFill="1" applyBorder="1" applyAlignment="1">
      <alignment horizontal="center"/>
    </xf>
    <xf numFmtId="0" fontId="38" fillId="4" borderId="13" xfId="0" applyFont="1" applyFill="1" applyBorder="1" applyAlignment="1">
      <alignment horizontal="center" vertical="center"/>
    </xf>
    <xf numFmtId="0" fontId="17" fillId="0" borderId="5" xfId="0" applyFont="1" applyFill="1" applyBorder="1" applyAlignment="1">
      <alignment horizontal="center" vertical="center"/>
    </xf>
    <xf numFmtId="14" fontId="17" fillId="0" borderId="5" xfId="0" applyNumberFormat="1" applyFont="1" applyFill="1" applyBorder="1" applyAlignment="1">
      <alignment horizontal="center" vertical="center"/>
    </xf>
    <xf numFmtId="0" fontId="17" fillId="0" borderId="5" xfId="3" applyFont="1" applyFill="1" applyBorder="1" applyAlignment="1">
      <alignment horizontal="right" vertical="center"/>
    </xf>
    <xf numFmtId="49" fontId="17" fillId="0" borderId="5" xfId="3" applyNumberFormat="1" applyFont="1" applyFill="1" applyBorder="1" applyAlignment="1">
      <alignment horizontal="center" vertical="center"/>
    </xf>
    <xf numFmtId="0" fontId="17" fillId="0" borderId="5" xfId="3" applyFont="1" applyFill="1" applyBorder="1" applyAlignment="1">
      <alignment horizontal="center" vertical="center"/>
    </xf>
    <xf numFmtId="49" fontId="17" fillId="0" borderId="5" xfId="0" applyNumberFormat="1" applyFont="1" applyFill="1" applyBorder="1" applyAlignment="1">
      <alignment horizontal="center" vertical="center"/>
    </xf>
    <xf numFmtId="0" fontId="17" fillId="0" borderId="5" xfId="0" applyFont="1" applyFill="1" applyBorder="1" applyAlignment="1">
      <alignment horizontal="center"/>
    </xf>
    <xf numFmtId="0" fontId="17" fillId="0" borderId="5" xfId="0" applyFont="1" applyFill="1" applyBorder="1"/>
    <xf numFmtId="0" fontId="17" fillId="0" borderId="5" xfId="0" applyFont="1" applyFill="1" applyBorder="1" applyAlignment="1">
      <alignment horizontal="center" vertical="center" wrapText="1"/>
    </xf>
    <xf numFmtId="0" fontId="18" fillId="0" borderId="6" xfId="0" applyFont="1" applyFill="1" applyBorder="1" applyAlignment="1">
      <alignment horizontal="center" vertical="center"/>
    </xf>
    <xf numFmtId="0" fontId="36" fillId="0" borderId="0" xfId="0" applyFont="1"/>
    <xf numFmtId="14" fontId="18" fillId="0" borderId="6" xfId="0" applyNumberFormat="1" applyFont="1" applyFill="1" applyBorder="1" applyAlignment="1">
      <alignment horizontal="center" vertical="center"/>
    </xf>
    <xf numFmtId="0" fontId="18" fillId="0" borderId="6" xfId="3" applyFont="1" applyFill="1" applyBorder="1" applyAlignment="1">
      <alignment horizontal="right" vertical="center"/>
    </xf>
    <xf numFmtId="49" fontId="18" fillId="0" borderId="6" xfId="3" applyNumberFormat="1" applyFont="1" applyFill="1" applyBorder="1" applyAlignment="1">
      <alignment horizontal="center" vertical="center"/>
    </xf>
    <xf numFmtId="0" fontId="18" fillId="0" borderId="6" xfId="3" applyFont="1" applyFill="1" applyBorder="1" applyAlignment="1">
      <alignment horizontal="center" vertical="center"/>
    </xf>
    <xf numFmtId="49" fontId="18" fillId="0" borderId="6" xfId="0" applyNumberFormat="1" applyFont="1" applyFill="1" applyBorder="1" applyAlignment="1">
      <alignment horizontal="center" vertical="center"/>
    </xf>
    <xf numFmtId="0" fontId="18" fillId="0" borderId="6" xfId="0" applyFont="1" applyFill="1" applyBorder="1" applyAlignment="1">
      <alignment horizontal="center"/>
    </xf>
    <xf numFmtId="0" fontId="18" fillId="0" borderId="6" xfId="0" applyFont="1" applyFill="1" applyBorder="1"/>
    <xf numFmtId="14" fontId="18" fillId="0" borderId="6" xfId="0" applyNumberFormat="1" applyFont="1" applyFill="1" applyBorder="1" applyAlignment="1">
      <alignment horizontal="center" vertical="center" wrapText="1"/>
    </xf>
    <xf numFmtId="0" fontId="18" fillId="0" borderId="6" xfId="0" applyFont="1" applyFill="1" applyBorder="1" applyAlignment="1">
      <alignment horizontal="center" vertical="center" wrapText="1"/>
    </xf>
    <xf numFmtId="0" fontId="1" fillId="0" borderId="0" xfId="0" applyFont="1" applyAlignment="1">
      <alignment horizontal="left"/>
    </xf>
    <xf numFmtId="0" fontId="1" fillId="0" borderId="1" xfId="0" applyFont="1" applyBorder="1" applyAlignment="1">
      <alignment horizontal="center" vertical="center"/>
    </xf>
    <xf numFmtId="0" fontId="1" fillId="12" borderId="1" xfId="0" applyFont="1" applyFill="1" applyBorder="1" applyAlignment="1">
      <alignment horizontal="center" vertical="center" wrapText="1"/>
    </xf>
    <xf numFmtId="0" fontId="40" fillId="0" borderId="0" xfId="0" applyFont="1" applyAlignment="1">
      <alignment vertical="center"/>
    </xf>
    <xf numFmtId="0" fontId="40" fillId="0" borderId="0" xfId="0" applyFont="1" applyAlignment="1">
      <alignment horizontal="center"/>
    </xf>
    <xf numFmtId="0" fontId="40" fillId="0" borderId="0" xfId="0" applyFont="1" applyAlignment="1">
      <alignment horizontal="center" vertical="center"/>
    </xf>
    <xf numFmtId="49" fontId="40" fillId="0" borderId="0" xfId="0" applyNumberFormat="1" applyFont="1" applyAlignment="1">
      <alignment vertical="center"/>
    </xf>
    <xf numFmtId="0" fontId="1" fillId="12" borderId="1" xfId="0" applyFont="1" applyFill="1" applyBorder="1" applyAlignment="1">
      <alignment horizontal="left" vertical="center"/>
    </xf>
    <xf numFmtId="0" fontId="1" fillId="12" borderId="1" xfId="0" applyFont="1" applyFill="1" applyBorder="1" applyAlignment="1">
      <alignment horizontal="center" vertical="center"/>
    </xf>
    <xf numFmtId="0" fontId="40" fillId="0" borderId="0" xfId="0" applyFont="1" applyBorder="1" applyAlignment="1">
      <alignment vertical="center"/>
    </xf>
    <xf numFmtId="0" fontId="40" fillId="0" borderId="0" xfId="0" applyFont="1" applyBorder="1" applyAlignment="1">
      <alignment horizontal="center"/>
    </xf>
    <xf numFmtId="0" fontId="41" fillId="0" borderId="0" xfId="0" applyFont="1" applyAlignment="1">
      <alignment wrapText="1"/>
    </xf>
    <xf numFmtId="0" fontId="41" fillId="0" borderId="0" xfId="0" applyFont="1" applyAlignment="1">
      <alignment horizontal="center" wrapText="1"/>
    </xf>
    <xf numFmtId="0" fontId="42" fillId="0" borderId="0" xfId="0" applyFont="1" applyAlignment="1">
      <alignment wrapText="1"/>
    </xf>
    <xf numFmtId="0" fontId="42" fillId="0" borderId="0" xfId="0" applyFont="1" applyAlignment="1">
      <alignment horizontal="center" vertical="center" wrapText="1"/>
    </xf>
    <xf numFmtId="14" fontId="43" fillId="12" borderId="0" xfId="0" applyNumberFormat="1" applyFont="1" applyFill="1" applyAlignment="1">
      <alignment horizontal="center" vertical="center"/>
    </xf>
    <xf numFmtId="15" fontId="0" fillId="0" borderId="0" xfId="0" applyNumberFormat="1"/>
    <xf numFmtId="16" fontId="0" fillId="0" borderId="0" xfId="0" applyNumberFormat="1" applyAlignment="1">
      <alignment horizontal="center" vertical="center"/>
    </xf>
    <xf numFmtId="0" fontId="44" fillId="17" borderId="1" xfId="0" applyFont="1" applyFill="1" applyBorder="1" applyAlignment="1">
      <alignment horizontal="center" vertical="center" wrapText="1"/>
    </xf>
    <xf numFmtId="0" fontId="36" fillId="3" borderId="1" xfId="0" applyFont="1" applyFill="1" applyBorder="1" applyAlignment="1">
      <alignment horizontal="center" vertical="center" wrapText="1"/>
    </xf>
    <xf numFmtId="0" fontId="36" fillId="3" borderId="1" xfId="0" applyFont="1" applyFill="1" applyBorder="1" applyAlignment="1">
      <alignment horizontal="center" wrapText="1"/>
    </xf>
    <xf numFmtId="49" fontId="36" fillId="3" borderId="1" xfId="0" applyNumberFormat="1" applyFont="1" applyFill="1" applyBorder="1" applyAlignment="1">
      <alignment horizontal="center" vertical="center" wrapText="1"/>
    </xf>
    <xf numFmtId="49" fontId="36" fillId="9" borderId="1" xfId="0" applyNumberFormat="1" applyFont="1" applyFill="1" applyBorder="1" applyAlignment="1">
      <alignment horizontal="center" vertical="center" wrapText="1"/>
    </xf>
    <xf numFmtId="0" fontId="36" fillId="9" borderId="1" xfId="0" applyFont="1" applyFill="1" applyBorder="1" applyAlignment="1">
      <alignment horizontal="center" vertical="center" wrapText="1"/>
    </xf>
    <xf numFmtId="0" fontId="17" fillId="0" borderId="0" xfId="0" applyFont="1"/>
    <xf numFmtId="0" fontId="45" fillId="12" borderId="1" xfId="0" quotePrefix="1" applyNumberFormat="1" applyFont="1" applyFill="1" applyBorder="1" applyAlignment="1">
      <alignment horizontal="center" vertical="center" wrapText="1"/>
    </xf>
    <xf numFmtId="49" fontId="33" fillId="12" borderId="1" xfId="0" applyNumberFormat="1" applyFont="1" applyFill="1" applyBorder="1" applyAlignment="1">
      <alignment horizontal="center" vertical="center" wrapText="1"/>
    </xf>
    <xf numFmtId="49" fontId="29" fillId="12" borderId="1" xfId="0" quotePrefix="1" applyNumberFormat="1" applyFont="1" applyFill="1" applyBorder="1" applyAlignment="1">
      <alignment horizontal="center" vertical="center"/>
    </xf>
    <xf numFmtId="14" fontId="0" fillId="0" borderId="1" xfId="0" applyNumberFormat="1" applyBorder="1" applyAlignment="1">
      <alignment horizontal="center" vertical="center"/>
    </xf>
    <xf numFmtId="49" fontId="1" fillId="12" borderId="1" xfId="0" applyNumberFormat="1" applyFont="1" applyFill="1" applyBorder="1" applyAlignment="1">
      <alignment horizontal="center" vertical="center"/>
    </xf>
    <xf numFmtId="0" fontId="16" fillId="18" borderId="1" xfId="0" applyFont="1" applyFill="1" applyBorder="1" applyAlignment="1">
      <alignment horizontal="center" vertical="center"/>
    </xf>
    <xf numFmtId="14" fontId="37" fillId="12" borderId="1" xfId="0" applyNumberFormat="1" applyFont="1" applyFill="1" applyBorder="1" applyAlignment="1">
      <alignment horizontal="center" vertical="center" wrapText="1"/>
    </xf>
    <xf numFmtId="166" fontId="21" fillId="12" borderId="1" xfId="0" applyNumberFormat="1" applyFont="1" applyFill="1" applyBorder="1" applyAlignment="1">
      <alignment horizontal="center" vertical="center" wrapText="1"/>
    </xf>
    <xf numFmtId="49" fontId="21" fillId="12" borderId="1" xfId="0" applyNumberFormat="1" applyFont="1" applyFill="1" applyBorder="1" applyAlignment="1">
      <alignment horizontal="center" vertical="center" wrapText="1"/>
    </xf>
    <xf numFmtId="0" fontId="21" fillId="12" borderId="1" xfId="0" applyFont="1" applyFill="1" applyBorder="1" applyAlignment="1">
      <alignment horizontal="center" vertical="center" wrapText="1"/>
    </xf>
    <xf numFmtId="49" fontId="45" fillId="12" borderId="1" xfId="0" applyNumberFormat="1" applyFont="1" applyFill="1" applyBorder="1" applyAlignment="1">
      <alignment horizontal="center" vertical="center"/>
    </xf>
    <xf numFmtId="0" fontId="45" fillId="0" borderId="1" xfId="0" applyFont="1" applyFill="1" applyBorder="1" applyAlignment="1">
      <alignment horizontal="center" vertical="center"/>
    </xf>
    <xf numFmtId="14" fontId="37" fillId="12" borderId="1" xfId="0" applyNumberFormat="1" applyFont="1" applyFill="1" applyBorder="1" applyAlignment="1">
      <alignment horizontal="center" vertical="center"/>
    </xf>
    <xf numFmtId="49" fontId="37" fillId="12" borderId="1" xfId="0" applyNumberFormat="1" applyFont="1" applyFill="1" applyBorder="1" applyAlignment="1">
      <alignment horizontal="center" vertical="center" wrapText="1"/>
    </xf>
    <xf numFmtId="49" fontId="46" fillId="12" borderId="1" xfId="0" quotePrefix="1" applyNumberFormat="1" applyFont="1" applyFill="1" applyBorder="1" applyAlignment="1">
      <alignment horizontal="center" vertical="center" wrapText="1"/>
    </xf>
    <xf numFmtId="0" fontId="46" fillId="12" borderId="1" xfId="0" applyFont="1" applyFill="1" applyBorder="1" applyAlignment="1">
      <alignment horizontal="center" vertical="center" wrapText="1"/>
    </xf>
    <xf numFmtId="14" fontId="47" fillId="12" borderId="1" xfId="0" quotePrefix="1" applyNumberFormat="1" applyFont="1" applyFill="1" applyBorder="1" applyAlignment="1">
      <alignment horizontal="center" vertical="center" wrapText="1"/>
    </xf>
    <xf numFmtId="0" fontId="48" fillId="0" borderId="1" xfId="0" applyFont="1" applyBorder="1" applyAlignment="1">
      <alignment vertical="center"/>
    </xf>
    <xf numFmtId="49" fontId="47" fillId="12" borderId="1" xfId="0" applyNumberFormat="1" applyFont="1" applyFill="1" applyBorder="1" applyAlignment="1">
      <alignment horizontal="center" vertical="center" wrapText="1"/>
    </xf>
    <xf numFmtId="49" fontId="9" fillId="12" borderId="1" xfId="0" applyNumberFormat="1" applyFont="1" applyFill="1" applyBorder="1" applyAlignment="1">
      <alignment horizontal="center" vertical="center" wrapText="1"/>
    </xf>
    <xf numFmtId="0" fontId="46" fillId="0" borderId="1" xfId="0" applyFont="1" applyFill="1" applyBorder="1" applyAlignment="1">
      <alignment horizontal="center" vertical="center" wrapText="1"/>
    </xf>
    <xf numFmtId="14" fontId="47" fillId="0" borderId="1" xfId="0" quotePrefix="1" applyNumberFormat="1" applyFont="1" applyFill="1" applyBorder="1" applyAlignment="1">
      <alignment horizontal="center" vertical="center" wrapText="1"/>
    </xf>
    <xf numFmtId="0" fontId="48" fillId="0" borderId="1" xfId="0" applyFont="1" applyFill="1" applyBorder="1" applyAlignment="1">
      <alignment horizontal="center" vertical="center"/>
    </xf>
    <xf numFmtId="49" fontId="47" fillId="0" borderId="1" xfId="0" applyNumberFormat="1" applyFont="1" applyFill="1" applyBorder="1" applyAlignment="1">
      <alignment horizontal="center" vertical="center" wrapText="1"/>
    </xf>
    <xf numFmtId="0" fontId="47" fillId="0" borderId="0" xfId="0" applyFont="1" applyAlignment="1">
      <alignment horizontal="center" vertical="center"/>
    </xf>
    <xf numFmtId="49" fontId="29" fillId="12" borderId="1" xfId="0" quotePrefix="1" applyNumberFormat="1" applyFont="1" applyFill="1" applyBorder="1" applyAlignment="1">
      <alignment horizontal="center" vertical="center" wrapText="1"/>
    </xf>
    <xf numFmtId="0" fontId="1" fillId="0" borderId="1" xfId="0" applyFont="1" applyBorder="1" applyAlignment="1">
      <alignment horizontal="center"/>
    </xf>
    <xf numFmtId="49" fontId="49" fillId="0" borderId="1" xfId="0" applyNumberFormat="1" applyFont="1" applyBorder="1" applyAlignment="1">
      <alignment horizontal="center" vertical="center"/>
    </xf>
    <xf numFmtId="0" fontId="49" fillId="12" borderId="1" xfId="0" applyFont="1" applyFill="1" applyBorder="1" applyAlignment="1">
      <alignment horizontal="left" vertical="center"/>
    </xf>
    <xf numFmtId="0" fontId="0" fillId="0" borderId="1" xfId="0" applyBorder="1" applyAlignment="1">
      <alignment horizontal="left" vertical="center"/>
    </xf>
    <xf numFmtId="14" fontId="0" fillId="12" borderId="1" xfId="0" applyNumberFormat="1" applyFill="1" applyBorder="1" applyAlignment="1">
      <alignment horizontal="center" vertical="center"/>
    </xf>
    <xf numFmtId="49" fontId="0" fillId="12" borderId="1" xfId="0" applyNumberFormat="1" applyFill="1" applyBorder="1" applyAlignment="1">
      <alignment horizontal="center" vertical="center" wrapText="1"/>
    </xf>
    <xf numFmtId="0" fontId="0" fillId="12" borderId="1" xfId="0" applyFill="1" applyBorder="1" applyAlignment="1">
      <alignment horizontal="left" vertical="center"/>
    </xf>
    <xf numFmtId="49" fontId="50" fillId="0" borderId="1" xfId="0" applyNumberFormat="1" applyFont="1" applyFill="1" applyBorder="1" applyAlignment="1">
      <alignment horizontal="center" vertical="center" wrapText="1"/>
    </xf>
    <xf numFmtId="0" fontId="48" fillId="0" borderId="0" xfId="0" applyFont="1" applyFill="1" applyAlignment="1">
      <alignment horizontal="center" vertical="center"/>
    </xf>
    <xf numFmtId="49" fontId="37" fillId="0" borderId="1" xfId="0" applyNumberFormat="1" applyFont="1" applyFill="1" applyBorder="1" applyAlignment="1">
      <alignment horizontal="center" vertical="center"/>
    </xf>
    <xf numFmtId="0" fontId="37" fillId="0" borderId="1" xfId="0" applyFont="1" applyFill="1" applyBorder="1" applyAlignment="1">
      <alignment horizontal="left" vertical="center"/>
    </xf>
    <xf numFmtId="14" fontId="37" fillId="0" borderId="1" xfId="0" applyNumberFormat="1" applyFont="1" applyFill="1" applyBorder="1" applyAlignment="1">
      <alignment horizontal="center" vertical="center"/>
    </xf>
    <xf numFmtId="0" fontId="0" fillId="12" borderId="1" xfId="0" applyFill="1" applyBorder="1" applyAlignment="1">
      <alignment vertical="center"/>
    </xf>
    <xf numFmtId="0" fontId="48" fillId="0" borderId="0" xfId="0" applyFont="1" applyAlignment="1">
      <alignment wrapText="1"/>
    </xf>
    <xf numFmtId="14" fontId="0" fillId="0" borderId="0" xfId="0" applyNumberFormat="1" applyAlignment="1">
      <alignment horizontal="center" vertical="center"/>
    </xf>
    <xf numFmtId="0" fontId="0" fillId="0" borderId="0" xfId="0" applyAlignment="1">
      <alignment horizontal="justify" vertical="justify" wrapText="1"/>
    </xf>
    <xf numFmtId="14" fontId="16" fillId="0" borderId="1" xfId="0" applyNumberFormat="1" applyFont="1" applyBorder="1" applyAlignment="1">
      <alignment horizontal="center" vertical="center"/>
    </xf>
    <xf numFmtId="0" fontId="9" fillId="0" borderId="1" xfId="0" applyFont="1" applyBorder="1" applyAlignment="1">
      <alignment horizontal="center" vertical="center"/>
    </xf>
    <xf numFmtId="14" fontId="9" fillId="12" borderId="1" xfId="0" applyNumberFormat="1" applyFont="1" applyFill="1" applyBorder="1" applyAlignment="1">
      <alignment horizontal="center" vertical="center" wrapText="1"/>
    </xf>
    <xf numFmtId="166" fontId="9" fillId="12" borderId="1" xfId="0" applyNumberFormat="1" applyFont="1" applyFill="1" applyBorder="1" applyAlignment="1">
      <alignment horizontal="center" vertical="center" wrapText="1"/>
    </xf>
    <xf numFmtId="0" fontId="9" fillId="12" borderId="1" xfId="0" applyFont="1" applyFill="1" applyBorder="1" applyAlignment="1">
      <alignment horizontal="center" vertical="center" wrapText="1"/>
    </xf>
    <xf numFmtId="49" fontId="0" fillId="0" borderId="1" xfId="0" applyNumberFormat="1" applyFill="1" applyBorder="1" applyAlignment="1">
      <alignment horizontal="center" vertical="center"/>
    </xf>
    <xf numFmtId="0" fontId="0" fillId="0" borderId="1" xfId="0" applyFill="1" applyBorder="1" applyAlignment="1">
      <alignment horizontal="left" vertical="center"/>
    </xf>
    <xf numFmtId="14" fontId="0" fillId="0" borderId="1" xfId="0" applyNumberFormat="1" applyFill="1" applyBorder="1" applyAlignment="1">
      <alignment horizontal="center" vertical="center"/>
    </xf>
    <xf numFmtId="49" fontId="48" fillId="0" borderId="0" xfId="0" applyNumberFormat="1" applyFont="1"/>
    <xf numFmtId="0" fontId="48" fillId="0" borderId="0" xfId="0" applyFont="1"/>
    <xf numFmtId="0" fontId="51" fillId="12" borderId="1" xfId="0" applyFont="1" applyFill="1" applyBorder="1" applyAlignment="1">
      <alignment horizontal="center" vertical="center" wrapText="1"/>
    </xf>
    <xf numFmtId="49" fontId="48" fillId="0" borderId="1" xfId="0" applyNumberFormat="1" applyFont="1" applyBorder="1" applyAlignment="1">
      <alignment horizontal="center" vertical="center"/>
    </xf>
    <xf numFmtId="0" fontId="48" fillId="0" borderId="1" xfId="0" applyFont="1" applyBorder="1" applyAlignment="1">
      <alignment horizontal="center" vertical="center"/>
    </xf>
    <xf numFmtId="49" fontId="51" fillId="12" borderId="1" xfId="0" applyNumberFormat="1" applyFont="1" applyFill="1" applyBorder="1" applyAlignment="1">
      <alignment horizontal="center" vertical="center" wrapText="1"/>
    </xf>
    <xf numFmtId="49" fontId="46" fillId="0" borderId="1" xfId="0" quotePrefix="1" applyNumberFormat="1" applyFont="1" applyFill="1" applyBorder="1" applyAlignment="1">
      <alignment horizontal="center" vertical="center" wrapText="1"/>
    </xf>
    <xf numFmtId="0" fontId="48" fillId="0" borderId="0" xfId="0" applyFont="1" applyFill="1"/>
    <xf numFmtId="166" fontId="47" fillId="0" borderId="1" xfId="0" applyNumberFormat="1" applyFont="1" applyFill="1" applyBorder="1" applyAlignment="1">
      <alignment horizontal="center" vertical="center" wrapText="1"/>
    </xf>
    <xf numFmtId="0" fontId="47" fillId="0" borderId="1" xfId="0" applyFont="1" applyFill="1" applyBorder="1" applyAlignment="1">
      <alignment horizontal="center" vertical="center" wrapText="1"/>
    </xf>
    <xf numFmtId="0" fontId="46" fillId="0" borderId="0" xfId="0" applyFont="1" applyFill="1"/>
    <xf numFmtId="49" fontId="48" fillId="0" borderId="0" xfId="0" applyNumberFormat="1" applyFont="1" applyAlignment="1">
      <alignment horizontal="center" vertical="center"/>
    </xf>
    <xf numFmtId="0" fontId="48" fillId="0" borderId="0" xfId="0" applyFont="1" applyAlignment="1">
      <alignment horizontal="center" vertical="center"/>
    </xf>
    <xf numFmtId="0" fontId="45" fillId="0" borderId="1" xfId="0" quotePrefix="1" applyNumberFormat="1" applyFont="1" applyFill="1" applyBorder="1" applyAlignment="1">
      <alignment horizontal="center" vertical="center" wrapText="1"/>
    </xf>
    <xf numFmtId="49" fontId="33" fillId="0" borderId="1" xfId="0" applyNumberFormat="1" applyFont="1" applyFill="1" applyBorder="1" applyAlignment="1">
      <alignment horizontal="center" vertical="center" wrapText="1"/>
    </xf>
    <xf numFmtId="49" fontId="0" fillId="0" borderId="0" xfId="0" applyNumberFormat="1" applyAlignment="1">
      <alignment horizontal="center" vertical="center"/>
    </xf>
    <xf numFmtId="0" fontId="48" fillId="12" borderId="0" xfId="0" applyFont="1" applyFill="1" applyAlignment="1">
      <alignment horizontal="center" vertical="center"/>
    </xf>
    <xf numFmtId="49" fontId="50" fillId="12" borderId="1" xfId="0" applyNumberFormat="1" applyFont="1" applyFill="1" applyBorder="1" applyAlignment="1">
      <alignment horizontal="center" vertical="center" wrapText="1"/>
    </xf>
    <xf numFmtId="166" fontId="47" fillId="12" borderId="1" xfId="0" applyNumberFormat="1" applyFont="1" applyFill="1" applyBorder="1" applyAlignment="1">
      <alignment horizontal="center" vertical="center" wrapText="1"/>
    </xf>
    <xf numFmtId="0" fontId="52" fillId="12" borderId="0" xfId="0" applyFont="1" applyFill="1" applyAlignment="1">
      <alignment horizontal="center" vertical="center"/>
    </xf>
    <xf numFmtId="0" fontId="47" fillId="12" borderId="1" xfId="0" applyFont="1" applyFill="1" applyBorder="1" applyAlignment="1">
      <alignment horizontal="center" vertical="center" wrapText="1"/>
    </xf>
    <xf numFmtId="0" fontId="46" fillId="12" borderId="0" xfId="0" applyFont="1" applyFill="1" applyAlignment="1">
      <alignment horizontal="center" vertical="center"/>
    </xf>
    <xf numFmtId="49" fontId="52" fillId="0" borderId="0" xfId="0" applyNumberFormat="1" applyFont="1"/>
    <xf numFmtId="0" fontId="52" fillId="0" borderId="0" xfId="0" applyFont="1"/>
    <xf numFmtId="0" fontId="46" fillId="0" borderId="0" xfId="0" applyFont="1"/>
    <xf numFmtId="0" fontId="0" fillId="0" borderId="0" xfId="0" applyAlignment="1">
      <alignment vertical="center"/>
    </xf>
    <xf numFmtId="49" fontId="52" fillId="0" borderId="0" xfId="0" applyNumberFormat="1" applyFont="1" applyAlignment="1">
      <alignment horizontal="center" vertical="center"/>
    </xf>
    <xf numFmtId="0" fontId="52" fillId="0" borderId="0" xfId="0" applyFont="1" applyAlignment="1">
      <alignment horizontal="center" vertical="center"/>
    </xf>
    <xf numFmtId="49" fontId="29" fillId="12" borderId="1" xfId="0" quotePrefix="1" applyNumberFormat="1" applyFont="1" applyFill="1" applyBorder="1" applyAlignment="1">
      <alignment horizontal="center"/>
    </xf>
    <xf numFmtId="49" fontId="49" fillId="0" borderId="1" xfId="0" applyNumberFormat="1" applyFont="1" applyFill="1" applyBorder="1" applyAlignment="1">
      <alignment horizontal="center" vertical="center"/>
    </xf>
    <xf numFmtId="0" fontId="49" fillId="0" borderId="1" xfId="0" applyFont="1" applyFill="1" applyBorder="1"/>
    <xf numFmtId="49" fontId="0" fillId="0" borderId="1" xfId="0" applyNumberFormat="1" applyBorder="1"/>
    <xf numFmtId="0" fontId="49" fillId="0" borderId="1" xfId="0" applyFont="1" applyFill="1" applyBorder="1" applyAlignment="1">
      <alignment vertical="center"/>
    </xf>
    <xf numFmtId="49" fontId="49" fillId="12" borderId="1" xfId="7" applyNumberFormat="1" applyFont="1" applyFill="1" applyBorder="1" applyAlignment="1">
      <alignment horizontal="center" vertical="center"/>
    </xf>
    <xf numFmtId="0" fontId="45" fillId="12" borderId="1" xfId="7" applyFont="1" applyFill="1" applyBorder="1" applyAlignment="1">
      <alignment vertical="center"/>
    </xf>
    <xf numFmtId="49" fontId="49" fillId="0" borderId="1" xfId="7" applyNumberFormat="1" applyFont="1" applyFill="1" applyBorder="1" applyAlignment="1">
      <alignment horizontal="center" vertical="center"/>
    </xf>
    <xf numFmtId="0" fontId="45" fillId="0" borderId="1" xfId="7" applyFont="1" applyFill="1" applyBorder="1" applyAlignment="1">
      <alignment vertical="center"/>
    </xf>
    <xf numFmtId="49" fontId="45" fillId="12" borderId="1" xfId="7" applyNumberFormat="1" applyFont="1" applyFill="1" applyBorder="1" applyAlignment="1">
      <alignment horizontal="center" vertical="center"/>
    </xf>
    <xf numFmtId="0" fontId="45" fillId="0" borderId="1" xfId="0" applyFont="1" applyFill="1" applyBorder="1" applyAlignment="1">
      <alignment vertical="center"/>
    </xf>
    <xf numFmtId="0" fontId="45" fillId="12" borderId="1" xfId="0" applyFont="1" applyFill="1" applyBorder="1"/>
    <xf numFmtId="49" fontId="49" fillId="12" borderId="1" xfId="0" applyNumberFormat="1" applyFont="1" applyFill="1" applyBorder="1" applyAlignment="1">
      <alignment horizontal="center" vertical="center"/>
    </xf>
    <xf numFmtId="0" fontId="49" fillId="12" borderId="1" xfId="0" applyFont="1" applyFill="1" applyBorder="1" applyAlignment="1">
      <alignment vertical="center"/>
    </xf>
    <xf numFmtId="49" fontId="37" fillId="12" borderId="1" xfId="0" applyNumberFormat="1" applyFont="1" applyFill="1" applyBorder="1" applyAlignment="1">
      <alignment horizontal="center" vertical="center"/>
    </xf>
    <xf numFmtId="0" fontId="1" fillId="12" borderId="1" xfId="0" applyFont="1" applyFill="1" applyBorder="1" applyAlignment="1">
      <alignment horizontal="left" vertical="center" wrapText="1"/>
    </xf>
    <xf numFmtId="0" fontId="37" fillId="0" borderId="1" xfId="0" applyFont="1" applyFill="1" applyBorder="1"/>
    <xf numFmtId="0" fontId="37" fillId="0" borderId="1" xfId="0" applyFont="1" applyFill="1" applyBorder="1" applyAlignment="1">
      <alignment horizontal="center" vertical="center"/>
    </xf>
    <xf numFmtId="0" fontId="49" fillId="0" borderId="1" xfId="0" applyFont="1" applyBorder="1" applyAlignment="1">
      <alignment horizontal="center" vertical="center"/>
    </xf>
    <xf numFmtId="14" fontId="24" fillId="0" borderId="1" xfId="0" applyNumberFormat="1" applyFont="1" applyFill="1" applyBorder="1" applyAlignment="1">
      <alignment horizontal="center" vertical="center" wrapText="1"/>
    </xf>
    <xf numFmtId="0" fontId="49" fillId="0" borderId="1" xfId="0" applyFont="1" applyFill="1" applyBorder="1" applyAlignment="1">
      <alignment horizontal="center" vertical="center"/>
    </xf>
    <xf numFmtId="0" fontId="49" fillId="0" borderId="12" xfId="0" applyFont="1" applyFill="1" applyBorder="1" applyAlignment="1">
      <alignment horizontal="center" vertical="center"/>
    </xf>
    <xf numFmtId="0" fontId="45" fillId="12" borderId="1" xfId="0" applyFont="1" applyFill="1" applyBorder="1" applyAlignment="1">
      <alignment horizontal="center" vertical="center"/>
    </xf>
    <xf numFmtId="0" fontId="0" fillId="0" borderId="1" xfId="0" applyBorder="1" applyAlignment="1">
      <alignment horizontal="center" vertical="center" wrapText="1"/>
    </xf>
    <xf numFmtId="14" fontId="24" fillId="0" borderId="1" xfId="0" applyNumberFormat="1" applyFont="1" applyBorder="1" applyAlignment="1">
      <alignment horizontal="center" vertical="center" wrapText="1"/>
    </xf>
    <xf numFmtId="0" fontId="45" fillId="12" borderId="4" xfId="0" quotePrefix="1" applyNumberFormat="1" applyFont="1" applyFill="1" applyBorder="1" applyAlignment="1">
      <alignment horizontal="center" vertical="center" wrapText="1"/>
    </xf>
    <xf numFmtId="49" fontId="33" fillId="12" borderId="4" xfId="0" applyNumberFormat="1" applyFont="1" applyFill="1" applyBorder="1" applyAlignment="1">
      <alignment horizontal="center" vertical="center" wrapText="1"/>
    </xf>
    <xf numFmtId="49" fontId="0" fillId="0" borderId="4" xfId="0" applyNumberFormat="1" applyBorder="1" applyAlignment="1">
      <alignment horizontal="center" vertical="center"/>
    </xf>
    <xf numFmtId="14" fontId="0" fillId="12" borderId="4" xfId="0" applyNumberFormat="1" applyFill="1" applyBorder="1" applyAlignment="1">
      <alignment horizontal="center"/>
    </xf>
    <xf numFmtId="49" fontId="0" fillId="0" borderId="4" xfId="0" applyNumberFormat="1" applyBorder="1"/>
    <xf numFmtId="0" fontId="1" fillId="12" borderId="4" xfId="0" applyFont="1" applyFill="1" applyBorder="1" applyAlignment="1">
      <alignment horizontal="center" vertical="center" wrapText="1"/>
    </xf>
    <xf numFmtId="0" fontId="46" fillId="19" borderId="15" xfId="0" applyFont="1" applyFill="1" applyBorder="1" applyAlignment="1">
      <alignment vertical="center" wrapText="1"/>
    </xf>
    <xf numFmtId="0" fontId="46" fillId="19" borderId="16" xfId="0" applyFont="1" applyFill="1" applyBorder="1" applyAlignment="1">
      <alignment vertical="center" wrapText="1"/>
    </xf>
    <xf numFmtId="0" fontId="0" fillId="0" borderId="0" xfId="0" applyBorder="1" applyAlignment="1">
      <alignment horizontal="center"/>
    </xf>
    <xf numFmtId="49" fontId="0" fillId="0" borderId="0" xfId="0" applyNumberFormat="1" applyBorder="1"/>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Alignment="1">
      <alignment horizontal="center" vertical="center" wrapText="1"/>
    </xf>
    <xf numFmtId="0" fontId="0" fillId="0" borderId="0" xfId="0" applyAlignment="1">
      <alignment horizontal="left"/>
    </xf>
    <xf numFmtId="0" fontId="0" fillId="16" borderId="0" xfId="0" applyFill="1"/>
    <xf numFmtId="1" fontId="0" fillId="16" borderId="0" xfId="0" applyNumberFormat="1" applyFill="1"/>
    <xf numFmtId="1" fontId="0" fillId="0" borderId="0" xfId="0" applyNumberFormat="1"/>
    <xf numFmtId="0" fontId="3" fillId="2" borderId="4" xfId="0" applyFont="1" applyFill="1" applyBorder="1" applyAlignment="1">
      <alignment horizontal="center" vertical="center" wrapText="1"/>
    </xf>
    <xf numFmtId="1" fontId="3" fillId="2" borderId="4" xfId="0" applyNumberFormat="1" applyFont="1" applyFill="1" applyBorder="1" applyAlignment="1">
      <alignment horizontal="center" vertical="center" wrapText="1"/>
    </xf>
    <xf numFmtId="0" fontId="15" fillId="4" borderId="7" xfId="0" applyFont="1" applyFill="1" applyBorder="1" applyAlignment="1">
      <alignment horizontal="center" vertical="center"/>
    </xf>
    <xf numFmtId="0" fontId="15" fillId="4" borderId="7" xfId="0" applyFont="1" applyFill="1" applyBorder="1" applyAlignment="1">
      <alignment horizontal="center" vertical="center" wrapText="1"/>
    </xf>
    <xf numFmtId="0" fontId="15" fillId="4" borderId="14" xfId="0" applyFont="1" applyFill="1" applyBorder="1" applyAlignment="1">
      <alignment horizontal="center" vertical="center" wrapText="1"/>
    </xf>
    <xf numFmtId="1" fontId="15" fillId="4" borderId="7" xfId="0" applyNumberFormat="1" applyFont="1" applyFill="1" applyBorder="1" applyAlignment="1">
      <alignment horizontal="center" vertical="center" wrapText="1"/>
    </xf>
    <xf numFmtId="0" fontId="17" fillId="0" borderId="5" xfId="0" applyFont="1" applyFill="1" applyBorder="1" applyAlignment="1">
      <alignment horizontal="left" vertical="center" indent="1"/>
    </xf>
    <xf numFmtId="0" fontId="17" fillId="0" borderId="6" xfId="0" applyFont="1" applyFill="1" applyBorder="1" applyAlignment="1">
      <alignment horizontal="left" vertical="center" indent="1"/>
    </xf>
    <xf numFmtId="0" fontId="18" fillId="0" borderId="6" xfId="0" applyFont="1" applyFill="1" applyBorder="1" applyAlignment="1">
      <alignment horizontal="left" vertical="center" indent="1"/>
    </xf>
    <xf numFmtId="0" fontId="17" fillId="7" borderId="5" xfId="0" applyFont="1" applyFill="1" applyBorder="1" applyAlignment="1">
      <alignment horizontal="center" vertical="center" wrapText="1"/>
    </xf>
    <xf numFmtId="1" fontId="17" fillId="7" borderId="5" xfId="0" applyNumberFormat="1" applyFont="1" applyFill="1" applyBorder="1" applyAlignment="1">
      <alignment horizontal="center" vertical="center" wrapText="1"/>
    </xf>
    <xf numFmtId="14" fontId="17" fillId="7" borderId="6" xfId="0" applyNumberFormat="1" applyFont="1" applyFill="1" applyBorder="1" applyAlignment="1">
      <alignment horizontal="center" vertical="center" wrapText="1"/>
    </xf>
    <xf numFmtId="1" fontId="17" fillId="7" borderId="6" xfId="0" applyNumberFormat="1" applyFont="1" applyFill="1" applyBorder="1" applyAlignment="1">
      <alignment horizontal="center" vertical="center" wrapText="1"/>
    </xf>
    <xf numFmtId="0" fontId="17" fillId="7" borderId="6" xfId="0" applyFont="1" applyFill="1" applyBorder="1" applyAlignment="1">
      <alignment horizontal="center" vertical="center" wrapText="1"/>
    </xf>
    <xf numFmtId="165" fontId="17" fillId="7" borderId="6" xfId="0" applyNumberFormat="1" applyFont="1" applyFill="1" applyBorder="1" applyAlignment="1">
      <alignment horizontal="center" vertical="center"/>
    </xf>
    <xf numFmtId="1" fontId="17" fillId="7" borderId="6" xfId="0" applyNumberFormat="1" applyFont="1" applyFill="1" applyBorder="1" applyAlignment="1">
      <alignment horizontal="center" vertical="center"/>
    </xf>
    <xf numFmtId="14" fontId="18" fillId="7" borderId="6" xfId="0" applyNumberFormat="1" applyFont="1" applyFill="1" applyBorder="1" applyAlignment="1">
      <alignment horizontal="center" vertical="center" wrapText="1"/>
    </xf>
    <xf numFmtId="1" fontId="18" fillId="7" borderId="6" xfId="0" applyNumberFormat="1" applyFont="1" applyFill="1" applyBorder="1" applyAlignment="1">
      <alignment horizontal="center" vertical="center" wrapText="1"/>
    </xf>
    <xf numFmtId="0" fontId="17" fillId="7" borderId="6" xfId="0" applyFont="1" applyFill="1" applyBorder="1" applyAlignment="1">
      <alignment horizontal="center" vertical="center"/>
    </xf>
    <xf numFmtId="1" fontId="34" fillId="0" borderId="1" xfId="4" applyNumberFormat="1" applyFont="1" applyFill="1" applyBorder="1" applyAlignment="1">
      <alignment horizontal="center" vertical="center"/>
    </xf>
    <xf numFmtId="0" fontId="17" fillId="0" borderId="1" xfId="0" applyFont="1" applyBorder="1" applyAlignment="1">
      <alignment horizontal="center"/>
    </xf>
    <xf numFmtId="0" fontId="53" fillId="4" borderId="1" xfId="1" applyFont="1" applyFill="1" applyBorder="1" applyAlignment="1">
      <alignment horizontal="center" vertical="center" wrapText="1"/>
    </xf>
    <xf numFmtId="0" fontId="53" fillId="5" borderId="3" xfId="1" applyFont="1" applyFill="1" applyBorder="1" applyAlignment="1">
      <alignment horizontal="center" vertical="center" wrapText="1"/>
    </xf>
    <xf numFmtId="0" fontId="53" fillId="4" borderId="4" xfId="1" applyFont="1" applyFill="1" applyBorder="1" applyAlignment="1">
      <alignment horizontal="center" vertical="center" wrapText="1"/>
    </xf>
    <xf numFmtId="0" fontId="54" fillId="4" borderId="1" xfId="0" applyFont="1" applyFill="1" applyBorder="1" applyAlignment="1">
      <alignment horizontal="center" vertical="center" wrapText="1"/>
    </xf>
    <xf numFmtId="49" fontId="17" fillId="0" borderId="11" xfId="0" applyNumberFormat="1" applyFont="1" applyFill="1" applyBorder="1" applyAlignment="1">
      <alignment horizontal="center"/>
    </xf>
    <xf numFmtId="14" fontId="17" fillId="0" borderId="1" xfId="0" applyNumberFormat="1" applyFont="1" applyFill="1" applyBorder="1" applyAlignment="1">
      <alignment horizontal="center"/>
    </xf>
    <xf numFmtId="0" fontId="17" fillId="0" borderId="1" xfId="0" applyFont="1" applyBorder="1"/>
    <xf numFmtId="0" fontId="12" fillId="7" borderId="4" xfId="0" applyFont="1" applyFill="1" applyBorder="1" applyAlignment="1">
      <alignment horizontal="center" vertical="center" wrapText="1"/>
    </xf>
    <xf numFmtId="0" fontId="3" fillId="7" borderId="1" xfId="1" applyFont="1" applyFill="1" applyBorder="1" applyAlignment="1">
      <alignment horizontal="center" vertical="center" wrapText="1"/>
    </xf>
    <xf numFmtId="0" fontId="0" fillId="20" borderId="0" xfId="0" applyFill="1"/>
    <xf numFmtId="0" fontId="17" fillId="0" borderId="1" xfId="0" applyFont="1" applyFill="1" applyBorder="1" applyAlignment="1">
      <alignment horizontal="center"/>
    </xf>
    <xf numFmtId="14" fontId="17" fillId="13" borderId="6" xfId="0" applyNumberFormat="1" applyFont="1" applyFill="1" applyBorder="1" applyAlignment="1">
      <alignment horizontal="center" vertical="center"/>
    </xf>
    <xf numFmtId="14" fontId="17" fillId="0" borderId="6" xfId="0" applyNumberFormat="1" applyFont="1" applyFill="1" applyBorder="1" applyAlignment="1">
      <alignment horizontal="left" vertical="center"/>
    </xf>
    <xf numFmtId="0" fontId="17" fillId="0" borderId="6" xfId="0" applyFont="1" applyFill="1" applyBorder="1" applyAlignment="1">
      <alignment horizontal="left"/>
    </xf>
    <xf numFmtId="0" fontId="0" fillId="0" borderId="0" xfId="0" applyFill="1"/>
    <xf numFmtId="1" fontId="17" fillId="0" borderId="1" xfId="0" applyNumberFormat="1" applyFont="1" applyFill="1" applyBorder="1" applyAlignment="1">
      <alignment horizontal="center"/>
    </xf>
    <xf numFmtId="0" fontId="17" fillId="0" borderId="1" xfId="0" applyNumberFormat="1" applyFont="1" applyFill="1" applyBorder="1" applyAlignment="1">
      <alignment horizontal="center"/>
    </xf>
    <xf numFmtId="0" fontId="17" fillId="0" borderId="1" xfId="4" applyNumberFormat="1" applyFont="1" applyFill="1" applyBorder="1" applyAlignment="1">
      <alignment horizontal="center" vertical="center"/>
    </xf>
    <xf numFmtId="0" fontId="0" fillId="0" borderId="0" xfId="0" applyNumberFormat="1" applyAlignment="1">
      <alignment horizontal="center"/>
    </xf>
    <xf numFmtId="0" fontId="0" fillId="0" borderId="0" xfId="0" applyNumberFormat="1"/>
    <xf numFmtId="0" fontId="17" fillId="0" borderId="5" xfId="0" applyNumberFormat="1" applyFont="1" applyFill="1" applyBorder="1" applyAlignment="1">
      <alignment horizontal="center" vertical="center"/>
    </xf>
    <xf numFmtId="0" fontId="17" fillId="0" borderId="6" xfId="0" applyNumberFormat="1" applyFont="1" applyFill="1" applyBorder="1" applyAlignment="1">
      <alignment horizontal="center" vertical="center"/>
    </xf>
    <xf numFmtId="0" fontId="34" fillId="0" borderId="6" xfId="0" applyFont="1" applyFill="1" applyBorder="1" applyAlignment="1">
      <alignment horizontal="center"/>
    </xf>
    <xf numFmtId="0" fontId="34" fillId="0" borderId="5" xfId="0" applyFont="1" applyFill="1" applyBorder="1" applyAlignment="1">
      <alignment horizontal="center"/>
    </xf>
    <xf numFmtId="0" fontId="35" fillId="0" borderId="6" xfId="0" applyFont="1" applyFill="1" applyBorder="1" applyAlignment="1">
      <alignment horizontal="center"/>
    </xf>
    <xf numFmtId="0" fontId="4" fillId="4" borderId="17" xfId="0" applyFont="1" applyFill="1" applyBorder="1" applyAlignment="1">
      <alignment horizontal="center" vertical="center" wrapText="1"/>
    </xf>
    <xf numFmtId="14" fontId="4" fillId="4" borderId="17" xfId="0" applyNumberFormat="1" applyFont="1" applyFill="1" applyBorder="1" applyAlignment="1">
      <alignment horizontal="center" vertical="center" wrapText="1"/>
    </xf>
    <xf numFmtId="0" fontId="20" fillId="0" borderId="5" xfId="0" applyFont="1" applyFill="1" applyBorder="1" applyAlignment="1">
      <alignment horizontal="center" vertical="center"/>
    </xf>
    <xf numFmtId="14" fontId="20" fillId="0" borderId="5" xfId="0" applyNumberFormat="1" applyFont="1" applyFill="1" applyBorder="1" applyAlignment="1">
      <alignment horizontal="center" vertical="center"/>
    </xf>
    <xf numFmtId="0" fontId="21" fillId="0" borderId="5" xfId="0" applyFont="1" applyFill="1" applyBorder="1" applyAlignment="1">
      <alignment horizontal="center" vertical="center"/>
    </xf>
    <xf numFmtId="0" fontId="21" fillId="0" borderId="5" xfId="3" applyFont="1" applyFill="1" applyBorder="1" applyAlignment="1">
      <alignment horizontal="center" vertical="center"/>
    </xf>
    <xf numFmtId="0" fontId="18" fillId="0" borderId="5" xfId="0" applyFont="1" applyFill="1" applyBorder="1" applyAlignment="1">
      <alignment horizontal="center" vertical="center"/>
    </xf>
    <xf numFmtId="0" fontId="17" fillId="0" borderId="5" xfId="0" applyFont="1" applyFill="1" applyBorder="1" applyAlignment="1">
      <alignment horizontal="left" vertical="center"/>
    </xf>
    <xf numFmtId="0" fontId="18" fillId="0" borderId="10" xfId="4" quotePrefix="1" applyFont="1" applyFill="1" applyBorder="1" applyAlignment="1">
      <alignment horizontal="center" vertical="center"/>
    </xf>
    <xf numFmtId="1" fontId="18" fillId="0" borderId="1" xfId="4" applyNumberFormat="1" applyFont="1" applyFill="1" applyBorder="1" applyAlignment="1">
      <alignment horizontal="center" vertical="center"/>
    </xf>
    <xf numFmtId="0" fontId="18" fillId="0" borderId="1" xfId="4" applyFont="1" applyFill="1" applyBorder="1" applyAlignment="1">
      <alignment horizontal="center"/>
    </xf>
    <xf numFmtId="14" fontId="18" fillId="0" borderId="1" xfId="4" applyNumberFormat="1" applyFont="1" applyFill="1" applyBorder="1" applyAlignment="1">
      <alignment horizontal="center" vertical="center"/>
    </xf>
    <xf numFmtId="49" fontId="18" fillId="0" borderId="1" xfId="4" applyNumberFormat="1" applyFont="1" applyFill="1" applyBorder="1" applyAlignment="1">
      <alignment horizontal="center" vertical="center"/>
    </xf>
    <xf numFmtId="0" fontId="18" fillId="0" borderId="1" xfId="4" applyFont="1" applyFill="1" applyBorder="1" applyAlignment="1">
      <alignment horizontal="center" vertical="center"/>
    </xf>
    <xf numFmtId="0" fontId="18" fillId="0" borderId="1" xfId="4" applyNumberFormat="1" applyFont="1" applyFill="1" applyBorder="1" applyAlignment="1">
      <alignment horizontal="center" vertical="center"/>
    </xf>
    <xf numFmtId="49" fontId="18" fillId="0" borderId="1" xfId="4" applyNumberFormat="1" applyFont="1" applyFill="1" applyBorder="1" applyAlignment="1">
      <alignment horizontal="left" vertical="center"/>
    </xf>
    <xf numFmtId="0" fontId="18" fillId="0" borderId="1" xfId="0" applyNumberFormat="1" applyFont="1" applyFill="1" applyBorder="1" applyAlignment="1">
      <alignment horizontal="center"/>
    </xf>
    <xf numFmtId="0" fontId="18" fillId="0" borderId="1" xfId="0" applyFont="1" applyFill="1" applyBorder="1" applyAlignment="1">
      <alignment horizontal="center"/>
    </xf>
    <xf numFmtId="0" fontId="36" fillId="0" borderId="0" xfId="0" applyFont="1" applyFill="1"/>
    <xf numFmtId="0" fontId="18" fillId="0" borderId="1" xfId="0" applyFont="1" applyFill="1" applyBorder="1"/>
    <xf numFmtId="0" fontId="0" fillId="0" borderId="0" xfId="0" applyFill="1" applyAlignment="1">
      <alignment horizontal="center"/>
    </xf>
    <xf numFmtId="49" fontId="0" fillId="0" borderId="0" xfId="0" applyNumberFormat="1" applyFill="1" applyAlignment="1">
      <alignment horizontal="center"/>
    </xf>
    <xf numFmtId="0" fontId="0" fillId="0" borderId="0" xfId="0" applyNumberFormat="1" applyFill="1" applyAlignment="1">
      <alignment horizontal="center"/>
    </xf>
    <xf numFmtId="0" fontId="0" fillId="0" borderId="0" xfId="0" applyFont="1" applyFill="1"/>
    <xf numFmtId="0" fontId="17" fillId="0" borderId="5" xfId="0" applyFont="1" applyBorder="1" applyAlignment="1">
      <alignment horizontal="center" vertical="center"/>
    </xf>
    <xf numFmtId="0" fontId="17" fillId="0" borderId="5" xfId="0" applyFont="1" applyBorder="1"/>
    <xf numFmtId="14" fontId="17" fillId="0" borderId="5" xfId="0" applyNumberFormat="1" applyFont="1" applyBorder="1"/>
    <xf numFmtId="14" fontId="17" fillId="0" borderId="5" xfId="0" applyNumberFormat="1" applyFont="1" applyBorder="1" applyAlignment="1">
      <alignment horizontal="center" vertical="center"/>
    </xf>
    <xf numFmtId="0" fontId="17" fillId="0" borderId="6" xfId="0" applyFont="1" applyBorder="1" applyAlignment="1">
      <alignment horizontal="center" vertical="center"/>
    </xf>
    <xf numFmtId="0" fontId="17" fillId="0" borderId="6" xfId="0" applyFont="1" applyBorder="1"/>
    <xf numFmtId="14" fontId="17" fillId="0" borderId="6" xfId="0" applyNumberFormat="1" applyFont="1" applyBorder="1"/>
    <xf numFmtId="14" fontId="17" fillId="0" borderId="6" xfId="0" applyNumberFormat="1" applyFont="1" applyBorder="1" applyAlignment="1">
      <alignment horizontal="center" vertical="center"/>
    </xf>
    <xf numFmtId="14" fontId="17" fillId="20" borderId="6" xfId="0" applyNumberFormat="1" applyFont="1" applyFill="1" applyBorder="1" applyAlignment="1">
      <alignment horizontal="center" vertical="center"/>
    </xf>
    <xf numFmtId="14" fontId="17" fillId="0" borderId="6" xfId="0" applyNumberFormat="1" applyFont="1" applyBorder="1" applyAlignment="1">
      <alignment horizontal="center"/>
    </xf>
    <xf numFmtId="0" fontId="35" fillId="0" borderId="6" xfId="0" applyFont="1" applyFill="1" applyBorder="1" applyAlignment="1">
      <alignment horizontal="center" vertical="center"/>
    </xf>
    <xf numFmtId="0" fontId="57" fillId="0" borderId="6" xfId="0" applyFont="1" applyFill="1" applyBorder="1" applyAlignment="1">
      <alignment horizontal="center" vertical="center"/>
    </xf>
    <xf numFmtId="14" fontId="57" fillId="0" borderId="6" xfId="0" applyNumberFormat="1" applyFont="1" applyFill="1" applyBorder="1" applyAlignment="1">
      <alignment horizontal="center" vertical="center"/>
    </xf>
    <xf numFmtId="0" fontId="44" fillId="0" borderId="6" xfId="0" applyFont="1" applyFill="1" applyBorder="1" applyAlignment="1">
      <alignment horizontal="center" vertical="center"/>
    </xf>
    <xf numFmtId="49" fontId="18" fillId="0" borderId="6" xfId="0" applyNumberFormat="1" applyFont="1" applyFill="1" applyBorder="1" applyAlignment="1">
      <alignment horizontal="left" vertical="center" indent="1"/>
    </xf>
    <xf numFmtId="1" fontId="18" fillId="0" borderId="6" xfId="0" applyNumberFormat="1" applyFont="1" applyFill="1" applyBorder="1" applyAlignment="1">
      <alignment horizontal="center" vertical="center"/>
    </xf>
    <xf numFmtId="0" fontId="18" fillId="0" borderId="6" xfId="0" applyFont="1" applyFill="1" applyBorder="1" applyAlignment="1">
      <alignment horizontal="left"/>
    </xf>
    <xf numFmtId="14" fontId="18" fillId="0" borderId="6" xfId="0" applyNumberFormat="1" applyFont="1" applyFill="1" applyBorder="1"/>
    <xf numFmtId="0" fontId="18" fillId="0" borderId="0" xfId="0" applyFont="1" applyFill="1" applyAlignment="1">
      <alignment horizontal="center"/>
    </xf>
    <xf numFmtId="0" fontId="18" fillId="0" borderId="0" xfId="0" applyFont="1" applyFill="1"/>
    <xf numFmtId="0" fontId="44" fillId="0" borderId="6" xfId="3" applyFont="1" applyFill="1" applyBorder="1" applyAlignment="1">
      <alignment horizontal="center" vertical="center"/>
    </xf>
    <xf numFmtId="49" fontId="57" fillId="0" borderId="6" xfId="0" applyNumberFormat="1" applyFont="1" applyFill="1" applyBorder="1" applyAlignment="1">
      <alignment horizontal="center" vertical="center"/>
    </xf>
    <xf numFmtId="0" fontId="18" fillId="0" borderId="6" xfId="0" applyFont="1" applyFill="1" applyBorder="1" applyAlignment="1">
      <alignment horizontal="left" vertical="center"/>
    </xf>
    <xf numFmtId="0" fontId="18" fillId="0" borderId="6" xfId="0" quotePrefix="1" applyFont="1" applyFill="1" applyBorder="1" applyAlignment="1">
      <alignment horizontal="center" vertical="center"/>
    </xf>
    <xf numFmtId="14" fontId="18" fillId="0" borderId="6" xfId="0" applyNumberFormat="1" applyFont="1" applyFill="1" applyBorder="1" applyAlignment="1">
      <alignment horizontal="center"/>
    </xf>
    <xf numFmtId="0" fontId="17" fillId="10" borderId="0" xfId="0" applyFont="1" applyFill="1"/>
    <xf numFmtId="0" fontId="58" fillId="21" borderId="0" xfId="0" applyFont="1" applyFill="1" applyAlignment="1">
      <alignment vertical="center"/>
    </xf>
    <xf numFmtId="0" fontId="16" fillId="2" borderId="7" xfId="0" applyFont="1" applyFill="1" applyBorder="1" applyAlignment="1">
      <alignment horizontal="center" vertical="center" wrapText="1"/>
    </xf>
    <xf numFmtId="0" fontId="16" fillId="20" borderId="7" xfId="0" applyFont="1" applyFill="1" applyBorder="1" applyAlignment="1">
      <alignment horizontal="center" vertical="center" wrapText="1"/>
    </xf>
    <xf numFmtId="1" fontId="17" fillId="0" borderId="1" xfId="4" quotePrefix="1" applyNumberFormat="1" applyFont="1" applyFill="1" applyBorder="1" applyAlignment="1">
      <alignment horizontal="center" vertical="center"/>
    </xf>
    <xf numFmtId="1" fontId="18" fillId="0" borderId="1" xfId="4" quotePrefix="1" applyNumberFormat="1" applyFont="1" applyFill="1" applyBorder="1" applyAlignment="1">
      <alignment horizontal="center" vertical="center"/>
    </xf>
    <xf numFmtId="0" fontId="17" fillId="6" borderId="1" xfId="0" applyFont="1" applyFill="1" applyBorder="1" applyAlignment="1">
      <alignment horizontal="center"/>
    </xf>
    <xf numFmtId="0" fontId="18" fillId="6" borderId="1" xfId="0" applyFont="1" applyFill="1" applyBorder="1" applyAlignment="1">
      <alignment horizontal="center"/>
    </xf>
    <xf numFmtId="0" fontId="15" fillId="4" borderId="18" xfId="0" applyFont="1" applyFill="1" applyBorder="1" applyAlignment="1">
      <alignment horizontal="center" vertical="center" wrapText="1"/>
    </xf>
    <xf numFmtId="0" fontId="15" fillId="4" borderId="4" xfId="0" applyFont="1" applyFill="1" applyBorder="1" applyAlignment="1">
      <alignment horizontal="center" vertical="center" wrapText="1"/>
    </xf>
    <xf numFmtId="0" fontId="17" fillId="0" borderId="1" xfId="0" applyFont="1" applyBorder="1" applyAlignment="1">
      <alignment horizontal="center" vertical="center"/>
    </xf>
    <xf numFmtId="14" fontId="17" fillId="0" borderId="1" xfId="0" applyNumberFormat="1" applyFont="1" applyBorder="1" applyAlignment="1">
      <alignment horizontal="center" vertical="center"/>
    </xf>
    <xf numFmtId="0" fontId="17" fillId="0" borderId="1" xfId="0" applyFont="1" applyBorder="1" applyAlignment="1">
      <alignment horizontal="left"/>
    </xf>
    <xf numFmtId="1" fontId="17" fillId="0" borderId="1" xfId="0" quotePrefix="1" applyNumberFormat="1" applyFont="1" applyFill="1" applyBorder="1" applyAlignment="1">
      <alignment horizontal="center"/>
    </xf>
    <xf numFmtId="0" fontId="17" fillId="0" borderId="1" xfId="0" applyFont="1" applyBorder="1" applyAlignment="1">
      <alignment vertical="center"/>
    </xf>
    <xf numFmtId="0" fontId="3" fillId="6" borderId="1" xfId="0" applyFont="1" applyFill="1" applyBorder="1" applyAlignment="1">
      <alignment horizontal="center" vertical="center" wrapText="1"/>
    </xf>
    <xf numFmtId="0" fontId="15" fillId="8" borderId="7" xfId="0" applyFont="1" applyFill="1" applyBorder="1" applyAlignment="1">
      <alignment horizontal="center" vertical="center" wrapText="1"/>
    </xf>
    <xf numFmtId="14" fontId="18" fillId="0" borderId="1" xfId="0" applyNumberFormat="1" applyFont="1" applyFill="1" applyBorder="1" applyAlignment="1">
      <alignment horizontal="center"/>
    </xf>
    <xf numFmtId="0" fontId="6" fillId="2" borderId="0" xfId="0" applyFont="1" applyFill="1" applyBorder="1" applyAlignment="1">
      <alignment horizontal="center" vertical="center" wrapText="1"/>
    </xf>
    <xf numFmtId="0" fontId="4" fillId="4" borderId="0" xfId="0" applyFont="1" applyFill="1" applyBorder="1" applyAlignment="1">
      <alignment horizontal="center" vertical="center" wrapText="1"/>
    </xf>
    <xf numFmtId="14" fontId="17" fillId="0" borderId="0" xfId="0" applyNumberFormat="1" applyFont="1" applyBorder="1" applyAlignment="1">
      <alignment horizontal="center" vertical="center"/>
    </xf>
    <xf numFmtId="14" fontId="17" fillId="0" borderId="0" xfId="0" applyNumberFormat="1" applyFont="1" applyBorder="1"/>
    <xf numFmtId="14" fontId="18" fillId="0" borderId="0" xfId="0" applyNumberFormat="1" applyFont="1" applyFill="1" applyBorder="1" applyAlignment="1">
      <alignment horizontal="center" vertical="center"/>
    </xf>
    <xf numFmtId="14" fontId="17" fillId="0" borderId="0" xfId="0" applyNumberFormat="1" applyFont="1" applyBorder="1" applyAlignment="1">
      <alignment horizontal="center"/>
    </xf>
    <xf numFmtId="14" fontId="17" fillId="0" borderId="1" xfId="4" applyNumberFormat="1" applyFont="1" applyFill="1" applyBorder="1" applyAlignment="1">
      <alignment vertical="center"/>
    </xf>
    <xf numFmtId="14" fontId="18" fillId="0" borderId="1" xfId="0" applyNumberFormat="1" applyFont="1" applyFill="1" applyBorder="1" applyAlignment="1"/>
    <xf numFmtId="0" fontId="59" fillId="0" borderId="0" xfId="0" applyFont="1"/>
    <xf numFmtId="0" fontId="5" fillId="4" borderId="1" xfId="1" applyFont="1" applyFill="1" applyBorder="1" applyAlignment="1">
      <alignment horizontal="center" vertical="center" wrapText="1"/>
    </xf>
    <xf numFmtId="0" fontId="59" fillId="0" borderId="0" xfId="0" applyFont="1" applyAlignment="1">
      <alignment horizontal="center" vertical="center"/>
    </xf>
    <xf numFmtId="0" fontId="59" fillId="0" borderId="0" xfId="0" applyFont="1" applyFill="1"/>
    <xf numFmtId="0" fontId="60" fillId="0" borderId="0" xfId="0" applyFont="1" applyFill="1"/>
    <xf numFmtId="14" fontId="60" fillId="0" borderId="0" xfId="0" applyNumberFormat="1" applyFont="1" applyFill="1"/>
    <xf numFmtId="0" fontId="61" fillId="0" borderId="0" xfId="0" applyFont="1" applyFill="1" applyAlignment="1">
      <alignment horizontal="left"/>
    </xf>
    <xf numFmtId="0" fontId="34" fillId="0" borderId="6" xfId="0" quotePrefix="1" applyFont="1" applyFill="1" applyBorder="1" applyAlignment="1">
      <alignment horizontal="center" vertical="center"/>
    </xf>
    <xf numFmtId="14" fontId="34" fillId="0" borderId="6" xfId="0" applyNumberFormat="1" applyFont="1" applyFill="1" applyBorder="1" applyAlignment="1">
      <alignment horizontal="center" vertical="center"/>
    </xf>
    <xf numFmtId="0" fontId="34" fillId="0" borderId="6" xfId="0" applyFont="1" applyFill="1" applyBorder="1" applyAlignment="1">
      <alignment horizontal="center" vertical="center"/>
    </xf>
    <xf numFmtId="0" fontId="17" fillId="0" borderId="1" xfId="0" applyFont="1" applyFill="1" applyBorder="1" applyAlignment="1">
      <alignment vertical="center"/>
    </xf>
    <xf numFmtId="1" fontId="17" fillId="0" borderId="1" xfId="0" quotePrefix="1" applyNumberFormat="1" applyFont="1" applyFill="1" applyBorder="1" applyAlignment="1">
      <alignment horizontal="center" vertical="center" wrapText="1"/>
    </xf>
    <xf numFmtId="1" fontId="17" fillId="0" borderId="1" xfId="0" applyNumberFormat="1" applyFont="1" applyFill="1" applyBorder="1" applyAlignment="1">
      <alignment horizontal="center" vertical="center"/>
    </xf>
    <xf numFmtId="1" fontId="17" fillId="0" borderId="1" xfId="0" quotePrefix="1" applyNumberFormat="1" applyFont="1" applyFill="1" applyBorder="1" applyAlignment="1">
      <alignment horizontal="center" vertical="center"/>
    </xf>
    <xf numFmtId="0" fontId="17" fillId="0" borderId="1" xfId="0" applyNumberFormat="1" applyFont="1" applyFill="1" applyBorder="1" applyAlignment="1">
      <alignment horizontal="center" vertical="center"/>
    </xf>
    <xf numFmtId="1" fontId="17" fillId="0" borderId="1" xfId="0" applyNumberFormat="1" applyFont="1" applyFill="1" applyBorder="1" applyAlignment="1">
      <alignment horizontal="center" vertical="center" wrapText="1"/>
    </xf>
    <xf numFmtId="49" fontId="17" fillId="0" borderId="1" xfId="0" applyNumberFormat="1" applyFont="1" applyFill="1" applyBorder="1" applyAlignment="1">
      <alignment horizontal="center" vertical="center" wrapText="1"/>
    </xf>
    <xf numFmtId="167" fontId="17" fillId="0" borderId="1" xfId="0" applyNumberFormat="1" applyFont="1" applyFill="1" applyBorder="1" applyAlignment="1">
      <alignment horizontal="center" vertical="center"/>
    </xf>
    <xf numFmtId="0" fontId="21" fillId="0" borderId="19" xfId="0" applyFont="1" applyFill="1" applyBorder="1" applyAlignment="1">
      <alignment horizontal="center" vertical="center"/>
    </xf>
    <xf numFmtId="49" fontId="34" fillId="0" borderId="1" xfId="4" applyNumberFormat="1" applyFont="1" applyFill="1" applyBorder="1" applyAlignment="1">
      <alignment horizontal="left" vertical="center"/>
    </xf>
    <xf numFmtId="49" fontId="34" fillId="0" borderId="1" xfId="4" applyNumberFormat="1" applyFont="1" applyFill="1" applyBorder="1" applyAlignment="1">
      <alignment horizontal="center" vertical="center"/>
    </xf>
    <xf numFmtId="14" fontId="34" fillId="0" borderId="1" xfId="4" applyNumberFormat="1" applyFont="1" applyFill="1" applyBorder="1" applyAlignment="1">
      <alignment horizontal="center" vertical="center"/>
    </xf>
    <xf numFmtId="0" fontId="34" fillId="0" borderId="1" xfId="4" applyFont="1" applyFill="1" applyBorder="1" applyAlignment="1">
      <alignment horizontal="center" vertical="center"/>
    </xf>
  </cellXfs>
  <cellStyles count="10">
    <cellStyle name="Celda de comprobación" xfId="7" builtinId="23"/>
    <cellStyle name="Normal" xfId="0" builtinId="0"/>
    <cellStyle name="Normal 2 2" xfId="8"/>
    <cellStyle name="Normal 2 2 2" xfId="4"/>
    <cellStyle name="Normal 2 3" xfId="1"/>
    <cellStyle name="Normal 20" xfId="5"/>
    <cellStyle name="Normal 20 2" xfId="6"/>
    <cellStyle name="Normal 4" xfId="2"/>
    <cellStyle name="Normal 4 2" xfId="9"/>
    <cellStyle name="Normal 6 14" xfId="3"/>
  </cellStyles>
  <dxfs count="50">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theme="9" tint="0.59996337778862885"/>
        </patternFill>
      </fill>
    </dxf>
    <dxf>
      <fill>
        <patternFill>
          <bgColor rgb="FFFFFF00"/>
        </patternFill>
      </fill>
    </dxf>
    <dxf>
      <fill>
        <patternFill>
          <bgColor rgb="FFFFFF00"/>
        </patternFill>
      </fill>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center" vertical="center" textRotation="0" wrapText="0" indent="0" justifyLastLine="0" shrinkToFit="0" readingOrder="0"/>
    </dxf>
    <dxf>
      <border outline="0">
        <top style="hair">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hair">
          <color indexed="64"/>
        </bottom>
      </border>
    </dxf>
    <dxf>
      <font>
        <b/>
        <i val="0"/>
        <strike val="0"/>
        <condense val="0"/>
        <extend val="0"/>
        <outline val="0"/>
        <shadow val="0"/>
        <u val="none"/>
        <vertAlign val="baseline"/>
        <sz val="9"/>
        <color theme="0"/>
        <name val="Calibri"/>
        <scheme val="none"/>
      </font>
      <fill>
        <patternFill patternType="solid">
          <fgColor indexed="64"/>
          <bgColor rgb="FF002060"/>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center" vertical="center" textRotation="0" wrapText="0" indent="0" justifyLastLine="0" shrinkToFit="0" readingOrder="0"/>
    </dxf>
    <dxf>
      <border outline="0">
        <top style="hair">
          <color rgb="FF000000"/>
        </top>
      </border>
    </dxf>
    <dxf>
      <border outline="0">
        <left style="thin">
          <color rgb="FF000000"/>
        </left>
        <right style="thin">
          <color rgb="FF000000"/>
        </right>
        <top style="thin">
          <color rgb="FF000000"/>
        </top>
        <bottom style="thin">
          <color rgb="FF000000"/>
        </bottom>
      </border>
    </dxf>
    <dxf>
      <fill>
        <patternFill patternType="none">
          <fgColor rgb="FF000000"/>
          <bgColor auto="1"/>
        </patternFill>
      </fill>
    </dxf>
    <dxf>
      <border outline="0">
        <bottom style="hair">
          <color rgb="FF000000"/>
        </bottom>
      </border>
    </dxf>
    <dxf>
      <font>
        <b/>
        <i val="0"/>
        <strike val="0"/>
        <condense val="0"/>
        <extend val="0"/>
        <outline val="0"/>
        <shadow val="0"/>
        <u val="none"/>
        <vertAlign val="baseline"/>
        <sz val="9"/>
        <color theme="0"/>
        <name val="Calibri"/>
        <scheme val="none"/>
      </font>
      <fill>
        <patternFill patternType="solid">
          <fgColor indexed="64"/>
          <bgColor rgb="FF002060"/>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00FE"/>
      <color rgb="FF66FFFF"/>
      <color rgb="FFCCFF33"/>
      <color rgb="FFFF00FF"/>
      <color rgb="FFAFFFFF"/>
      <color rgb="FFFFFF00"/>
      <color rgb="FFCC99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495300</xdr:colOff>
      <xdr:row>2</xdr:row>
      <xdr:rowOff>263504</xdr:rowOff>
    </xdr:to>
    <xdr:pic>
      <xdr:nvPicPr>
        <xdr:cNvPr id="2" name="Imagen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486025" cy="7207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RABAJO%20CON%20MARGARITA\1A_MATRIZ%20&#218;LTIMA%20ROLANDO_AGOSTO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NABIF%20-%20USPPAM%202018/2018.1/11.%20NOVIEMBRE/RECIBIDO%20DE%20CAR/MATRIZ_VIRGEN%20DEL%20CARMEN-NOVIEMBRE%20%202018_.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INABIF%20-%20USPPAM%202018/2018.1/11.%20NOVIEMBRE/RECIBIDO%20DE%20CAR/MATRIZ_CIENEGUILLA-NOVIEMBRE_2018_vf1OK.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s_2401\OMEP\OMEP\SEGUIMIENTO\S&amp;E_PP%20142_2016\6_Junio\INABIF\documentos%20recibidos_upp\ESTADISTICA%20DE%20MAYO%20-%20V.CARME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DRON BENEFICIARIOS"/>
      <sheetName val="PNVD EN CIFRAS"/>
      <sheetName val="LEYENDA"/>
      <sheetName val="Hoja1"/>
      <sheetName val="Hoja2"/>
      <sheetName val="Listas"/>
    </sheetNames>
    <sheetDataSet>
      <sheetData sheetId="0"/>
      <sheetData sheetId="1"/>
      <sheetData sheetId="2">
        <row r="3">
          <cell r="A3" t="str">
            <v>DNI</v>
          </cell>
        </row>
        <row r="4">
          <cell r="A4" t="str">
            <v>PASAPORTE</v>
          </cell>
        </row>
        <row r="5">
          <cell r="A5" t="str">
            <v>CARNÉ DE EXTRANJERIA</v>
          </cell>
        </row>
        <row r="6">
          <cell r="A6" t="str">
            <v>TRAMITE</v>
          </cell>
        </row>
        <row r="7">
          <cell r="A7" t="str">
            <v>SIN DOCUMENTO</v>
          </cell>
        </row>
      </sheetData>
      <sheetData sheetId="3"/>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PPAM"/>
      <sheetName val="RH"/>
      <sheetName val="Base de Datos_Departamento"/>
      <sheetName val="FICHA ESTADISTICA F1"/>
      <sheetName val="FICHA CERPAM"/>
      <sheetName val="MATRIZ CERPAM"/>
      <sheetName val="Hoja1"/>
    </sheetNames>
    <sheetDataSet>
      <sheetData sheetId="0"/>
      <sheetData sheetId="1"/>
      <sheetData sheetId="2">
        <row r="1">
          <cell r="A1" t="str">
            <v>AMAZONAS</v>
          </cell>
          <cell r="B1" t="str">
            <v>ANCASH</v>
          </cell>
          <cell r="C1" t="str">
            <v>APURIMAC</v>
          </cell>
          <cell r="D1" t="str">
            <v>AREQUIPA</v>
          </cell>
          <cell r="E1" t="str">
            <v>AYACUCHO</v>
          </cell>
          <cell r="F1" t="str">
            <v>CAJAMARCA</v>
          </cell>
          <cell r="G1" t="str">
            <v>CALLAO</v>
          </cell>
          <cell r="H1" t="str">
            <v>CUSCO</v>
          </cell>
          <cell r="I1" t="str">
            <v>HUANCAVELICA</v>
          </cell>
          <cell r="J1" t="str">
            <v>HUANUCO</v>
          </cell>
          <cell r="K1" t="str">
            <v>ICA</v>
          </cell>
          <cell r="L1" t="str">
            <v>JUNIN</v>
          </cell>
          <cell r="M1" t="str">
            <v>LA_LIBERTAD</v>
          </cell>
          <cell r="N1" t="str">
            <v>LAMBAYEQUE</v>
          </cell>
          <cell r="O1" t="str">
            <v>LIMA</v>
          </cell>
          <cell r="P1" t="str">
            <v>LORETO</v>
          </cell>
          <cell r="Q1" t="str">
            <v>MADRE_DE_DIOS</v>
          </cell>
          <cell r="R1" t="str">
            <v>MOQUEGUA</v>
          </cell>
          <cell r="S1" t="str">
            <v>PASCO</v>
          </cell>
          <cell r="T1" t="str">
            <v>PIURA</v>
          </cell>
          <cell r="U1" t="str">
            <v>PUNO</v>
          </cell>
          <cell r="V1" t="str">
            <v>SAN_MARTIN</v>
          </cell>
          <cell r="W1" t="str">
            <v>TACNA</v>
          </cell>
          <cell r="X1" t="str">
            <v>TUMBES</v>
          </cell>
          <cell r="Y1" t="str">
            <v>UCAYALI</v>
          </cell>
        </row>
        <row r="214">
          <cell r="A214" t="str">
            <v>SI</v>
          </cell>
        </row>
        <row r="215">
          <cell r="A215" t="str">
            <v>NO</v>
          </cell>
        </row>
        <row r="217">
          <cell r="A217" t="str">
            <v>Masculino</v>
          </cell>
        </row>
        <row r="218">
          <cell r="A218" t="str">
            <v>Femenino</v>
          </cell>
        </row>
        <row r="260">
          <cell r="A260" t="str">
            <v>Sin Nivel</v>
          </cell>
        </row>
        <row r="261">
          <cell r="A261" t="str">
            <v>Primaria</v>
          </cell>
        </row>
        <row r="262">
          <cell r="A262" t="str">
            <v>Secundaria</v>
          </cell>
        </row>
        <row r="263">
          <cell r="A263" t="str">
            <v>Técnica</v>
          </cell>
        </row>
        <row r="264">
          <cell r="A264" t="str">
            <v>No Escolarizado</v>
          </cell>
        </row>
        <row r="265">
          <cell r="A265" t="str">
            <v>Educación Especial</v>
          </cell>
        </row>
        <row r="266">
          <cell r="A266" t="str">
            <v>Superior</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PPAM"/>
      <sheetName val="USPPAM_NP"/>
      <sheetName val="RH"/>
      <sheetName val="Base de Datos_Departamento"/>
      <sheetName val="FICHA ESTADISTICA F1"/>
      <sheetName val="FICHA CERPAM"/>
      <sheetName val="MATRIZ CERPAM"/>
      <sheetName val="Hoja1"/>
    </sheetNames>
    <sheetDataSet>
      <sheetData sheetId="0"/>
      <sheetData sheetId="1"/>
      <sheetData sheetId="2"/>
      <sheetData sheetId="3">
        <row r="250">
          <cell r="D250" t="str">
            <v>Autovalente</v>
          </cell>
        </row>
        <row r="251">
          <cell r="D251" t="str">
            <v>Frágil</v>
          </cell>
        </row>
        <row r="252">
          <cell r="D252" t="str">
            <v>Geriatrico Complejo</v>
          </cell>
        </row>
      </sheetData>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PPAM"/>
      <sheetName val="RH"/>
      <sheetName val="Base de Datos_Departamento"/>
      <sheetName val="FICHA ESTADISTICA F1"/>
      <sheetName val="FICHA CERPAM"/>
      <sheetName val="MATRIZ CERPAM"/>
      <sheetName val="Hoja1"/>
    </sheetNames>
    <sheetDataSet>
      <sheetData sheetId="0"/>
      <sheetData sheetId="1"/>
      <sheetData sheetId="2">
        <row r="1">
          <cell r="A1" t="str">
            <v>AMAZONAS</v>
          </cell>
        </row>
        <row r="222">
          <cell r="A222" t="str">
            <v>Juzgado</v>
          </cell>
        </row>
        <row r="223">
          <cell r="A223" t="str">
            <v>Inabif en Acción</v>
          </cell>
        </row>
        <row r="224">
          <cell r="A224" t="str">
            <v>Ministerio de la Mujer</v>
          </cell>
        </row>
        <row r="225">
          <cell r="A225" t="str">
            <v>Municipalidades - CIAM</v>
          </cell>
        </row>
        <row r="226">
          <cell r="A226" t="str">
            <v>Otros</v>
          </cell>
        </row>
        <row r="232">
          <cell r="A232" t="str">
            <v>Continuador</v>
          </cell>
        </row>
        <row r="233">
          <cell r="A233" t="str">
            <v>Nuevo</v>
          </cell>
        </row>
        <row r="234">
          <cell r="A234" t="str">
            <v>Reingreso</v>
          </cell>
        </row>
        <row r="235">
          <cell r="A235" t="str">
            <v>Traslado</v>
          </cell>
        </row>
        <row r="248">
          <cell r="E248" t="str">
            <v>Defunción</v>
          </cell>
        </row>
        <row r="249">
          <cell r="E249" t="str">
            <v>Egreso no autorizado</v>
          </cell>
        </row>
        <row r="250">
          <cell r="E250" t="str">
            <v>Reinserción Social</v>
          </cell>
        </row>
        <row r="251">
          <cell r="E251" t="str">
            <v>Reinserción Familiar</v>
          </cell>
        </row>
        <row r="252">
          <cell r="E252" t="str">
            <v>Traslado a otra Institución</v>
          </cell>
        </row>
        <row r="253">
          <cell r="E253" t="str">
            <v>Traslado a otro Car del INABIF</v>
          </cell>
        </row>
        <row r="254">
          <cell r="E254" t="str">
            <v>Otros</v>
          </cell>
        </row>
      </sheetData>
      <sheetData sheetId="3"/>
      <sheetData sheetId="4"/>
      <sheetData sheetId="5"/>
      <sheetData sheetId="6"/>
    </sheetDataSet>
  </externalBook>
</externalLink>
</file>

<file path=xl/tables/table1.xml><?xml version="1.0" encoding="utf-8"?>
<table xmlns="http://schemas.openxmlformats.org/spreadsheetml/2006/main" id="1" name="Tabla32" displayName="Tabla32" ref="BP2:BP3" totalsRowShown="0" headerRowDxfId="49" dataDxfId="47" headerRowBorderDxfId="48" tableBorderDxfId="46" totalsRowBorderDxfId="45">
  <autoFilter ref="BP2:BP3"/>
  <tableColumns count="1">
    <tableColumn id="1" name="AÑO" dataDxfId="44"/>
  </tableColumns>
  <tableStyleInfo name="TableStyleLight2" showFirstColumn="0" showLastColumn="0" showRowStripes="1" showColumnStripes="0"/>
</table>
</file>

<file path=xl/tables/table2.xml><?xml version="1.0" encoding="utf-8"?>
<table xmlns="http://schemas.openxmlformats.org/spreadsheetml/2006/main" id="3" name="Tabla3" displayName="Tabla3" ref="BP2:BP3" totalsRowShown="0" headerRowDxfId="43" dataDxfId="41" headerRowBorderDxfId="42" tableBorderDxfId="40" totalsRowBorderDxfId="39">
  <autoFilter ref="BP2:BP3"/>
  <tableColumns count="1">
    <tableColumn id="1" name="AÑO" dataDxfId="38"/>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2171"/>
  <sheetViews>
    <sheetView workbookViewId="0">
      <selection activeCell="J1505" sqref="J1505"/>
    </sheetView>
  </sheetViews>
  <sheetFormatPr baseColWidth="10" defaultRowHeight="12.75"/>
  <cols>
    <col min="1" max="1" width="3.42578125" style="17" customWidth="1"/>
    <col min="2" max="2" width="21.85546875" style="17" customWidth="1"/>
    <col min="3" max="3" width="25.28515625" style="17" customWidth="1"/>
    <col min="4" max="4" width="26.85546875" style="17" customWidth="1"/>
    <col min="5" max="5" width="24.7109375" style="17" customWidth="1"/>
    <col min="6" max="252" width="9.140625" style="13" customWidth="1"/>
    <col min="253" max="253" width="3.42578125" style="13" customWidth="1"/>
    <col min="254" max="254" width="8.42578125" style="13" customWidth="1"/>
    <col min="255" max="255" width="3" style="13" customWidth="1"/>
    <col min="256" max="256" width="11.140625" style="13" customWidth="1"/>
    <col min="257" max="257" width="28.5703125" style="13" customWidth="1"/>
    <col min="258" max="258" width="9.42578125" style="13" customWidth="1"/>
    <col min="259" max="259" width="11.42578125" style="13" customWidth="1"/>
    <col min="260" max="260" width="13" style="13" customWidth="1"/>
    <col min="261" max="261" width="21" style="13" customWidth="1"/>
    <col min="262" max="508" width="9.140625" style="13" customWidth="1"/>
    <col min="509" max="509" width="3.42578125" style="13" customWidth="1"/>
    <col min="510" max="510" width="8.42578125" style="13" customWidth="1"/>
    <col min="511" max="511" width="3" style="13" customWidth="1"/>
    <col min="512" max="512" width="11.140625" style="13" customWidth="1"/>
    <col min="513" max="513" width="28.5703125" style="13" customWidth="1"/>
    <col min="514" max="514" width="9.42578125" style="13" customWidth="1"/>
    <col min="515" max="515" width="11.42578125" style="13" customWidth="1"/>
    <col min="516" max="516" width="13" style="13" customWidth="1"/>
    <col min="517" max="517" width="21" style="13" customWidth="1"/>
    <col min="518" max="764" width="9.140625" style="13" customWidth="1"/>
    <col min="765" max="765" width="3.42578125" style="13" customWidth="1"/>
    <col min="766" max="766" width="8.42578125" style="13" customWidth="1"/>
    <col min="767" max="767" width="3" style="13" customWidth="1"/>
    <col min="768" max="768" width="11.140625" style="13" customWidth="1"/>
    <col min="769" max="769" width="28.5703125" style="13" customWidth="1"/>
    <col min="770" max="770" width="9.42578125" style="13" customWidth="1"/>
    <col min="771" max="771" width="11.42578125" style="13" customWidth="1"/>
    <col min="772" max="772" width="13" style="13" customWidth="1"/>
    <col min="773" max="773" width="21" style="13" customWidth="1"/>
    <col min="774" max="1020" width="9.140625" style="13" customWidth="1"/>
    <col min="1021" max="1021" width="3.42578125" style="13" customWidth="1"/>
    <col min="1022" max="1022" width="8.42578125" style="13" customWidth="1"/>
    <col min="1023" max="1023" width="3" style="13" customWidth="1"/>
    <col min="1024" max="1024" width="11.140625" style="13" customWidth="1"/>
    <col min="1025" max="1025" width="28.5703125" style="13" customWidth="1"/>
    <col min="1026" max="1026" width="9.42578125" style="13" customWidth="1"/>
    <col min="1027" max="1027" width="11.42578125" style="13" customWidth="1"/>
    <col min="1028" max="1028" width="13" style="13" customWidth="1"/>
    <col min="1029" max="1029" width="21" style="13" customWidth="1"/>
    <col min="1030" max="1276" width="9.140625" style="13" customWidth="1"/>
    <col min="1277" max="1277" width="3.42578125" style="13" customWidth="1"/>
    <col min="1278" max="1278" width="8.42578125" style="13" customWidth="1"/>
    <col min="1279" max="1279" width="3" style="13" customWidth="1"/>
    <col min="1280" max="1280" width="11.140625" style="13" customWidth="1"/>
    <col min="1281" max="1281" width="28.5703125" style="13" customWidth="1"/>
    <col min="1282" max="1282" width="9.42578125" style="13" customWidth="1"/>
    <col min="1283" max="1283" width="11.42578125" style="13" customWidth="1"/>
    <col min="1284" max="1284" width="13" style="13" customWidth="1"/>
    <col min="1285" max="1285" width="21" style="13" customWidth="1"/>
    <col min="1286" max="1532" width="9.140625" style="13" customWidth="1"/>
    <col min="1533" max="1533" width="3.42578125" style="13" customWidth="1"/>
    <col min="1534" max="1534" width="8.42578125" style="13" customWidth="1"/>
    <col min="1535" max="1535" width="3" style="13" customWidth="1"/>
    <col min="1536" max="1536" width="11.140625" style="13" customWidth="1"/>
    <col min="1537" max="1537" width="28.5703125" style="13" customWidth="1"/>
    <col min="1538" max="1538" width="9.42578125" style="13" customWidth="1"/>
    <col min="1539" max="1539" width="11.42578125" style="13" customWidth="1"/>
    <col min="1540" max="1540" width="13" style="13" customWidth="1"/>
    <col min="1541" max="1541" width="21" style="13" customWidth="1"/>
    <col min="1542" max="1788" width="9.140625" style="13" customWidth="1"/>
    <col min="1789" max="1789" width="3.42578125" style="13" customWidth="1"/>
    <col min="1790" max="1790" width="8.42578125" style="13" customWidth="1"/>
    <col min="1791" max="1791" width="3" style="13" customWidth="1"/>
    <col min="1792" max="1792" width="11.140625" style="13" customWidth="1"/>
    <col min="1793" max="1793" width="28.5703125" style="13" customWidth="1"/>
    <col min="1794" max="1794" width="9.42578125" style="13" customWidth="1"/>
    <col min="1795" max="1795" width="11.42578125" style="13" customWidth="1"/>
    <col min="1796" max="1796" width="13" style="13" customWidth="1"/>
    <col min="1797" max="1797" width="21" style="13" customWidth="1"/>
    <col min="1798" max="2044" width="9.140625" style="13" customWidth="1"/>
    <col min="2045" max="2045" width="3.42578125" style="13" customWidth="1"/>
    <col min="2046" max="2046" width="8.42578125" style="13" customWidth="1"/>
    <col min="2047" max="2047" width="3" style="13" customWidth="1"/>
    <col min="2048" max="2048" width="11.140625" style="13" customWidth="1"/>
    <col min="2049" max="2049" width="28.5703125" style="13" customWidth="1"/>
    <col min="2050" max="2050" width="9.42578125" style="13" customWidth="1"/>
    <col min="2051" max="2051" width="11.42578125" style="13" customWidth="1"/>
    <col min="2052" max="2052" width="13" style="13" customWidth="1"/>
    <col min="2053" max="2053" width="21" style="13" customWidth="1"/>
    <col min="2054" max="2300" width="9.140625" style="13" customWidth="1"/>
    <col min="2301" max="2301" width="3.42578125" style="13" customWidth="1"/>
    <col min="2302" max="2302" width="8.42578125" style="13" customWidth="1"/>
    <col min="2303" max="2303" width="3" style="13" customWidth="1"/>
    <col min="2304" max="2304" width="11.140625" style="13" customWidth="1"/>
    <col min="2305" max="2305" width="28.5703125" style="13" customWidth="1"/>
    <col min="2306" max="2306" width="9.42578125" style="13" customWidth="1"/>
    <col min="2307" max="2307" width="11.42578125" style="13" customWidth="1"/>
    <col min="2308" max="2308" width="13" style="13" customWidth="1"/>
    <col min="2309" max="2309" width="21" style="13" customWidth="1"/>
    <col min="2310" max="2556" width="9.140625" style="13" customWidth="1"/>
    <col min="2557" max="2557" width="3.42578125" style="13" customWidth="1"/>
    <col min="2558" max="2558" width="8.42578125" style="13" customWidth="1"/>
    <col min="2559" max="2559" width="3" style="13" customWidth="1"/>
    <col min="2560" max="2560" width="11.140625" style="13" customWidth="1"/>
    <col min="2561" max="2561" width="28.5703125" style="13" customWidth="1"/>
    <col min="2562" max="2562" width="9.42578125" style="13" customWidth="1"/>
    <col min="2563" max="2563" width="11.42578125" style="13" customWidth="1"/>
    <col min="2564" max="2564" width="13" style="13" customWidth="1"/>
    <col min="2565" max="2565" width="21" style="13" customWidth="1"/>
    <col min="2566" max="2812" width="9.140625" style="13" customWidth="1"/>
    <col min="2813" max="2813" width="3.42578125" style="13" customWidth="1"/>
    <col min="2814" max="2814" width="8.42578125" style="13" customWidth="1"/>
    <col min="2815" max="2815" width="3" style="13" customWidth="1"/>
    <col min="2816" max="2816" width="11.140625" style="13" customWidth="1"/>
    <col min="2817" max="2817" width="28.5703125" style="13" customWidth="1"/>
    <col min="2818" max="2818" width="9.42578125" style="13" customWidth="1"/>
    <col min="2819" max="2819" width="11.42578125" style="13" customWidth="1"/>
    <col min="2820" max="2820" width="13" style="13" customWidth="1"/>
    <col min="2821" max="2821" width="21" style="13" customWidth="1"/>
    <col min="2822" max="3068" width="9.140625" style="13" customWidth="1"/>
    <col min="3069" max="3069" width="3.42578125" style="13" customWidth="1"/>
    <col min="3070" max="3070" width="8.42578125" style="13" customWidth="1"/>
    <col min="3071" max="3071" width="3" style="13" customWidth="1"/>
    <col min="3072" max="3072" width="11.140625" style="13" customWidth="1"/>
    <col min="3073" max="3073" width="28.5703125" style="13" customWidth="1"/>
    <col min="3074" max="3074" width="9.42578125" style="13" customWidth="1"/>
    <col min="3075" max="3075" width="11.42578125" style="13" customWidth="1"/>
    <col min="3076" max="3076" width="13" style="13" customWidth="1"/>
    <col min="3077" max="3077" width="21" style="13" customWidth="1"/>
    <col min="3078" max="3324" width="9.140625" style="13" customWidth="1"/>
    <col min="3325" max="3325" width="3.42578125" style="13" customWidth="1"/>
    <col min="3326" max="3326" width="8.42578125" style="13" customWidth="1"/>
    <col min="3327" max="3327" width="3" style="13" customWidth="1"/>
    <col min="3328" max="3328" width="11.140625" style="13" customWidth="1"/>
    <col min="3329" max="3329" width="28.5703125" style="13" customWidth="1"/>
    <col min="3330" max="3330" width="9.42578125" style="13" customWidth="1"/>
    <col min="3331" max="3331" width="11.42578125" style="13" customWidth="1"/>
    <col min="3332" max="3332" width="13" style="13" customWidth="1"/>
    <col min="3333" max="3333" width="21" style="13" customWidth="1"/>
    <col min="3334" max="3580" width="9.140625" style="13" customWidth="1"/>
    <col min="3581" max="3581" width="3.42578125" style="13" customWidth="1"/>
    <col min="3582" max="3582" width="8.42578125" style="13" customWidth="1"/>
    <col min="3583" max="3583" width="3" style="13" customWidth="1"/>
    <col min="3584" max="3584" width="11.140625" style="13" customWidth="1"/>
    <col min="3585" max="3585" width="28.5703125" style="13" customWidth="1"/>
    <col min="3586" max="3586" width="9.42578125" style="13" customWidth="1"/>
    <col min="3587" max="3587" width="11.42578125" style="13" customWidth="1"/>
    <col min="3588" max="3588" width="13" style="13" customWidth="1"/>
    <col min="3589" max="3589" width="21" style="13" customWidth="1"/>
    <col min="3590" max="3836" width="9.140625" style="13" customWidth="1"/>
    <col min="3837" max="3837" width="3.42578125" style="13" customWidth="1"/>
    <col min="3838" max="3838" width="8.42578125" style="13" customWidth="1"/>
    <col min="3839" max="3839" width="3" style="13" customWidth="1"/>
    <col min="3840" max="3840" width="11.140625" style="13" customWidth="1"/>
    <col min="3841" max="3841" width="28.5703125" style="13" customWidth="1"/>
    <col min="3842" max="3842" width="9.42578125" style="13" customWidth="1"/>
    <col min="3843" max="3843" width="11.42578125" style="13" customWidth="1"/>
    <col min="3844" max="3844" width="13" style="13" customWidth="1"/>
    <col min="3845" max="3845" width="21" style="13" customWidth="1"/>
    <col min="3846" max="4092" width="9.140625" style="13" customWidth="1"/>
    <col min="4093" max="4093" width="3.42578125" style="13" customWidth="1"/>
    <col min="4094" max="4094" width="8.42578125" style="13" customWidth="1"/>
    <col min="4095" max="4095" width="3" style="13" customWidth="1"/>
    <col min="4096" max="4096" width="11.140625" style="13" customWidth="1"/>
    <col min="4097" max="4097" width="28.5703125" style="13" customWidth="1"/>
    <col min="4098" max="4098" width="9.42578125" style="13" customWidth="1"/>
    <col min="4099" max="4099" width="11.42578125" style="13" customWidth="1"/>
    <col min="4100" max="4100" width="13" style="13" customWidth="1"/>
    <col min="4101" max="4101" width="21" style="13" customWidth="1"/>
    <col min="4102" max="4348" width="9.140625" style="13" customWidth="1"/>
    <col min="4349" max="4349" width="3.42578125" style="13" customWidth="1"/>
    <col min="4350" max="4350" width="8.42578125" style="13" customWidth="1"/>
    <col min="4351" max="4351" width="3" style="13" customWidth="1"/>
    <col min="4352" max="4352" width="11.140625" style="13" customWidth="1"/>
    <col min="4353" max="4353" width="28.5703125" style="13" customWidth="1"/>
    <col min="4354" max="4354" width="9.42578125" style="13" customWidth="1"/>
    <col min="4355" max="4355" width="11.42578125" style="13" customWidth="1"/>
    <col min="4356" max="4356" width="13" style="13" customWidth="1"/>
    <col min="4357" max="4357" width="21" style="13" customWidth="1"/>
    <col min="4358" max="4604" width="9.140625" style="13" customWidth="1"/>
    <col min="4605" max="4605" width="3.42578125" style="13" customWidth="1"/>
    <col min="4606" max="4606" width="8.42578125" style="13" customWidth="1"/>
    <col min="4607" max="4607" width="3" style="13" customWidth="1"/>
    <col min="4608" max="4608" width="11.140625" style="13" customWidth="1"/>
    <col min="4609" max="4609" width="28.5703125" style="13" customWidth="1"/>
    <col min="4610" max="4610" width="9.42578125" style="13" customWidth="1"/>
    <col min="4611" max="4611" width="11.42578125" style="13" customWidth="1"/>
    <col min="4612" max="4612" width="13" style="13" customWidth="1"/>
    <col min="4613" max="4613" width="21" style="13" customWidth="1"/>
    <col min="4614" max="4860" width="9.140625" style="13" customWidth="1"/>
    <col min="4861" max="4861" width="3.42578125" style="13" customWidth="1"/>
    <col min="4862" max="4862" width="8.42578125" style="13" customWidth="1"/>
    <col min="4863" max="4863" width="3" style="13" customWidth="1"/>
    <col min="4864" max="4864" width="11.140625" style="13" customWidth="1"/>
    <col min="4865" max="4865" width="28.5703125" style="13" customWidth="1"/>
    <col min="4866" max="4866" width="9.42578125" style="13" customWidth="1"/>
    <col min="4867" max="4867" width="11.42578125" style="13" customWidth="1"/>
    <col min="4868" max="4868" width="13" style="13" customWidth="1"/>
    <col min="4869" max="4869" width="21" style="13" customWidth="1"/>
    <col min="4870" max="5116" width="9.140625" style="13" customWidth="1"/>
    <col min="5117" max="5117" width="3.42578125" style="13" customWidth="1"/>
    <col min="5118" max="5118" width="8.42578125" style="13" customWidth="1"/>
    <col min="5119" max="5119" width="3" style="13" customWidth="1"/>
    <col min="5120" max="5120" width="11.140625" style="13" customWidth="1"/>
    <col min="5121" max="5121" width="28.5703125" style="13" customWidth="1"/>
    <col min="5122" max="5122" width="9.42578125" style="13" customWidth="1"/>
    <col min="5123" max="5123" width="11.42578125" style="13" customWidth="1"/>
    <col min="5124" max="5124" width="13" style="13" customWidth="1"/>
    <col min="5125" max="5125" width="21" style="13" customWidth="1"/>
    <col min="5126" max="5372" width="9.140625" style="13" customWidth="1"/>
    <col min="5373" max="5373" width="3.42578125" style="13" customWidth="1"/>
    <col min="5374" max="5374" width="8.42578125" style="13" customWidth="1"/>
    <col min="5375" max="5375" width="3" style="13" customWidth="1"/>
    <col min="5376" max="5376" width="11.140625" style="13" customWidth="1"/>
    <col min="5377" max="5377" width="28.5703125" style="13" customWidth="1"/>
    <col min="5378" max="5378" width="9.42578125" style="13" customWidth="1"/>
    <col min="5379" max="5379" width="11.42578125" style="13" customWidth="1"/>
    <col min="5380" max="5380" width="13" style="13" customWidth="1"/>
    <col min="5381" max="5381" width="21" style="13" customWidth="1"/>
    <col min="5382" max="5628" width="9.140625" style="13" customWidth="1"/>
    <col min="5629" max="5629" width="3.42578125" style="13" customWidth="1"/>
    <col min="5630" max="5630" width="8.42578125" style="13" customWidth="1"/>
    <col min="5631" max="5631" width="3" style="13" customWidth="1"/>
    <col min="5632" max="5632" width="11.140625" style="13" customWidth="1"/>
    <col min="5633" max="5633" width="28.5703125" style="13" customWidth="1"/>
    <col min="5634" max="5634" width="9.42578125" style="13" customWidth="1"/>
    <col min="5635" max="5635" width="11.42578125" style="13" customWidth="1"/>
    <col min="5636" max="5636" width="13" style="13" customWidth="1"/>
    <col min="5637" max="5637" width="21" style="13" customWidth="1"/>
    <col min="5638" max="5884" width="9.140625" style="13" customWidth="1"/>
    <col min="5885" max="5885" width="3.42578125" style="13" customWidth="1"/>
    <col min="5886" max="5886" width="8.42578125" style="13" customWidth="1"/>
    <col min="5887" max="5887" width="3" style="13" customWidth="1"/>
    <col min="5888" max="5888" width="11.140625" style="13" customWidth="1"/>
    <col min="5889" max="5889" width="28.5703125" style="13" customWidth="1"/>
    <col min="5890" max="5890" width="9.42578125" style="13" customWidth="1"/>
    <col min="5891" max="5891" width="11.42578125" style="13" customWidth="1"/>
    <col min="5892" max="5892" width="13" style="13" customWidth="1"/>
    <col min="5893" max="5893" width="21" style="13" customWidth="1"/>
    <col min="5894" max="6140" width="9.140625" style="13" customWidth="1"/>
    <col min="6141" max="6141" width="3.42578125" style="13" customWidth="1"/>
    <col min="6142" max="6142" width="8.42578125" style="13" customWidth="1"/>
    <col min="6143" max="6143" width="3" style="13" customWidth="1"/>
    <col min="6144" max="6144" width="11.140625" style="13" customWidth="1"/>
    <col min="6145" max="6145" width="28.5703125" style="13" customWidth="1"/>
    <col min="6146" max="6146" width="9.42578125" style="13" customWidth="1"/>
    <col min="6147" max="6147" width="11.42578125" style="13" customWidth="1"/>
    <col min="6148" max="6148" width="13" style="13" customWidth="1"/>
    <col min="6149" max="6149" width="21" style="13" customWidth="1"/>
    <col min="6150" max="6396" width="9.140625" style="13" customWidth="1"/>
    <col min="6397" max="6397" width="3.42578125" style="13" customWidth="1"/>
    <col min="6398" max="6398" width="8.42578125" style="13" customWidth="1"/>
    <col min="6399" max="6399" width="3" style="13" customWidth="1"/>
    <col min="6400" max="6400" width="11.140625" style="13" customWidth="1"/>
    <col min="6401" max="6401" width="28.5703125" style="13" customWidth="1"/>
    <col min="6402" max="6402" width="9.42578125" style="13" customWidth="1"/>
    <col min="6403" max="6403" width="11.42578125" style="13" customWidth="1"/>
    <col min="6404" max="6404" width="13" style="13" customWidth="1"/>
    <col min="6405" max="6405" width="21" style="13" customWidth="1"/>
    <col min="6406" max="6652" width="9.140625" style="13" customWidth="1"/>
    <col min="6653" max="6653" width="3.42578125" style="13" customWidth="1"/>
    <col min="6654" max="6654" width="8.42578125" style="13" customWidth="1"/>
    <col min="6655" max="6655" width="3" style="13" customWidth="1"/>
    <col min="6656" max="6656" width="11.140625" style="13" customWidth="1"/>
    <col min="6657" max="6657" width="28.5703125" style="13" customWidth="1"/>
    <col min="6658" max="6658" width="9.42578125" style="13" customWidth="1"/>
    <col min="6659" max="6659" width="11.42578125" style="13" customWidth="1"/>
    <col min="6660" max="6660" width="13" style="13" customWidth="1"/>
    <col min="6661" max="6661" width="21" style="13" customWidth="1"/>
    <col min="6662" max="6908" width="9.140625" style="13" customWidth="1"/>
    <col min="6909" max="6909" width="3.42578125" style="13" customWidth="1"/>
    <col min="6910" max="6910" width="8.42578125" style="13" customWidth="1"/>
    <col min="6911" max="6911" width="3" style="13" customWidth="1"/>
    <col min="6912" max="6912" width="11.140625" style="13" customWidth="1"/>
    <col min="6913" max="6913" width="28.5703125" style="13" customWidth="1"/>
    <col min="6914" max="6914" width="9.42578125" style="13" customWidth="1"/>
    <col min="6915" max="6915" width="11.42578125" style="13" customWidth="1"/>
    <col min="6916" max="6916" width="13" style="13" customWidth="1"/>
    <col min="6917" max="6917" width="21" style="13" customWidth="1"/>
    <col min="6918" max="7164" width="9.140625" style="13" customWidth="1"/>
    <col min="7165" max="7165" width="3.42578125" style="13" customWidth="1"/>
    <col min="7166" max="7166" width="8.42578125" style="13" customWidth="1"/>
    <col min="7167" max="7167" width="3" style="13" customWidth="1"/>
    <col min="7168" max="7168" width="11.140625" style="13" customWidth="1"/>
    <col min="7169" max="7169" width="28.5703125" style="13" customWidth="1"/>
    <col min="7170" max="7170" width="9.42578125" style="13" customWidth="1"/>
    <col min="7171" max="7171" width="11.42578125" style="13" customWidth="1"/>
    <col min="7172" max="7172" width="13" style="13" customWidth="1"/>
    <col min="7173" max="7173" width="21" style="13" customWidth="1"/>
    <col min="7174" max="7420" width="9.140625" style="13" customWidth="1"/>
    <col min="7421" max="7421" width="3.42578125" style="13" customWidth="1"/>
    <col min="7422" max="7422" width="8.42578125" style="13" customWidth="1"/>
    <col min="7423" max="7423" width="3" style="13" customWidth="1"/>
    <col min="7424" max="7424" width="11.140625" style="13" customWidth="1"/>
    <col min="7425" max="7425" width="28.5703125" style="13" customWidth="1"/>
    <col min="7426" max="7426" width="9.42578125" style="13" customWidth="1"/>
    <col min="7427" max="7427" width="11.42578125" style="13" customWidth="1"/>
    <col min="7428" max="7428" width="13" style="13" customWidth="1"/>
    <col min="7429" max="7429" width="21" style="13" customWidth="1"/>
    <col min="7430" max="7676" width="9.140625" style="13" customWidth="1"/>
    <col min="7677" max="7677" width="3.42578125" style="13" customWidth="1"/>
    <col min="7678" max="7678" width="8.42578125" style="13" customWidth="1"/>
    <col min="7679" max="7679" width="3" style="13" customWidth="1"/>
    <col min="7680" max="7680" width="11.140625" style="13" customWidth="1"/>
    <col min="7681" max="7681" width="28.5703125" style="13" customWidth="1"/>
    <col min="7682" max="7682" width="9.42578125" style="13" customWidth="1"/>
    <col min="7683" max="7683" width="11.42578125" style="13" customWidth="1"/>
    <col min="7684" max="7684" width="13" style="13" customWidth="1"/>
    <col min="7685" max="7685" width="21" style="13" customWidth="1"/>
    <col min="7686" max="7932" width="9.140625" style="13" customWidth="1"/>
    <col min="7933" max="7933" width="3.42578125" style="13" customWidth="1"/>
    <col min="7934" max="7934" width="8.42578125" style="13" customWidth="1"/>
    <col min="7935" max="7935" width="3" style="13" customWidth="1"/>
    <col min="7936" max="7936" width="11.140625" style="13" customWidth="1"/>
    <col min="7937" max="7937" width="28.5703125" style="13" customWidth="1"/>
    <col min="7938" max="7938" width="9.42578125" style="13" customWidth="1"/>
    <col min="7939" max="7939" width="11.42578125" style="13" customWidth="1"/>
    <col min="7940" max="7940" width="13" style="13" customWidth="1"/>
    <col min="7941" max="7941" width="21" style="13" customWidth="1"/>
    <col min="7942" max="8188" width="9.140625" style="13" customWidth="1"/>
    <col min="8189" max="8189" width="3.42578125" style="13" customWidth="1"/>
    <col min="8190" max="8190" width="8.42578125" style="13" customWidth="1"/>
    <col min="8191" max="8191" width="3" style="13" customWidth="1"/>
    <col min="8192" max="8192" width="11.140625" style="13" customWidth="1"/>
    <col min="8193" max="8193" width="28.5703125" style="13" customWidth="1"/>
    <col min="8194" max="8194" width="9.42578125" style="13" customWidth="1"/>
    <col min="8195" max="8195" width="11.42578125" style="13" customWidth="1"/>
    <col min="8196" max="8196" width="13" style="13" customWidth="1"/>
    <col min="8197" max="8197" width="21" style="13" customWidth="1"/>
    <col min="8198" max="8444" width="9.140625" style="13" customWidth="1"/>
    <col min="8445" max="8445" width="3.42578125" style="13" customWidth="1"/>
    <col min="8446" max="8446" width="8.42578125" style="13" customWidth="1"/>
    <col min="8447" max="8447" width="3" style="13" customWidth="1"/>
    <col min="8448" max="8448" width="11.140625" style="13" customWidth="1"/>
    <col min="8449" max="8449" width="28.5703125" style="13" customWidth="1"/>
    <col min="8450" max="8450" width="9.42578125" style="13" customWidth="1"/>
    <col min="8451" max="8451" width="11.42578125" style="13" customWidth="1"/>
    <col min="8452" max="8452" width="13" style="13" customWidth="1"/>
    <col min="8453" max="8453" width="21" style="13" customWidth="1"/>
    <col min="8454" max="8700" width="9.140625" style="13" customWidth="1"/>
    <col min="8701" max="8701" width="3.42578125" style="13" customWidth="1"/>
    <col min="8702" max="8702" width="8.42578125" style="13" customWidth="1"/>
    <col min="8703" max="8703" width="3" style="13" customWidth="1"/>
    <col min="8704" max="8704" width="11.140625" style="13" customWidth="1"/>
    <col min="8705" max="8705" width="28.5703125" style="13" customWidth="1"/>
    <col min="8706" max="8706" width="9.42578125" style="13" customWidth="1"/>
    <col min="8707" max="8707" width="11.42578125" style="13" customWidth="1"/>
    <col min="8708" max="8708" width="13" style="13" customWidth="1"/>
    <col min="8709" max="8709" width="21" style="13" customWidth="1"/>
    <col min="8710" max="8956" width="9.140625" style="13" customWidth="1"/>
    <col min="8957" max="8957" width="3.42578125" style="13" customWidth="1"/>
    <col min="8958" max="8958" width="8.42578125" style="13" customWidth="1"/>
    <col min="8959" max="8959" width="3" style="13" customWidth="1"/>
    <col min="8960" max="8960" width="11.140625" style="13" customWidth="1"/>
    <col min="8961" max="8961" width="28.5703125" style="13" customWidth="1"/>
    <col min="8962" max="8962" width="9.42578125" style="13" customWidth="1"/>
    <col min="8963" max="8963" width="11.42578125" style="13" customWidth="1"/>
    <col min="8964" max="8964" width="13" style="13" customWidth="1"/>
    <col min="8965" max="8965" width="21" style="13" customWidth="1"/>
    <col min="8966" max="9212" width="9.140625" style="13" customWidth="1"/>
    <col min="9213" max="9213" width="3.42578125" style="13" customWidth="1"/>
    <col min="9214" max="9214" width="8.42578125" style="13" customWidth="1"/>
    <col min="9215" max="9215" width="3" style="13" customWidth="1"/>
    <col min="9216" max="9216" width="11.140625" style="13" customWidth="1"/>
    <col min="9217" max="9217" width="28.5703125" style="13" customWidth="1"/>
    <col min="9218" max="9218" width="9.42578125" style="13" customWidth="1"/>
    <col min="9219" max="9219" width="11.42578125" style="13" customWidth="1"/>
    <col min="9220" max="9220" width="13" style="13" customWidth="1"/>
    <col min="9221" max="9221" width="21" style="13" customWidth="1"/>
    <col min="9222" max="9468" width="9.140625" style="13" customWidth="1"/>
    <col min="9469" max="9469" width="3.42578125" style="13" customWidth="1"/>
    <col min="9470" max="9470" width="8.42578125" style="13" customWidth="1"/>
    <col min="9471" max="9471" width="3" style="13" customWidth="1"/>
    <col min="9472" max="9472" width="11.140625" style="13" customWidth="1"/>
    <col min="9473" max="9473" width="28.5703125" style="13" customWidth="1"/>
    <col min="9474" max="9474" width="9.42578125" style="13" customWidth="1"/>
    <col min="9475" max="9475" width="11.42578125" style="13" customWidth="1"/>
    <col min="9476" max="9476" width="13" style="13" customWidth="1"/>
    <col min="9477" max="9477" width="21" style="13" customWidth="1"/>
    <col min="9478" max="9724" width="9.140625" style="13" customWidth="1"/>
    <col min="9725" max="9725" width="3.42578125" style="13" customWidth="1"/>
    <col min="9726" max="9726" width="8.42578125" style="13" customWidth="1"/>
    <col min="9727" max="9727" width="3" style="13" customWidth="1"/>
    <col min="9728" max="9728" width="11.140625" style="13" customWidth="1"/>
    <col min="9729" max="9729" width="28.5703125" style="13" customWidth="1"/>
    <col min="9730" max="9730" width="9.42578125" style="13" customWidth="1"/>
    <col min="9731" max="9731" width="11.42578125" style="13" customWidth="1"/>
    <col min="9732" max="9732" width="13" style="13" customWidth="1"/>
    <col min="9733" max="9733" width="21" style="13" customWidth="1"/>
    <col min="9734" max="9980" width="9.140625" style="13" customWidth="1"/>
    <col min="9981" max="9981" width="3.42578125" style="13" customWidth="1"/>
    <col min="9982" max="9982" width="8.42578125" style="13" customWidth="1"/>
    <col min="9983" max="9983" width="3" style="13" customWidth="1"/>
    <col min="9984" max="9984" width="11.140625" style="13" customWidth="1"/>
    <col min="9985" max="9985" width="28.5703125" style="13" customWidth="1"/>
    <col min="9986" max="9986" width="9.42578125" style="13" customWidth="1"/>
    <col min="9987" max="9987" width="11.42578125" style="13" customWidth="1"/>
    <col min="9988" max="9988" width="13" style="13" customWidth="1"/>
    <col min="9989" max="9989" width="21" style="13" customWidth="1"/>
    <col min="9990" max="10236" width="9.140625" style="13" customWidth="1"/>
    <col min="10237" max="10237" width="3.42578125" style="13" customWidth="1"/>
    <col min="10238" max="10238" width="8.42578125" style="13" customWidth="1"/>
    <col min="10239" max="10239" width="3" style="13" customWidth="1"/>
    <col min="10240" max="10240" width="11.140625" style="13" customWidth="1"/>
    <col min="10241" max="10241" width="28.5703125" style="13" customWidth="1"/>
    <col min="10242" max="10242" width="9.42578125" style="13" customWidth="1"/>
    <col min="10243" max="10243" width="11.42578125" style="13" customWidth="1"/>
    <col min="10244" max="10244" width="13" style="13" customWidth="1"/>
    <col min="10245" max="10245" width="21" style="13" customWidth="1"/>
    <col min="10246" max="10492" width="9.140625" style="13" customWidth="1"/>
    <col min="10493" max="10493" width="3.42578125" style="13" customWidth="1"/>
    <col min="10494" max="10494" width="8.42578125" style="13" customWidth="1"/>
    <col min="10495" max="10495" width="3" style="13" customWidth="1"/>
    <col min="10496" max="10496" width="11.140625" style="13" customWidth="1"/>
    <col min="10497" max="10497" width="28.5703125" style="13" customWidth="1"/>
    <col min="10498" max="10498" width="9.42578125" style="13" customWidth="1"/>
    <col min="10499" max="10499" width="11.42578125" style="13" customWidth="1"/>
    <col min="10500" max="10500" width="13" style="13" customWidth="1"/>
    <col min="10501" max="10501" width="21" style="13" customWidth="1"/>
    <col min="10502" max="10748" width="9.140625" style="13" customWidth="1"/>
    <col min="10749" max="10749" width="3.42578125" style="13" customWidth="1"/>
    <col min="10750" max="10750" width="8.42578125" style="13" customWidth="1"/>
    <col min="10751" max="10751" width="3" style="13" customWidth="1"/>
    <col min="10752" max="10752" width="11.140625" style="13" customWidth="1"/>
    <col min="10753" max="10753" width="28.5703125" style="13" customWidth="1"/>
    <col min="10754" max="10754" width="9.42578125" style="13" customWidth="1"/>
    <col min="10755" max="10755" width="11.42578125" style="13" customWidth="1"/>
    <col min="10756" max="10756" width="13" style="13" customWidth="1"/>
    <col min="10757" max="10757" width="21" style="13" customWidth="1"/>
    <col min="10758" max="11004" width="9.140625" style="13" customWidth="1"/>
    <col min="11005" max="11005" width="3.42578125" style="13" customWidth="1"/>
    <col min="11006" max="11006" width="8.42578125" style="13" customWidth="1"/>
    <col min="11007" max="11007" width="3" style="13" customWidth="1"/>
    <col min="11008" max="11008" width="11.140625" style="13" customWidth="1"/>
    <col min="11009" max="11009" width="28.5703125" style="13" customWidth="1"/>
    <col min="11010" max="11010" width="9.42578125" style="13" customWidth="1"/>
    <col min="11011" max="11011" width="11.42578125" style="13" customWidth="1"/>
    <col min="11012" max="11012" width="13" style="13" customWidth="1"/>
    <col min="11013" max="11013" width="21" style="13" customWidth="1"/>
    <col min="11014" max="11260" width="9.140625" style="13" customWidth="1"/>
    <col min="11261" max="11261" width="3.42578125" style="13" customWidth="1"/>
    <col min="11262" max="11262" width="8.42578125" style="13" customWidth="1"/>
    <col min="11263" max="11263" width="3" style="13" customWidth="1"/>
    <col min="11264" max="11264" width="11.140625" style="13" customWidth="1"/>
    <col min="11265" max="11265" width="28.5703125" style="13" customWidth="1"/>
    <col min="11266" max="11266" width="9.42578125" style="13" customWidth="1"/>
    <col min="11267" max="11267" width="11.42578125" style="13" customWidth="1"/>
    <col min="11268" max="11268" width="13" style="13" customWidth="1"/>
    <col min="11269" max="11269" width="21" style="13" customWidth="1"/>
    <col min="11270" max="11516" width="9.140625" style="13" customWidth="1"/>
    <col min="11517" max="11517" width="3.42578125" style="13" customWidth="1"/>
    <col min="11518" max="11518" width="8.42578125" style="13" customWidth="1"/>
    <col min="11519" max="11519" width="3" style="13" customWidth="1"/>
    <col min="11520" max="11520" width="11.140625" style="13" customWidth="1"/>
    <col min="11521" max="11521" width="28.5703125" style="13" customWidth="1"/>
    <col min="11522" max="11522" width="9.42578125" style="13" customWidth="1"/>
    <col min="11523" max="11523" width="11.42578125" style="13" customWidth="1"/>
    <col min="11524" max="11524" width="13" style="13" customWidth="1"/>
    <col min="11525" max="11525" width="21" style="13" customWidth="1"/>
    <col min="11526" max="11772" width="9.140625" style="13" customWidth="1"/>
    <col min="11773" max="11773" width="3.42578125" style="13" customWidth="1"/>
    <col min="11774" max="11774" width="8.42578125" style="13" customWidth="1"/>
    <col min="11775" max="11775" width="3" style="13" customWidth="1"/>
    <col min="11776" max="11776" width="11.140625" style="13" customWidth="1"/>
    <col min="11777" max="11777" width="28.5703125" style="13" customWidth="1"/>
    <col min="11778" max="11778" width="9.42578125" style="13" customWidth="1"/>
    <col min="11779" max="11779" width="11.42578125" style="13" customWidth="1"/>
    <col min="11780" max="11780" width="13" style="13" customWidth="1"/>
    <col min="11781" max="11781" width="21" style="13" customWidth="1"/>
    <col min="11782" max="12028" width="9.140625" style="13" customWidth="1"/>
    <col min="12029" max="12029" width="3.42578125" style="13" customWidth="1"/>
    <col min="12030" max="12030" width="8.42578125" style="13" customWidth="1"/>
    <col min="12031" max="12031" width="3" style="13" customWidth="1"/>
    <col min="12032" max="12032" width="11.140625" style="13" customWidth="1"/>
    <col min="12033" max="12033" width="28.5703125" style="13" customWidth="1"/>
    <col min="12034" max="12034" width="9.42578125" style="13" customWidth="1"/>
    <col min="12035" max="12035" width="11.42578125" style="13" customWidth="1"/>
    <col min="12036" max="12036" width="13" style="13" customWidth="1"/>
    <col min="12037" max="12037" width="21" style="13" customWidth="1"/>
    <col min="12038" max="12284" width="9.140625" style="13" customWidth="1"/>
    <col min="12285" max="12285" width="3.42578125" style="13" customWidth="1"/>
    <col min="12286" max="12286" width="8.42578125" style="13" customWidth="1"/>
    <col min="12287" max="12287" width="3" style="13" customWidth="1"/>
    <col min="12288" max="12288" width="11.140625" style="13" customWidth="1"/>
    <col min="12289" max="12289" width="28.5703125" style="13" customWidth="1"/>
    <col min="12290" max="12290" width="9.42578125" style="13" customWidth="1"/>
    <col min="12291" max="12291" width="11.42578125" style="13" customWidth="1"/>
    <col min="12292" max="12292" width="13" style="13" customWidth="1"/>
    <col min="12293" max="12293" width="21" style="13" customWidth="1"/>
    <col min="12294" max="12540" width="9.140625" style="13" customWidth="1"/>
    <col min="12541" max="12541" width="3.42578125" style="13" customWidth="1"/>
    <col min="12542" max="12542" width="8.42578125" style="13" customWidth="1"/>
    <col min="12543" max="12543" width="3" style="13" customWidth="1"/>
    <col min="12544" max="12544" width="11.140625" style="13" customWidth="1"/>
    <col min="12545" max="12545" width="28.5703125" style="13" customWidth="1"/>
    <col min="12546" max="12546" width="9.42578125" style="13" customWidth="1"/>
    <col min="12547" max="12547" width="11.42578125" style="13" customWidth="1"/>
    <col min="12548" max="12548" width="13" style="13" customWidth="1"/>
    <col min="12549" max="12549" width="21" style="13" customWidth="1"/>
    <col min="12550" max="12796" width="9.140625" style="13" customWidth="1"/>
    <col min="12797" max="12797" width="3.42578125" style="13" customWidth="1"/>
    <col min="12798" max="12798" width="8.42578125" style="13" customWidth="1"/>
    <col min="12799" max="12799" width="3" style="13" customWidth="1"/>
    <col min="12800" max="12800" width="11.140625" style="13" customWidth="1"/>
    <col min="12801" max="12801" width="28.5703125" style="13" customWidth="1"/>
    <col min="12802" max="12802" width="9.42578125" style="13" customWidth="1"/>
    <col min="12803" max="12803" width="11.42578125" style="13" customWidth="1"/>
    <col min="12804" max="12804" width="13" style="13" customWidth="1"/>
    <col min="12805" max="12805" width="21" style="13" customWidth="1"/>
    <col min="12806" max="13052" width="9.140625" style="13" customWidth="1"/>
    <col min="13053" max="13053" width="3.42578125" style="13" customWidth="1"/>
    <col min="13054" max="13054" width="8.42578125" style="13" customWidth="1"/>
    <col min="13055" max="13055" width="3" style="13" customWidth="1"/>
    <col min="13056" max="13056" width="11.140625" style="13" customWidth="1"/>
    <col min="13057" max="13057" width="28.5703125" style="13" customWidth="1"/>
    <col min="13058" max="13058" width="9.42578125" style="13" customWidth="1"/>
    <col min="13059" max="13059" width="11.42578125" style="13" customWidth="1"/>
    <col min="13060" max="13060" width="13" style="13" customWidth="1"/>
    <col min="13061" max="13061" width="21" style="13" customWidth="1"/>
    <col min="13062" max="13308" width="9.140625" style="13" customWidth="1"/>
    <col min="13309" max="13309" width="3.42578125" style="13" customWidth="1"/>
    <col min="13310" max="13310" width="8.42578125" style="13" customWidth="1"/>
    <col min="13311" max="13311" width="3" style="13" customWidth="1"/>
    <col min="13312" max="13312" width="11.140625" style="13" customWidth="1"/>
    <col min="13313" max="13313" width="28.5703125" style="13" customWidth="1"/>
    <col min="13314" max="13314" width="9.42578125" style="13" customWidth="1"/>
    <col min="13315" max="13315" width="11.42578125" style="13" customWidth="1"/>
    <col min="13316" max="13316" width="13" style="13" customWidth="1"/>
    <col min="13317" max="13317" width="21" style="13" customWidth="1"/>
    <col min="13318" max="13564" width="9.140625" style="13" customWidth="1"/>
    <col min="13565" max="13565" width="3.42578125" style="13" customWidth="1"/>
    <col min="13566" max="13566" width="8.42578125" style="13" customWidth="1"/>
    <col min="13567" max="13567" width="3" style="13" customWidth="1"/>
    <col min="13568" max="13568" width="11.140625" style="13" customWidth="1"/>
    <col min="13569" max="13569" width="28.5703125" style="13" customWidth="1"/>
    <col min="13570" max="13570" width="9.42578125" style="13" customWidth="1"/>
    <col min="13571" max="13571" width="11.42578125" style="13" customWidth="1"/>
    <col min="13572" max="13572" width="13" style="13" customWidth="1"/>
    <col min="13573" max="13573" width="21" style="13" customWidth="1"/>
    <col min="13574" max="13820" width="9.140625" style="13" customWidth="1"/>
    <col min="13821" max="13821" width="3.42578125" style="13" customWidth="1"/>
    <col min="13822" max="13822" width="8.42578125" style="13" customWidth="1"/>
    <col min="13823" max="13823" width="3" style="13" customWidth="1"/>
    <col min="13824" max="13824" width="11.140625" style="13" customWidth="1"/>
    <col min="13825" max="13825" width="28.5703125" style="13" customWidth="1"/>
    <col min="13826" max="13826" width="9.42578125" style="13" customWidth="1"/>
    <col min="13827" max="13827" width="11.42578125" style="13" customWidth="1"/>
    <col min="13828" max="13828" width="13" style="13" customWidth="1"/>
    <col min="13829" max="13829" width="21" style="13" customWidth="1"/>
    <col min="13830" max="14076" width="9.140625" style="13" customWidth="1"/>
    <col min="14077" max="14077" width="3.42578125" style="13" customWidth="1"/>
    <col min="14078" max="14078" width="8.42578125" style="13" customWidth="1"/>
    <col min="14079" max="14079" width="3" style="13" customWidth="1"/>
    <col min="14080" max="14080" width="11.140625" style="13" customWidth="1"/>
    <col min="14081" max="14081" width="28.5703125" style="13" customWidth="1"/>
    <col min="14082" max="14082" width="9.42578125" style="13" customWidth="1"/>
    <col min="14083" max="14083" width="11.42578125" style="13" customWidth="1"/>
    <col min="14084" max="14084" width="13" style="13" customWidth="1"/>
    <col min="14085" max="14085" width="21" style="13" customWidth="1"/>
    <col min="14086" max="14332" width="9.140625" style="13" customWidth="1"/>
    <col min="14333" max="14333" width="3.42578125" style="13" customWidth="1"/>
    <col min="14334" max="14334" width="8.42578125" style="13" customWidth="1"/>
    <col min="14335" max="14335" width="3" style="13" customWidth="1"/>
    <col min="14336" max="14336" width="11.140625" style="13" customWidth="1"/>
    <col min="14337" max="14337" width="28.5703125" style="13" customWidth="1"/>
    <col min="14338" max="14338" width="9.42578125" style="13" customWidth="1"/>
    <col min="14339" max="14339" width="11.42578125" style="13" customWidth="1"/>
    <col min="14340" max="14340" width="13" style="13" customWidth="1"/>
    <col min="14341" max="14341" width="21" style="13" customWidth="1"/>
    <col min="14342" max="14588" width="9.140625" style="13" customWidth="1"/>
    <col min="14589" max="14589" width="3.42578125" style="13" customWidth="1"/>
    <col min="14590" max="14590" width="8.42578125" style="13" customWidth="1"/>
    <col min="14591" max="14591" width="3" style="13" customWidth="1"/>
    <col min="14592" max="14592" width="11.140625" style="13" customWidth="1"/>
    <col min="14593" max="14593" width="28.5703125" style="13" customWidth="1"/>
    <col min="14594" max="14594" width="9.42578125" style="13" customWidth="1"/>
    <col min="14595" max="14595" width="11.42578125" style="13" customWidth="1"/>
    <col min="14596" max="14596" width="13" style="13" customWidth="1"/>
    <col min="14597" max="14597" width="21" style="13" customWidth="1"/>
    <col min="14598" max="14844" width="9.140625" style="13" customWidth="1"/>
    <col min="14845" max="14845" width="3.42578125" style="13" customWidth="1"/>
    <col min="14846" max="14846" width="8.42578125" style="13" customWidth="1"/>
    <col min="14847" max="14847" width="3" style="13" customWidth="1"/>
    <col min="14848" max="14848" width="11.140625" style="13" customWidth="1"/>
    <col min="14849" max="14849" width="28.5703125" style="13" customWidth="1"/>
    <col min="14850" max="14850" width="9.42578125" style="13" customWidth="1"/>
    <col min="14851" max="14851" width="11.42578125" style="13" customWidth="1"/>
    <col min="14852" max="14852" width="13" style="13" customWidth="1"/>
    <col min="14853" max="14853" width="21" style="13" customWidth="1"/>
    <col min="14854" max="15100" width="9.140625" style="13" customWidth="1"/>
    <col min="15101" max="15101" width="3.42578125" style="13" customWidth="1"/>
    <col min="15102" max="15102" width="8.42578125" style="13" customWidth="1"/>
    <col min="15103" max="15103" width="3" style="13" customWidth="1"/>
    <col min="15104" max="15104" width="11.140625" style="13" customWidth="1"/>
    <col min="15105" max="15105" width="28.5703125" style="13" customWidth="1"/>
    <col min="15106" max="15106" width="9.42578125" style="13" customWidth="1"/>
    <col min="15107" max="15107" width="11.42578125" style="13" customWidth="1"/>
    <col min="15108" max="15108" width="13" style="13" customWidth="1"/>
    <col min="15109" max="15109" width="21" style="13" customWidth="1"/>
    <col min="15110" max="15356" width="9.140625" style="13" customWidth="1"/>
    <col min="15357" max="15357" width="3.42578125" style="13" customWidth="1"/>
    <col min="15358" max="15358" width="8.42578125" style="13" customWidth="1"/>
    <col min="15359" max="15359" width="3" style="13" customWidth="1"/>
    <col min="15360" max="15360" width="11.140625" style="13" customWidth="1"/>
    <col min="15361" max="15361" width="28.5703125" style="13" customWidth="1"/>
    <col min="15362" max="15362" width="9.42578125" style="13" customWidth="1"/>
    <col min="15363" max="15363" width="11.42578125" style="13" customWidth="1"/>
    <col min="15364" max="15364" width="13" style="13" customWidth="1"/>
    <col min="15365" max="15365" width="21" style="13" customWidth="1"/>
    <col min="15366" max="15612" width="9.140625" style="13" customWidth="1"/>
    <col min="15613" max="15613" width="3.42578125" style="13" customWidth="1"/>
    <col min="15614" max="15614" width="8.42578125" style="13" customWidth="1"/>
    <col min="15615" max="15615" width="3" style="13" customWidth="1"/>
    <col min="15616" max="15616" width="11.140625" style="13" customWidth="1"/>
    <col min="15617" max="15617" width="28.5703125" style="13" customWidth="1"/>
    <col min="15618" max="15618" width="9.42578125" style="13" customWidth="1"/>
    <col min="15619" max="15619" width="11.42578125" style="13" customWidth="1"/>
    <col min="15620" max="15620" width="13" style="13" customWidth="1"/>
    <col min="15621" max="15621" width="21" style="13" customWidth="1"/>
    <col min="15622" max="15868" width="9.140625" style="13" customWidth="1"/>
    <col min="15869" max="15869" width="3.42578125" style="13" customWidth="1"/>
    <col min="15870" max="15870" width="8.42578125" style="13" customWidth="1"/>
    <col min="15871" max="15871" width="3" style="13" customWidth="1"/>
    <col min="15872" max="15872" width="11.140625" style="13" customWidth="1"/>
    <col min="15873" max="15873" width="28.5703125" style="13" customWidth="1"/>
    <col min="15874" max="15874" width="9.42578125" style="13" customWidth="1"/>
    <col min="15875" max="15875" width="11.42578125" style="13" customWidth="1"/>
    <col min="15876" max="15876" width="13" style="13" customWidth="1"/>
    <col min="15877" max="15877" width="21" style="13" customWidth="1"/>
    <col min="15878" max="16124" width="9.140625" style="13" customWidth="1"/>
    <col min="16125" max="16125" width="3.42578125" style="13" customWidth="1"/>
    <col min="16126" max="16126" width="8.42578125" style="13" customWidth="1"/>
    <col min="16127" max="16127" width="3" style="13" customWidth="1"/>
    <col min="16128" max="16128" width="11.140625" style="13" customWidth="1"/>
    <col min="16129" max="16129" width="28.5703125" style="13" customWidth="1"/>
    <col min="16130" max="16130" width="9.42578125" style="13" customWidth="1"/>
    <col min="16131" max="16131" width="11.42578125" style="13" customWidth="1"/>
    <col min="16132" max="16132" width="13" style="13" customWidth="1"/>
    <col min="16133" max="16133" width="21" style="13" customWidth="1"/>
    <col min="16134" max="16384" width="9.140625" style="13" customWidth="1"/>
  </cols>
  <sheetData>
    <row r="1" spans="1:5" ht="18.95" customHeight="1">
      <c r="A1" s="12"/>
      <c r="B1" s="18" t="s">
        <v>1749</v>
      </c>
      <c r="C1" s="18"/>
      <c r="D1" s="18"/>
      <c r="E1" s="12"/>
    </row>
    <row r="2" spans="1:5" ht="34.5" customHeight="1">
      <c r="A2" s="12"/>
      <c r="B2" s="26" t="s">
        <v>1750</v>
      </c>
      <c r="C2" s="26" t="s">
        <v>1751</v>
      </c>
      <c r="D2" s="26" t="s">
        <v>1752</v>
      </c>
      <c r="E2" s="26" t="s">
        <v>1753</v>
      </c>
    </row>
    <row r="3" spans="1:5" ht="15" hidden="1" customHeight="1">
      <c r="A3" s="12"/>
      <c r="B3" s="19" t="s">
        <v>1754</v>
      </c>
      <c r="C3" s="14" t="s">
        <v>1755</v>
      </c>
      <c r="D3" s="14" t="s">
        <v>1755</v>
      </c>
      <c r="E3" s="12"/>
    </row>
    <row r="4" spans="1:5" ht="15" hidden="1" customHeight="1">
      <c r="A4" s="12"/>
      <c r="B4" s="19" t="s">
        <v>1754</v>
      </c>
      <c r="C4" s="14" t="s">
        <v>1756</v>
      </c>
      <c r="D4" s="14" t="s">
        <v>1755</v>
      </c>
      <c r="E4" s="12"/>
    </row>
    <row r="5" spans="1:5" ht="15" hidden="1" customHeight="1">
      <c r="A5" s="12"/>
      <c r="B5" s="19" t="s">
        <v>1754</v>
      </c>
      <c r="C5" s="14" t="s">
        <v>1756</v>
      </c>
      <c r="D5" s="14" t="s">
        <v>1756</v>
      </c>
      <c r="E5" s="12"/>
    </row>
    <row r="6" spans="1:5" ht="15" hidden="1" customHeight="1">
      <c r="A6" s="12"/>
      <c r="B6" s="19" t="s">
        <v>1754</v>
      </c>
      <c r="C6" s="14" t="s">
        <v>1756</v>
      </c>
      <c r="D6" s="14" t="s">
        <v>1757</v>
      </c>
      <c r="E6" s="12"/>
    </row>
    <row r="7" spans="1:5" ht="15" hidden="1" customHeight="1">
      <c r="A7" s="12"/>
      <c r="B7" s="19" t="s">
        <v>1754</v>
      </c>
      <c r="C7" s="14" t="s">
        <v>1756</v>
      </c>
      <c r="D7" s="14" t="s">
        <v>1758</v>
      </c>
      <c r="E7" s="12"/>
    </row>
    <row r="8" spans="1:5" ht="15" hidden="1" customHeight="1">
      <c r="A8" s="12"/>
      <c r="B8" s="19" t="s">
        <v>1754</v>
      </c>
      <c r="C8" s="14" t="s">
        <v>1756</v>
      </c>
      <c r="D8" s="14" t="s">
        <v>1759</v>
      </c>
      <c r="E8" s="12"/>
    </row>
    <row r="9" spans="1:5" ht="15" hidden="1" customHeight="1">
      <c r="A9" s="12"/>
      <c r="B9" s="19" t="s">
        <v>1754</v>
      </c>
      <c r="C9" s="14" t="s">
        <v>1756</v>
      </c>
      <c r="D9" s="14" t="s">
        <v>1760</v>
      </c>
      <c r="E9" s="12"/>
    </row>
    <row r="10" spans="1:5" ht="15" hidden="1" customHeight="1">
      <c r="A10" s="12"/>
      <c r="B10" s="19" t="s">
        <v>1754</v>
      </c>
      <c r="C10" s="14" t="s">
        <v>1756</v>
      </c>
      <c r="D10" s="14" t="s">
        <v>1761</v>
      </c>
      <c r="E10" s="12"/>
    </row>
    <row r="11" spans="1:5" ht="15" hidden="1" customHeight="1">
      <c r="A11" s="12"/>
      <c r="B11" s="19" t="s">
        <v>1754</v>
      </c>
      <c r="C11" s="14" t="s">
        <v>1756</v>
      </c>
      <c r="D11" s="14" t="s">
        <v>1762</v>
      </c>
      <c r="E11" s="12"/>
    </row>
    <row r="12" spans="1:5" ht="15" hidden="1" customHeight="1">
      <c r="A12" s="12"/>
      <c r="B12" s="19" t="s">
        <v>1754</v>
      </c>
      <c r="C12" s="14" t="s">
        <v>1756</v>
      </c>
      <c r="D12" s="14" t="s">
        <v>1763</v>
      </c>
      <c r="E12" s="12"/>
    </row>
    <row r="13" spans="1:5" ht="15" hidden="1" customHeight="1">
      <c r="A13" s="12"/>
      <c r="B13" s="19" t="s">
        <v>1754</v>
      </c>
      <c r="C13" s="14" t="s">
        <v>1756</v>
      </c>
      <c r="D13" s="14" t="s">
        <v>1764</v>
      </c>
      <c r="E13" s="12"/>
    </row>
    <row r="14" spans="1:5" ht="15" hidden="1" customHeight="1">
      <c r="A14" s="12"/>
      <c r="B14" s="19" t="s">
        <v>1754</v>
      </c>
      <c r="C14" s="14" t="s">
        <v>1756</v>
      </c>
      <c r="D14" s="14" t="s">
        <v>1765</v>
      </c>
      <c r="E14" s="12"/>
    </row>
    <row r="15" spans="1:5" ht="15" hidden="1" customHeight="1">
      <c r="A15" s="12"/>
      <c r="B15" s="19" t="s">
        <v>1754</v>
      </c>
      <c r="C15" s="14" t="s">
        <v>1756</v>
      </c>
      <c r="D15" s="14" t="s">
        <v>1766</v>
      </c>
      <c r="E15" s="12"/>
    </row>
    <row r="16" spans="1:5" ht="15" hidden="1" customHeight="1">
      <c r="A16" s="12"/>
      <c r="B16" s="19" t="s">
        <v>1754</v>
      </c>
      <c r="C16" s="14" t="s">
        <v>1756</v>
      </c>
      <c r="D16" s="14" t="s">
        <v>1767</v>
      </c>
      <c r="E16" s="12"/>
    </row>
    <row r="17" spans="1:5" ht="15" hidden="1" customHeight="1">
      <c r="A17" s="12"/>
      <c r="B17" s="19" t="s">
        <v>1754</v>
      </c>
      <c r="C17" s="14" t="s">
        <v>1756</v>
      </c>
      <c r="D17" s="14" t="s">
        <v>1768</v>
      </c>
      <c r="E17" s="12"/>
    </row>
    <row r="18" spans="1:5" ht="15" hidden="1" customHeight="1">
      <c r="A18" s="12"/>
      <c r="B18" s="19" t="s">
        <v>1754</v>
      </c>
      <c r="C18" s="14" t="s">
        <v>1756</v>
      </c>
      <c r="D18" s="14" t="s">
        <v>1769</v>
      </c>
      <c r="E18" s="12"/>
    </row>
    <row r="19" spans="1:5" ht="15" hidden="1" customHeight="1">
      <c r="A19" s="12"/>
      <c r="B19" s="19" t="s">
        <v>1754</v>
      </c>
      <c r="C19" s="14" t="s">
        <v>1756</v>
      </c>
      <c r="D19" s="14" t="s">
        <v>1770</v>
      </c>
      <c r="E19" s="12"/>
    </row>
    <row r="20" spans="1:5" ht="15" hidden="1" customHeight="1">
      <c r="A20" s="12"/>
      <c r="B20" s="19" t="s">
        <v>1754</v>
      </c>
      <c r="C20" s="14" t="s">
        <v>1756</v>
      </c>
      <c r="D20" s="14" t="s">
        <v>1771</v>
      </c>
      <c r="E20" s="12"/>
    </row>
    <row r="21" spans="1:5" ht="15" hidden="1" customHeight="1">
      <c r="A21" s="12"/>
      <c r="B21" s="19" t="s">
        <v>1754</v>
      </c>
      <c r="C21" s="14" t="s">
        <v>1756</v>
      </c>
      <c r="D21" s="14" t="s">
        <v>1772</v>
      </c>
      <c r="E21" s="12"/>
    </row>
    <row r="22" spans="1:5" ht="15" hidden="1" customHeight="1">
      <c r="A22" s="12"/>
      <c r="B22" s="19" t="s">
        <v>1754</v>
      </c>
      <c r="C22" s="14" t="s">
        <v>1756</v>
      </c>
      <c r="D22" s="14" t="s">
        <v>1773</v>
      </c>
      <c r="E22" s="12"/>
    </row>
    <row r="23" spans="1:5" ht="15" hidden="1" customHeight="1">
      <c r="A23" s="12"/>
      <c r="B23" s="19" t="s">
        <v>1754</v>
      </c>
      <c r="C23" s="14" t="s">
        <v>1756</v>
      </c>
      <c r="D23" s="14" t="s">
        <v>1774</v>
      </c>
      <c r="E23" s="12"/>
    </row>
    <row r="24" spans="1:5" ht="15" hidden="1" customHeight="1">
      <c r="A24" s="12"/>
      <c r="B24" s="19" t="s">
        <v>1754</v>
      </c>
      <c r="C24" s="14" t="s">
        <v>1756</v>
      </c>
      <c r="D24" s="14" t="s">
        <v>1775</v>
      </c>
      <c r="E24" s="12"/>
    </row>
    <row r="25" spans="1:5" ht="15" hidden="1" customHeight="1">
      <c r="A25" s="12"/>
      <c r="B25" s="19" t="s">
        <v>1754</v>
      </c>
      <c r="C25" s="14" t="s">
        <v>1756</v>
      </c>
      <c r="D25" s="14" t="s">
        <v>1776</v>
      </c>
      <c r="E25" s="12"/>
    </row>
    <row r="26" spans="1:5" ht="15" hidden="1" customHeight="1">
      <c r="A26" s="12"/>
      <c r="B26" s="19" t="s">
        <v>1754</v>
      </c>
      <c r="C26" s="14" t="s">
        <v>1777</v>
      </c>
      <c r="D26" s="14" t="s">
        <v>1755</v>
      </c>
      <c r="E26" s="12"/>
    </row>
    <row r="27" spans="1:5" ht="15" hidden="1" customHeight="1">
      <c r="A27" s="12"/>
      <c r="B27" s="19" t="s">
        <v>1754</v>
      </c>
      <c r="C27" s="14" t="s">
        <v>1777</v>
      </c>
      <c r="D27" s="14" t="s">
        <v>1778</v>
      </c>
      <c r="E27" s="12"/>
    </row>
    <row r="28" spans="1:5" ht="15" hidden="1" customHeight="1">
      <c r="A28" s="12"/>
      <c r="B28" s="19" t="s">
        <v>1754</v>
      </c>
      <c r="C28" s="14" t="s">
        <v>1777</v>
      </c>
      <c r="D28" s="14" t="s">
        <v>1779</v>
      </c>
      <c r="E28" s="12"/>
    </row>
    <row r="29" spans="1:5" ht="15" hidden="1" customHeight="1">
      <c r="A29" s="12"/>
      <c r="B29" s="19" t="s">
        <v>1754</v>
      </c>
      <c r="C29" s="14" t="s">
        <v>1777</v>
      </c>
      <c r="D29" s="14" t="s">
        <v>1780</v>
      </c>
      <c r="E29" s="12"/>
    </row>
    <row r="30" spans="1:5" ht="15" hidden="1" customHeight="1">
      <c r="A30" s="12"/>
      <c r="B30" s="19" t="s">
        <v>1754</v>
      </c>
      <c r="C30" s="14" t="s">
        <v>1777</v>
      </c>
      <c r="D30" s="14" t="s">
        <v>1781</v>
      </c>
      <c r="E30" s="12"/>
    </row>
    <row r="31" spans="1:5" ht="15" hidden="1" customHeight="1">
      <c r="A31" s="12"/>
      <c r="B31" s="19" t="s">
        <v>1754</v>
      </c>
      <c r="C31" s="14" t="s">
        <v>1777</v>
      </c>
      <c r="D31" s="14" t="s">
        <v>1782</v>
      </c>
      <c r="E31" s="12"/>
    </row>
    <row r="32" spans="1:5" ht="15" hidden="1" customHeight="1">
      <c r="A32" s="12"/>
      <c r="B32" s="19" t="s">
        <v>1754</v>
      </c>
      <c r="C32" s="14" t="s">
        <v>1777</v>
      </c>
      <c r="D32" s="14" t="s">
        <v>1783</v>
      </c>
      <c r="E32" s="12"/>
    </row>
    <row r="33" spans="1:5" ht="15" hidden="1" customHeight="1">
      <c r="A33" s="12"/>
      <c r="B33" s="19" t="s">
        <v>1754</v>
      </c>
      <c r="C33" s="14" t="s">
        <v>1784</v>
      </c>
      <c r="D33" s="14" t="s">
        <v>1755</v>
      </c>
      <c r="E33" s="12"/>
    </row>
    <row r="34" spans="1:5" ht="15" hidden="1" customHeight="1">
      <c r="A34" s="12"/>
      <c r="B34" s="19" t="s">
        <v>1754</v>
      </c>
      <c r="C34" s="14" t="s">
        <v>1784</v>
      </c>
      <c r="D34" s="14" t="s">
        <v>1785</v>
      </c>
      <c r="E34" s="12"/>
    </row>
    <row r="35" spans="1:5" ht="15" hidden="1" customHeight="1">
      <c r="A35" s="12"/>
      <c r="B35" s="19" t="s">
        <v>1754</v>
      </c>
      <c r="C35" s="14" t="s">
        <v>1784</v>
      </c>
      <c r="D35" s="14" t="s">
        <v>1786</v>
      </c>
      <c r="E35" s="12"/>
    </row>
    <row r="36" spans="1:5" ht="15" hidden="1" customHeight="1">
      <c r="A36" s="12"/>
      <c r="B36" s="19" t="s">
        <v>1754</v>
      </c>
      <c r="C36" s="14" t="s">
        <v>1784</v>
      </c>
      <c r="D36" s="14" t="s">
        <v>1787</v>
      </c>
      <c r="E36" s="12"/>
    </row>
    <row r="37" spans="1:5" ht="15" hidden="1" customHeight="1">
      <c r="A37" s="12"/>
      <c r="B37" s="19" t="s">
        <v>1754</v>
      </c>
      <c r="C37" s="14" t="s">
        <v>1784</v>
      </c>
      <c r="D37" s="14" t="s">
        <v>1788</v>
      </c>
      <c r="E37" s="12"/>
    </row>
    <row r="38" spans="1:5" ht="15" hidden="1" customHeight="1">
      <c r="A38" s="12"/>
      <c r="B38" s="19" t="s">
        <v>1754</v>
      </c>
      <c r="C38" s="14" t="s">
        <v>1784</v>
      </c>
      <c r="D38" s="14" t="s">
        <v>1789</v>
      </c>
      <c r="E38" s="12"/>
    </row>
    <row r="39" spans="1:5" ht="15" hidden="1" customHeight="1">
      <c r="A39" s="12"/>
      <c r="B39" s="19" t="s">
        <v>1754</v>
      </c>
      <c r="C39" s="14" t="s">
        <v>1784</v>
      </c>
      <c r="D39" s="14" t="s">
        <v>1790</v>
      </c>
      <c r="E39" s="12"/>
    </row>
    <row r="40" spans="1:5" ht="15" hidden="1" customHeight="1">
      <c r="A40" s="12"/>
      <c r="B40" s="19" t="s">
        <v>1754</v>
      </c>
      <c r="C40" s="14" t="s">
        <v>1784</v>
      </c>
      <c r="D40" s="14" t="s">
        <v>1791</v>
      </c>
      <c r="E40" s="12"/>
    </row>
    <row r="41" spans="1:5" ht="15" hidden="1" customHeight="1">
      <c r="A41" s="12"/>
      <c r="B41" s="19" t="s">
        <v>1754</v>
      </c>
      <c r="C41" s="14" t="s">
        <v>1784</v>
      </c>
      <c r="D41" s="14" t="s">
        <v>1792</v>
      </c>
      <c r="E41" s="12"/>
    </row>
    <row r="42" spans="1:5" ht="15" hidden="1" customHeight="1">
      <c r="A42" s="12"/>
      <c r="B42" s="19" t="s">
        <v>1754</v>
      </c>
      <c r="C42" s="14" t="s">
        <v>1784</v>
      </c>
      <c r="D42" s="14" t="s">
        <v>1793</v>
      </c>
      <c r="E42" s="12"/>
    </row>
    <row r="43" spans="1:5" ht="15" hidden="1" customHeight="1">
      <c r="A43" s="12"/>
      <c r="B43" s="19" t="s">
        <v>1754</v>
      </c>
      <c r="C43" s="14" t="s">
        <v>1784</v>
      </c>
      <c r="D43" s="14" t="s">
        <v>1794</v>
      </c>
      <c r="E43" s="12"/>
    </row>
    <row r="44" spans="1:5" ht="15" hidden="1" customHeight="1">
      <c r="A44" s="12"/>
      <c r="B44" s="19" t="s">
        <v>1754</v>
      </c>
      <c r="C44" s="14" t="s">
        <v>1784</v>
      </c>
      <c r="D44" s="14" t="s">
        <v>1795</v>
      </c>
      <c r="E44" s="12"/>
    </row>
    <row r="45" spans="1:5" ht="15" hidden="1" customHeight="1">
      <c r="A45" s="12"/>
      <c r="B45" s="19" t="s">
        <v>1754</v>
      </c>
      <c r="C45" s="14" t="s">
        <v>1784</v>
      </c>
      <c r="D45" s="14" t="s">
        <v>1796</v>
      </c>
      <c r="E45" s="12"/>
    </row>
    <row r="46" spans="1:5" ht="15" hidden="1" customHeight="1">
      <c r="A46" s="12"/>
      <c r="B46" s="19" t="s">
        <v>1754</v>
      </c>
      <c r="C46" s="14" t="s">
        <v>1797</v>
      </c>
      <c r="D46" s="14" t="s">
        <v>1755</v>
      </c>
      <c r="E46" s="12"/>
    </row>
    <row r="47" spans="1:5" ht="15" hidden="1" customHeight="1">
      <c r="A47" s="12"/>
      <c r="B47" s="19" t="s">
        <v>1754</v>
      </c>
      <c r="C47" s="14" t="s">
        <v>1797</v>
      </c>
      <c r="D47" s="14" t="s">
        <v>1798</v>
      </c>
      <c r="E47" s="12"/>
    </row>
    <row r="48" spans="1:5" ht="15" hidden="1" customHeight="1">
      <c r="A48" s="12"/>
      <c r="B48" s="19" t="s">
        <v>1754</v>
      </c>
      <c r="C48" s="14" t="s">
        <v>1797</v>
      </c>
      <c r="D48" s="14" t="s">
        <v>1799</v>
      </c>
      <c r="E48" s="12"/>
    </row>
    <row r="49" spans="1:5" ht="15" hidden="1" customHeight="1">
      <c r="A49" s="12"/>
      <c r="B49" s="19" t="s">
        <v>1754</v>
      </c>
      <c r="C49" s="14" t="s">
        <v>1797</v>
      </c>
      <c r="D49" s="14" t="s">
        <v>1800</v>
      </c>
      <c r="E49" s="12"/>
    </row>
    <row r="50" spans="1:5" ht="15" hidden="1" customHeight="1">
      <c r="A50" s="12"/>
      <c r="B50" s="19" t="s">
        <v>1754</v>
      </c>
      <c r="C50" s="14" t="s">
        <v>1801</v>
      </c>
      <c r="D50" s="14" t="s">
        <v>1755</v>
      </c>
      <c r="E50" s="12"/>
    </row>
    <row r="51" spans="1:5" ht="15" hidden="1" customHeight="1">
      <c r="A51" s="12"/>
      <c r="B51" s="20" t="s">
        <v>1754</v>
      </c>
      <c r="C51" s="14" t="s">
        <v>1801</v>
      </c>
      <c r="D51" s="14" t="s">
        <v>1802</v>
      </c>
      <c r="E51" s="12"/>
    </row>
    <row r="52" spans="1:5" ht="0.95" hidden="1" customHeight="1">
      <c r="A52" s="12"/>
      <c r="B52" s="21"/>
      <c r="C52" s="21"/>
      <c r="D52" s="21"/>
      <c r="E52" s="12"/>
    </row>
    <row r="53" spans="1:5" ht="12" hidden="1" customHeight="1">
      <c r="A53" s="12"/>
      <c r="B53" s="22" t="s">
        <v>1750</v>
      </c>
      <c r="C53" s="15" t="s">
        <v>1751</v>
      </c>
      <c r="D53" s="15" t="s">
        <v>1752</v>
      </c>
      <c r="E53" s="12"/>
    </row>
    <row r="54" spans="1:5" ht="15" hidden="1" customHeight="1">
      <c r="A54" s="12"/>
      <c r="B54" s="19" t="s">
        <v>1754</v>
      </c>
      <c r="C54" s="14" t="s">
        <v>1801</v>
      </c>
      <c r="D54" s="14" t="s">
        <v>1803</v>
      </c>
      <c r="E54" s="12"/>
    </row>
    <row r="55" spans="1:5" ht="15" hidden="1" customHeight="1">
      <c r="A55" s="12"/>
      <c r="B55" s="19" t="s">
        <v>1754</v>
      </c>
      <c r="C55" s="14" t="s">
        <v>1801</v>
      </c>
      <c r="D55" s="14" t="s">
        <v>1804</v>
      </c>
      <c r="E55" s="12"/>
    </row>
    <row r="56" spans="1:5" ht="15" hidden="1" customHeight="1">
      <c r="A56" s="12"/>
      <c r="B56" s="19" t="s">
        <v>1754</v>
      </c>
      <c r="C56" s="14" t="s">
        <v>1801</v>
      </c>
      <c r="D56" s="14" t="s">
        <v>1805</v>
      </c>
      <c r="E56" s="12"/>
    </row>
    <row r="57" spans="1:5" ht="15" hidden="1" customHeight="1">
      <c r="A57" s="12"/>
      <c r="B57" s="19" t="s">
        <v>1754</v>
      </c>
      <c r="C57" s="14" t="s">
        <v>1801</v>
      </c>
      <c r="D57" s="14" t="s">
        <v>1806</v>
      </c>
      <c r="E57" s="12"/>
    </row>
    <row r="58" spans="1:5" ht="15" hidden="1" customHeight="1">
      <c r="A58" s="12"/>
      <c r="B58" s="19" t="s">
        <v>1754</v>
      </c>
      <c r="C58" s="14" t="s">
        <v>1801</v>
      </c>
      <c r="D58" s="14" t="s">
        <v>1807</v>
      </c>
      <c r="E58" s="12"/>
    </row>
    <row r="59" spans="1:5" ht="15" hidden="1" customHeight="1">
      <c r="A59" s="12"/>
      <c r="B59" s="19" t="s">
        <v>1754</v>
      </c>
      <c r="C59" s="14" t="s">
        <v>1801</v>
      </c>
      <c r="D59" s="14" t="s">
        <v>1808</v>
      </c>
      <c r="E59" s="12"/>
    </row>
    <row r="60" spans="1:5" ht="15" hidden="1" customHeight="1">
      <c r="A60" s="12"/>
      <c r="B60" s="19" t="s">
        <v>1754</v>
      </c>
      <c r="C60" s="14" t="s">
        <v>1801</v>
      </c>
      <c r="D60" s="14" t="s">
        <v>1809</v>
      </c>
      <c r="E60" s="12"/>
    </row>
    <row r="61" spans="1:5" ht="15" hidden="1" customHeight="1">
      <c r="A61" s="12"/>
      <c r="B61" s="19" t="s">
        <v>1754</v>
      </c>
      <c r="C61" s="14" t="s">
        <v>1801</v>
      </c>
      <c r="D61" s="14" t="s">
        <v>1810</v>
      </c>
      <c r="E61" s="12"/>
    </row>
    <row r="62" spans="1:5" ht="15" hidden="1" customHeight="1">
      <c r="A62" s="12"/>
      <c r="B62" s="19" t="s">
        <v>1754</v>
      </c>
      <c r="C62" s="14" t="s">
        <v>1801</v>
      </c>
      <c r="D62" s="14" t="s">
        <v>1811</v>
      </c>
      <c r="E62" s="12"/>
    </row>
    <row r="63" spans="1:5" ht="15" hidden="1" customHeight="1">
      <c r="A63" s="12"/>
      <c r="B63" s="19" t="s">
        <v>1754</v>
      </c>
      <c r="C63" s="14" t="s">
        <v>1801</v>
      </c>
      <c r="D63" s="14" t="s">
        <v>1812</v>
      </c>
      <c r="E63" s="12"/>
    </row>
    <row r="64" spans="1:5" ht="15" hidden="1" customHeight="1">
      <c r="A64" s="12"/>
      <c r="B64" s="19" t="s">
        <v>1754</v>
      </c>
      <c r="C64" s="14" t="s">
        <v>1801</v>
      </c>
      <c r="D64" s="14" t="s">
        <v>1813</v>
      </c>
      <c r="E64" s="12"/>
    </row>
    <row r="65" spans="1:5" ht="15" hidden="1" customHeight="1">
      <c r="A65" s="12"/>
      <c r="B65" s="19" t="s">
        <v>1754</v>
      </c>
      <c r="C65" s="14" t="s">
        <v>1801</v>
      </c>
      <c r="D65" s="14" t="s">
        <v>1814</v>
      </c>
      <c r="E65" s="12"/>
    </row>
    <row r="66" spans="1:5" ht="15" hidden="1" customHeight="1">
      <c r="A66" s="12"/>
      <c r="B66" s="19" t="s">
        <v>1754</v>
      </c>
      <c r="C66" s="14" t="s">
        <v>1801</v>
      </c>
      <c r="D66" s="14" t="s">
        <v>1815</v>
      </c>
      <c r="E66" s="12"/>
    </row>
    <row r="67" spans="1:5" ht="15" hidden="1" customHeight="1">
      <c r="A67" s="12"/>
      <c r="B67" s="19" t="s">
        <v>1754</v>
      </c>
      <c r="C67" s="14" t="s">
        <v>1801</v>
      </c>
      <c r="D67" s="14" t="s">
        <v>1816</v>
      </c>
      <c r="E67" s="12"/>
    </row>
    <row r="68" spans="1:5" ht="15" hidden="1" customHeight="1">
      <c r="A68" s="12"/>
      <c r="B68" s="19" t="s">
        <v>1754</v>
      </c>
      <c r="C68" s="14" t="s">
        <v>1801</v>
      </c>
      <c r="D68" s="14" t="s">
        <v>1817</v>
      </c>
      <c r="E68" s="12"/>
    </row>
    <row r="69" spans="1:5" ht="15" hidden="1" customHeight="1">
      <c r="A69" s="12"/>
      <c r="B69" s="19" t="s">
        <v>1754</v>
      </c>
      <c r="C69" s="14" t="s">
        <v>1801</v>
      </c>
      <c r="D69" s="14" t="s">
        <v>1818</v>
      </c>
      <c r="E69" s="12"/>
    </row>
    <row r="70" spans="1:5" ht="15" hidden="1" customHeight="1">
      <c r="A70" s="12"/>
      <c r="B70" s="19" t="s">
        <v>1754</v>
      </c>
      <c r="C70" s="14" t="s">
        <v>1801</v>
      </c>
      <c r="D70" s="14" t="s">
        <v>1819</v>
      </c>
      <c r="E70" s="12"/>
    </row>
    <row r="71" spans="1:5" ht="15" hidden="1" customHeight="1">
      <c r="A71" s="12"/>
      <c r="B71" s="19" t="s">
        <v>1754</v>
      </c>
      <c r="C71" s="14" t="s">
        <v>1801</v>
      </c>
      <c r="D71" s="14" t="s">
        <v>1820</v>
      </c>
      <c r="E71" s="12"/>
    </row>
    <row r="72" spans="1:5" ht="15" hidden="1" customHeight="1">
      <c r="A72" s="12"/>
      <c r="B72" s="19" t="s">
        <v>1754</v>
      </c>
      <c r="C72" s="14" t="s">
        <v>1801</v>
      </c>
      <c r="D72" s="14" t="s">
        <v>1821</v>
      </c>
      <c r="E72" s="12"/>
    </row>
    <row r="73" spans="1:5" ht="15" hidden="1" customHeight="1">
      <c r="A73" s="12"/>
      <c r="B73" s="19" t="s">
        <v>1754</v>
      </c>
      <c r="C73" s="14" t="s">
        <v>1801</v>
      </c>
      <c r="D73" s="14" t="s">
        <v>1822</v>
      </c>
      <c r="E73" s="12"/>
    </row>
    <row r="74" spans="1:5" ht="15" hidden="1" customHeight="1">
      <c r="A74" s="12"/>
      <c r="B74" s="19" t="s">
        <v>1754</v>
      </c>
      <c r="C74" s="14" t="s">
        <v>1801</v>
      </c>
      <c r="D74" s="14" t="s">
        <v>1823</v>
      </c>
      <c r="E74" s="12"/>
    </row>
    <row r="75" spans="1:5" ht="15" hidden="1" customHeight="1">
      <c r="A75" s="12"/>
      <c r="B75" s="19" t="s">
        <v>1754</v>
      </c>
      <c r="C75" s="14" t="s">
        <v>1801</v>
      </c>
      <c r="D75" s="14" t="s">
        <v>1824</v>
      </c>
      <c r="E75" s="12"/>
    </row>
    <row r="76" spans="1:5" ht="15" hidden="1" customHeight="1">
      <c r="A76" s="12"/>
      <c r="B76" s="19" t="s">
        <v>1754</v>
      </c>
      <c r="C76" s="14" t="s">
        <v>1825</v>
      </c>
      <c r="D76" s="14" t="s">
        <v>1755</v>
      </c>
      <c r="E76" s="12"/>
    </row>
    <row r="77" spans="1:5" ht="15" hidden="1" customHeight="1">
      <c r="A77" s="12"/>
      <c r="B77" s="19" t="s">
        <v>1754</v>
      </c>
      <c r="C77" s="14" t="s">
        <v>1825</v>
      </c>
      <c r="D77" s="14" t="s">
        <v>1826</v>
      </c>
      <c r="E77" s="12"/>
    </row>
    <row r="78" spans="1:5" ht="15" hidden="1" customHeight="1">
      <c r="A78" s="12"/>
      <c r="B78" s="19" t="s">
        <v>1754</v>
      </c>
      <c r="C78" s="14" t="s">
        <v>1825</v>
      </c>
      <c r="D78" s="14" t="s">
        <v>1827</v>
      </c>
      <c r="E78" s="12"/>
    </row>
    <row r="79" spans="1:5" ht="15" hidden="1" customHeight="1">
      <c r="A79" s="12"/>
      <c r="B79" s="19" t="s">
        <v>1754</v>
      </c>
      <c r="C79" s="14" t="s">
        <v>1825</v>
      </c>
      <c r="D79" s="14" t="s">
        <v>1828</v>
      </c>
      <c r="E79" s="12"/>
    </row>
    <row r="80" spans="1:5" ht="15" hidden="1" customHeight="1">
      <c r="A80" s="12"/>
      <c r="B80" s="19" t="s">
        <v>1754</v>
      </c>
      <c r="C80" s="14" t="s">
        <v>1825</v>
      </c>
      <c r="D80" s="14" t="s">
        <v>1829</v>
      </c>
      <c r="E80" s="12"/>
    </row>
    <row r="81" spans="1:5" ht="15" hidden="1" customHeight="1">
      <c r="A81" s="12"/>
      <c r="B81" s="19" t="s">
        <v>1754</v>
      </c>
      <c r="C81" s="14" t="s">
        <v>1825</v>
      </c>
      <c r="D81" s="14" t="s">
        <v>1830</v>
      </c>
      <c r="E81" s="12"/>
    </row>
    <row r="82" spans="1:5" ht="15" hidden="1" customHeight="1">
      <c r="A82" s="12"/>
      <c r="B82" s="19" t="s">
        <v>1754</v>
      </c>
      <c r="C82" s="14" t="s">
        <v>1825</v>
      </c>
      <c r="D82" s="14" t="s">
        <v>1831</v>
      </c>
      <c r="E82" s="12"/>
    </row>
    <row r="83" spans="1:5" ht="15" hidden="1" customHeight="1">
      <c r="A83" s="12"/>
      <c r="B83" s="19" t="s">
        <v>1754</v>
      </c>
      <c r="C83" s="14" t="s">
        <v>1825</v>
      </c>
      <c r="D83" s="14" t="s">
        <v>1832</v>
      </c>
      <c r="E83" s="12"/>
    </row>
    <row r="84" spans="1:5" ht="15" hidden="1" customHeight="1">
      <c r="A84" s="12"/>
      <c r="B84" s="19" t="s">
        <v>1754</v>
      </c>
      <c r="C84" s="14" t="s">
        <v>1825</v>
      </c>
      <c r="D84" s="14" t="s">
        <v>1833</v>
      </c>
      <c r="E84" s="12"/>
    </row>
    <row r="85" spans="1:5" ht="15" hidden="1" customHeight="1">
      <c r="A85" s="12"/>
      <c r="B85" s="19" t="s">
        <v>1754</v>
      </c>
      <c r="C85" s="14" t="s">
        <v>1825</v>
      </c>
      <c r="D85" s="14" t="s">
        <v>1834</v>
      </c>
      <c r="E85" s="12"/>
    </row>
    <row r="86" spans="1:5" ht="15" hidden="1" customHeight="1">
      <c r="A86" s="12"/>
      <c r="B86" s="19" t="s">
        <v>1754</v>
      </c>
      <c r="C86" s="14" t="s">
        <v>1825</v>
      </c>
      <c r="D86" s="14" t="s">
        <v>1835</v>
      </c>
      <c r="E86" s="12"/>
    </row>
    <row r="87" spans="1:5" ht="15" hidden="1" customHeight="1">
      <c r="A87" s="12"/>
      <c r="B87" s="19" t="s">
        <v>1754</v>
      </c>
      <c r="C87" s="14" t="s">
        <v>1825</v>
      </c>
      <c r="D87" s="14" t="s">
        <v>1836</v>
      </c>
      <c r="E87" s="12"/>
    </row>
    <row r="88" spans="1:5" ht="15" hidden="1" customHeight="1">
      <c r="A88" s="12"/>
      <c r="B88" s="19" t="s">
        <v>1754</v>
      </c>
      <c r="C88" s="14" t="s">
        <v>1825</v>
      </c>
      <c r="D88" s="14" t="s">
        <v>1837</v>
      </c>
      <c r="E88" s="12"/>
    </row>
    <row r="89" spans="1:5" ht="15" hidden="1" customHeight="1">
      <c r="A89" s="12"/>
      <c r="B89" s="19" t="s">
        <v>1754</v>
      </c>
      <c r="C89" s="14" t="s">
        <v>1838</v>
      </c>
      <c r="D89" s="14" t="s">
        <v>1755</v>
      </c>
      <c r="E89" s="12"/>
    </row>
    <row r="90" spans="1:5" ht="15" hidden="1" customHeight="1">
      <c r="A90" s="12"/>
      <c r="B90" s="19" t="s">
        <v>1754</v>
      </c>
      <c r="C90" s="14" t="s">
        <v>1838</v>
      </c>
      <c r="D90" s="14" t="s">
        <v>1839</v>
      </c>
      <c r="E90" s="12"/>
    </row>
    <row r="91" spans="1:5" ht="15" hidden="1" customHeight="1">
      <c r="A91" s="12"/>
      <c r="B91" s="19" t="s">
        <v>1754</v>
      </c>
      <c r="C91" s="14" t="s">
        <v>1838</v>
      </c>
      <c r="D91" s="14" t="s">
        <v>1840</v>
      </c>
      <c r="E91" s="12"/>
    </row>
    <row r="92" spans="1:5" ht="15" hidden="1" customHeight="1">
      <c r="A92" s="12"/>
      <c r="B92" s="19" t="s">
        <v>1754</v>
      </c>
      <c r="C92" s="14" t="s">
        <v>1838</v>
      </c>
      <c r="D92" s="14" t="s">
        <v>1841</v>
      </c>
      <c r="E92" s="12"/>
    </row>
    <row r="93" spans="1:5" ht="15" hidden="1" customHeight="1">
      <c r="A93" s="12"/>
      <c r="B93" s="19" t="s">
        <v>1754</v>
      </c>
      <c r="C93" s="14" t="s">
        <v>1838</v>
      </c>
      <c r="D93" s="14" t="s">
        <v>1842</v>
      </c>
      <c r="E93" s="12"/>
    </row>
    <row r="94" spans="1:5" ht="15" hidden="1" customHeight="1">
      <c r="A94" s="12"/>
      <c r="B94" s="19" t="s">
        <v>1754</v>
      </c>
      <c r="C94" s="14" t="s">
        <v>1838</v>
      </c>
      <c r="D94" s="14" t="s">
        <v>1843</v>
      </c>
      <c r="E94" s="12"/>
    </row>
    <row r="95" spans="1:5" ht="15" hidden="1" customHeight="1">
      <c r="A95" s="12"/>
      <c r="B95" s="19" t="s">
        <v>1754</v>
      </c>
      <c r="C95" s="14" t="s">
        <v>1838</v>
      </c>
      <c r="D95" s="14" t="s">
        <v>1844</v>
      </c>
      <c r="E95" s="12"/>
    </row>
    <row r="96" spans="1:5" ht="15" hidden="1" customHeight="1">
      <c r="A96" s="12"/>
      <c r="B96" s="19" t="s">
        <v>1754</v>
      </c>
      <c r="C96" s="14" t="s">
        <v>1838</v>
      </c>
      <c r="D96" s="14" t="s">
        <v>1845</v>
      </c>
      <c r="E96" s="12"/>
    </row>
    <row r="97" spans="1:5" ht="15" hidden="1" customHeight="1">
      <c r="A97" s="12"/>
      <c r="B97" s="19" t="s">
        <v>1846</v>
      </c>
      <c r="C97" s="14" t="s">
        <v>1755</v>
      </c>
      <c r="D97" s="14" t="s">
        <v>1755</v>
      </c>
      <c r="E97" s="12"/>
    </row>
    <row r="98" spans="1:5" ht="15" hidden="1" customHeight="1">
      <c r="A98" s="12"/>
      <c r="B98" s="19" t="s">
        <v>1846</v>
      </c>
      <c r="C98" s="14" t="s">
        <v>1847</v>
      </c>
      <c r="D98" s="14" t="s">
        <v>1755</v>
      </c>
      <c r="E98" s="12"/>
    </row>
    <row r="99" spans="1:5" ht="15" hidden="1" customHeight="1">
      <c r="A99" s="12"/>
      <c r="B99" s="19" t="s">
        <v>1846</v>
      </c>
      <c r="C99" s="14" t="s">
        <v>1847</v>
      </c>
      <c r="D99" s="14" t="s">
        <v>1847</v>
      </c>
      <c r="E99" s="12"/>
    </row>
    <row r="100" spans="1:5" ht="15" hidden="1" customHeight="1">
      <c r="A100" s="12"/>
      <c r="B100" s="19" t="s">
        <v>1846</v>
      </c>
      <c r="C100" s="14" t="s">
        <v>1847</v>
      </c>
      <c r="D100" s="14" t="s">
        <v>1848</v>
      </c>
      <c r="E100" s="12"/>
    </row>
    <row r="101" spans="1:5" ht="15" hidden="1" customHeight="1">
      <c r="A101" s="12"/>
      <c r="B101" s="19" t="s">
        <v>1846</v>
      </c>
      <c r="C101" s="14" t="s">
        <v>1847</v>
      </c>
      <c r="D101" s="14" t="s">
        <v>1849</v>
      </c>
      <c r="E101" s="12"/>
    </row>
    <row r="102" spans="1:5" ht="15" hidden="1" customHeight="1">
      <c r="A102" s="12"/>
      <c r="B102" s="19" t="s">
        <v>1846</v>
      </c>
      <c r="C102" s="14" t="s">
        <v>1847</v>
      </c>
      <c r="D102" s="14" t="s">
        <v>1850</v>
      </c>
      <c r="E102" s="12"/>
    </row>
    <row r="103" spans="1:5" ht="15" hidden="1" customHeight="1">
      <c r="A103" s="12"/>
      <c r="B103" s="19" t="s">
        <v>1846</v>
      </c>
      <c r="C103" s="14" t="s">
        <v>1847</v>
      </c>
      <c r="D103" s="14" t="s">
        <v>1851</v>
      </c>
      <c r="E103" s="12"/>
    </row>
    <row r="104" spans="1:5" ht="15" hidden="1" customHeight="1">
      <c r="A104" s="12"/>
      <c r="B104" s="20" t="s">
        <v>1846</v>
      </c>
      <c r="C104" s="14" t="s">
        <v>1847</v>
      </c>
      <c r="D104" s="14" t="s">
        <v>1852</v>
      </c>
      <c r="E104" s="12"/>
    </row>
    <row r="105" spans="1:5" ht="0.95" hidden="1" customHeight="1">
      <c r="A105" s="12"/>
      <c r="B105" s="21"/>
      <c r="C105" s="21"/>
      <c r="D105" s="21"/>
      <c r="E105" s="12"/>
    </row>
    <row r="106" spans="1:5" ht="12" hidden="1" customHeight="1">
      <c r="A106" s="12"/>
      <c r="B106" s="22" t="s">
        <v>1750</v>
      </c>
      <c r="C106" s="15" t="s">
        <v>1751</v>
      </c>
      <c r="D106" s="15" t="s">
        <v>1752</v>
      </c>
      <c r="E106" s="12"/>
    </row>
    <row r="107" spans="1:5" ht="15" hidden="1" customHeight="1">
      <c r="A107" s="12"/>
      <c r="B107" s="19" t="s">
        <v>1846</v>
      </c>
      <c r="C107" s="14" t="s">
        <v>1847</v>
      </c>
      <c r="D107" s="14" t="s">
        <v>1853</v>
      </c>
      <c r="E107" s="12"/>
    </row>
    <row r="108" spans="1:5" ht="15" hidden="1" customHeight="1">
      <c r="A108" s="12"/>
      <c r="B108" s="19" t="s">
        <v>1846</v>
      </c>
      <c r="C108" s="14" t="s">
        <v>1847</v>
      </c>
      <c r="D108" s="14" t="s">
        <v>1854</v>
      </c>
      <c r="E108" s="12"/>
    </row>
    <row r="109" spans="1:5" ht="15" hidden="1" customHeight="1">
      <c r="A109" s="12"/>
      <c r="B109" s="19" t="s">
        <v>1846</v>
      </c>
      <c r="C109" s="14" t="s">
        <v>1847</v>
      </c>
      <c r="D109" s="14" t="s">
        <v>1855</v>
      </c>
      <c r="E109" s="12"/>
    </row>
    <row r="110" spans="1:5" ht="15" hidden="1" customHeight="1">
      <c r="A110" s="12"/>
      <c r="B110" s="19" t="s">
        <v>1846</v>
      </c>
      <c r="C110" s="14" t="s">
        <v>1847</v>
      </c>
      <c r="D110" s="14" t="s">
        <v>1856</v>
      </c>
      <c r="E110" s="12"/>
    </row>
    <row r="111" spans="1:5" ht="15" hidden="1" customHeight="1">
      <c r="A111" s="12"/>
      <c r="B111" s="19" t="s">
        <v>1846</v>
      </c>
      <c r="C111" s="14" t="s">
        <v>1847</v>
      </c>
      <c r="D111" s="14" t="s">
        <v>1857</v>
      </c>
      <c r="E111" s="12"/>
    </row>
    <row r="112" spans="1:5" ht="15" hidden="1" customHeight="1">
      <c r="A112" s="12"/>
      <c r="B112" s="19" t="s">
        <v>1846</v>
      </c>
      <c r="C112" s="14" t="s">
        <v>1847</v>
      </c>
      <c r="D112" s="14" t="s">
        <v>1858</v>
      </c>
      <c r="E112" s="12"/>
    </row>
    <row r="113" spans="1:5" ht="15" hidden="1" customHeight="1">
      <c r="A113" s="12"/>
      <c r="B113" s="19" t="s">
        <v>1846</v>
      </c>
      <c r="C113" s="14" t="s">
        <v>1859</v>
      </c>
      <c r="D113" s="14" t="s">
        <v>1755</v>
      </c>
      <c r="E113" s="12"/>
    </row>
    <row r="114" spans="1:5" ht="15" hidden="1" customHeight="1">
      <c r="A114" s="12"/>
      <c r="B114" s="19" t="s">
        <v>1846</v>
      </c>
      <c r="C114" s="14" t="s">
        <v>1859</v>
      </c>
      <c r="D114" s="14" t="s">
        <v>1860</v>
      </c>
      <c r="E114" s="12"/>
    </row>
    <row r="115" spans="1:5" ht="15" hidden="1" customHeight="1">
      <c r="A115" s="12"/>
      <c r="B115" s="19" t="s">
        <v>1846</v>
      </c>
      <c r="C115" s="14" t="s">
        <v>1859</v>
      </c>
      <c r="D115" s="14" t="s">
        <v>1861</v>
      </c>
      <c r="E115" s="12"/>
    </row>
    <row r="116" spans="1:5" ht="15" hidden="1" customHeight="1">
      <c r="A116" s="12"/>
      <c r="B116" s="19" t="s">
        <v>1846</v>
      </c>
      <c r="C116" s="14" t="s">
        <v>1859</v>
      </c>
      <c r="D116" s="14" t="s">
        <v>1862</v>
      </c>
      <c r="E116" s="12"/>
    </row>
    <row r="117" spans="1:5" ht="15" hidden="1" customHeight="1">
      <c r="A117" s="12"/>
      <c r="B117" s="19" t="s">
        <v>1846</v>
      </c>
      <c r="C117" s="14" t="s">
        <v>1859</v>
      </c>
      <c r="D117" s="14" t="s">
        <v>1863</v>
      </c>
      <c r="E117" s="12"/>
    </row>
    <row r="118" spans="1:5" ht="15" hidden="1" customHeight="1">
      <c r="A118" s="12"/>
      <c r="B118" s="19" t="s">
        <v>1846</v>
      </c>
      <c r="C118" s="14" t="s">
        <v>1859</v>
      </c>
      <c r="D118" s="14" t="s">
        <v>1864</v>
      </c>
      <c r="E118" s="12"/>
    </row>
    <row r="119" spans="1:5" ht="15" hidden="1" customHeight="1">
      <c r="A119" s="12"/>
      <c r="B119" s="19" t="s">
        <v>1846</v>
      </c>
      <c r="C119" s="14" t="s">
        <v>1865</v>
      </c>
      <c r="D119" s="14" t="s">
        <v>1755</v>
      </c>
      <c r="E119" s="12"/>
    </row>
    <row r="120" spans="1:5" ht="15" hidden="1" customHeight="1">
      <c r="A120" s="12"/>
      <c r="B120" s="19" t="s">
        <v>1846</v>
      </c>
      <c r="C120" s="14" t="s">
        <v>1865</v>
      </c>
      <c r="D120" s="14" t="s">
        <v>1866</v>
      </c>
      <c r="E120" s="12"/>
    </row>
    <row r="121" spans="1:5" ht="15" hidden="1" customHeight="1">
      <c r="A121" s="12"/>
      <c r="B121" s="19" t="s">
        <v>1846</v>
      </c>
      <c r="C121" s="14" t="s">
        <v>1865</v>
      </c>
      <c r="D121" s="14" t="s">
        <v>1867</v>
      </c>
      <c r="E121" s="12"/>
    </row>
    <row r="122" spans="1:5" ht="15" hidden="1" customHeight="1">
      <c r="A122" s="12"/>
      <c r="B122" s="19" t="s">
        <v>1846</v>
      </c>
      <c r="C122" s="14" t="s">
        <v>1865</v>
      </c>
      <c r="D122" s="14" t="s">
        <v>1868</v>
      </c>
      <c r="E122" s="12"/>
    </row>
    <row r="123" spans="1:5" ht="15" hidden="1" customHeight="1">
      <c r="A123" s="12"/>
      <c r="B123" s="19" t="s">
        <v>1846</v>
      </c>
      <c r="C123" s="14" t="s">
        <v>1865</v>
      </c>
      <c r="D123" s="14" t="s">
        <v>1869</v>
      </c>
      <c r="E123" s="12"/>
    </row>
    <row r="124" spans="1:5" ht="15" hidden="1" customHeight="1">
      <c r="A124" s="12"/>
      <c r="B124" s="19" t="s">
        <v>1846</v>
      </c>
      <c r="C124" s="14" t="s">
        <v>1865</v>
      </c>
      <c r="D124" s="14" t="s">
        <v>1870</v>
      </c>
      <c r="E124" s="12"/>
    </row>
    <row r="125" spans="1:5" ht="15" hidden="1" customHeight="1">
      <c r="A125" s="12"/>
      <c r="B125" s="19" t="s">
        <v>1846</v>
      </c>
      <c r="C125" s="14" t="s">
        <v>1865</v>
      </c>
      <c r="D125" s="14" t="s">
        <v>1871</v>
      </c>
      <c r="E125" s="12"/>
    </row>
    <row r="126" spans="1:5" ht="15" hidden="1" customHeight="1">
      <c r="A126" s="12"/>
      <c r="B126" s="19" t="s">
        <v>1846</v>
      </c>
      <c r="C126" s="14" t="s">
        <v>1872</v>
      </c>
      <c r="D126" s="14" t="s">
        <v>1755</v>
      </c>
      <c r="E126" s="12"/>
    </row>
    <row r="127" spans="1:5" ht="15" hidden="1" customHeight="1">
      <c r="A127" s="12"/>
      <c r="B127" s="19" t="s">
        <v>1846</v>
      </c>
      <c r="C127" s="14" t="s">
        <v>1872</v>
      </c>
      <c r="D127" s="14" t="s">
        <v>1873</v>
      </c>
      <c r="E127" s="12"/>
    </row>
    <row r="128" spans="1:5" ht="15" hidden="1" customHeight="1">
      <c r="A128" s="12"/>
      <c r="B128" s="19" t="s">
        <v>1846</v>
      </c>
      <c r="C128" s="14" t="s">
        <v>1872</v>
      </c>
      <c r="D128" s="14" t="s">
        <v>1874</v>
      </c>
      <c r="E128" s="12"/>
    </row>
    <row r="129" spans="1:5" ht="15" hidden="1" customHeight="1">
      <c r="A129" s="12"/>
      <c r="B129" s="19" t="s">
        <v>1846</v>
      </c>
      <c r="C129" s="14" t="s">
        <v>1875</v>
      </c>
      <c r="D129" s="14" t="s">
        <v>1755</v>
      </c>
      <c r="E129" s="12"/>
    </row>
    <row r="130" spans="1:5" ht="15" hidden="1" customHeight="1">
      <c r="A130" s="12"/>
      <c r="B130" s="19" t="s">
        <v>1846</v>
      </c>
      <c r="C130" s="14" t="s">
        <v>1875</v>
      </c>
      <c r="D130" s="14" t="s">
        <v>1876</v>
      </c>
      <c r="E130" s="12"/>
    </row>
    <row r="131" spans="1:5" ht="15" hidden="1" customHeight="1">
      <c r="A131" s="12"/>
      <c r="B131" s="19" t="s">
        <v>1846</v>
      </c>
      <c r="C131" s="14" t="s">
        <v>1875</v>
      </c>
      <c r="D131" s="14" t="s">
        <v>1877</v>
      </c>
      <c r="E131" s="12"/>
    </row>
    <row r="132" spans="1:5" ht="15" hidden="1" customHeight="1">
      <c r="A132" s="12"/>
      <c r="B132" s="19" t="s">
        <v>1846</v>
      </c>
      <c r="C132" s="14" t="s">
        <v>1875</v>
      </c>
      <c r="D132" s="14" t="s">
        <v>1865</v>
      </c>
      <c r="E132" s="12"/>
    </row>
    <row r="133" spans="1:5" ht="15" hidden="1" customHeight="1">
      <c r="A133" s="12"/>
      <c r="B133" s="19" t="s">
        <v>1846</v>
      </c>
      <c r="C133" s="14" t="s">
        <v>1875</v>
      </c>
      <c r="D133" s="14" t="s">
        <v>1878</v>
      </c>
      <c r="E133" s="12"/>
    </row>
    <row r="134" spans="1:5" ht="15" hidden="1" customHeight="1">
      <c r="A134" s="12"/>
      <c r="B134" s="19" t="s">
        <v>1846</v>
      </c>
      <c r="C134" s="14" t="s">
        <v>1875</v>
      </c>
      <c r="D134" s="14" t="s">
        <v>1879</v>
      </c>
      <c r="E134" s="12"/>
    </row>
    <row r="135" spans="1:5" ht="15" hidden="1" customHeight="1">
      <c r="A135" s="12"/>
      <c r="B135" s="19" t="s">
        <v>1846</v>
      </c>
      <c r="C135" s="14" t="s">
        <v>1875</v>
      </c>
      <c r="D135" s="14" t="s">
        <v>1880</v>
      </c>
      <c r="E135" s="12"/>
    </row>
    <row r="136" spans="1:5" ht="15" hidden="1" customHeight="1">
      <c r="A136" s="12"/>
      <c r="B136" s="19" t="s">
        <v>1846</v>
      </c>
      <c r="C136" s="14" t="s">
        <v>1875</v>
      </c>
      <c r="D136" s="14" t="s">
        <v>1881</v>
      </c>
      <c r="E136" s="12"/>
    </row>
    <row r="137" spans="1:5" ht="15" hidden="1" customHeight="1">
      <c r="A137" s="12"/>
      <c r="B137" s="19" t="s">
        <v>1846</v>
      </c>
      <c r="C137" s="14" t="s">
        <v>1875</v>
      </c>
      <c r="D137" s="14" t="s">
        <v>1882</v>
      </c>
      <c r="E137" s="12"/>
    </row>
    <row r="138" spans="1:5" ht="15" hidden="1" customHeight="1">
      <c r="A138" s="12"/>
      <c r="B138" s="19" t="s">
        <v>1846</v>
      </c>
      <c r="C138" s="14" t="s">
        <v>1875</v>
      </c>
      <c r="D138" s="14" t="s">
        <v>1883</v>
      </c>
      <c r="E138" s="12"/>
    </row>
    <row r="139" spans="1:5" ht="15" hidden="1" customHeight="1">
      <c r="A139" s="12"/>
      <c r="B139" s="19" t="s">
        <v>1846</v>
      </c>
      <c r="C139" s="14" t="s">
        <v>1875</v>
      </c>
      <c r="D139" s="14" t="s">
        <v>1884</v>
      </c>
      <c r="E139" s="12"/>
    </row>
    <row r="140" spans="1:5" ht="15" hidden="1" customHeight="1">
      <c r="A140" s="12"/>
      <c r="B140" s="19" t="s">
        <v>1846</v>
      </c>
      <c r="C140" s="14" t="s">
        <v>1875</v>
      </c>
      <c r="D140" s="14" t="s">
        <v>1885</v>
      </c>
      <c r="E140" s="12"/>
    </row>
    <row r="141" spans="1:5" ht="15" hidden="1" customHeight="1">
      <c r="A141" s="12"/>
      <c r="B141" s="19" t="s">
        <v>1846</v>
      </c>
      <c r="C141" s="14" t="s">
        <v>1875</v>
      </c>
      <c r="D141" s="14" t="s">
        <v>1886</v>
      </c>
      <c r="E141" s="12"/>
    </row>
    <row r="142" spans="1:5" ht="15" hidden="1" customHeight="1">
      <c r="A142" s="12"/>
      <c r="B142" s="19" t="s">
        <v>1846</v>
      </c>
      <c r="C142" s="14" t="s">
        <v>1875</v>
      </c>
      <c r="D142" s="14" t="s">
        <v>1887</v>
      </c>
      <c r="E142" s="12"/>
    </row>
    <row r="143" spans="1:5" ht="15" hidden="1" customHeight="1">
      <c r="A143" s="12"/>
      <c r="B143" s="19" t="s">
        <v>1846</v>
      </c>
      <c r="C143" s="14" t="s">
        <v>1875</v>
      </c>
      <c r="D143" s="14" t="s">
        <v>1888</v>
      </c>
      <c r="E143" s="12"/>
    </row>
    <row r="144" spans="1:5" ht="15" hidden="1" customHeight="1">
      <c r="A144" s="12"/>
      <c r="B144" s="19" t="s">
        <v>1846</v>
      </c>
      <c r="C144" s="14" t="s">
        <v>1875</v>
      </c>
      <c r="D144" s="14" t="s">
        <v>1889</v>
      </c>
      <c r="E144" s="12"/>
    </row>
    <row r="145" spans="1:5" ht="15" hidden="1" customHeight="1">
      <c r="A145" s="12"/>
      <c r="B145" s="19" t="s">
        <v>1846</v>
      </c>
      <c r="C145" s="14" t="s">
        <v>1890</v>
      </c>
      <c r="D145" s="14" t="s">
        <v>1755</v>
      </c>
      <c r="E145" s="12"/>
    </row>
    <row r="146" spans="1:5" ht="15" hidden="1" customHeight="1">
      <c r="A146" s="12"/>
      <c r="B146" s="19" t="s">
        <v>1846</v>
      </c>
      <c r="C146" s="14" t="s">
        <v>1890</v>
      </c>
      <c r="D146" s="14" t="s">
        <v>1891</v>
      </c>
      <c r="E146" s="12"/>
    </row>
    <row r="147" spans="1:5" ht="15" hidden="1" customHeight="1">
      <c r="A147" s="12"/>
      <c r="B147" s="19" t="s">
        <v>1846</v>
      </c>
      <c r="C147" s="14" t="s">
        <v>1890</v>
      </c>
      <c r="D147" s="14" t="s">
        <v>1892</v>
      </c>
      <c r="E147" s="12"/>
    </row>
    <row r="148" spans="1:5" ht="15" hidden="1" customHeight="1">
      <c r="A148" s="12"/>
      <c r="B148" s="19" t="s">
        <v>1846</v>
      </c>
      <c r="C148" s="14" t="s">
        <v>1890</v>
      </c>
      <c r="D148" s="14" t="s">
        <v>1893</v>
      </c>
      <c r="E148" s="12"/>
    </row>
    <row r="149" spans="1:5" ht="15" hidden="1" customHeight="1">
      <c r="A149" s="12"/>
      <c r="B149" s="19" t="s">
        <v>1846</v>
      </c>
      <c r="C149" s="14" t="s">
        <v>1890</v>
      </c>
      <c r="D149" s="14" t="s">
        <v>1894</v>
      </c>
      <c r="E149" s="12"/>
    </row>
    <row r="150" spans="1:5" ht="15" hidden="1" customHeight="1">
      <c r="A150" s="12"/>
      <c r="B150" s="19" t="s">
        <v>1846</v>
      </c>
      <c r="C150" s="14" t="s">
        <v>1890</v>
      </c>
      <c r="D150" s="14" t="s">
        <v>1895</v>
      </c>
      <c r="E150" s="12"/>
    </row>
    <row r="151" spans="1:5" ht="15" hidden="1" customHeight="1">
      <c r="A151" s="12"/>
      <c r="B151" s="19" t="s">
        <v>1846</v>
      </c>
      <c r="C151" s="14" t="s">
        <v>1890</v>
      </c>
      <c r="D151" s="14" t="s">
        <v>1896</v>
      </c>
      <c r="E151" s="12"/>
    </row>
    <row r="152" spans="1:5" ht="15" hidden="1" customHeight="1">
      <c r="A152" s="12"/>
      <c r="B152" s="19" t="s">
        <v>1846</v>
      </c>
      <c r="C152" s="14" t="s">
        <v>1890</v>
      </c>
      <c r="D152" s="14" t="s">
        <v>1897</v>
      </c>
      <c r="E152" s="12"/>
    </row>
    <row r="153" spans="1:5" ht="15" hidden="1" customHeight="1">
      <c r="A153" s="12"/>
      <c r="B153" s="19" t="s">
        <v>1846</v>
      </c>
      <c r="C153" s="14" t="s">
        <v>1890</v>
      </c>
      <c r="D153" s="14" t="s">
        <v>1898</v>
      </c>
      <c r="E153" s="12"/>
    </row>
    <row r="154" spans="1:5" ht="15" hidden="1" customHeight="1">
      <c r="A154" s="12"/>
      <c r="B154" s="19" t="s">
        <v>1846</v>
      </c>
      <c r="C154" s="14" t="s">
        <v>1890</v>
      </c>
      <c r="D154" s="14" t="s">
        <v>1899</v>
      </c>
      <c r="E154" s="12"/>
    </row>
    <row r="155" spans="1:5" ht="15" hidden="1" customHeight="1">
      <c r="A155" s="12"/>
      <c r="B155" s="19" t="s">
        <v>1846</v>
      </c>
      <c r="C155" s="14" t="s">
        <v>1890</v>
      </c>
      <c r="D155" s="14" t="s">
        <v>1900</v>
      </c>
      <c r="E155" s="12"/>
    </row>
    <row r="156" spans="1:5" ht="15" hidden="1" customHeight="1">
      <c r="A156" s="12"/>
      <c r="B156" s="19" t="s">
        <v>1846</v>
      </c>
      <c r="C156" s="14" t="s">
        <v>1890</v>
      </c>
      <c r="D156" s="14" t="s">
        <v>1901</v>
      </c>
      <c r="E156" s="12"/>
    </row>
    <row r="157" spans="1:5" ht="15" hidden="1" customHeight="1">
      <c r="A157" s="12"/>
      <c r="B157" s="20" t="s">
        <v>1846</v>
      </c>
      <c r="C157" s="14" t="s">
        <v>1902</v>
      </c>
      <c r="D157" s="14" t="s">
        <v>1755</v>
      </c>
      <c r="E157" s="12"/>
    </row>
    <row r="158" spans="1:5" ht="0.95" hidden="1" customHeight="1">
      <c r="A158" s="12"/>
      <c r="B158" s="21"/>
      <c r="C158" s="21"/>
      <c r="D158" s="21"/>
      <c r="E158" s="12"/>
    </row>
    <row r="159" spans="1:5" ht="12" hidden="1" customHeight="1">
      <c r="A159" s="12"/>
      <c r="B159" s="22" t="s">
        <v>1750</v>
      </c>
      <c r="C159" s="15" t="s">
        <v>1751</v>
      </c>
      <c r="D159" s="15" t="s">
        <v>1752</v>
      </c>
      <c r="E159" s="12"/>
    </row>
    <row r="160" spans="1:5" ht="15" hidden="1" customHeight="1">
      <c r="A160" s="12"/>
      <c r="B160" s="19" t="s">
        <v>1846</v>
      </c>
      <c r="C160" s="14" t="s">
        <v>1902</v>
      </c>
      <c r="D160" s="14" t="s">
        <v>1903</v>
      </c>
      <c r="E160" s="12"/>
    </row>
    <row r="161" spans="1:5" ht="15" hidden="1" customHeight="1">
      <c r="A161" s="12"/>
      <c r="B161" s="19" t="s">
        <v>1846</v>
      </c>
      <c r="C161" s="14" t="s">
        <v>1902</v>
      </c>
      <c r="D161" s="14" t="s">
        <v>1904</v>
      </c>
      <c r="E161" s="12"/>
    </row>
    <row r="162" spans="1:5" ht="15" hidden="1" customHeight="1">
      <c r="A162" s="12"/>
      <c r="B162" s="19" t="s">
        <v>1846</v>
      </c>
      <c r="C162" s="14" t="s">
        <v>1902</v>
      </c>
      <c r="D162" s="14" t="s">
        <v>1905</v>
      </c>
      <c r="E162" s="12"/>
    </row>
    <row r="163" spans="1:5" ht="15" hidden="1" customHeight="1">
      <c r="A163" s="12"/>
      <c r="B163" s="19" t="s">
        <v>1846</v>
      </c>
      <c r="C163" s="14" t="s">
        <v>1906</v>
      </c>
      <c r="D163" s="14" t="s">
        <v>1755</v>
      </c>
      <c r="E163" s="12"/>
    </row>
    <row r="164" spans="1:5" ht="15" hidden="1" customHeight="1">
      <c r="A164" s="12"/>
      <c r="B164" s="19" t="s">
        <v>1846</v>
      </c>
      <c r="C164" s="14" t="s">
        <v>1906</v>
      </c>
      <c r="D164" s="14" t="s">
        <v>1907</v>
      </c>
      <c r="E164" s="12"/>
    </row>
    <row r="165" spans="1:5" ht="15" hidden="1" customHeight="1">
      <c r="A165" s="12"/>
      <c r="B165" s="19" t="s">
        <v>1846</v>
      </c>
      <c r="C165" s="14" t="s">
        <v>1906</v>
      </c>
      <c r="D165" s="14" t="s">
        <v>1908</v>
      </c>
      <c r="E165" s="12"/>
    </row>
    <row r="166" spans="1:5" ht="15" hidden="1" customHeight="1">
      <c r="A166" s="12"/>
      <c r="B166" s="19" t="s">
        <v>1846</v>
      </c>
      <c r="C166" s="14" t="s">
        <v>1906</v>
      </c>
      <c r="D166" s="14" t="s">
        <v>1909</v>
      </c>
      <c r="E166" s="12"/>
    </row>
    <row r="167" spans="1:5" ht="15" hidden="1" customHeight="1">
      <c r="A167" s="12"/>
      <c r="B167" s="19" t="s">
        <v>1846</v>
      </c>
      <c r="C167" s="14" t="s">
        <v>1906</v>
      </c>
      <c r="D167" s="14" t="s">
        <v>1910</v>
      </c>
      <c r="E167" s="12"/>
    </row>
    <row r="168" spans="1:5" ht="15" hidden="1" customHeight="1">
      <c r="A168" s="12"/>
      <c r="B168" s="19" t="s">
        <v>1846</v>
      </c>
      <c r="C168" s="14" t="s">
        <v>1911</v>
      </c>
      <c r="D168" s="14" t="s">
        <v>1755</v>
      </c>
      <c r="E168" s="12"/>
    </row>
    <row r="169" spans="1:5" ht="15" hidden="1" customHeight="1">
      <c r="A169" s="12"/>
      <c r="B169" s="19" t="s">
        <v>1846</v>
      </c>
      <c r="C169" s="14" t="s">
        <v>1911</v>
      </c>
      <c r="D169" s="14" t="s">
        <v>1912</v>
      </c>
      <c r="E169" s="12"/>
    </row>
    <row r="170" spans="1:5" ht="15" hidden="1" customHeight="1">
      <c r="A170" s="12"/>
      <c r="B170" s="19" t="s">
        <v>1846</v>
      </c>
      <c r="C170" s="14" t="s">
        <v>1911</v>
      </c>
      <c r="D170" s="14" t="s">
        <v>1913</v>
      </c>
      <c r="E170" s="12"/>
    </row>
    <row r="171" spans="1:5" ht="15" hidden="1" customHeight="1">
      <c r="A171" s="12"/>
      <c r="B171" s="19" t="s">
        <v>1846</v>
      </c>
      <c r="C171" s="14" t="s">
        <v>1911</v>
      </c>
      <c r="D171" s="14" t="s">
        <v>1914</v>
      </c>
      <c r="E171" s="12"/>
    </row>
    <row r="172" spans="1:5" ht="15" hidden="1" customHeight="1">
      <c r="A172" s="12"/>
      <c r="B172" s="19" t="s">
        <v>1846</v>
      </c>
      <c r="C172" s="14" t="s">
        <v>1911</v>
      </c>
      <c r="D172" s="14" t="s">
        <v>1915</v>
      </c>
      <c r="E172" s="12"/>
    </row>
    <row r="173" spans="1:5" ht="15" hidden="1" customHeight="1">
      <c r="A173" s="12"/>
      <c r="B173" s="19" t="s">
        <v>1846</v>
      </c>
      <c r="C173" s="14" t="s">
        <v>1911</v>
      </c>
      <c r="D173" s="14" t="s">
        <v>1916</v>
      </c>
      <c r="E173" s="12"/>
    </row>
    <row r="174" spans="1:5" ht="15" hidden="1" customHeight="1">
      <c r="A174" s="12"/>
      <c r="B174" s="19" t="s">
        <v>1846</v>
      </c>
      <c r="C174" s="14" t="s">
        <v>1911</v>
      </c>
      <c r="D174" s="14" t="s">
        <v>1917</v>
      </c>
      <c r="E174" s="12"/>
    </row>
    <row r="175" spans="1:5" ht="15" hidden="1" customHeight="1">
      <c r="A175" s="12"/>
      <c r="B175" s="19" t="s">
        <v>1846</v>
      </c>
      <c r="C175" s="14" t="s">
        <v>1911</v>
      </c>
      <c r="D175" s="14" t="s">
        <v>1918</v>
      </c>
      <c r="E175" s="12"/>
    </row>
    <row r="176" spans="1:5" ht="15" hidden="1" customHeight="1">
      <c r="A176" s="12"/>
      <c r="B176" s="19" t="s">
        <v>1846</v>
      </c>
      <c r="C176" s="14" t="s">
        <v>1919</v>
      </c>
      <c r="D176" s="14" t="s">
        <v>1755</v>
      </c>
      <c r="E176" s="12"/>
    </row>
    <row r="177" spans="1:5" ht="15" hidden="1" customHeight="1">
      <c r="A177" s="12"/>
      <c r="B177" s="19" t="s">
        <v>1846</v>
      </c>
      <c r="C177" s="14" t="s">
        <v>1919</v>
      </c>
      <c r="D177" s="14" t="s">
        <v>1920</v>
      </c>
      <c r="E177" s="12"/>
    </row>
    <row r="178" spans="1:5" ht="15" hidden="1" customHeight="1">
      <c r="A178" s="12"/>
      <c r="B178" s="19" t="s">
        <v>1846</v>
      </c>
      <c r="C178" s="14" t="s">
        <v>1919</v>
      </c>
      <c r="D178" s="14" t="s">
        <v>1921</v>
      </c>
      <c r="E178" s="12"/>
    </row>
    <row r="179" spans="1:5" ht="15" hidden="1" customHeight="1">
      <c r="A179" s="12"/>
      <c r="B179" s="19" t="s">
        <v>1846</v>
      </c>
      <c r="C179" s="14" t="s">
        <v>1919</v>
      </c>
      <c r="D179" s="14" t="s">
        <v>1922</v>
      </c>
      <c r="E179" s="12"/>
    </row>
    <row r="180" spans="1:5" ht="15" hidden="1" customHeight="1">
      <c r="A180" s="12"/>
      <c r="B180" s="19" t="s">
        <v>1846</v>
      </c>
      <c r="C180" s="14" t="s">
        <v>1919</v>
      </c>
      <c r="D180" s="14" t="s">
        <v>1923</v>
      </c>
      <c r="E180" s="12"/>
    </row>
    <row r="181" spans="1:5" ht="15" hidden="1" customHeight="1">
      <c r="A181" s="12"/>
      <c r="B181" s="19" t="s">
        <v>1846</v>
      </c>
      <c r="C181" s="14" t="s">
        <v>1919</v>
      </c>
      <c r="D181" s="14" t="s">
        <v>1924</v>
      </c>
      <c r="E181" s="12"/>
    </row>
    <row r="182" spans="1:5" ht="15" hidden="1" customHeight="1">
      <c r="A182" s="12"/>
      <c r="B182" s="19" t="s">
        <v>1846</v>
      </c>
      <c r="C182" s="14" t="s">
        <v>1919</v>
      </c>
      <c r="D182" s="14" t="s">
        <v>1925</v>
      </c>
      <c r="E182" s="12"/>
    </row>
    <row r="183" spans="1:5" ht="15" hidden="1" customHeight="1">
      <c r="A183" s="12"/>
      <c r="B183" s="19" t="s">
        <v>1846</v>
      </c>
      <c r="C183" s="14" t="s">
        <v>1919</v>
      </c>
      <c r="D183" s="14" t="s">
        <v>1926</v>
      </c>
      <c r="E183" s="12"/>
    </row>
    <row r="184" spans="1:5" ht="15" hidden="1" customHeight="1">
      <c r="A184" s="12"/>
      <c r="B184" s="19" t="s">
        <v>1846</v>
      </c>
      <c r="C184" s="14" t="s">
        <v>1919</v>
      </c>
      <c r="D184" s="14" t="s">
        <v>1927</v>
      </c>
      <c r="E184" s="12"/>
    </row>
    <row r="185" spans="1:5" ht="15" hidden="1" customHeight="1">
      <c r="A185" s="12"/>
      <c r="B185" s="19" t="s">
        <v>1846</v>
      </c>
      <c r="C185" s="14" t="s">
        <v>1919</v>
      </c>
      <c r="D185" s="14" t="s">
        <v>1928</v>
      </c>
      <c r="E185" s="12"/>
    </row>
    <row r="186" spans="1:5" ht="15" hidden="1" customHeight="1">
      <c r="A186" s="12"/>
      <c r="B186" s="19" t="s">
        <v>1846</v>
      </c>
      <c r="C186" s="14" t="s">
        <v>1919</v>
      </c>
      <c r="D186" s="14" t="s">
        <v>1929</v>
      </c>
      <c r="E186" s="12"/>
    </row>
    <row r="187" spans="1:5" ht="15" hidden="1" customHeight="1">
      <c r="A187" s="12"/>
      <c r="B187" s="19" t="s">
        <v>1846</v>
      </c>
      <c r="C187" s="14" t="s">
        <v>1919</v>
      </c>
      <c r="D187" s="14" t="s">
        <v>1930</v>
      </c>
      <c r="E187" s="12"/>
    </row>
    <row r="188" spans="1:5" ht="15" hidden="1" customHeight="1">
      <c r="A188" s="12"/>
      <c r="B188" s="19" t="s">
        <v>1846</v>
      </c>
      <c r="C188" s="14" t="s">
        <v>1919</v>
      </c>
      <c r="D188" s="14" t="s">
        <v>1931</v>
      </c>
      <c r="E188" s="12"/>
    </row>
    <row r="189" spans="1:5" ht="15" hidden="1" customHeight="1">
      <c r="A189" s="12"/>
      <c r="B189" s="19" t="s">
        <v>1846</v>
      </c>
      <c r="C189" s="14" t="s">
        <v>1919</v>
      </c>
      <c r="D189" s="14" t="s">
        <v>1932</v>
      </c>
      <c r="E189" s="12"/>
    </row>
    <row r="190" spans="1:5" ht="15" hidden="1" customHeight="1">
      <c r="A190" s="12"/>
      <c r="B190" s="19" t="s">
        <v>1846</v>
      </c>
      <c r="C190" s="14" t="s">
        <v>1919</v>
      </c>
      <c r="D190" s="14" t="s">
        <v>1933</v>
      </c>
      <c r="E190" s="12"/>
    </row>
    <row r="191" spans="1:5" ht="15" hidden="1" customHeight="1">
      <c r="A191" s="12"/>
      <c r="B191" s="19" t="s">
        <v>1846</v>
      </c>
      <c r="C191" s="14" t="s">
        <v>1919</v>
      </c>
      <c r="D191" s="14" t="s">
        <v>1934</v>
      </c>
      <c r="E191" s="12"/>
    </row>
    <row r="192" spans="1:5" ht="15" hidden="1" customHeight="1">
      <c r="A192" s="12"/>
      <c r="B192" s="19" t="s">
        <v>1846</v>
      </c>
      <c r="C192" s="14" t="s">
        <v>1919</v>
      </c>
      <c r="D192" s="14" t="s">
        <v>1935</v>
      </c>
      <c r="E192" s="12"/>
    </row>
    <row r="193" spans="1:5" ht="15" hidden="1" customHeight="1">
      <c r="A193" s="12"/>
      <c r="B193" s="19" t="s">
        <v>1846</v>
      </c>
      <c r="C193" s="14" t="s">
        <v>1936</v>
      </c>
      <c r="D193" s="14" t="s">
        <v>1755</v>
      </c>
      <c r="E193" s="12"/>
    </row>
    <row r="194" spans="1:5" ht="15" hidden="1" customHeight="1">
      <c r="A194" s="12"/>
      <c r="B194" s="19" t="s">
        <v>1846</v>
      </c>
      <c r="C194" s="14" t="s">
        <v>1936</v>
      </c>
      <c r="D194" s="14" t="s">
        <v>1937</v>
      </c>
      <c r="E194" s="12"/>
    </row>
    <row r="195" spans="1:5" ht="15" hidden="1" customHeight="1">
      <c r="A195" s="12"/>
      <c r="B195" s="19" t="s">
        <v>1846</v>
      </c>
      <c r="C195" s="14" t="s">
        <v>1936</v>
      </c>
      <c r="D195" s="14" t="s">
        <v>1938</v>
      </c>
      <c r="E195" s="12"/>
    </row>
    <row r="196" spans="1:5" ht="15" hidden="1" customHeight="1">
      <c r="A196" s="12"/>
      <c r="B196" s="19" t="s">
        <v>1846</v>
      </c>
      <c r="C196" s="14" t="s">
        <v>1936</v>
      </c>
      <c r="D196" s="14" t="s">
        <v>1939</v>
      </c>
      <c r="E196" s="12"/>
    </row>
    <row r="197" spans="1:5" ht="15" hidden="1" customHeight="1">
      <c r="A197" s="12"/>
      <c r="B197" s="19" t="s">
        <v>1846</v>
      </c>
      <c r="C197" s="14" t="s">
        <v>1936</v>
      </c>
      <c r="D197" s="14" t="s">
        <v>1940</v>
      </c>
      <c r="E197" s="12"/>
    </row>
    <row r="198" spans="1:5" ht="15" hidden="1" customHeight="1">
      <c r="A198" s="12"/>
      <c r="B198" s="19" t="s">
        <v>1846</v>
      </c>
      <c r="C198" s="14" t="s">
        <v>1936</v>
      </c>
      <c r="D198" s="14" t="s">
        <v>1941</v>
      </c>
      <c r="E198" s="12"/>
    </row>
    <row r="199" spans="1:5" ht="15" hidden="1" customHeight="1">
      <c r="A199" s="12"/>
      <c r="B199" s="19" t="s">
        <v>1846</v>
      </c>
      <c r="C199" s="14" t="s">
        <v>1942</v>
      </c>
      <c r="D199" s="14" t="s">
        <v>1755</v>
      </c>
      <c r="E199" s="12"/>
    </row>
    <row r="200" spans="1:5" ht="15" hidden="1" customHeight="1">
      <c r="A200" s="12"/>
      <c r="B200" s="19" t="s">
        <v>1846</v>
      </c>
      <c r="C200" s="14" t="s">
        <v>1942</v>
      </c>
      <c r="D200" s="14" t="s">
        <v>1943</v>
      </c>
      <c r="E200" s="12"/>
    </row>
    <row r="201" spans="1:5" ht="15" hidden="1" customHeight="1">
      <c r="A201" s="12"/>
      <c r="B201" s="19" t="s">
        <v>1846</v>
      </c>
      <c r="C201" s="14" t="s">
        <v>1942</v>
      </c>
      <c r="D201" s="14" t="s">
        <v>1944</v>
      </c>
      <c r="E201" s="12"/>
    </row>
    <row r="202" spans="1:5" ht="15" hidden="1" customHeight="1">
      <c r="A202" s="12"/>
      <c r="B202" s="19" t="s">
        <v>1846</v>
      </c>
      <c r="C202" s="14" t="s">
        <v>1942</v>
      </c>
      <c r="D202" s="14" t="s">
        <v>1945</v>
      </c>
      <c r="E202" s="12"/>
    </row>
    <row r="203" spans="1:5" ht="15" hidden="1" customHeight="1">
      <c r="A203" s="12"/>
      <c r="B203" s="19" t="s">
        <v>1846</v>
      </c>
      <c r="C203" s="14" t="s">
        <v>1942</v>
      </c>
      <c r="D203" s="14" t="s">
        <v>1946</v>
      </c>
      <c r="E203" s="12"/>
    </row>
    <row r="204" spans="1:5" ht="15" hidden="1" customHeight="1">
      <c r="A204" s="12"/>
      <c r="B204" s="19" t="s">
        <v>1846</v>
      </c>
      <c r="C204" s="14" t="s">
        <v>1942</v>
      </c>
      <c r="D204" s="14" t="s">
        <v>1947</v>
      </c>
      <c r="E204" s="12"/>
    </row>
    <row r="205" spans="1:5" ht="15" hidden="1" customHeight="1">
      <c r="A205" s="12"/>
      <c r="B205" s="19" t="s">
        <v>1846</v>
      </c>
      <c r="C205" s="14" t="s">
        <v>1942</v>
      </c>
      <c r="D205" s="14" t="s">
        <v>1948</v>
      </c>
      <c r="E205" s="12"/>
    </row>
    <row r="206" spans="1:5" ht="15" hidden="1" customHeight="1">
      <c r="A206" s="12"/>
      <c r="B206" s="19" t="s">
        <v>1846</v>
      </c>
      <c r="C206" s="14" t="s">
        <v>1942</v>
      </c>
      <c r="D206" s="14" t="s">
        <v>1949</v>
      </c>
      <c r="E206" s="12"/>
    </row>
    <row r="207" spans="1:5" ht="15" hidden="1" customHeight="1">
      <c r="A207" s="12"/>
      <c r="B207" s="19" t="s">
        <v>1846</v>
      </c>
      <c r="C207" s="14" t="s">
        <v>1942</v>
      </c>
      <c r="D207" s="14" t="s">
        <v>1950</v>
      </c>
      <c r="E207" s="12"/>
    </row>
    <row r="208" spans="1:5" ht="15" hidden="1" customHeight="1">
      <c r="A208" s="12"/>
      <c r="B208" s="19" t="s">
        <v>1846</v>
      </c>
      <c r="C208" s="14" t="s">
        <v>1942</v>
      </c>
      <c r="D208" s="14" t="s">
        <v>1951</v>
      </c>
      <c r="E208" s="12"/>
    </row>
    <row r="209" spans="1:5" ht="15" hidden="1" customHeight="1">
      <c r="A209" s="12"/>
      <c r="B209" s="19" t="s">
        <v>1846</v>
      </c>
      <c r="C209" s="14" t="s">
        <v>1942</v>
      </c>
      <c r="D209" s="14" t="s">
        <v>1952</v>
      </c>
      <c r="E209" s="12"/>
    </row>
    <row r="210" spans="1:5" ht="15" hidden="1" customHeight="1">
      <c r="A210" s="12"/>
      <c r="B210" s="20" t="s">
        <v>1846</v>
      </c>
      <c r="C210" s="14" t="s">
        <v>1953</v>
      </c>
      <c r="D210" s="14" t="s">
        <v>1755</v>
      </c>
      <c r="E210" s="12"/>
    </row>
    <row r="211" spans="1:5" ht="0.95" hidden="1" customHeight="1">
      <c r="A211" s="12"/>
      <c r="B211" s="21"/>
      <c r="C211" s="21"/>
      <c r="D211" s="21"/>
      <c r="E211" s="12"/>
    </row>
    <row r="212" spans="1:5" ht="12" hidden="1" customHeight="1">
      <c r="A212" s="12"/>
      <c r="B212" s="22" t="s">
        <v>1750</v>
      </c>
      <c r="C212" s="15" t="s">
        <v>1751</v>
      </c>
      <c r="D212" s="15" t="s">
        <v>1752</v>
      </c>
      <c r="E212" s="12"/>
    </row>
    <row r="213" spans="1:5" ht="15" hidden="1" customHeight="1">
      <c r="A213" s="12"/>
      <c r="B213" s="19" t="s">
        <v>1846</v>
      </c>
      <c r="C213" s="14" t="s">
        <v>1953</v>
      </c>
      <c r="D213" s="14" t="s">
        <v>1954</v>
      </c>
      <c r="E213" s="12"/>
    </row>
    <row r="214" spans="1:5" ht="15" hidden="1" customHeight="1">
      <c r="A214" s="12"/>
      <c r="B214" s="19" t="s">
        <v>1846</v>
      </c>
      <c r="C214" s="14" t="s">
        <v>1953</v>
      </c>
      <c r="D214" s="14" t="s">
        <v>1955</v>
      </c>
      <c r="E214" s="12"/>
    </row>
    <row r="215" spans="1:5" ht="15" hidden="1" customHeight="1">
      <c r="A215" s="12"/>
      <c r="B215" s="19" t="s">
        <v>1846</v>
      </c>
      <c r="C215" s="14" t="s">
        <v>1953</v>
      </c>
      <c r="D215" s="14" t="s">
        <v>1956</v>
      </c>
      <c r="E215" s="12"/>
    </row>
    <row r="216" spans="1:5" ht="15" hidden="1" customHeight="1">
      <c r="A216" s="12"/>
      <c r="B216" s="19" t="s">
        <v>1846</v>
      </c>
      <c r="C216" s="14" t="s">
        <v>1953</v>
      </c>
      <c r="D216" s="14" t="s">
        <v>1957</v>
      </c>
      <c r="E216" s="12"/>
    </row>
    <row r="217" spans="1:5" ht="15" hidden="1" customHeight="1">
      <c r="A217" s="12"/>
      <c r="B217" s="19" t="s">
        <v>1846</v>
      </c>
      <c r="C217" s="14" t="s">
        <v>1953</v>
      </c>
      <c r="D217" s="14" t="s">
        <v>1958</v>
      </c>
      <c r="E217" s="12"/>
    </row>
    <row r="218" spans="1:5" ht="15" hidden="1" customHeight="1">
      <c r="A218" s="12"/>
      <c r="B218" s="19" t="s">
        <v>1846</v>
      </c>
      <c r="C218" s="14" t="s">
        <v>1953</v>
      </c>
      <c r="D218" s="14" t="s">
        <v>1959</v>
      </c>
      <c r="E218" s="12"/>
    </row>
    <row r="219" spans="1:5" ht="15" hidden="1" customHeight="1">
      <c r="A219" s="12"/>
      <c r="B219" s="19" t="s">
        <v>1846</v>
      </c>
      <c r="C219" s="14" t="s">
        <v>1953</v>
      </c>
      <c r="D219" s="14" t="s">
        <v>1960</v>
      </c>
      <c r="E219" s="12"/>
    </row>
    <row r="220" spans="1:5" ht="15" hidden="1" customHeight="1">
      <c r="A220" s="12"/>
      <c r="B220" s="19" t="s">
        <v>1846</v>
      </c>
      <c r="C220" s="14" t="s">
        <v>1953</v>
      </c>
      <c r="D220" s="14" t="s">
        <v>1961</v>
      </c>
      <c r="E220" s="12"/>
    </row>
    <row r="221" spans="1:5" ht="15" hidden="1" customHeight="1">
      <c r="A221" s="12"/>
      <c r="B221" s="19" t="s">
        <v>1846</v>
      </c>
      <c r="C221" s="14" t="s">
        <v>1962</v>
      </c>
      <c r="D221" s="14" t="s">
        <v>1755</v>
      </c>
      <c r="E221" s="12"/>
    </row>
    <row r="222" spans="1:5" ht="15" hidden="1" customHeight="1">
      <c r="A222" s="12"/>
      <c r="B222" s="19" t="s">
        <v>1846</v>
      </c>
      <c r="C222" s="14" t="s">
        <v>1962</v>
      </c>
      <c r="D222" s="14" t="s">
        <v>1963</v>
      </c>
      <c r="E222" s="12"/>
    </row>
    <row r="223" spans="1:5" ht="15" hidden="1" customHeight="1">
      <c r="A223" s="12"/>
      <c r="B223" s="19" t="s">
        <v>1846</v>
      </c>
      <c r="C223" s="14" t="s">
        <v>1962</v>
      </c>
      <c r="D223" s="14" t="s">
        <v>1964</v>
      </c>
      <c r="E223" s="12"/>
    </row>
    <row r="224" spans="1:5" ht="15" hidden="1" customHeight="1">
      <c r="A224" s="12"/>
      <c r="B224" s="19" t="s">
        <v>1846</v>
      </c>
      <c r="C224" s="14" t="s">
        <v>1962</v>
      </c>
      <c r="D224" s="14" t="s">
        <v>1965</v>
      </c>
      <c r="E224" s="12"/>
    </row>
    <row r="225" spans="1:5" ht="15" hidden="1" customHeight="1">
      <c r="A225" s="12"/>
      <c r="B225" s="19" t="s">
        <v>1846</v>
      </c>
      <c r="C225" s="14" t="s">
        <v>1962</v>
      </c>
      <c r="D225" s="14" t="s">
        <v>1966</v>
      </c>
      <c r="E225" s="12"/>
    </row>
    <row r="226" spans="1:5" ht="15" hidden="1" customHeight="1">
      <c r="A226" s="12"/>
      <c r="B226" s="19" t="s">
        <v>1846</v>
      </c>
      <c r="C226" s="14" t="s">
        <v>1962</v>
      </c>
      <c r="D226" s="14" t="s">
        <v>1967</v>
      </c>
      <c r="E226" s="12"/>
    </row>
    <row r="227" spans="1:5" ht="15" hidden="1" customHeight="1">
      <c r="A227" s="12"/>
      <c r="B227" s="19" t="s">
        <v>1846</v>
      </c>
      <c r="C227" s="14" t="s">
        <v>1962</v>
      </c>
      <c r="D227" s="14" t="s">
        <v>1968</v>
      </c>
      <c r="E227" s="12"/>
    </row>
    <row r="228" spans="1:5" ht="15" hidden="1" customHeight="1">
      <c r="A228" s="12"/>
      <c r="B228" s="19" t="s">
        <v>1846</v>
      </c>
      <c r="C228" s="14" t="s">
        <v>1962</v>
      </c>
      <c r="D228" s="14" t="s">
        <v>1969</v>
      </c>
      <c r="E228" s="12"/>
    </row>
    <row r="229" spans="1:5" ht="15" hidden="1" customHeight="1">
      <c r="A229" s="12"/>
      <c r="B229" s="19" t="s">
        <v>1846</v>
      </c>
      <c r="C229" s="14" t="s">
        <v>1962</v>
      </c>
      <c r="D229" s="14" t="s">
        <v>1970</v>
      </c>
      <c r="E229" s="12"/>
    </row>
    <row r="230" spans="1:5" ht="15" hidden="1" customHeight="1">
      <c r="A230" s="12"/>
      <c r="B230" s="19" t="s">
        <v>1846</v>
      </c>
      <c r="C230" s="14" t="s">
        <v>1962</v>
      </c>
      <c r="D230" s="14" t="s">
        <v>1971</v>
      </c>
      <c r="E230" s="12"/>
    </row>
    <row r="231" spans="1:5" ht="15" hidden="1" customHeight="1">
      <c r="A231" s="12"/>
      <c r="B231" s="19" t="s">
        <v>1846</v>
      </c>
      <c r="C231" s="14" t="s">
        <v>1962</v>
      </c>
      <c r="D231" s="14" t="s">
        <v>1972</v>
      </c>
      <c r="E231" s="12"/>
    </row>
    <row r="232" spans="1:5" ht="15" hidden="1" customHeight="1">
      <c r="A232" s="12"/>
      <c r="B232" s="19" t="s">
        <v>1846</v>
      </c>
      <c r="C232" s="14" t="s">
        <v>1973</v>
      </c>
      <c r="D232" s="14" t="s">
        <v>1755</v>
      </c>
      <c r="E232" s="12"/>
    </row>
    <row r="233" spans="1:5" ht="15" hidden="1" customHeight="1">
      <c r="A233" s="12"/>
      <c r="B233" s="19" t="s">
        <v>1846</v>
      </c>
      <c r="C233" s="14" t="s">
        <v>1973</v>
      </c>
      <c r="D233" s="14" t="s">
        <v>1974</v>
      </c>
      <c r="E233" s="12"/>
    </row>
    <row r="234" spans="1:5" ht="15" hidden="1" customHeight="1">
      <c r="A234" s="12"/>
      <c r="B234" s="19" t="s">
        <v>1846</v>
      </c>
      <c r="C234" s="14" t="s">
        <v>1973</v>
      </c>
      <c r="D234" s="14" t="s">
        <v>1975</v>
      </c>
      <c r="E234" s="12"/>
    </row>
    <row r="235" spans="1:5" ht="15" hidden="1" customHeight="1">
      <c r="A235" s="12"/>
      <c r="B235" s="19" t="s">
        <v>1846</v>
      </c>
      <c r="C235" s="14" t="s">
        <v>1973</v>
      </c>
      <c r="D235" s="14" t="s">
        <v>1976</v>
      </c>
      <c r="E235" s="12"/>
    </row>
    <row r="236" spans="1:5" ht="15" hidden="1" customHeight="1">
      <c r="A236" s="12"/>
      <c r="B236" s="19" t="s">
        <v>1846</v>
      </c>
      <c r="C236" s="14" t="s">
        <v>1973</v>
      </c>
      <c r="D236" s="14" t="s">
        <v>1977</v>
      </c>
      <c r="E236" s="12"/>
    </row>
    <row r="237" spans="1:5" ht="15" hidden="1" customHeight="1">
      <c r="A237" s="12"/>
      <c r="B237" s="19" t="s">
        <v>1846</v>
      </c>
      <c r="C237" s="14" t="s">
        <v>1973</v>
      </c>
      <c r="D237" s="14" t="s">
        <v>1978</v>
      </c>
      <c r="E237" s="12"/>
    </row>
    <row r="238" spans="1:5" ht="15" hidden="1" customHeight="1">
      <c r="A238" s="12"/>
      <c r="B238" s="19" t="s">
        <v>1846</v>
      </c>
      <c r="C238" s="14" t="s">
        <v>1973</v>
      </c>
      <c r="D238" s="14" t="s">
        <v>1979</v>
      </c>
      <c r="E238" s="12"/>
    </row>
    <row r="239" spans="1:5" ht="15" hidden="1" customHeight="1">
      <c r="A239" s="12"/>
      <c r="B239" s="19" t="s">
        <v>1846</v>
      </c>
      <c r="C239" s="14" t="s">
        <v>1973</v>
      </c>
      <c r="D239" s="14" t="s">
        <v>1980</v>
      </c>
      <c r="E239" s="12"/>
    </row>
    <row r="240" spans="1:5" ht="15" hidden="1" customHeight="1">
      <c r="A240" s="12"/>
      <c r="B240" s="19" t="s">
        <v>1846</v>
      </c>
      <c r="C240" s="14" t="s">
        <v>1973</v>
      </c>
      <c r="D240" s="14" t="s">
        <v>1981</v>
      </c>
      <c r="E240" s="12"/>
    </row>
    <row r="241" spans="1:5" ht="15" hidden="1" customHeight="1">
      <c r="A241" s="12"/>
      <c r="B241" s="19" t="s">
        <v>1846</v>
      </c>
      <c r="C241" s="14" t="s">
        <v>1973</v>
      </c>
      <c r="D241" s="14" t="s">
        <v>1982</v>
      </c>
      <c r="E241" s="12"/>
    </row>
    <row r="242" spans="1:5" ht="15" hidden="1" customHeight="1">
      <c r="A242" s="12"/>
      <c r="B242" s="19" t="s">
        <v>1846</v>
      </c>
      <c r="C242" s="14" t="s">
        <v>1973</v>
      </c>
      <c r="D242" s="14" t="s">
        <v>1835</v>
      </c>
      <c r="E242" s="12"/>
    </row>
    <row r="243" spans="1:5" ht="15" hidden="1" customHeight="1">
      <c r="A243" s="12"/>
      <c r="B243" s="19" t="s">
        <v>1846</v>
      </c>
      <c r="C243" s="14" t="s">
        <v>1973</v>
      </c>
      <c r="D243" s="14" t="s">
        <v>1983</v>
      </c>
      <c r="E243" s="12"/>
    </row>
    <row r="244" spans="1:5" ht="15" hidden="1" customHeight="1">
      <c r="A244" s="12"/>
      <c r="B244" s="19" t="s">
        <v>1846</v>
      </c>
      <c r="C244" s="14" t="s">
        <v>1984</v>
      </c>
      <c r="D244" s="14" t="s">
        <v>1755</v>
      </c>
      <c r="E244" s="12"/>
    </row>
    <row r="245" spans="1:5" ht="15" hidden="1" customHeight="1">
      <c r="A245" s="12"/>
      <c r="B245" s="19" t="s">
        <v>1846</v>
      </c>
      <c r="C245" s="14" t="s">
        <v>1984</v>
      </c>
      <c r="D245" s="14" t="s">
        <v>1985</v>
      </c>
      <c r="E245" s="12"/>
    </row>
    <row r="246" spans="1:5" ht="15" hidden="1" customHeight="1">
      <c r="A246" s="12"/>
      <c r="B246" s="19" t="s">
        <v>1846</v>
      </c>
      <c r="C246" s="14" t="s">
        <v>1984</v>
      </c>
      <c r="D246" s="14" t="s">
        <v>1986</v>
      </c>
      <c r="E246" s="12"/>
    </row>
    <row r="247" spans="1:5" ht="15" hidden="1" customHeight="1">
      <c r="A247" s="12"/>
      <c r="B247" s="19" t="s">
        <v>1846</v>
      </c>
      <c r="C247" s="14" t="s">
        <v>1984</v>
      </c>
      <c r="D247" s="14" t="s">
        <v>1987</v>
      </c>
      <c r="E247" s="12"/>
    </row>
    <row r="248" spans="1:5" ht="15" hidden="1" customHeight="1">
      <c r="A248" s="12"/>
      <c r="B248" s="19" t="s">
        <v>1846</v>
      </c>
      <c r="C248" s="14" t="s">
        <v>1984</v>
      </c>
      <c r="D248" s="14" t="s">
        <v>1988</v>
      </c>
      <c r="E248" s="12"/>
    </row>
    <row r="249" spans="1:5" ht="15" hidden="1" customHeight="1">
      <c r="A249" s="12"/>
      <c r="B249" s="19" t="s">
        <v>1846</v>
      </c>
      <c r="C249" s="14" t="s">
        <v>1989</v>
      </c>
      <c r="D249" s="14" t="s">
        <v>1755</v>
      </c>
      <c r="E249" s="12"/>
    </row>
    <row r="250" spans="1:5" ht="15" hidden="1" customHeight="1">
      <c r="A250" s="12"/>
      <c r="B250" s="19" t="s">
        <v>1846</v>
      </c>
      <c r="C250" s="14" t="s">
        <v>1989</v>
      </c>
      <c r="D250" s="14" t="s">
        <v>1990</v>
      </c>
      <c r="E250" s="12"/>
    </row>
    <row r="251" spans="1:5" ht="15" hidden="1" customHeight="1">
      <c r="A251" s="12"/>
      <c r="B251" s="19" t="s">
        <v>1846</v>
      </c>
      <c r="C251" s="14" t="s">
        <v>1989</v>
      </c>
      <c r="D251" s="14" t="s">
        <v>1991</v>
      </c>
      <c r="E251" s="12"/>
    </row>
    <row r="252" spans="1:5" ht="15" hidden="1" customHeight="1">
      <c r="A252" s="12"/>
      <c r="B252" s="19" t="s">
        <v>1846</v>
      </c>
      <c r="C252" s="14" t="s">
        <v>1989</v>
      </c>
      <c r="D252" s="14" t="s">
        <v>1992</v>
      </c>
      <c r="E252" s="12"/>
    </row>
    <row r="253" spans="1:5" ht="15" hidden="1" customHeight="1">
      <c r="A253" s="12"/>
      <c r="B253" s="19" t="s">
        <v>1846</v>
      </c>
      <c r="C253" s="14" t="s">
        <v>1989</v>
      </c>
      <c r="D253" s="14" t="s">
        <v>1993</v>
      </c>
      <c r="E253" s="12"/>
    </row>
    <row r="254" spans="1:5" ht="15" hidden="1" customHeight="1">
      <c r="A254" s="12"/>
      <c r="B254" s="19" t="s">
        <v>1846</v>
      </c>
      <c r="C254" s="14" t="s">
        <v>1989</v>
      </c>
      <c r="D254" s="14" t="s">
        <v>1994</v>
      </c>
      <c r="E254" s="12"/>
    </row>
    <row r="255" spans="1:5" ht="15" hidden="1" customHeight="1">
      <c r="A255" s="12"/>
      <c r="B255" s="19" t="s">
        <v>1846</v>
      </c>
      <c r="C255" s="14" t="s">
        <v>1989</v>
      </c>
      <c r="D255" s="14" t="s">
        <v>1995</v>
      </c>
      <c r="E255" s="12"/>
    </row>
    <row r="256" spans="1:5" ht="15" hidden="1" customHeight="1">
      <c r="A256" s="12"/>
      <c r="B256" s="19" t="s">
        <v>1846</v>
      </c>
      <c r="C256" s="14" t="s">
        <v>1989</v>
      </c>
      <c r="D256" s="14" t="s">
        <v>1996</v>
      </c>
      <c r="E256" s="12"/>
    </row>
    <row r="257" spans="1:5" ht="15" hidden="1" customHeight="1">
      <c r="A257" s="12"/>
      <c r="B257" s="19" t="s">
        <v>1846</v>
      </c>
      <c r="C257" s="14" t="s">
        <v>1989</v>
      </c>
      <c r="D257" s="14" t="s">
        <v>1997</v>
      </c>
      <c r="E257" s="12"/>
    </row>
    <row r="258" spans="1:5" ht="15" hidden="1" customHeight="1">
      <c r="A258" s="12"/>
      <c r="B258" s="19" t="s">
        <v>1846</v>
      </c>
      <c r="C258" s="14" t="s">
        <v>1989</v>
      </c>
      <c r="D258" s="14" t="s">
        <v>1998</v>
      </c>
      <c r="E258" s="12"/>
    </row>
    <row r="259" spans="1:5" ht="15" hidden="1" customHeight="1">
      <c r="A259" s="12"/>
      <c r="B259" s="19" t="s">
        <v>1846</v>
      </c>
      <c r="C259" s="14" t="s">
        <v>1989</v>
      </c>
      <c r="D259" s="14" t="s">
        <v>1999</v>
      </c>
      <c r="E259" s="12"/>
    </row>
    <row r="260" spans="1:5" ht="15" hidden="1" customHeight="1">
      <c r="A260" s="12"/>
      <c r="B260" s="19" t="s">
        <v>1846</v>
      </c>
      <c r="C260" s="14" t="s">
        <v>2000</v>
      </c>
      <c r="D260" s="14" t="s">
        <v>1755</v>
      </c>
      <c r="E260" s="12"/>
    </row>
    <row r="261" spans="1:5" ht="15" hidden="1" customHeight="1">
      <c r="A261" s="12"/>
      <c r="B261" s="19" t="s">
        <v>1846</v>
      </c>
      <c r="C261" s="14" t="s">
        <v>2000</v>
      </c>
      <c r="D261" s="14" t="s">
        <v>2001</v>
      </c>
      <c r="E261" s="12"/>
    </row>
    <row r="262" spans="1:5" ht="15" hidden="1" customHeight="1">
      <c r="A262" s="12"/>
      <c r="B262" s="19" t="s">
        <v>1846</v>
      </c>
      <c r="C262" s="14" t="s">
        <v>2000</v>
      </c>
      <c r="D262" s="14" t="s">
        <v>2002</v>
      </c>
      <c r="E262" s="12"/>
    </row>
    <row r="263" spans="1:5" ht="15" hidden="1" customHeight="1">
      <c r="A263" s="12"/>
      <c r="B263" s="20" t="s">
        <v>1846</v>
      </c>
      <c r="C263" s="14" t="s">
        <v>2000</v>
      </c>
      <c r="D263" s="14" t="s">
        <v>2003</v>
      </c>
      <c r="E263" s="12"/>
    </row>
    <row r="264" spans="1:5" ht="0.95" hidden="1" customHeight="1">
      <c r="A264" s="12"/>
      <c r="B264" s="21"/>
      <c r="C264" s="21"/>
      <c r="D264" s="21"/>
      <c r="E264" s="12"/>
    </row>
    <row r="265" spans="1:5" ht="12" hidden="1" customHeight="1">
      <c r="A265" s="12"/>
      <c r="B265" s="22" t="s">
        <v>1750</v>
      </c>
      <c r="C265" s="15" t="s">
        <v>1751</v>
      </c>
      <c r="D265" s="15" t="s">
        <v>1752</v>
      </c>
      <c r="E265" s="12"/>
    </row>
    <row r="266" spans="1:5" ht="15" hidden="1" customHeight="1">
      <c r="A266" s="12"/>
      <c r="B266" s="19" t="s">
        <v>1846</v>
      </c>
      <c r="C266" s="14" t="s">
        <v>2000</v>
      </c>
      <c r="D266" s="14" t="s">
        <v>2004</v>
      </c>
      <c r="E266" s="12"/>
    </row>
    <row r="267" spans="1:5" ht="15" hidden="1" customHeight="1">
      <c r="A267" s="12"/>
      <c r="B267" s="19" t="s">
        <v>1846</v>
      </c>
      <c r="C267" s="14" t="s">
        <v>2000</v>
      </c>
      <c r="D267" s="14" t="s">
        <v>2005</v>
      </c>
      <c r="E267" s="12"/>
    </row>
    <row r="268" spans="1:5" ht="15" hidden="1" customHeight="1">
      <c r="A268" s="12"/>
      <c r="B268" s="19" t="s">
        <v>1846</v>
      </c>
      <c r="C268" s="14" t="s">
        <v>2000</v>
      </c>
      <c r="D268" s="14" t="s">
        <v>2006</v>
      </c>
      <c r="E268" s="12"/>
    </row>
    <row r="269" spans="1:5" ht="15" hidden="1" customHeight="1">
      <c r="A269" s="12"/>
      <c r="B269" s="19" t="s">
        <v>1846</v>
      </c>
      <c r="C269" s="14" t="s">
        <v>2000</v>
      </c>
      <c r="D269" s="14" t="s">
        <v>2007</v>
      </c>
      <c r="E269" s="12"/>
    </row>
    <row r="270" spans="1:5" ht="15" hidden="1" customHeight="1">
      <c r="A270" s="12"/>
      <c r="B270" s="19" t="s">
        <v>1846</v>
      </c>
      <c r="C270" s="14" t="s">
        <v>2000</v>
      </c>
      <c r="D270" s="14" t="s">
        <v>2008</v>
      </c>
      <c r="E270" s="12"/>
    </row>
    <row r="271" spans="1:5" ht="15" hidden="1" customHeight="1">
      <c r="A271" s="12"/>
      <c r="B271" s="19" t="s">
        <v>1846</v>
      </c>
      <c r="C271" s="14" t="s">
        <v>2000</v>
      </c>
      <c r="D271" s="14" t="s">
        <v>2009</v>
      </c>
      <c r="E271" s="12"/>
    </row>
    <row r="272" spans="1:5" ht="15" hidden="1" customHeight="1">
      <c r="A272" s="12"/>
      <c r="B272" s="19" t="s">
        <v>1846</v>
      </c>
      <c r="C272" s="14" t="s">
        <v>2010</v>
      </c>
      <c r="D272" s="14" t="s">
        <v>1755</v>
      </c>
      <c r="E272" s="12"/>
    </row>
    <row r="273" spans="1:5" ht="15" hidden="1" customHeight="1">
      <c r="A273" s="12"/>
      <c r="B273" s="19" t="s">
        <v>1846</v>
      </c>
      <c r="C273" s="14" t="s">
        <v>2010</v>
      </c>
      <c r="D273" s="14" t="s">
        <v>2011</v>
      </c>
      <c r="E273" s="12"/>
    </row>
    <row r="274" spans="1:5" ht="15" hidden="1" customHeight="1">
      <c r="A274" s="12"/>
      <c r="B274" s="19" t="s">
        <v>1846</v>
      </c>
      <c r="C274" s="14" t="s">
        <v>2010</v>
      </c>
      <c r="D274" s="14" t="s">
        <v>2012</v>
      </c>
      <c r="E274" s="12"/>
    </row>
    <row r="275" spans="1:5" ht="15" hidden="1" customHeight="1">
      <c r="A275" s="12"/>
      <c r="B275" s="19" t="s">
        <v>1846</v>
      </c>
      <c r="C275" s="14" t="s">
        <v>2010</v>
      </c>
      <c r="D275" s="14" t="s">
        <v>2013</v>
      </c>
      <c r="E275" s="12"/>
    </row>
    <row r="276" spans="1:5" ht="15" hidden="1" customHeight="1">
      <c r="A276" s="12"/>
      <c r="B276" s="19" t="s">
        <v>1846</v>
      </c>
      <c r="C276" s="14" t="s">
        <v>2010</v>
      </c>
      <c r="D276" s="14" t="s">
        <v>2014</v>
      </c>
      <c r="E276" s="12"/>
    </row>
    <row r="277" spans="1:5" ht="15" hidden="1" customHeight="1">
      <c r="A277" s="12"/>
      <c r="B277" s="19" t="s">
        <v>1846</v>
      </c>
      <c r="C277" s="14" t="s">
        <v>2010</v>
      </c>
      <c r="D277" s="14" t="s">
        <v>2015</v>
      </c>
      <c r="E277" s="12"/>
    </row>
    <row r="278" spans="1:5" ht="15" hidden="1" customHeight="1">
      <c r="A278" s="12"/>
      <c r="B278" s="19" t="s">
        <v>1846</v>
      </c>
      <c r="C278" s="14" t="s">
        <v>2010</v>
      </c>
      <c r="D278" s="14" t="s">
        <v>2016</v>
      </c>
      <c r="E278" s="12"/>
    </row>
    <row r="279" spans="1:5" ht="15" hidden="1" customHeight="1">
      <c r="A279" s="12"/>
      <c r="B279" s="19" t="s">
        <v>1846</v>
      </c>
      <c r="C279" s="14" t="s">
        <v>2010</v>
      </c>
      <c r="D279" s="14" t="s">
        <v>2017</v>
      </c>
      <c r="E279" s="12"/>
    </row>
    <row r="280" spans="1:5" ht="15" hidden="1" customHeight="1">
      <c r="A280" s="12"/>
      <c r="B280" s="19" t="s">
        <v>1846</v>
      </c>
      <c r="C280" s="14" t="s">
        <v>2010</v>
      </c>
      <c r="D280" s="14" t="s">
        <v>2018</v>
      </c>
      <c r="E280" s="12"/>
    </row>
    <row r="281" spans="1:5" ht="15" hidden="1" customHeight="1">
      <c r="A281" s="12"/>
      <c r="B281" s="19" t="s">
        <v>1846</v>
      </c>
      <c r="C281" s="14" t="s">
        <v>2010</v>
      </c>
      <c r="D281" s="14" t="s">
        <v>2019</v>
      </c>
      <c r="E281" s="12"/>
    </row>
    <row r="282" spans="1:5" ht="15" hidden="1" customHeight="1">
      <c r="A282" s="12"/>
      <c r="B282" s="19" t="s">
        <v>1846</v>
      </c>
      <c r="C282" s="14" t="s">
        <v>2010</v>
      </c>
      <c r="D282" s="14" t="s">
        <v>2020</v>
      </c>
      <c r="E282" s="12"/>
    </row>
    <row r="283" spans="1:5" ht="15" hidden="1" customHeight="1">
      <c r="A283" s="12"/>
      <c r="B283" s="19" t="s">
        <v>1846</v>
      </c>
      <c r="C283" s="14" t="s">
        <v>2021</v>
      </c>
      <c r="D283" s="14" t="s">
        <v>1755</v>
      </c>
      <c r="E283" s="12"/>
    </row>
    <row r="284" spans="1:5" ht="15" hidden="1" customHeight="1">
      <c r="A284" s="12"/>
      <c r="B284" s="19" t="s">
        <v>1846</v>
      </c>
      <c r="C284" s="14" t="s">
        <v>2021</v>
      </c>
      <c r="D284" s="14" t="s">
        <v>2022</v>
      </c>
      <c r="E284" s="12"/>
    </row>
    <row r="285" spans="1:5" ht="15" hidden="1" customHeight="1">
      <c r="A285" s="12"/>
      <c r="B285" s="19" t="s">
        <v>1846</v>
      </c>
      <c r="C285" s="14" t="s">
        <v>2021</v>
      </c>
      <c r="D285" s="14" t="s">
        <v>2023</v>
      </c>
      <c r="E285" s="12"/>
    </row>
    <row r="286" spans="1:5" ht="15" hidden="1" customHeight="1">
      <c r="A286" s="12"/>
      <c r="B286" s="19" t="s">
        <v>1846</v>
      </c>
      <c r="C286" s="14" t="s">
        <v>2021</v>
      </c>
      <c r="D286" s="14" t="s">
        <v>2024</v>
      </c>
      <c r="E286" s="12"/>
    </row>
    <row r="287" spans="1:5" ht="15" hidden="1" customHeight="1">
      <c r="A287" s="12"/>
      <c r="B287" s="19" t="s">
        <v>1846</v>
      </c>
      <c r="C287" s="14" t="s">
        <v>2021</v>
      </c>
      <c r="D287" s="14" t="s">
        <v>2025</v>
      </c>
      <c r="E287" s="12"/>
    </row>
    <row r="288" spans="1:5" ht="15" hidden="1" customHeight="1">
      <c r="A288" s="12"/>
      <c r="B288" s="19" t="s">
        <v>1846</v>
      </c>
      <c r="C288" s="14" t="s">
        <v>2021</v>
      </c>
      <c r="D288" s="14" t="s">
        <v>2026</v>
      </c>
      <c r="E288" s="12"/>
    </row>
    <row r="289" spans="1:5" ht="15" hidden="1" customHeight="1">
      <c r="A289" s="12"/>
      <c r="B289" s="19" t="s">
        <v>1846</v>
      </c>
      <c r="C289" s="14" t="s">
        <v>2021</v>
      </c>
      <c r="D289" s="14" t="s">
        <v>2027</v>
      </c>
      <c r="E289" s="12"/>
    </row>
    <row r="290" spans="1:5" ht="15" hidden="1" customHeight="1">
      <c r="A290" s="12"/>
      <c r="B290" s="19" t="s">
        <v>1846</v>
      </c>
      <c r="C290" s="14" t="s">
        <v>2021</v>
      </c>
      <c r="D290" s="14" t="s">
        <v>2028</v>
      </c>
      <c r="E290" s="12"/>
    </row>
    <row r="291" spans="1:5" ht="15" hidden="1" customHeight="1">
      <c r="A291" s="12"/>
      <c r="B291" s="19" t="s">
        <v>1846</v>
      </c>
      <c r="C291" s="14" t="s">
        <v>2021</v>
      </c>
      <c r="D291" s="14" t="s">
        <v>2029</v>
      </c>
      <c r="E291" s="12"/>
    </row>
    <row r="292" spans="1:5" ht="15" hidden="1" customHeight="1">
      <c r="A292" s="12"/>
      <c r="B292" s="19" t="s">
        <v>2030</v>
      </c>
      <c r="C292" s="14" t="s">
        <v>1755</v>
      </c>
      <c r="D292" s="14" t="s">
        <v>1755</v>
      </c>
      <c r="E292" s="12"/>
    </row>
    <row r="293" spans="1:5" ht="15" hidden="1" customHeight="1">
      <c r="A293" s="12"/>
      <c r="B293" s="19" t="s">
        <v>2030</v>
      </c>
      <c r="C293" s="14" t="s">
        <v>2031</v>
      </c>
      <c r="D293" s="14" t="s">
        <v>1755</v>
      </c>
      <c r="E293" s="12"/>
    </row>
    <row r="294" spans="1:5" ht="15" hidden="1" customHeight="1">
      <c r="A294" s="12"/>
      <c r="B294" s="19" t="s">
        <v>2030</v>
      </c>
      <c r="C294" s="14" t="s">
        <v>2031</v>
      </c>
      <c r="D294" s="14" t="s">
        <v>2031</v>
      </c>
      <c r="E294" s="12"/>
    </row>
    <row r="295" spans="1:5" ht="15" hidden="1" customHeight="1">
      <c r="A295" s="12"/>
      <c r="B295" s="19" t="s">
        <v>2030</v>
      </c>
      <c r="C295" s="14" t="s">
        <v>2031</v>
      </c>
      <c r="D295" s="14" t="s">
        <v>2032</v>
      </c>
      <c r="E295" s="12"/>
    </row>
    <row r="296" spans="1:5" ht="15" hidden="1" customHeight="1">
      <c r="A296" s="12"/>
      <c r="B296" s="19" t="s">
        <v>2030</v>
      </c>
      <c r="C296" s="14" t="s">
        <v>2031</v>
      </c>
      <c r="D296" s="14" t="s">
        <v>2033</v>
      </c>
      <c r="E296" s="12"/>
    </row>
    <row r="297" spans="1:5" ht="15" hidden="1" customHeight="1">
      <c r="A297" s="12"/>
      <c r="B297" s="19" t="s">
        <v>2030</v>
      </c>
      <c r="C297" s="14" t="s">
        <v>2031</v>
      </c>
      <c r="D297" s="14" t="s">
        <v>2034</v>
      </c>
      <c r="E297" s="12"/>
    </row>
    <row r="298" spans="1:5" ht="15" hidden="1" customHeight="1">
      <c r="A298" s="12"/>
      <c r="B298" s="19" t="s">
        <v>2030</v>
      </c>
      <c r="C298" s="14" t="s">
        <v>2031</v>
      </c>
      <c r="D298" s="14" t="s">
        <v>2035</v>
      </c>
      <c r="E298" s="12"/>
    </row>
    <row r="299" spans="1:5" ht="15" hidden="1" customHeight="1">
      <c r="A299" s="12"/>
      <c r="B299" s="19" t="s">
        <v>2030</v>
      </c>
      <c r="C299" s="14" t="s">
        <v>2031</v>
      </c>
      <c r="D299" s="14" t="s">
        <v>2036</v>
      </c>
      <c r="E299" s="12"/>
    </row>
    <row r="300" spans="1:5" ht="15" hidden="1" customHeight="1">
      <c r="A300" s="12"/>
      <c r="B300" s="19" t="s">
        <v>2030</v>
      </c>
      <c r="C300" s="14" t="s">
        <v>2031</v>
      </c>
      <c r="D300" s="14" t="s">
        <v>2037</v>
      </c>
      <c r="E300" s="12"/>
    </row>
    <row r="301" spans="1:5" ht="15" hidden="1" customHeight="1">
      <c r="A301" s="12"/>
      <c r="B301" s="19" t="s">
        <v>2030</v>
      </c>
      <c r="C301" s="14" t="s">
        <v>2031</v>
      </c>
      <c r="D301" s="14" t="s">
        <v>2038</v>
      </c>
      <c r="E301" s="12"/>
    </row>
    <row r="302" spans="1:5" ht="15" hidden="1" customHeight="1">
      <c r="A302" s="12"/>
      <c r="B302" s="19" t="s">
        <v>2030</v>
      </c>
      <c r="C302" s="14" t="s">
        <v>2031</v>
      </c>
      <c r="D302" s="14" t="s">
        <v>2039</v>
      </c>
      <c r="E302" s="12"/>
    </row>
    <row r="303" spans="1:5" ht="15" hidden="1" customHeight="1">
      <c r="A303" s="12"/>
      <c r="B303" s="19" t="s">
        <v>2030</v>
      </c>
      <c r="C303" s="14" t="s">
        <v>2040</v>
      </c>
      <c r="D303" s="14" t="s">
        <v>1755</v>
      </c>
      <c r="E303" s="12"/>
    </row>
    <row r="304" spans="1:5" ht="15" hidden="1" customHeight="1">
      <c r="A304" s="12"/>
      <c r="B304" s="19" t="s">
        <v>2030</v>
      </c>
      <c r="C304" s="14" t="s">
        <v>2040</v>
      </c>
      <c r="D304" s="14" t="s">
        <v>2041</v>
      </c>
      <c r="E304" s="12"/>
    </row>
    <row r="305" spans="1:5" ht="15" hidden="1" customHeight="1">
      <c r="A305" s="12"/>
      <c r="B305" s="19" t="s">
        <v>2030</v>
      </c>
      <c r="C305" s="14" t="s">
        <v>2040</v>
      </c>
      <c r="D305" s="14" t="s">
        <v>2042</v>
      </c>
      <c r="E305" s="12"/>
    </row>
    <row r="306" spans="1:5" ht="15" hidden="1" customHeight="1">
      <c r="A306" s="12"/>
      <c r="B306" s="19" t="s">
        <v>2030</v>
      </c>
      <c r="C306" s="14" t="s">
        <v>2040</v>
      </c>
      <c r="D306" s="14" t="s">
        <v>2043</v>
      </c>
      <c r="E306" s="12"/>
    </row>
    <row r="307" spans="1:5" ht="15" hidden="1" customHeight="1">
      <c r="A307" s="12"/>
      <c r="B307" s="19" t="s">
        <v>2030</v>
      </c>
      <c r="C307" s="14" t="s">
        <v>2040</v>
      </c>
      <c r="D307" s="14" t="s">
        <v>2044</v>
      </c>
      <c r="E307" s="12"/>
    </row>
    <row r="308" spans="1:5" ht="15" hidden="1" customHeight="1">
      <c r="A308" s="12"/>
      <c r="B308" s="19" t="s">
        <v>2030</v>
      </c>
      <c r="C308" s="14" t="s">
        <v>2040</v>
      </c>
      <c r="D308" s="14" t="s">
        <v>2045</v>
      </c>
      <c r="E308" s="12"/>
    </row>
    <row r="309" spans="1:5" ht="15" hidden="1" customHeight="1">
      <c r="A309" s="12"/>
      <c r="B309" s="19" t="s">
        <v>2030</v>
      </c>
      <c r="C309" s="14" t="s">
        <v>2040</v>
      </c>
      <c r="D309" s="14" t="s">
        <v>2046</v>
      </c>
      <c r="E309" s="12"/>
    </row>
    <row r="310" spans="1:5" ht="15" hidden="1" customHeight="1">
      <c r="A310" s="12"/>
      <c r="B310" s="19" t="s">
        <v>2030</v>
      </c>
      <c r="C310" s="14" t="s">
        <v>2040</v>
      </c>
      <c r="D310" s="14" t="s">
        <v>2047</v>
      </c>
      <c r="E310" s="12"/>
    </row>
    <row r="311" spans="1:5" ht="15" hidden="1" customHeight="1">
      <c r="A311" s="12"/>
      <c r="B311" s="19" t="s">
        <v>2030</v>
      </c>
      <c r="C311" s="14" t="s">
        <v>2040</v>
      </c>
      <c r="D311" s="14" t="s">
        <v>2048</v>
      </c>
      <c r="E311" s="12"/>
    </row>
    <row r="312" spans="1:5" ht="15" hidden="1" customHeight="1">
      <c r="A312" s="12"/>
      <c r="B312" s="19" t="s">
        <v>2030</v>
      </c>
      <c r="C312" s="14" t="s">
        <v>2040</v>
      </c>
      <c r="D312" s="14" t="s">
        <v>2049</v>
      </c>
      <c r="E312" s="12"/>
    </row>
    <row r="313" spans="1:5" ht="15" hidden="1" customHeight="1">
      <c r="A313" s="12"/>
      <c r="B313" s="19" t="s">
        <v>2030</v>
      </c>
      <c r="C313" s="14" t="s">
        <v>2040</v>
      </c>
      <c r="D313" s="14" t="s">
        <v>2050</v>
      </c>
      <c r="E313" s="12"/>
    </row>
    <row r="314" spans="1:5" ht="15" hidden="1" customHeight="1">
      <c r="A314" s="12"/>
      <c r="B314" s="19" t="s">
        <v>2030</v>
      </c>
      <c r="C314" s="14" t="s">
        <v>2040</v>
      </c>
      <c r="D314" s="14" t="s">
        <v>2051</v>
      </c>
      <c r="E314" s="12"/>
    </row>
    <row r="315" spans="1:5" ht="15" hidden="1" customHeight="1">
      <c r="A315" s="12"/>
      <c r="B315" s="19" t="s">
        <v>2030</v>
      </c>
      <c r="C315" s="14" t="s">
        <v>2040</v>
      </c>
      <c r="D315" s="14" t="s">
        <v>2052</v>
      </c>
      <c r="E315" s="12"/>
    </row>
    <row r="316" spans="1:5" ht="15" hidden="1" customHeight="1">
      <c r="A316" s="12"/>
      <c r="B316" s="20" t="s">
        <v>2030</v>
      </c>
      <c r="C316" s="14" t="s">
        <v>2040</v>
      </c>
      <c r="D316" s="14" t="s">
        <v>2053</v>
      </c>
      <c r="E316" s="12"/>
    </row>
    <row r="317" spans="1:5" ht="0.95" hidden="1" customHeight="1">
      <c r="A317" s="12"/>
      <c r="B317" s="21"/>
      <c r="C317" s="21"/>
      <c r="D317" s="21"/>
      <c r="E317" s="12"/>
    </row>
    <row r="318" spans="1:5" ht="12" hidden="1" customHeight="1">
      <c r="A318" s="12"/>
      <c r="B318" s="22" t="s">
        <v>1750</v>
      </c>
      <c r="C318" s="15" t="s">
        <v>1751</v>
      </c>
      <c r="D318" s="15" t="s">
        <v>1752</v>
      </c>
      <c r="E318" s="12"/>
    </row>
    <row r="319" spans="1:5" ht="15" hidden="1" customHeight="1">
      <c r="A319" s="12"/>
      <c r="B319" s="19" t="s">
        <v>2030</v>
      </c>
      <c r="C319" s="14" t="s">
        <v>2040</v>
      </c>
      <c r="D319" s="14" t="s">
        <v>2054</v>
      </c>
      <c r="E319" s="12"/>
    </row>
    <row r="320" spans="1:5" ht="15" hidden="1" customHeight="1">
      <c r="A320" s="12"/>
      <c r="B320" s="19" t="s">
        <v>2030</v>
      </c>
      <c r="C320" s="14" t="s">
        <v>2040</v>
      </c>
      <c r="D320" s="14" t="s">
        <v>2055</v>
      </c>
      <c r="E320" s="12"/>
    </row>
    <row r="321" spans="1:5" ht="15" hidden="1" customHeight="1">
      <c r="A321" s="12"/>
      <c r="B321" s="19" t="s">
        <v>2030</v>
      </c>
      <c r="C321" s="14" t="s">
        <v>2040</v>
      </c>
      <c r="D321" s="14" t="s">
        <v>2056</v>
      </c>
      <c r="E321" s="12"/>
    </row>
    <row r="322" spans="1:5" ht="15" hidden="1" customHeight="1">
      <c r="A322" s="12"/>
      <c r="B322" s="19" t="s">
        <v>2030</v>
      </c>
      <c r="C322" s="14" t="s">
        <v>2040</v>
      </c>
      <c r="D322" s="14" t="s">
        <v>2057</v>
      </c>
      <c r="E322" s="12"/>
    </row>
    <row r="323" spans="1:5" ht="15" hidden="1" customHeight="1">
      <c r="A323" s="12"/>
      <c r="B323" s="19" t="s">
        <v>2030</v>
      </c>
      <c r="C323" s="14" t="s">
        <v>2040</v>
      </c>
      <c r="D323" s="14" t="s">
        <v>2058</v>
      </c>
      <c r="E323" s="12"/>
    </row>
    <row r="324" spans="1:5" ht="15" hidden="1" customHeight="1">
      <c r="A324" s="12"/>
      <c r="B324" s="19" t="s">
        <v>2030</v>
      </c>
      <c r="C324" s="14" t="s">
        <v>2040</v>
      </c>
      <c r="D324" s="14" t="s">
        <v>2059</v>
      </c>
      <c r="E324" s="12"/>
    </row>
    <row r="325" spans="1:5" ht="15" hidden="1" customHeight="1">
      <c r="A325" s="12"/>
      <c r="B325" s="19" t="s">
        <v>2030</v>
      </c>
      <c r="C325" s="14" t="s">
        <v>2040</v>
      </c>
      <c r="D325" s="14" t="s">
        <v>2060</v>
      </c>
      <c r="E325" s="12"/>
    </row>
    <row r="326" spans="1:5" ht="15" hidden="1" customHeight="1">
      <c r="A326" s="12"/>
      <c r="B326" s="19" t="s">
        <v>2030</v>
      </c>
      <c r="C326" s="14" t="s">
        <v>2061</v>
      </c>
      <c r="D326" s="14" t="s">
        <v>1755</v>
      </c>
      <c r="E326" s="12"/>
    </row>
    <row r="327" spans="1:5" ht="15" hidden="1" customHeight="1">
      <c r="A327" s="12"/>
      <c r="B327" s="19" t="s">
        <v>2030</v>
      </c>
      <c r="C327" s="14" t="s">
        <v>2061</v>
      </c>
      <c r="D327" s="14" t="s">
        <v>2062</v>
      </c>
      <c r="E327" s="12"/>
    </row>
    <row r="328" spans="1:5" ht="15" hidden="1" customHeight="1">
      <c r="A328" s="12"/>
      <c r="B328" s="19" t="s">
        <v>2030</v>
      </c>
      <c r="C328" s="14" t="s">
        <v>2061</v>
      </c>
      <c r="D328" s="14" t="s">
        <v>2063</v>
      </c>
      <c r="E328" s="12"/>
    </row>
    <row r="329" spans="1:5" ht="15" hidden="1" customHeight="1">
      <c r="A329" s="12"/>
      <c r="B329" s="19" t="s">
        <v>2030</v>
      </c>
      <c r="C329" s="14" t="s">
        <v>2061</v>
      </c>
      <c r="D329" s="14" t="s">
        <v>2064</v>
      </c>
      <c r="E329" s="12"/>
    </row>
    <row r="330" spans="1:5" ht="15" hidden="1" customHeight="1">
      <c r="A330" s="12"/>
      <c r="B330" s="19" t="s">
        <v>2030</v>
      </c>
      <c r="C330" s="14" t="s">
        <v>2061</v>
      </c>
      <c r="D330" s="14" t="s">
        <v>2065</v>
      </c>
      <c r="E330" s="12"/>
    </row>
    <row r="331" spans="1:5" ht="15" hidden="1" customHeight="1">
      <c r="A331" s="12"/>
      <c r="B331" s="19" t="s">
        <v>2030</v>
      </c>
      <c r="C331" s="14" t="s">
        <v>2061</v>
      </c>
      <c r="D331" s="14" t="s">
        <v>2066</v>
      </c>
      <c r="E331" s="12"/>
    </row>
    <row r="332" spans="1:5" ht="15" hidden="1" customHeight="1">
      <c r="A332" s="12"/>
      <c r="B332" s="19" t="s">
        <v>2030</v>
      </c>
      <c r="C332" s="14" t="s">
        <v>2061</v>
      </c>
      <c r="D332" s="14" t="s">
        <v>2067</v>
      </c>
      <c r="E332" s="12"/>
    </row>
    <row r="333" spans="1:5" ht="15" hidden="1" customHeight="1">
      <c r="A333" s="12"/>
      <c r="B333" s="19" t="s">
        <v>2030</v>
      </c>
      <c r="C333" s="14" t="s">
        <v>2061</v>
      </c>
      <c r="D333" s="14" t="s">
        <v>2068</v>
      </c>
      <c r="E333" s="12"/>
    </row>
    <row r="334" spans="1:5" ht="15" hidden="1" customHeight="1">
      <c r="A334" s="12"/>
      <c r="B334" s="19" t="s">
        <v>2030</v>
      </c>
      <c r="C334" s="14" t="s">
        <v>2069</v>
      </c>
      <c r="D334" s="14" t="s">
        <v>1755</v>
      </c>
      <c r="E334" s="12"/>
    </row>
    <row r="335" spans="1:5" ht="15" hidden="1" customHeight="1">
      <c r="A335" s="12"/>
      <c r="B335" s="19" t="s">
        <v>2030</v>
      </c>
      <c r="C335" s="14" t="s">
        <v>2069</v>
      </c>
      <c r="D335" s="14" t="s">
        <v>2070</v>
      </c>
      <c r="E335" s="12"/>
    </row>
    <row r="336" spans="1:5" ht="15" hidden="1" customHeight="1">
      <c r="A336" s="12"/>
      <c r="B336" s="19" t="s">
        <v>2030</v>
      </c>
      <c r="C336" s="14" t="s">
        <v>2069</v>
      </c>
      <c r="D336" s="14" t="s">
        <v>2071</v>
      </c>
      <c r="E336" s="12"/>
    </row>
    <row r="337" spans="1:5" ht="15" hidden="1" customHeight="1">
      <c r="A337" s="12"/>
      <c r="B337" s="19" t="s">
        <v>2030</v>
      </c>
      <c r="C337" s="14" t="s">
        <v>2069</v>
      </c>
      <c r="D337" s="14" t="s">
        <v>2072</v>
      </c>
      <c r="E337" s="12"/>
    </row>
    <row r="338" spans="1:5" ht="15" hidden="1" customHeight="1">
      <c r="A338" s="12"/>
      <c r="B338" s="19" t="s">
        <v>2030</v>
      </c>
      <c r="C338" s="14" t="s">
        <v>2069</v>
      </c>
      <c r="D338" s="14" t="s">
        <v>2073</v>
      </c>
      <c r="E338" s="12"/>
    </row>
    <row r="339" spans="1:5" ht="15" hidden="1" customHeight="1">
      <c r="A339" s="12"/>
      <c r="B339" s="19" t="s">
        <v>2030</v>
      </c>
      <c r="C339" s="14" t="s">
        <v>2069</v>
      </c>
      <c r="D339" s="14" t="s">
        <v>2074</v>
      </c>
      <c r="E339" s="12"/>
    </row>
    <row r="340" spans="1:5" ht="15" hidden="1" customHeight="1">
      <c r="A340" s="12"/>
      <c r="B340" s="19" t="s">
        <v>2030</v>
      </c>
      <c r="C340" s="14" t="s">
        <v>2069</v>
      </c>
      <c r="D340" s="14" t="s">
        <v>2075</v>
      </c>
      <c r="E340" s="12"/>
    </row>
    <row r="341" spans="1:5" ht="15" hidden="1" customHeight="1">
      <c r="A341" s="12"/>
      <c r="B341" s="19" t="s">
        <v>2030</v>
      </c>
      <c r="C341" s="14" t="s">
        <v>2069</v>
      </c>
      <c r="D341" s="14" t="s">
        <v>2076</v>
      </c>
      <c r="E341" s="12"/>
    </row>
    <row r="342" spans="1:5" ht="15" hidden="1" customHeight="1">
      <c r="A342" s="12"/>
      <c r="B342" s="19" t="s">
        <v>2030</v>
      </c>
      <c r="C342" s="14" t="s">
        <v>2069</v>
      </c>
      <c r="D342" s="14" t="s">
        <v>2077</v>
      </c>
      <c r="E342" s="12"/>
    </row>
    <row r="343" spans="1:5" ht="15" hidden="1" customHeight="1">
      <c r="A343" s="12"/>
      <c r="B343" s="19" t="s">
        <v>2030</v>
      </c>
      <c r="C343" s="14" t="s">
        <v>2069</v>
      </c>
      <c r="D343" s="14" t="s">
        <v>2078</v>
      </c>
      <c r="E343" s="12"/>
    </row>
    <row r="344" spans="1:5" ht="15" hidden="1" customHeight="1">
      <c r="A344" s="12"/>
      <c r="B344" s="19" t="s">
        <v>2030</v>
      </c>
      <c r="C344" s="14" t="s">
        <v>2069</v>
      </c>
      <c r="D344" s="14" t="s">
        <v>2079</v>
      </c>
      <c r="E344" s="12"/>
    </row>
    <row r="345" spans="1:5" ht="15" hidden="1" customHeight="1">
      <c r="A345" s="12"/>
      <c r="B345" s="19" t="s">
        <v>2030</v>
      </c>
      <c r="C345" s="14" t="s">
        <v>2069</v>
      </c>
      <c r="D345" s="14" t="s">
        <v>2080</v>
      </c>
      <c r="E345" s="12"/>
    </row>
    <row r="346" spans="1:5" ht="15" hidden="1" customHeight="1">
      <c r="A346" s="12"/>
      <c r="B346" s="19" t="s">
        <v>2030</v>
      </c>
      <c r="C346" s="14" t="s">
        <v>2069</v>
      </c>
      <c r="D346" s="14" t="s">
        <v>2081</v>
      </c>
      <c r="E346" s="12"/>
    </row>
    <row r="347" spans="1:5" ht="15" hidden="1" customHeight="1">
      <c r="A347" s="12"/>
      <c r="B347" s="19" t="s">
        <v>2030</v>
      </c>
      <c r="C347" s="14" t="s">
        <v>2069</v>
      </c>
      <c r="D347" s="14" t="s">
        <v>2082</v>
      </c>
      <c r="E347" s="12"/>
    </row>
    <row r="348" spans="1:5" ht="15" hidden="1" customHeight="1">
      <c r="A348" s="12"/>
      <c r="B348" s="19" t="s">
        <v>2030</v>
      </c>
      <c r="C348" s="14" t="s">
        <v>2069</v>
      </c>
      <c r="D348" s="14" t="s">
        <v>2083</v>
      </c>
      <c r="E348" s="12"/>
    </row>
    <row r="349" spans="1:5" ht="15" hidden="1" customHeight="1">
      <c r="A349" s="12"/>
      <c r="B349" s="19" t="s">
        <v>2030</v>
      </c>
      <c r="C349" s="14" t="s">
        <v>2069</v>
      </c>
      <c r="D349" s="14" t="s">
        <v>2084</v>
      </c>
      <c r="E349" s="12"/>
    </row>
    <row r="350" spans="1:5" ht="15" hidden="1" customHeight="1">
      <c r="A350" s="12"/>
      <c r="B350" s="19" t="s">
        <v>2030</v>
      </c>
      <c r="C350" s="14" t="s">
        <v>2069</v>
      </c>
      <c r="D350" s="14" t="s">
        <v>2085</v>
      </c>
      <c r="E350" s="12"/>
    </row>
    <row r="351" spans="1:5" ht="15" hidden="1" customHeight="1">
      <c r="A351" s="12"/>
      <c r="B351" s="19" t="s">
        <v>2030</v>
      </c>
      <c r="C351" s="14" t="s">
        <v>2069</v>
      </c>
      <c r="D351" s="14" t="s">
        <v>2086</v>
      </c>
      <c r="E351" s="12"/>
    </row>
    <row r="352" spans="1:5" ht="15" hidden="1" customHeight="1">
      <c r="A352" s="12"/>
      <c r="B352" s="19" t="s">
        <v>2030</v>
      </c>
      <c r="C352" s="14" t="s">
        <v>2087</v>
      </c>
      <c r="D352" s="14" t="s">
        <v>1755</v>
      </c>
      <c r="E352" s="12"/>
    </row>
    <row r="353" spans="1:5" ht="15" hidden="1" customHeight="1">
      <c r="A353" s="12"/>
      <c r="B353" s="19" t="s">
        <v>2030</v>
      </c>
      <c r="C353" s="14" t="s">
        <v>2087</v>
      </c>
      <c r="D353" s="14" t="s">
        <v>2088</v>
      </c>
      <c r="E353" s="12"/>
    </row>
    <row r="354" spans="1:5" ht="15" hidden="1" customHeight="1">
      <c r="A354" s="12"/>
      <c r="B354" s="19" t="s">
        <v>2030</v>
      </c>
      <c r="C354" s="14" t="s">
        <v>2087</v>
      </c>
      <c r="D354" s="14" t="s">
        <v>2089</v>
      </c>
      <c r="E354" s="12"/>
    </row>
    <row r="355" spans="1:5" ht="15" hidden="1" customHeight="1">
      <c r="A355" s="12"/>
      <c r="B355" s="19" t="s">
        <v>2030</v>
      </c>
      <c r="C355" s="14" t="s">
        <v>2087</v>
      </c>
      <c r="D355" s="14" t="s">
        <v>2090</v>
      </c>
      <c r="E355" s="12"/>
    </row>
    <row r="356" spans="1:5" ht="15" hidden="1" customHeight="1">
      <c r="A356" s="12"/>
      <c r="B356" s="19" t="s">
        <v>2030</v>
      </c>
      <c r="C356" s="14" t="s">
        <v>2087</v>
      </c>
      <c r="D356" s="14" t="s">
        <v>2091</v>
      </c>
      <c r="E356" s="12"/>
    </row>
    <row r="357" spans="1:5" ht="15" hidden="1" customHeight="1">
      <c r="A357" s="12"/>
      <c r="B357" s="19" t="s">
        <v>2030</v>
      </c>
      <c r="C357" s="14" t="s">
        <v>2087</v>
      </c>
      <c r="D357" s="14" t="s">
        <v>2092</v>
      </c>
      <c r="E357" s="12"/>
    </row>
    <row r="358" spans="1:5" ht="15" hidden="1" customHeight="1">
      <c r="A358" s="12"/>
      <c r="B358" s="19" t="s">
        <v>2030</v>
      </c>
      <c r="C358" s="14" t="s">
        <v>2087</v>
      </c>
      <c r="D358" s="14" t="s">
        <v>2093</v>
      </c>
      <c r="E358" s="12"/>
    </row>
    <row r="359" spans="1:5" ht="15" hidden="1" customHeight="1">
      <c r="A359" s="12"/>
      <c r="B359" s="19" t="s">
        <v>2030</v>
      </c>
      <c r="C359" s="14" t="s">
        <v>2094</v>
      </c>
      <c r="D359" s="14" t="s">
        <v>1755</v>
      </c>
      <c r="E359" s="12"/>
    </row>
    <row r="360" spans="1:5" ht="15" hidden="1" customHeight="1">
      <c r="A360" s="12"/>
      <c r="B360" s="19" t="s">
        <v>2030</v>
      </c>
      <c r="C360" s="14" t="s">
        <v>2094</v>
      </c>
      <c r="D360" s="14" t="s">
        <v>2095</v>
      </c>
      <c r="E360" s="12"/>
    </row>
    <row r="361" spans="1:5" ht="15" hidden="1" customHeight="1">
      <c r="A361" s="12"/>
      <c r="B361" s="19" t="s">
        <v>2030</v>
      </c>
      <c r="C361" s="14" t="s">
        <v>2094</v>
      </c>
      <c r="D361" s="14" t="s">
        <v>2096</v>
      </c>
      <c r="E361" s="12"/>
    </row>
    <row r="362" spans="1:5" ht="15" hidden="1" customHeight="1">
      <c r="A362" s="12"/>
      <c r="B362" s="19" t="s">
        <v>2030</v>
      </c>
      <c r="C362" s="14" t="s">
        <v>2094</v>
      </c>
      <c r="D362" s="14" t="s">
        <v>2097</v>
      </c>
      <c r="E362" s="12"/>
    </row>
    <row r="363" spans="1:5" ht="15" hidden="1" customHeight="1">
      <c r="A363" s="12"/>
      <c r="B363" s="19" t="s">
        <v>2030</v>
      </c>
      <c r="C363" s="14" t="s">
        <v>2094</v>
      </c>
      <c r="D363" s="14" t="s">
        <v>2098</v>
      </c>
      <c r="E363" s="12"/>
    </row>
    <row r="364" spans="1:5" ht="15" hidden="1" customHeight="1">
      <c r="A364" s="12"/>
      <c r="B364" s="19" t="s">
        <v>2030</v>
      </c>
      <c r="C364" s="14" t="s">
        <v>2094</v>
      </c>
      <c r="D364" s="14" t="s">
        <v>2099</v>
      </c>
      <c r="E364" s="12"/>
    </row>
    <row r="365" spans="1:5" ht="15" hidden="1" customHeight="1">
      <c r="A365" s="12"/>
      <c r="B365" s="19" t="s">
        <v>2030</v>
      </c>
      <c r="C365" s="14" t="s">
        <v>2094</v>
      </c>
      <c r="D365" s="14" t="s">
        <v>2100</v>
      </c>
      <c r="E365" s="12"/>
    </row>
    <row r="366" spans="1:5" ht="15" hidden="1" customHeight="1">
      <c r="A366" s="12"/>
      <c r="B366" s="19" t="s">
        <v>2030</v>
      </c>
      <c r="C366" s="14" t="s">
        <v>2094</v>
      </c>
      <c r="D366" s="14" t="s">
        <v>2101</v>
      </c>
      <c r="E366" s="12"/>
    </row>
    <row r="367" spans="1:5" ht="15" hidden="1" customHeight="1">
      <c r="A367" s="12"/>
      <c r="B367" s="19" t="s">
        <v>2030</v>
      </c>
      <c r="C367" s="14" t="s">
        <v>2094</v>
      </c>
      <c r="D367" s="14" t="s">
        <v>2102</v>
      </c>
      <c r="E367" s="12"/>
    </row>
    <row r="368" spans="1:5" ht="15" hidden="1" customHeight="1">
      <c r="A368" s="12"/>
      <c r="B368" s="19" t="s">
        <v>2030</v>
      </c>
      <c r="C368" s="14" t="s">
        <v>2094</v>
      </c>
      <c r="D368" s="14" t="s">
        <v>2103</v>
      </c>
      <c r="E368" s="12"/>
    </row>
    <row r="369" spans="1:5" ht="15" hidden="1" customHeight="1">
      <c r="A369" s="12"/>
      <c r="B369" s="20" t="s">
        <v>2030</v>
      </c>
      <c r="C369" s="14" t="s">
        <v>2094</v>
      </c>
      <c r="D369" s="14" t="s">
        <v>2104</v>
      </c>
      <c r="E369" s="12"/>
    </row>
    <row r="370" spans="1:5" ht="0.95" hidden="1" customHeight="1">
      <c r="A370" s="12"/>
      <c r="B370" s="21"/>
      <c r="C370" s="21"/>
      <c r="D370" s="21"/>
      <c r="E370" s="12"/>
    </row>
    <row r="371" spans="1:5" ht="12" hidden="1" customHeight="1">
      <c r="A371" s="12"/>
      <c r="B371" s="22" t="s">
        <v>1750</v>
      </c>
      <c r="C371" s="15" t="s">
        <v>1751</v>
      </c>
      <c r="D371" s="15" t="s">
        <v>1752</v>
      </c>
      <c r="E371" s="12"/>
    </row>
    <row r="372" spans="1:5" ht="15" hidden="1" customHeight="1">
      <c r="A372" s="12"/>
      <c r="B372" s="19" t="s">
        <v>2030</v>
      </c>
      <c r="C372" s="14" t="s">
        <v>2105</v>
      </c>
      <c r="D372" s="14" t="s">
        <v>1755</v>
      </c>
      <c r="E372" s="12"/>
    </row>
    <row r="373" spans="1:5" ht="15" hidden="1" customHeight="1">
      <c r="A373" s="12"/>
      <c r="B373" s="19" t="s">
        <v>2030</v>
      </c>
      <c r="C373" s="14" t="s">
        <v>2105</v>
      </c>
      <c r="D373" s="14" t="s">
        <v>2106</v>
      </c>
      <c r="E373" s="12"/>
    </row>
    <row r="374" spans="1:5" ht="15" hidden="1" customHeight="1">
      <c r="A374" s="12"/>
      <c r="B374" s="19" t="s">
        <v>2030</v>
      </c>
      <c r="C374" s="14" t="s">
        <v>2105</v>
      </c>
      <c r="D374" s="14" t="s">
        <v>2107</v>
      </c>
      <c r="E374" s="12"/>
    </row>
    <row r="375" spans="1:5" ht="15" hidden="1" customHeight="1">
      <c r="A375" s="12"/>
      <c r="B375" s="19" t="s">
        <v>2030</v>
      </c>
      <c r="C375" s="14" t="s">
        <v>2105</v>
      </c>
      <c r="D375" s="14" t="s">
        <v>2108</v>
      </c>
      <c r="E375" s="12"/>
    </row>
    <row r="376" spans="1:5" ht="15" hidden="1" customHeight="1">
      <c r="A376" s="12"/>
      <c r="B376" s="19" t="s">
        <v>2030</v>
      </c>
      <c r="C376" s="14" t="s">
        <v>2105</v>
      </c>
      <c r="D376" s="14" t="s">
        <v>2109</v>
      </c>
      <c r="E376" s="12"/>
    </row>
    <row r="377" spans="1:5" ht="15" hidden="1" customHeight="1">
      <c r="A377" s="12"/>
      <c r="B377" s="19" t="s">
        <v>2030</v>
      </c>
      <c r="C377" s="14" t="s">
        <v>2105</v>
      </c>
      <c r="D377" s="14" t="s">
        <v>2110</v>
      </c>
      <c r="E377" s="12"/>
    </row>
    <row r="378" spans="1:5" ht="15" hidden="1" customHeight="1">
      <c r="A378" s="12"/>
      <c r="B378" s="19" t="s">
        <v>2030</v>
      </c>
      <c r="C378" s="14" t="s">
        <v>2105</v>
      </c>
      <c r="D378" s="14" t="s">
        <v>2111</v>
      </c>
      <c r="E378" s="12"/>
    </row>
    <row r="379" spans="1:5" ht="15" hidden="1" customHeight="1">
      <c r="A379" s="12"/>
      <c r="B379" s="19" t="s">
        <v>2030</v>
      </c>
      <c r="C379" s="14" t="s">
        <v>2105</v>
      </c>
      <c r="D379" s="14" t="s">
        <v>2112</v>
      </c>
      <c r="E379" s="12"/>
    </row>
    <row r="380" spans="1:5" ht="15" hidden="1" customHeight="1">
      <c r="A380" s="12"/>
      <c r="B380" s="19" t="s">
        <v>2030</v>
      </c>
      <c r="C380" s="14" t="s">
        <v>2105</v>
      </c>
      <c r="D380" s="14" t="s">
        <v>2113</v>
      </c>
      <c r="E380" s="12"/>
    </row>
    <row r="381" spans="1:5" ht="15" hidden="1" customHeight="1">
      <c r="A381" s="12"/>
      <c r="B381" s="19" t="s">
        <v>2030</v>
      </c>
      <c r="C381" s="14" t="s">
        <v>2105</v>
      </c>
      <c r="D381" s="14" t="s">
        <v>2114</v>
      </c>
      <c r="E381" s="12"/>
    </row>
    <row r="382" spans="1:5" ht="15" hidden="1" customHeight="1">
      <c r="A382" s="12"/>
      <c r="B382" s="19" t="s">
        <v>2030</v>
      </c>
      <c r="C382" s="14" t="s">
        <v>2105</v>
      </c>
      <c r="D382" s="14" t="s">
        <v>1835</v>
      </c>
      <c r="E382" s="12"/>
    </row>
    <row r="383" spans="1:5" ht="15" hidden="1" customHeight="1">
      <c r="A383" s="12"/>
      <c r="B383" s="19" t="s">
        <v>2030</v>
      </c>
      <c r="C383" s="14" t="s">
        <v>2105</v>
      </c>
      <c r="D383" s="14" t="s">
        <v>2115</v>
      </c>
      <c r="E383" s="12"/>
    </row>
    <row r="384" spans="1:5" ht="15" hidden="1" customHeight="1">
      <c r="A384" s="12"/>
      <c r="B384" s="19" t="s">
        <v>2030</v>
      </c>
      <c r="C384" s="14" t="s">
        <v>2105</v>
      </c>
      <c r="D384" s="14" t="s">
        <v>2116</v>
      </c>
      <c r="E384" s="12"/>
    </row>
    <row r="385" spans="1:5" ht="15" hidden="1" customHeight="1">
      <c r="A385" s="12"/>
      <c r="B385" s="19" t="s">
        <v>2030</v>
      </c>
      <c r="C385" s="14" t="s">
        <v>2105</v>
      </c>
      <c r="D385" s="14" t="s">
        <v>2117</v>
      </c>
      <c r="E385" s="12"/>
    </row>
    <row r="386" spans="1:5" ht="15" hidden="1" customHeight="1">
      <c r="A386" s="12"/>
      <c r="B386" s="19" t="s">
        <v>2030</v>
      </c>
      <c r="C386" s="14" t="s">
        <v>2105</v>
      </c>
      <c r="D386" s="14" t="s">
        <v>2118</v>
      </c>
      <c r="E386" s="12"/>
    </row>
    <row r="387" spans="1:5" ht="15" hidden="1" customHeight="1">
      <c r="A387" s="12"/>
      <c r="B387" s="19" t="s">
        <v>2119</v>
      </c>
      <c r="C387" s="14" t="s">
        <v>1755</v>
      </c>
      <c r="D387" s="14" t="s">
        <v>1755</v>
      </c>
      <c r="E387" s="12"/>
    </row>
    <row r="388" spans="1:5" ht="15" hidden="1" customHeight="1">
      <c r="A388" s="12"/>
      <c r="B388" s="19" t="s">
        <v>2119</v>
      </c>
      <c r="C388" s="14" t="s">
        <v>2120</v>
      </c>
      <c r="D388" s="14" t="s">
        <v>1755</v>
      </c>
      <c r="E388" s="12"/>
    </row>
    <row r="389" spans="1:5" ht="15" hidden="1" customHeight="1">
      <c r="A389" s="12"/>
      <c r="B389" s="19" t="s">
        <v>2119</v>
      </c>
      <c r="C389" s="14" t="s">
        <v>2120</v>
      </c>
      <c r="D389" s="14" t="s">
        <v>2120</v>
      </c>
      <c r="E389" s="12"/>
    </row>
    <row r="390" spans="1:5" ht="15" hidden="1" customHeight="1">
      <c r="A390" s="12"/>
      <c r="B390" s="19" t="s">
        <v>2119</v>
      </c>
      <c r="C390" s="14" t="s">
        <v>2120</v>
      </c>
      <c r="D390" s="14" t="s">
        <v>2121</v>
      </c>
      <c r="E390" s="12"/>
    </row>
    <row r="391" spans="1:5" ht="15" hidden="1" customHeight="1">
      <c r="A391" s="12"/>
      <c r="B391" s="19" t="s">
        <v>2119</v>
      </c>
      <c r="C391" s="14" t="s">
        <v>2120</v>
      </c>
      <c r="D391" s="14" t="s">
        <v>2122</v>
      </c>
      <c r="E391" s="12"/>
    </row>
    <row r="392" spans="1:5" ht="15" hidden="1" customHeight="1">
      <c r="A392" s="12"/>
      <c r="B392" s="19" t="s">
        <v>2119</v>
      </c>
      <c r="C392" s="14" t="s">
        <v>2120</v>
      </c>
      <c r="D392" s="14" t="s">
        <v>2123</v>
      </c>
      <c r="E392" s="12"/>
    </row>
    <row r="393" spans="1:5" ht="15" hidden="1" customHeight="1">
      <c r="A393" s="12"/>
      <c r="B393" s="19" t="s">
        <v>2119</v>
      </c>
      <c r="C393" s="14" t="s">
        <v>2120</v>
      </c>
      <c r="D393" s="14" t="s">
        <v>2124</v>
      </c>
      <c r="E393" s="12"/>
    </row>
    <row r="394" spans="1:5" ht="15" hidden="1" customHeight="1">
      <c r="A394" s="12"/>
      <c r="B394" s="19" t="s">
        <v>2119</v>
      </c>
      <c r="C394" s="14" t="s">
        <v>2120</v>
      </c>
      <c r="D394" s="14" t="s">
        <v>2125</v>
      </c>
      <c r="E394" s="12"/>
    </row>
    <row r="395" spans="1:5" ht="15" hidden="1" customHeight="1">
      <c r="A395" s="12"/>
      <c r="B395" s="19" t="s">
        <v>2119</v>
      </c>
      <c r="C395" s="14" t="s">
        <v>2120</v>
      </c>
      <c r="D395" s="14" t="s">
        <v>2126</v>
      </c>
      <c r="E395" s="12"/>
    </row>
    <row r="396" spans="1:5" ht="15" hidden="1" customHeight="1">
      <c r="A396" s="12"/>
      <c r="B396" s="19" t="s">
        <v>2119</v>
      </c>
      <c r="C396" s="14" t="s">
        <v>2120</v>
      </c>
      <c r="D396" s="14" t="s">
        <v>2127</v>
      </c>
      <c r="E396" s="12"/>
    </row>
    <row r="397" spans="1:5" ht="15" hidden="1" customHeight="1">
      <c r="A397" s="12"/>
      <c r="B397" s="19" t="s">
        <v>2119</v>
      </c>
      <c r="C397" s="14" t="s">
        <v>2120</v>
      </c>
      <c r="D397" s="14" t="s">
        <v>2128</v>
      </c>
      <c r="E397" s="12"/>
    </row>
    <row r="398" spans="1:5" ht="15" hidden="1" customHeight="1">
      <c r="A398" s="12"/>
      <c r="B398" s="19" t="s">
        <v>2119</v>
      </c>
      <c r="C398" s="14" t="s">
        <v>2120</v>
      </c>
      <c r="D398" s="14" t="s">
        <v>2129</v>
      </c>
      <c r="E398" s="12"/>
    </row>
    <row r="399" spans="1:5" ht="15" hidden="1" customHeight="1">
      <c r="A399" s="12"/>
      <c r="B399" s="19" t="s">
        <v>2119</v>
      </c>
      <c r="C399" s="14" t="s">
        <v>2120</v>
      </c>
      <c r="D399" s="14" t="s">
        <v>2130</v>
      </c>
      <c r="E399" s="12"/>
    </row>
    <row r="400" spans="1:5" ht="15" hidden="1" customHeight="1">
      <c r="A400" s="12"/>
      <c r="B400" s="19" t="s">
        <v>2119</v>
      </c>
      <c r="C400" s="14" t="s">
        <v>2120</v>
      </c>
      <c r="D400" s="14" t="s">
        <v>2131</v>
      </c>
      <c r="E400" s="12"/>
    </row>
    <row r="401" spans="1:5" ht="15" hidden="1" customHeight="1">
      <c r="A401" s="12"/>
      <c r="B401" s="19" t="s">
        <v>2119</v>
      </c>
      <c r="C401" s="14" t="s">
        <v>2120</v>
      </c>
      <c r="D401" s="14" t="s">
        <v>2132</v>
      </c>
      <c r="E401" s="12"/>
    </row>
    <row r="402" spans="1:5" ht="15" hidden="1" customHeight="1">
      <c r="A402" s="12"/>
      <c r="B402" s="19" t="s">
        <v>2119</v>
      </c>
      <c r="C402" s="14" t="s">
        <v>2120</v>
      </c>
      <c r="D402" s="14" t="s">
        <v>2133</v>
      </c>
      <c r="E402" s="12"/>
    </row>
    <row r="403" spans="1:5" ht="15" hidden="1" customHeight="1">
      <c r="A403" s="12"/>
      <c r="B403" s="19" t="s">
        <v>2119</v>
      </c>
      <c r="C403" s="14" t="s">
        <v>2120</v>
      </c>
      <c r="D403" s="14" t="s">
        <v>2134</v>
      </c>
      <c r="E403" s="12"/>
    </row>
    <row r="404" spans="1:5" ht="15" hidden="1" customHeight="1">
      <c r="A404" s="12"/>
      <c r="B404" s="19" t="s">
        <v>2119</v>
      </c>
      <c r="C404" s="14" t="s">
        <v>2120</v>
      </c>
      <c r="D404" s="14" t="s">
        <v>2135</v>
      </c>
      <c r="E404" s="12"/>
    </row>
    <row r="405" spans="1:5" ht="15" hidden="1" customHeight="1">
      <c r="A405" s="12"/>
      <c r="B405" s="19" t="s">
        <v>2119</v>
      </c>
      <c r="C405" s="14" t="s">
        <v>2120</v>
      </c>
      <c r="D405" s="14" t="s">
        <v>2136</v>
      </c>
      <c r="E405" s="12"/>
    </row>
    <row r="406" spans="1:5" ht="15" hidden="1" customHeight="1">
      <c r="A406" s="12"/>
      <c r="B406" s="19" t="s">
        <v>2119</v>
      </c>
      <c r="C406" s="14" t="s">
        <v>2120</v>
      </c>
      <c r="D406" s="14" t="s">
        <v>2137</v>
      </c>
      <c r="E406" s="12"/>
    </row>
    <row r="407" spans="1:5" ht="15" hidden="1" customHeight="1">
      <c r="A407" s="12"/>
      <c r="B407" s="19" t="s">
        <v>2119</v>
      </c>
      <c r="C407" s="14" t="s">
        <v>2120</v>
      </c>
      <c r="D407" s="14" t="s">
        <v>2138</v>
      </c>
      <c r="E407" s="12"/>
    </row>
    <row r="408" spans="1:5" ht="15" hidden="1" customHeight="1">
      <c r="A408" s="12"/>
      <c r="B408" s="19" t="s">
        <v>2119</v>
      </c>
      <c r="C408" s="14" t="s">
        <v>2120</v>
      </c>
      <c r="D408" s="14" t="s">
        <v>2139</v>
      </c>
      <c r="E408" s="12"/>
    </row>
    <row r="409" spans="1:5" ht="15" hidden="1" customHeight="1">
      <c r="A409" s="12"/>
      <c r="B409" s="19" t="s">
        <v>2119</v>
      </c>
      <c r="C409" s="14" t="s">
        <v>2120</v>
      </c>
      <c r="D409" s="14" t="s">
        <v>2140</v>
      </c>
      <c r="E409" s="12"/>
    </row>
    <row r="410" spans="1:5" ht="15" hidden="1" customHeight="1">
      <c r="A410" s="12"/>
      <c r="B410" s="19" t="s">
        <v>2119</v>
      </c>
      <c r="C410" s="14" t="s">
        <v>2120</v>
      </c>
      <c r="D410" s="14" t="s">
        <v>2141</v>
      </c>
      <c r="E410" s="12"/>
    </row>
    <row r="411" spans="1:5" ht="15" hidden="1" customHeight="1">
      <c r="A411" s="12"/>
      <c r="B411" s="19" t="s">
        <v>2119</v>
      </c>
      <c r="C411" s="14" t="s">
        <v>2120</v>
      </c>
      <c r="D411" s="14" t="s">
        <v>2142</v>
      </c>
      <c r="E411" s="12"/>
    </row>
    <row r="412" spans="1:5" ht="15" hidden="1" customHeight="1">
      <c r="A412" s="12"/>
      <c r="B412" s="19" t="s">
        <v>2119</v>
      </c>
      <c r="C412" s="14" t="s">
        <v>2120</v>
      </c>
      <c r="D412" s="14" t="s">
        <v>2143</v>
      </c>
      <c r="E412" s="12"/>
    </row>
    <row r="413" spans="1:5" ht="15" hidden="1" customHeight="1">
      <c r="A413" s="12"/>
      <c r="B413" s="19" t="s">
        <v>2119</v>
      </c>
      <c r="C413" s="14" t="s">
        <v>2120</v>
      </c>
      <c r="D413" s="14" t="s">
        <v>2144</v>
      </c>
      <c r="E413" s="12"/>
    </row>
    <row r="414" spans="1:5" ht="15" hidden="1" customHeight="1">
      <c r="A414" s="12"/>
      <c r="B414" s="19" t="s">
        <v>2119</v>
      </c>
      <c r="C414" s="14" t="s">
        <v>2120</v>
      </c>
      <c r="D414" s="14" t="s">
        <v>2145</v>
      </c>
      <c r="E414" s="12"/>
    </row>
    <row r="415" spans="1:5" ht="15" hidden="1" customHeight="1">
      <c r="A415" s="12"/>
      <c r="B415" s="19" t="s">
        <v>2119</v>
      </c>
      <c r="C415" s="14" t="s">
        <v>2120</v>
      </c>
      <c r="D415" s="14" t="s">
        <v>2146</v>
      </c>
      <c r="E415" s="12"/>
    </row>
    <row r="416" spans="1:5" ht="15" hidden="1" customHeight="1">
      <c r="A416" s="12"/>
      <c r="B416" s="19" t="s">
        <v>2119</v>
      </c>
      <c r="C416" s="14" t="s">
        <v>2120</v>
      </c>
      <c r="D416" s="14" t="s">
        <v>2147</v>
      </c>
      <c r="E416" s="12"/>
    </row>
    <row r="417" spans="1:5" ht="15" hidden="1" customHeight="1">
      <c r="A417" s="12"/>
      <c r="B417" s="19" t="s">
        <v>2119</v>
      </c>
      <c r="C417" s="14" t="s">
        <v>2120</v>
      </c>
      <c r="D417" s="14" t="s">
        <v>2148</v>
      </c>
      <c r="E417" s="12"/>
    </row>
    <row r="418" spans="1:5" ht="15" hidden="1" customHeight="1">
      <c r="A418" s="12"/>
      <c r="B418" s="19" t="s">
        <v>2119</v>
      </c>
      <c r="C418" s="14" t="s">
        <v>2149</v>
      </c>
      <c r="D418" s="14" t="s">
        <v>1755</v>
      </c>
      <c r="E418" s="12"/>
    </row>
    <row r="419" spans="1:5" ht="15" hidden="1" customHeight="1">
      <c r="A419" s="12"/>
      <c r="B419" s="19" t="s">
        <v>2119</v>
      </c>
      <c r="C419" s="14" t="s">
        <v>2149</v>
      </c>
      <c r="D419" s="14" t="s">
        <v>2150</v>
      </c>
      <c r="E419" s="12"/>
    </row>
    <row r="420" spans="1:5" ht="15" hidden="1" customHeight="1">
      <c r="A420" s="12"/>
      <c r="B420" s="19" t="s">
        <v>2119</v>
      </c>
      <c r="C420" s="14" t="s">
        <v>2149</v>
      </c>
      <c r="D420" s="14" t="s">
        <v>2151</v>
      </c>
      <c r="E420" s="12"/>
    </row>
    <row r="421" spans="1:5" ht="15" hidden="1" customHeight="1">
      <c r="A421" s="12"/>
      <c r="B421" s="19" t="s">
        <v>2119</v>
      </c>
      <c r="C421" s="14" t="s">
        <v>2149</v>
      </c>
      <c r="D421" s="14" t="s">
        <v>2152</v>
      </c>
      <c r="E421" s="12"/>
    </row>
    <row r="422" spans="1:5" ht="15" hidden="1" customHeight="1">
      <c r="A422" s="12"/>
      <c r="B422" s="20" t="s">
        <v>2119</v>
      </c>
      <c r="C422" s="14" t="s">
        <v>2149</v>
      </c>
      <c r="D422" s="14" t="s">
        <v>2153</v>
      </c>
      <c r="E422" s="12"/>
    </row>
    <row r="423" spans="1:5" ht="0.95" hidden="1" customHeight="1">
      <c r="A423" s="12"/>
      <c r="B423" s="21"/>
      <c r="C423" s="21"/>
      <c r="D423" s="21"/>
      <c r="E423" s="12"/>
    </row>
    <row r="424" spans="1:5" ht="12" hidden="1" customHeight="1">
      <c r="A424" s="12"/>
      <c r="B424" s="22" t="s">
        <v>1750</v>
      </c>
      <c r="C424" s="15" t="s">
        <v>1751</v>
      </c>
      <c r="D424" s="15" t="s">
        <v>1752</v>
      </c>
      <c r="E424" s="12"/>
    </row>
    <row r="425" spans="1:5" ht="15" hidden="1" customHeight="1">
      <c r="A425" s="12"/>
      <c r="B425" s="19" t="s">
        <v>2119</v>
      </c>
      <c r="C425" s="14" t="s">
        <v>2149</v>
      </c>
      <c r="D425" s="14" t="s">
        <v>2154</v>
      </c>
      <c r="E425" s="12"/>
    </row>
    <row r="426" spans="1:5" ht="15" hidden="1" customHeight="1">
      <c r="A426" s="12"/>
      <c r="B426" s="19" t="s">
        <v>2119</v>
      </c>
      <c r="C426" s="14" t="s">
        <v>2149</v>
      </c>
      <c r="D426" s="14" t="s">
        <v>2155</v>
      </c>
      <c r="E426" s="12"/>
    </row>
    <row r="427" spans="1:5" ht="15" hidden="1" customHeight="1">
      <c r="A427" s="12"/>
      <c r="B427" s="19" t="s">
        <v>2119</v>
      </c>
      <c r="C427" s="14" t="s">
        <v>2149</v>
      </c>
      <c r="D427" s="14" t="s">
        <v>2156</v>
      </c>
      <c r="E427" s="12"/>
    </row>
    <row r="428" spans="1:5" ht="15" hidden="1" customHeight="1">
      <c r="A428" s="12"/>
      <c r="B428" s="19" t="s">
        <v>2119</v>
      </c>
      <c r="C428" s="14" t="s">
        <v>2149</v>
      </c>
      <c r="D428" s="14" t="s">
        <v>2157</v>
      </c>
      <c r="E428" s="12"/>
    </row>
    <row r="429" spans="1:5" ht="15" hidden="1" customHeight="1">
      <c r="A429" s="12"/>
      <c r="B429" s="19" t="s">
        <v>2119</v>
      </c>
      <c r="C429" s="14" t="s">
        <v>2158</v>
      </c>
      <c r="D429" s="14" t="s">
        <v>1755</v>
      </c>
      <c r="E429" s="12"/>
    </row>
    <row r="430" spans="1:5" ht="15" hidden="1" customHeight="1">
      <c r="A430" s="12"/>
      <c r="B430" s="19" t="s">
        <v>2119</v>
      </c>
      <c r="C430" s="14" t="s">
        <v>2158</v>
      </c>
      <c r="D430" s="14" t="s">
        <v>2159</v>
      </c>
      <c r="E430" s="12"/>
    </row>
    <row r="431" spans="1:5" ht="15" hidden="1" customHeight="1">
      <c r="A431" s="12"/>
      <c r="B431" s="19" t="s">
        <v>2119</v>
      </c>
      <c r="C431" s="14" t="s">
        <v>2158</v>
      </c>
      <c r="D431" s="14" t="s">
        <v>2160</v>
      </c>
      <c r="E431" s="12"/>
    </row>
    <row r="432" spans="1:5" ht="15" hidden="1" customHeight="1">
      <c r="A432" s="12"/>
      <c r="B432" s="19" t="s">
        <v>2119</v>
      </c>
      <c r="C432" s="14" t="s">
        <v>2158</v>
      </c>
      <c r="D432" s="14" t="s">
        <v>2161</v>
      </c>
      <c r="E432" s="12"/>
    </row>
    <row r="433" spans="1:5" ht="15" hidden="1" customHeight="1">
      <c r="A433" s="12"/>
      <c r="B433" s="19" t="s">
        <v>2119</v>
      </c>
      <c r="C433" s="14" t="s">
        <v>2158</v>
      </c>
      <c r="D433" s="14" t="s">
        <v>2162</v>
      </c>
      <c r="E433" s="12"/>
    </row>
    <row r="434" spans="1:5" ht="15" hidden="1" customHeight="1">
      <c r="A434" s="12"/>
      <c r="B434" s="19" t="s">
        <v>2119</v>
      </c>
      <c r="C434" s="14" t="s">
        <v>2158</v>
      </c>
      <c r="D434" s="14" t="s">
        <v>2163</v>
      </c>
      <c r="E434" s="12"/>
    </row>
    <row r="435" spans="1:5" ht="15" hidden="1" customHeight="1">
      <c r="A435" s="12"/>
      <c r="B435" s="19" t="s">
        <v>2119</v>
      </c>
      <c r="C435" s="14" t="s">
        <v>2158</v>
      </c>
      <c r="D435" s="14" t="s">
        <v>2164</v>
      </c>
      <c r="E435" s="12"/>
    </row>
    <row r="436" spans="1:5" ht="15" hidden="1" customHeight="1">
      <c r="A436" s="12"/>
      <c r="B436" s="19" t="s">
        <v>2119</v>
      </c>
      <c r="C436" s="14" t="s">
        <v>2158</v>
      </c>
      <c r="D436" s="14" t="s">
        <v>2165</v>
      </c>
      <c r="E436" s="12"/>
    </row>
    <row r="437" spans="1:5" ht="15" hidden="1" customHeight="1">
      <c r="A437" s="12"/>
      <c r="B437" s="19" t="s">
        <v>2119</v>
      </c>
      <c r="C437" s="14" t="s">
        <v>2158</v>
      </c>
      <c r="D437" s="14" t="s">
        <v>2166</v>
      </c>
      <c r="E437" s="12"/>
    </row>
    <row r="438" spans="1:5" ht="15" hidden="1" customHeight="1">
      <c r="A438" s="12"/>
      <c r="B438" s="19" t="s">
        <v>2119</v>
      </c>
      <c r="C438" s="14" t="s">
        <v>2158</v>
      </c>
      <c r="D438" s="14" t="s">
        <v>2167</v>
      </c>
      <c r="E438" s="12"/>
    </row>
    <row r="439" spans="1:5" ht="15" hidden="1" customHeight="1">
      <c r="A439" s="12"/>
      <c r="B439" s="19" t="s">
        <v>2119</v>
      </c>
      <c r="C439" s="14" t="s">
        <v>2158</v>
      </c>
      <c r="D439" s="14" t="s">
        <v>2168</v>
      </c>
      <c r="E439" s="12"/>
    </row>
    <row r="440" spans="1:5" ht="15" hidden="1" customHeight="1">
      <c r="A440" s="12"/>
      <c r="B440" s="19" t="s">
        <v>2119</v>
      </c>
      <c r="C440" s="14" t="s">
        <v>2158</v>
      </c>
      <c r="D440" s="14" t="s">
        <v>2169</v>
      </c>
      <c r="E440" s="12"/>
    </row>
    <row r="441" spans="1:5" ht="15" hidden="1" customHeight="1">
      <c r="A441" s="12"/>
      <c r="B441" s="19" t="s">
        <v>2119</v>
      </c>
      <c r="C441" s="14" t="s">
        <v>2158</v>
      </c>
      <c r="D441" s="14" t="s">
        <v>2170</v>
      </c>
      <c r="E441" s="12"/>
    </row>
    <row r="442" spans="1:5" ht="15" hidden="1" customHeight="1">
      <c r="A442" s="12"/>
      <c r="B442" s="19" t="s">
        <v>2119</v>
      </c>
      <c r="C442" s="14" t="s">
        <v>2158</v>
      </c>
      <c r="D442" s="14" t="s">
        <v>2171</v>
      </c>
      <c r="E442" s="12"/>
    </row>
    <row r="443" spans="1:5" ht="15" hidden="1" customHeight="1">
      <c r="A443" s="12"/>
      <c r="B443" s="19" t="s">
        <v>2119</v>
      </c>
      <c r="C443" s="14" t="s">
        <v>2172</v>
      </c>
      <c r="D443" s="14" t="s">
        <v>1755</v>
      </c>
      <c r="E443" s="12"/>
    </row>
    <row r="444" spans="1:5" ht="15" hidden="1" customHeight="1">
      <c r="A444" s="12"/>
      <c r="B444" s="19" t="s">
        <v>2119</v>
      </c>
      <c r="C444" s="14" t="s">
        <v>2172</v>
      </c>
      <c r="D444" s="14" t="s">
        <v>2173</v>
      </c>
      <c r="E444" s="12"/>
    </row>
    <row r="445" spans="1:5" ht="15" hidden="1" customHeight="1">
      <c r="A445" s="12"/>
      <c r="B445" s="19" t="s">
        <v>2119</v>
      </c>
      <c r="C445" s="14" t="s">
        <v>2172</v>
      </c>
      <c r="D445" s="14" t="s">
        <v>2174</v>
      </c>
      <c r="E445" s="12"/>
    </row>
    <row r="446" spans="1:5" ht="15" hidden="1" customHeight="1">
      <c r="A446" s="12"/>
      <c r="B446" s="19" t="s">
        <v>2119</v>
      </c>
      <c r="C446" s="14" t="s">
        <v>2172</v>
      </c>
      <c r="D446" s="14" t="s">
        <v>2175</v>
      </c>
      <c r="E446" s="12"/>
    </row>
    <row r="447" spans="1:5" ht="15" hidden="1" customHeight="1">
      <c r="A447" s="12"/>
      <c r="B447" s="19" t="s">
        <v>2119</v>
      </c>
      <c r="C447" s="14" t="s">
        <v>2172</v>
      </c>
      <c r="D447" s="14" t="s">
        <v>2176</v>
      </c>
      <c r="E447" s="12"/>
    </row>
    <row r="448" spans="1:5" ht="15" hidden="1" customHeight="1">
      <c r="A448" s="12"/>
      <c r="B448" s="19" t="s">
        <v>2119</v>
      </c>
      <c r="C448" s="14" t="s">
        <v>2172</v>
      </c>
      <c r="D448" s="14" t="s">
        <v>2177</v>
      </c>
      <c r="E448" s="12"/>
    </row>
    <row r="449" spans="1:5" ht="15" hidden="1" customHeight="1">
      <c r="A449" s="12"/>
      <c r="B449" s="19" t="s">
        <v>2119</v>
      </c>
      <c r="C449" s="14" t="s">
        <v>2172</v>
      </c>
      <c r="D449" s="14" t="s">
        <v>2178</v>
      </c>
      <c r="E449" s="12"/>
    </row>
    <row r="450" spans="1:5" ht="15" hidden="1" customHeight="1">
      <c r="A450" s="12"/>
      <c r="B450" s="19" t="s">
        <v>2119</v>
      </c>
      <c r="C450" s="14" t="s">
        <v>2172</v>
      </c>
      <c r="D450" s="14" t="s">
        <v>2179</v>
      </c>
      <c r="E450" s="12"/>
    </row>
    <row r="451" spans="1:5" ht="15" hidden="1" customHeight="1">
      <c r="A451" s="12"/>
      <c r="B451" s="19" t="s">
        <v>2119</v>
      </c>
      <c r="C451" s="14" t="s">
        <v>2172</v>
      </c>
      <c r="D451" s="14" t="s">
        <v>2180</v>
      </c>
      <c r="E451" s="12"/>
    </row>
    <row r="452" spans="1:5" ht="15" hidden="1" customHeight="1">
      <c r="A452" s="12"/>
      <c r="B452" s="19" t="s">
        <v>2119</v>
      </c>
      <c r="C452" s="14" t="s">
        <v>2172</v>
      </c>
      <c r="D452" s="14" t="s">
        <v>2181</v>
      </c>
      <c r="E452" s="12"/>
    </row>
    <row r="453" spans="1:5" ht="15" hidden="1" customHeight="1">
      <c r="A453" s="12"/>
      <c r="B453" s="19" t="s">
        <v>2119</v>
      </c>
      <c r="C453" s="14" t="s">
        <v>2172</v>
      </c>
      <c r="D453" s="14" t="s">
        <v>2182</v>
      </c>
      <c r="E453" s="12"/>
    </row>
    <row r="454" spans="1:5" ht="15" hidden="1" customHeight="1">
      <c r="A454" s="12"/>
      <c r="B454" s="19" t="s">
        <v>2119</v>
      </c>
      <c r="C454" s="14" t="s">
        <v>2172</v>
      </c>
      <c r="D454" s="14" t="s">
        <v>2183</v>
      </c>
      <c r="E454" s="12"/>
    </row>
    <row r="455" spans="1:5" ht="15" hidden="1" customHeight="1">
      <c r="A455" s="12"/>
      <c r="B455" s="19" t="s">
        <v>2119</v>
      </c>
      <c r="C455" s="14" t="s">
        <v>2172</v>
      </c>
      <c r="D455" s="14" t="s">
        <v>2184</v>
      </c>
      <c r="E455" s="12"/>
    </row>
    <row r="456" spans="1:5" ht="15" hidden="1" customHeight="1">
      <c r="A456" s="12"/>
      <c r="B456" s="19" t="s">
        <v>2119</v>
      </c>
      <c r="C456" s="14" t="s">
        <v>2172</v>
      </c>
      <c r="D456" s="14" t="s">
        <v>2185</v>
      </c>
      <c r="E456" s="12"/>
    </row>
    <row r="457" spans="1:5" ht="15" hidden="1" customHeight="1">
      <c r="A457" s="12"/>
      <c r="B457" s="19" t="s">
        <v>2119</v>
      </c>
      <c r="C457" s="14" t="s">
        <v>2172</v>
      </c>
      <c r="D457" s="14" t="s">
        <v>2186</v>
      </c>
      <c r="E457" s="12"/>
    </row>
    <row r="458" spans="1:5" ht="15" hidden="1" customHeight="1">
      <c r="A458" s="12"/>
      <c r="B458" s="19" t="s">
        <v>2119</v>
      </c>
      <c r="C458" s="14" t="s">
        <v>2187</v>
      </c>
      <c r="D458" s="14" t="s">
        <v>1755</v>
      </c>
      <c r="E458" s="12"/>
    </row>
    <row r="459" spans="1:5" ht="15" hidden="1" customHeight="1">
      <c r="A459" s="12"/>
      <c r="B459" s="19" t="s">
        <v>2119</v>
      </c>
      <c r="C459" s="14" t="s">
        <v>2187</v>
      </c>
      <c r="D459" s="14" t="s">
        <v>2188</v>
      </c>
      <c r="E459" s="12"/>
    </row>
    <row r="460" spans="1:5" ht="15" hidden="1" customHeight="1">
      <c r="A460" s="12"/>
      <c r="B460" s="19" t="s">
        <v>2119</v>
      </c>
      <c r="C460" s="14" t="s">
        <v>2187</v>
      </c>
      <c r="D460" s="14" t="s">
        <v>2189</v>
      </c>
      <c r="E460" s="12"/>
    </row>
    <row r="461" spans="1:5" ht="15" hidden="1" customHeight="1">
      <c r="A461" s="12"/>
      <c r="B461" s="19" t="s">
        <v>2119</v>
      </c>
      <c r="C461" s="14" t="s">
        <v>2187</v>
      </c>
      <c r="D461" s="14" t="s">
        <v>2190</v>
      </c>
      <c r="E461" s="12"/>
    </row>
    <row r="462" spans="1:5" ht="15" hidden="1" customHeight="1">
      <c r="A462" s="12"/>
      <c r="B462" s="19" t="s">
        <v>2119</v>
      </c>
      <c r="C462" s="14" t="s">
        <v>2187</v>
      </c>
      <c r="D462" s="14" t="s">
        <v>2191</v>
      </c>
      <c r="E462" s="12"/>
    </row>
    <row r="463" spans="1:5" ht="15" hidden="1" customHeight="1">
      <c r="A463" s="12"/>
      <c r="B463" s="19" t="s">
        <v>2119</v>
      </c>
      <c r="C463" s="14" t="s">
        <v>2187</v>
      </c>
      <c r="D463" s="14" t="s">
        <v>2187</v>
      </c>
      <c r="E463" s="12"/>
    </row>
    <row r="464" spans="1:5" ht="15" hidden="1" customHeight="1">
      <c r="A464" s="12"/>
      <c r="B464" s="19" t="s">
        <v>2119</v>
      </c>
      <c r="C464" s="14" t="s">
        <v>2187</v>
      </c>
      <c r="D464" s="14" t="s">
        <v>2192</v>
      </c>
      <c r="E464" s="12"/>
    </row>
    <row r="465" spans="1:5" ht="15" hidden="1" customHeight="1">
      <c r="A465" s="12"/>
      <c r="B465" s="19" t="s">
        <v>2119</v>
      </c>
      <c r="C465" s="14" t="s">
        <v>2187</v>
      </c>
      <c r="D465" s="14" t="s">
        <v>2193</v>
      </c>
      <c r="E465" s="12"/>
    </row>
    <row r="466" spans="1:5" ht="15" hidden="1" customHeight="1">
      <c r="A466" s="12"/>
      <c r="B466" s="19" t="s">
        <v>2119</v>
      </c>
      <c r="C466" s="14" t="s">
        <v>2187</v>
      </c>
      <c r="D466" s="14" t="s">
        <v>2194</v>
      </c>
      <c r="E466" s="12"/>
    </row>
    <row r="467" spans="1:5" ht="15" hidden="1" customHeight="1">
      <c r="A467" s="12"/>
      <c r="B467" s="19" t="s">
        <v>2119</v>
      </c>
      <c r="C467" s="14" t="s">
        <v>2187</v>
      </c>
      <c r="D467" s="14" t="s">
        <v>2195</v>
      </c>
      <c r="E467" s="12"/>
    </row>
    <row r="468" spans="1:5" ht="15" hidden="1" customHeight="1">
      <c r="A468" s="12"/>
      <c r="B468" s="19" t="s">
        <v>2119</v>
      </c>
      <c r="C468" s="14" t="s">
        <v>2187</v>
      </c>
      <c r="D468" s="14" t="s">
        <v>2196</v>
      </c>
      <c r="E468" s="12"/>
    </row>
    <row r="469" spans="1:5" ht="15" hidden="1" customHeight="1">
      <c r="A469" s="12"/>
      <c r="B469" s="19" t="s">
        <v>2119</v>
      </c>
      <c r="C469" s="14" t="s">
        <v>2187</v>
      </c>
      <c r="D469" s="14" t="s">
        <v>2197</v>
      </c>
      <c r="E469" s="12"/>
    </row>
    <row r="470" spans="1:5" ht="15" hidden="1" customHeight="1">
      <c r="A470" s="12"/>
      <c r="B470" s="19" t="s">
        <v>2119</v>
      </c>
      <c r="C470" s="14" t="s">
        <v>2187</v>
      </c>
      <c r="D470" s="14" t="s">
        <v>2198</v>
      </c>
      <c r="E470" s="12"/>
    </row>
    <row r="471" spans="1:5" ht="15" hidden="1" customHeight="1">
      <c r="A471" s="12"/>
      <c r="B471" s="19" t="s">
        <v>2119</v>
      </c>
      <c r="C471" s="14" t="s">
        <v>2187</v>
      </c>
      <c r="D471" s="14" t="s">
        <v>2199</v>
      </c>
      <c r="E471" s="12"/>
    </row>
    <row r="472" spans="1:5" ht="15" hidden="1" customHeight="1">
      <c r="A472" s="12"/>
      <c r="B472" s="19" t="s">
        <v>2119</v>
      </c>
      <c r="C472" s="14" t="s">
        <v>2187</v>
      </c>
      <c r="D472" s="14" t="s">
        <v>2200</v>
      </c>
      <c r="E472" s="12"/>
    </row>
    <row r="473" spans="1:5" ht="15" hidden="1" customHeight="1">
      <c r="A473" s="12"/>
      <c r="B473" s="19" t="s">
        <v>2119</v>
      </c>
      <c r="C473" s="14" t="s">
        <v>2187</v>
      </c>
      <c r="D473" s="14" t="s">
        <v>2201</v>
      </c>
      <c r="E473" s="12"/>
    </row>
    <row r="474" spans="1:5" ht="15" hidden="1" customHeight="1">
      <c r="A474" s="12"/>
      <c r="B474" s="19" t="s">
        <v>2119</v>
      </c>
      <c r="C474" s="14" t="s">
        <v>2187</v>
      </c>
      <c r="D474" s="14" t="s">
        <v>2202</v>
      </c>
      <c r="E474" s="12"/>
    </row>
    <row r="475" spans="1:5" ht="15" hidden="1" customHeight="1">
      <c r="A475" s="12"/>
      <c r="B475" s="20" t="s">
        <v>2119</v>
      </c>
      <c r="C475" s="14" t="s">
        <v>2187</v>
      </c>
      <c r="D475" s="14" t="s">
        <v>2203</v>
      </c>
      <c r="E475" s="12"/>
    </row>
    <row r="476" spans="1:5" ht="0.95" hidden="1" customHeight="1">
      <c r="A476" s="12"/>
      <c r="B476" s="21"/>
      <c r="C476" s="21"/>
      <c r="D476" s="21"/>
      <c r="E476" s="12"/>
    </row>
    <row r="477" spans="1:5" ht="12" hidden="1" customHeight="1">
      <c r="A477" s="12"/>
      <c r="B477" s="22" t="s">
        <v>1750</v>
      </c>
      <c r="C477" s="15" t="s">
        <v>1751</v>
      </c>
      <c r="D477" s="15" t="s">
        <v>1752</v>
      </c>
      <c r="E477" s="12"/>
    </row>
    <row r="478" spans="1:5" ht="15" hidden="1" customHeight="1">
      <c r="A478" s="12"/>
      <c r="B478" s="19" t="s">
        <v>2119</v>
      </c>
      <c r="C478" s="14" t="s">
        <v>2187</v>
      </c>
      <c r="D478" s="14" t="s">
        <v>2204</v>
      </c>
      <c r="E478" s="12"/>
    </row>
    <row r="479" spans="1:5" ht="15" hidden="1" customHeight="1">
      <c r="A479" s="12"/>
      <c r="B479" s="19" t="s">
        <v>2119</v>
      </c>
      <c r="C479" s="14" t="s">
        <v>2187</v>
      </c>
      <c r="D479" s="14" t="s">
        <v>2205</v>
      </c>
      <c r="E479" s="12"/>
    </row>
    <row r="480" spans="1:5" ht="15" hidden="1" customHeight="1">
      <c r="A480" s="12"/>
      <c r="B480" s="19" t="s">
        <v>2119</v>
      </c>
      <c r="C480" s="14" t="s">
        <v>2187</v>
      </c>
      <c r="D480" s="14" t="s">
        <v>2206</v>
      </c>
      <c r="E480" s="12"/>
    </row>
    <row r="481" spans="1:5" ht="15" hidden="1" customHeight="1">
      <c r="A481" s="12"/>
      <c r="B481" s="19" t="s">
        <v>2119</v>
      </c>
      <c r="C481" s="14" t="s">
        <v>2207</v>
      </c>
      <c r="D481" s="14" t="s">
        <v>1755</v>
      </c>
      <c r="E481" s="12"/>
    </row>
    <row r="482" spans="1:5" ht="15" hidden="1" customHeight="1">
      <c r="A482" s="12"/>
      <c r="B482" s="19" t="s">
        <v>2119</v>
      </c>
      <c r="C482" s="14" t="s">
        <v>2207</v>
      </c>
      <c r="D482" s="14" t="s">
        <v>2208</v>
      </c>
      <c r="E482" s="12"/>
    </row>
    <row r="483" spans="1:5" ht="15" hidden="1" customHeight="1">
      <c r="A483" s="12"/>
      <c r="B483" s="19" t="s">
        <v>2119</v>
      </c>
      <c r="C483" s="14" t="s">
        <v>2207</v>
      </c>
      <c r="D483" s="14" t="s">
        <v>2209</v>
      </c>
      <c r="E483" s="12"/>
    </row>
    <row r="484" spans="1:5" ht="15" hidden="1" customHeight="1">
      <c r="A484" s="12"/>
      <c r="B484" s="19" t="s">
        <v>2119</v>
      </c>
      <c r="C484" s="14" t="s">
        <v>2207</v>
      </c>
      <c r="D484" s="14" t="s">
        <v>2210</v>
      </c>
      <c r="E484" s="12"/>
    </row>
    <row r="485" spans="1:5" ht="15" hidden="1" customHeight="1">
      <c r="A485" s="12"/>
      <c r="B485" s="19" t="s">
        <v>2119</v>
      </c>
      <c r="C485" s="14" t="s">
        <v>2207</v>
      </c>
      <c r="D485" s="14" t="s">
        <v>2211</v>
      </c>
      <c r="E485" s="12"/>
    </row>
    <row r="486" spans="1:5" ht="15" hidden="1" customHeight="1">
      <c r="A486" s="12"/>
      <c r="B486" s="19" t="s">
        <v>2119</v>
      </c>
      <c r="C486" s="14" t="s">
        <v>2207</v>
      </c>
      <c r="D486" s="14" t="s">
        <v>2212</v>
      </c>
      <c r="E486" s="12"/>
    </row>
    <row r="487" spans="1:5" ht="15" hidden="1" customHeight="1">
      <c r="A487" s="12"/>
      <c r="B487" s="19" t="s">
        <v>2119</v>
      </c>
      <c r="C487" s="14" t="s">
        <v>2207</v>
      </c>
      <c r="D487" s="14" t="s">
        <v>2213</v>
      </c>
      <c r="E487" s="12"/>
    </row>
    <row r="488" spans="1:5" ht="15" hidden="1" customHeight="1">
      <c r="A488" s="12"/>
      <c r="B488" s="19" t="s">
        <v>2119</v>
      </c>
      <c r="C488" s="14" t="s">
        <v>2207</v>
      </c>
      <c r="D488" s="14" t="s">
        <v>2214</v>
      </c>
      <c r="E488" s="12"/>
    </row>
    <row r="489" spans="1:5" ht="15" hidden="1" customHeight="1">
      <c r="A489" s="12"/>
      <c r="B489" s="19" t="s">
        <v>2119</v>
      </c>
      <c r="C489" s="14" t="s">
        <v>2207</v>
      </c>
      <c r="D489" s="14" t="s">
        <v>2215</v>
      </c>
      <c r="E489" s="12"/>
    </row>
    <row r="490" spans="1:5" ht="15" hidden="1" customHeight="1">
      <c r="A490" s="12"/>
      <c r="B490" s="19" t="s">
        <v>2119</v>
      </c>
      <c r="C490" s="14" t="s">
        <v>2216</v>
      </c>
      <c r="D490" s="14" t="s">
        <v>1755</v>
      </c>
      <c r="E490" s="12"/>
    </row>
    <row r="491" spans="1:5" ht="15" hidden="1" customHeight="1">
      <c r="A491" s="12"/>
      <c r="B491" s="19" t="s">
        <v>2119</v>
      </c>
      <c r="C491" s="14" t="s">
        <v>2216</v>
      </c>
      <c r="D491" s="14" t="s">
        <v>2217</v>
      </c>
      <c r="E491" s="12"/>
    </row>
    <row r="492" spans="1:5" ht="15" hidden="1" customHeight="1">
      <c r="A492" s="12"/>
      <c r="B492" s="19" t="s">
        <v>2119</v>
      </c>
      <c r="C492" s="14" t="s">
        <v>2216</v>
      </c>
      <c r="D492" s="14" t="s">
        <v>2218</v>
      </c>
      <c r="E492" s="12"/>
    </row>
    <row r="493" spans="1:5" ht="15" hidden="1" customHeight="1">
      <c r="A493" s="12"/>
      <c r="B493" s="19" t="s">
        <v>2119</v>
      </c>
      <c r="C493" s="14" t="s">
        <v>2216</v>
      </c>
      <c r="D493" s="14" t="s">
        <v>2219</v>
      </c>
      <c r="E493" s="12"/>
    </row>
    <row r="494" spans="1:5" ht="15" hidden="1" customHeight="1">
      <c r="A494" s="12"/>
      <c r="B494" s="19" t="s">
        <v>2119</v>
      </c>
      <c r="C494" s="14" t="s">
        <v>2216</v>
      </c>
      <c r="D494" s="14" t="s">
        <v>2220</v>
      </c>
      <c r="E494" s="12"/>
    </row>
    <row r="495" spans="1:5" ht="15" hidden="1" customHeight="1">
      <c r="A495" s="12"/>
      <c r="B495" s="19" t="s">
        <v>2119</v>
      </c>
      <c r="C495" s="14" t="s">
        <v>2216</v>
      </c>
      <c r="D495" s="14" t="s">
        <v>2221</v>
      </c>
      <c r="E495" s="12"/>
    </row>
    <row r="496" spans="1:5" ht="15" hidden="1" customHeight="1">
      <c r="A496" s="12"/>
      <c r="B496" s="19" t="s">
        <v>2119</v>
      </c>
      <c r="C496" s="14" t="s">
        <v>2216</v>
      </c>
      <c r="D496" s="14" t="s">
        <v>2222</v>
      </c>
      <c r="E496" s="12"/>
    </row>
    <row r="497" spans="1:5" ht="15" hidden="1" customHeight="1">
      <c r="A497" s="12"/>
      <c r="B497" s="19" t="s">
        <v>2119</v>
      </c>
      <c r="C497" s="14" t="s">
        <v>2223</v>
      </c>
      <c r="D497" s="14" t="s">
        <v>1755</v>
      </c>
      <c r="E497" s="12"/>
    </row>
    <row r="498" spans="1:5" ht="15" hidden="1" customHeight="1">
      <c r="A498" s="12"/>
      <c r="B498" s="19" t="s">
        <v>2119</v>
      </c>
      <c r="C498" s="14" t="s">
        <v>2223</v>
      </c>
      <c r="D498" s="14" t="s">
        <v>2224</v>
      </c>
      <c r="E498" s="12"/>
    </row>
    <row r="499" spans="1:5" ht="15" hidden="1" customHeight="1">
      <c r="A499" s="12"/>
      <c r="B499" s="19" t="s">
        <v>2119</v>
      </c>
      <c r="C499" s="14" t="s">
        <v>2223</v>
      </c>
      <c r="D499" s="14" t="s">
        <v>2225</v>
      </c>
      <c r="E499" s="12"/>
    </row>
    <row r="500" spans="1:5" ht="15" hidden="1" customHeight="1">
      <c r="A500" s="12"/>
      <c r="B500" s="19" t="s">
        <v>2119</v>
      </c>
      <c r="C500" s="14" t="s">
        <v>2223</v>
      </c>
      <c r="D500" s="14" t="s">
        <v>2226</v>
      </c>
      <c r="E500" s="12"/>
    </row>
    <row r="501" spans="1:5" ht="15" hidden="1" customHeight="1">
      <c r="A501" s="12"/>
      <c r="B501" s="19" t="s">
        <v>2119</v>
      </c>
      <c r="C501" s="14" t="s">
        <v>2223</v>
      </c>
      <c r="D501" s="14" t="s">
        <v>2227</v>
      </c>
      <c r="E501" s="12"/>
    </row>
    <row r="502" spans="1:5" ht="15" hidden="1" customHeight="1">
      <c r="A502" s="12"/>
      <c r="B502" s="19" t="s">
        <v>2119</v>
      </c>
      <c r="C502" s="14" t="s">
        <v>2223</v>
      </c>
      <c r="D502" s="14" t="s">
        <v>2228</v>
      </c>
      <c r="E502" s="12"/>
    </row>
    <row r="503" spans="1:5" ht="15" hidden="1" customHeight="1">
      <c r="A503" s="12"/>
      <c r="B503" s="19" t="s">
        <v>2119</v>
      </c>
      <c r="C503" s="14" t="s">
        <v>2223</v>
      </c>
      <c r="D503" s="14" t="s">
        <v>2229</v>
      </c>
      <c r="E503" s="12"/>
    </row>
    <row r="504" spans="1:5" ht="15" hidden="1" customHeight="1">
      <c r="A504" s="12"/>
      <c r="B504" s="19" t="s">
        <v>2119</v>
      </c>
      <c r="C504" s="14" t="s">
        <v>2223</v>
      </c>
      <c r="D504" s="14" t="s">
        <v>2230</v>
      </c>
      <c r="E504" s="12"/>
    </row>
    <row r="505" spans="1:5" ht="15" hidden="1" customHeight="1">
      <c r="A505" s="12"/>
      <c r="B505" s="19" t="s">
        <v>2119</v>
      </c>
      <c r="C505" s="14" t="s">
        <v>2223</v>
      </c>
      <c r="D505" s="14" t="s">
        <v>2231</v>
      </c>
      <c r="E505" s="12"/>
    </row>
    <row r="506" spans="1:5" ht="15" hidden="1" customHeight="1">
      <c r="A506" s="12"/>
      <c r="B506" s="19" t="s">
        <v>2119</v>
      </c>
      <c r="C506" s="14" t="s">
        <v>2223</v>
      </c>
      <c r="D506" s="14" t="s">
        <v>2232</v>
      </c>
      <c r="E506" s="12"/>
    </row>
    <row r="507" spans="1:5" ht="15" hidden="1" customHeight="1">
      <c r="A507" s="12"/>
      <c r="B507" s="19" t="s">
        <v>2119</v>
      </c>
      <c r="C507" s="14" t="s">
        <v>2223</v>
      </c>
      <c r="D507" s="14" t="s">
        <v>2233</v>
      </c>
      <c r="E507" s="12"/>
    </row>
    <row r="508" spans="1:5" ht="15" hidden="1" customHeight="1">
      <c r="A508" s="12"/>
      <c r="B508" s="19" t="s">
        <v>2119</v>
      </c>
      <c r="C508" s="14" t="s">
        <v>2223</v>
      </c>
      <c r="D508" s="14" t="s">
        <v>2234</v>
      </c>
      <c r="E508" s="12"/>
    </row>
    <row r="509" spans="1:5" ht="15" hidden="1" customHeight="1">
      <c r="A509" s="12"/>
      <c r="B509" s="19" t="s">
        <v>2235</v>
      </c>
      <c r="C509" s="14" t="s">
        <v>1755</v>
      </c>
      <c r="D509" s="14" t="s">
        <v>1755</v>
      </c>
      <c r="E509" s="12"/>
    </row>
    <row r="510" spans="1:5" ht="15" hidden="1" customHeight="1">
      <c r="A510" s="12"/>
      <c r="B510" s="19" t="s">
        <v>2235</v>
      </c>
      <c r="C510" s="14" t="s">
        <v>2236</v>
      </c>
      <c r="D510" s="14" t="s">
        <v>1755</v>
      </c>
      <c r="E510" s="12"/>
    </row>
    <row r="511" spans="1:5" ht="15" hidden="1" customHeight="1">
      <c r="A511" s="12"/>
      <c r="B511" s="19" t="s">
        <v>2235</v>
      </c>
      <c r="C511" s="14" t="s">
        <v>2236</v>
      </c>
      <c r="D511" s="14" t="s">
        <v>2237</v>
      </c>
      <c r="E511" s="12"/>
    </row>
    <row r="512" spans="1:5" ht="15" hidden="1" customHeight="1">
      <c r="A512" s="12"/>
      <c r="B512" s="19" t="s">
        <v>2235</v>
      </c>
      <c r="C512" s="14" t="s">
        <v>2236</v>
      </c>
      <c r="D512" s="14" t="s">
        <v>2238</v>
      </c>
      <c r="E512" s="12"/>
    </row>
    <row r="513" spans="1:5" ht="15" hidden="1" customHeight="1">
      <c r="A513" s="12"/>
      <c r="B513" s="19" t="s">
        <v>2235</v>
      </c>
      <c r="C513" s="14" t="s">
        <v>2236</v>
      </c>
      <c r="D513" s="14" t="s">
        <v>2239</v>
      </c>
      <c r="E513" s="12"/>
    </row>
    <row r="514" spans="1:5" ht="15" hidden="1" customHeight="1">
      <c r="A514" s="12"/>
      <c r="B514" s="19" t="s">
        <v>2235</v>
      </c>
      <c r="C514" s="14" t="s">
        <v>2236</v>
      </c>
      <c r="D514" s="14" t="s">
        <v>2240</v>
      </c>
      <c r="E514" s="12"/>
    </row>
    <row r="515" spans="1:5" ht="15" hidden="1" customHeight="1">
      <c r="A515" s="12"/>
      <c r="B515" s="19" t="s">
        <v>2235</v>
      </c>
      <c r="C515" s="14" t="s">
        <v>2236</v>
      </c>
      <c r="D515" s="14" t="s">
        <v>2241</v>
      </c>
      <c r="E515" s="12"/>
    </row>
    <row r="516" spans="1:5" ht="15" hidden="1" customHeight="1">
      <c r="A516" s="12"/>
      <c r="B516" s="19" t="s">
        <v>2235</v>
      </c>
      <c r="C516" s="14" t="s">
        <v>2236</v>
      </c>
      <c r="D516" s="14" t="s">
        <v>2242</v>
      </c>
      <c r="E516" s="12"/>
    </row>
    <row r="517" spans="1:5" ht="15" hidden="1" customHeight="1">
      <c r="A517" s="12"/>
      <c r="B517" s="19" t="s">
        <v>2235</v>
      </c>
      <c r="C517" s="14" t="s">
        <v>2236</v>
      </c>
      <c r="D517" s="14" t="s">
        <v>2243</v>
      </c>
      <c r="E517" s="12"/>
    </row>
    <row r="518" spans="1:5" ht="15" hidden="1" customHeight="1">
      <c r="A518" s="12"/>
      <c r="B518" s="19" t="s">
        <v>2235</v>
      </c>
      <c r="C518" s="14" t="s">
        <v>2236</v>
      </c>
      <c r="D518" s="14" t="s">
        <v>2244</v>
      </c>
      <c r="E518" s="12"/>
    </row>
    <row r="519" spans="1:5" ht="15" hidden="1" customHeight="1">
      <c r="A519" s="12"/>
      <c r="B519" s="19" t="s">
        <v>2235</v>
      </c>
      <c r="C519" s="14" t="s">
        <v>2236</v>
      </c>
      <c r="D519" s="14" t="s">
        <v>2245</v>
      </c>
      <c r="E519" s="12"/>
    </row>
    <row r="520" spans="1:5" ht="15" hidden="1" customHeight="1">
      <c r="A520" s="12"/>
      <c r="B520" s="19" t="s">
        <v>2235</v>
      </c>
      <c r="C520" s="14" t="s">
        <v>2236</v>
      </c>
      <c r="D520" s="14" t="s">
        <v>2246</v>
      </c>
      <c r="E520" s="12"/>
    </row>
    <row r="521" spans="1:5" ht="15" hidden="1" customHeight="1">
      <c r="A521" s="12"/>
      <c r="B521" s="19" t="s">
        <v>2235</v>
      </c>
      <c r="C521" s="14" t="s">
        <v>2236</v>
      </c>
      <c r="D521" s="14" t="s">
        <v>2247</v>
      </c>
      <c r="E521" s="12"/>
    </row>
    <row r="522" spans="1:5" ht="15" hidden="1" customHeight="1">
      <c r="A522" s="12"/>
      <c r="B522" s="19" t="s">
        <v>2235</v>
      </c>
      <c r="C522" s="14" t="s">
        <v>2236</v>
      </c>
      <c r="D522" s="14" t="s">
        <v>2248</v>
      </c>
      <c r="E522" s="12"/>
    </row>
    <row r="523" spans="1:5" ht="15" hidden="1" customHeight="1">
      <c r="A523" s="12"/>
      <c r="B523" s="19" t="s">
        <v>2235</v>
      </c>
      <c r="C523" s="14" t="s">
        <v>2236</v>
      </c>
      <c r="D523" s="14" t="s">
        <v>2249</v>
      </c>
      <c r="E523" s="12"/>
    </row>
    <row r="524" spans="1:5" ht="15" hidden="1" customHeight="1">
      <c r="A524" s="12"/>
      <c r="B524" s="19" t="s">
        <v>2235</v>
      </c>
      <c r="C524" s="14" t="s">
        <v>2236</v>
      </c>
      <c r="D524" s="14" t="s">
        <v>2250</v>
      </c>
      <c r="E524" s="12"/>
    </row>
    <row r="525" spans="1:5" ht="15" hidden="1" customHeight="1">
      <c r="A525" s="12"/>
      <c r="B525" s="19" t="s">
        <v>2235</v>
      </c>
      <c r="C525" s="14" t="s">
        <v>2236</v>
      </c>
      <c r="D525" s="14" t="s">
        <v>2251</v>
      </c>
      <c r="E525" s="12"/>
    </row>
    <row r="526" spans="1:5" ht="15" hidden="1" customHeight="1">
      <c r="A526" s="12"/>
      <c r="B526" s="19" t="s">
        <v>2235</v>
      </c>
      <c r="C526" s="14" t="s">
        <v>2236</v>
      </c>
      <c r="D526" s="14" t="s">
        <v>2252</v>
      </c>
      <c r="E526" s="12"/>
    </row>
    <row r="527" spans="1:5" ht="15" hidden="1" customHeight="1">
      <c r="A527" s="12"/>
      <c r="B527" s="19" t="s">
        <v>2235</v>
      </c>
      <c r="C527" s="14" t="s">
        <v>2253</v>
      </c>
      <c r="D527" s="14" t="s">
        <v>1755</v>
      </c>
      <c r="E527" s="12"/>
    </row>
    <row r="528" spans="1:5" ht="15" hidden="1" customHeight="1">
      <c r="A528" s="12"/>
      <c r="B528" s="20" t="s">
        <v>2235</v>
      </c>
      <c r="C528" s="14" t="s">
        <v>2253</v>
      </c>
      <c r="D528" s="14" t="s">
        <v>2254</v>
      </c>
      <c r="E528" s="12"/>
    </row>
    <row r="529" spans="1:5" ht="0.95" hidden="1" customHeight="1">
      <c r="A529" s="12"/>
      <c r="B529" s="21"/>
      <c r="C529" s="21"/>
      <c r="D529" s="21"/>
      <c r="E529" s="12"/>
    </row>
    <row r="530" spans="1:5" ht="12" hidden="1" customHeight="1">
      <c r="A530" s="12"/>
      <c r="B530" s="22" t="s">
        <v>1750</v>
      </c>
      <c r="C530" s="15" t="s">
        <v>1751</v>
      </c>
      <c r="D530" s="15" t="s">
        <v>1752</v>
      </c>
      <c r="E530" s="12"/>
    </row>
    <row r="531" spans="1:5" ht="15" hidden="1" customHeight="1">
      <c r="A531" s="12"/>
      <c r="B531" s="19" t="s">
        <v>2235</v>
      </c>
      <c r="C531" s="14" t="s">
        <v>2253</v>
      </c>
      <c r="D531" s="14" t="s">
        <v>2255</v>
      </c>
      <c r="E531" s="12"/>
    </row>
    <row r="532" spans="1:5" ht="15" hidden="1" customHeight="1">
      <c r="A532" s="12"/>
      <c r="B532" s="19" t="s">
        <v>2235</v>
      </c>
      <c r="C532" s="14" t="s">
        <v>2253</v>
      </c>
      <c r="D532" s="14" t="s">
        <v>2256</v>
      </c>
      <c r="E532" s="12"/>
    </row>
    <row r="533" spans="1:5" ht="15" hidden="1" customHeight="1">
      <c r="A533" s="12"/>
      <c r="B533" s="19" t="s">
        <v>2235</v>
      </c>
      <c r="C533" s="14" t="s">
        <v>2253</v>
      </c>
      <c r="D533" s="14" t="s">
        <v>2257</v>
      </c>
      <c r="E533" s="12"/>
    </row>
    <row r="534" spans="1:5" ht="15" hidden="1" customHeight="1">
      <c r="A534" s="12"/>
      <c r="B534" s="19" t="s">
        <v>2235</v>
      </c>
      <c r="C534" s="14" t="s">
        <v>2253</v>
      </c>
      <c r="D534" s="14" t="s">
        <v>2258</v>
      </c>
      <c r="E534" s="12"/>
    </row>
    <row r="535" spans="1:5" ht="15" hidden="1" customHeight="1">
      <c r="A535" s="12"/>
      <c r="B535" s="19" t="s">
        <v>2235</v>
      </c>
      <c r="C535" s="14" t="s">
        <v>2253</v>
      </c>
      <c r="D535" s="14" t="s">
        <v>2259</v>
      </c>
      <c r="E535" s="12"/>
    </row>
    <row r="536" spans="1:5" ht="15" hidden="1" customHeight="1">
      <c r="A536" s="12"/>
      <c r="B536" s="19" t="s">
        <v>2235</v>
      </c>
      <c r="C536" s="14" t="s">
        <v>2260</v>
      </c>
      <c r="D536" s="14" t="s">
        <v>1755</v>
      </c>
      <c r="E536" s="12"/>
    </row>
    <row r="537" spans="1:5" ht="15" hidden="1" customHeight="1">
      <c r="A537" s="12"/>
      <c r="B537" s="19" t="s">
        <v>2235</v>
      </c>
      <c r="C537" s="14" t="s">
        <v>2260</v>
      </c>
      <c r="D537" s="14" t="s">
        <v>2261</v>
      </c>
      <c r="E537" s="12"/>
    </row>
    <row r="538" spans="1:5" ht="15" hidden="1" customHeight="1">
      <c r="A538" s="12"/>
      <c r="B538" s="19" t="s">
        <v>2235</v>
      </c>
      <c r="C538" s="14" t="s">
        <v>2260</v>
      </c>
      <c r="D538" s="14" t="s">
        <v>2262</v>
      </c>
      <c r="E538" s="12"/>
    </row>
    <row r="539" spans="1:5" ht="15" hidden="1" customHeight="1">
      <c r="A539" s="12"/>
      <c r="B539" s="19" t="s">
        <v>2235</v>
      </c>
      <c r="C539" s="14" t="s">
        <v>2260</v>
      </c>
      <c r="D539" s="14" t="s">
        <v>2263</v>
      </c>
      <c r="E539" s="12"/>
    </row>
    <row r="540" spans="1:5" ht="15" hidden="1" customHeight="1">
      <c r="A540" s="12"/>
      <c r="B540" s="19" t="s">
        <v>2235</v>
      </c>
      <c r="C540" s="14" t="s">
        <v>2260</v>
      </c>
      <c r="D540" s="14" t="s">
        <v>2264</v>
      </c>
      <c r="E540" s="12"/>
    </row>
    <row r="541" spans="1:5" ht="15" hidden="1" customHeight="1">
      <c r="A541" s="12"/>
      <c r="B541" s="19" t="s">
        <v>2235</v>
      </c>
      <c r="C541" s="14" t="s">
        <v>2265</v>
      </c>
      <c r="D541" s="14" t="s">
        <v>1755</v>
      </c>
      <c r="E541" s="12"/>
    </row>
    <row r="542" spans="1:5" ht="15" hidden="1" customHeight="1">
      <c r="A542" s="12"/>
      <c r="B542" s="19" t="s">
        <v>2235</v>
      </c>
      <c r="C542" s="14" t="s">
        <v>2265</v>
      </c>
      <c r="D542" s="14" t="s">
        <v>2266</v>
      </c>
      <c r="E542" s="12"/>
    </row>
    <row r="543" spans="1:5" ht="15" hidden="1" customHeight="1">
      <c r="A543" s="12"/>
      <c r="B543" s="19" t="s">
        <v>2235</v>
      </c>
      <c r="C543" s="14" t="s">
        <v>2265</v>
      </c>
      <c r="D543" s="14" t="s">
        <v>2267</v>
      </c>
      <c r="E543" s="12"/>
    </row>
    <row r="544" spans="1:5" ht="15" hidden="1" customHeight="1">
      <c r="A544" s="12"/>
      <c r="B544" s="19" t="s">
        <v>2235</v>
      </c>
      <c r="C544" s="14" t="s">
        <v>2265</v>
      </c>
      <c r="D544" s="14" t="s">
        <v>2268</v>
      </c>
      <c r="E544" s="12"/>
    </row>
    <row r="545" spans="1:5" ht="15" hidden="1" customHeight="1">
      <c r="A545" s="12"/>
      <c r="B545" s="19" t="s">
        <v>2235</v>
      </c>
      <c r="C545" s="14" t="s">
        <v>2265</v>
      </c>
      <c r="D545" s="14" t="s">
        <v>2269</v>
      </c>
      <c r="E545" s="12"/>
    </row>
    <row r="546" spans="1:5" ht="15" hidden="1" customHeight="1">
      <c r="A546" s="12"/>
      <c r="B546" s="19" t="s">
        <v>2235</v>
      </c>
      <c r="C546" s="14" t="s">
        <v>2265</v>
      </c>
      <c r="D546" s="14" t="s">
        <v>2270</v>
      </c>
      <c r="E546" s="12"/>
    </row>
    <row r="547" spans="1:5" ht="15" hidden="1" customHeight="1">
      <c r="A547" s="12"/>
      <c r="B547" s="19" t="s">
        <v>2235</v>
      </c>
      <c r="C547" s="14" t="s">
        <v>2265</v>
      </c>
      <c r="D547" s="14" t="s">
        <v>2271</v>
      </c>
      <c r="E547" s="12"/>
    </row>
    <row r="548" spans="1:5" ht="15" hidden="1" customHeight="1">
      <c r="A548" s="12"/>
      <c r="B548" s="19" t="s">
        <v>2235</v>
      </c>
      <c r="C548" s="14" t="s">
        <v>2265</v>
      </c>
      <c r="D548" s="14" t="s">
        <v>2272</v>
      </c>
      <c r="E548" s="12"/>
    </row>
    <row r="549" spans="1:5" ht="15" hidden="1" customHeight="1">
      <c r="A549" s="12"/>
      <c r="B549" s="19" t="s">
        <v>2235</v>
      </c>
      <c r="C549" s="14" t="s">
        <v>2265</v>
      </c>
      <c r="D549" s="14" t="s">
        <v>2273</v>
      </c>
      <c r="E549" s="12"/>
    </row>
    <row r="550" spans="1:5" ht="15" hidden="1" customHeight="1">
      <c r="A550" s="12"/>
      <c r="B550" s="19" t="s">
        <v>2235</v>
      </c>
      <c r="C550" s="14" t="s">
        <v>2265</v>
      </c>
      <c r="D550" s="14" t="s">
        <v>2274</v>
      </c>
      <c r="E550" s="12"/>
    </row>
    <row r="551" spans="1:5" ht="15" hidden="1" customHeight="1">
      <c r="A551" s="12"/>
      <c r="B551" s="19" t="s">
        <v>2235</v>
      </c>
      <c r="C551" s="14" t="s">
        <v>2265</v>
      </c>
      <c r="D551" s="14" t="s">
        <v>2275</v>
      </c>
      <c r="E551" s="12"/>
    </row>
    <row r="552" spans="1:5" ht="15" hidden="1" customHeight="1">
      <c r="A552" s="12"/>
      <c r="B552" s="19" t="s">
        <v>2235</v>
      </c>
      <c r="C552" s="14" t="s">
        <v>2265</v>
      </c>
      <c r="D552" s="14" t="s">
        <v>2276</v>
      </c>
      <c r="E552" s="12"/>
    </row>
    <row r="553" spans="1:5" ht="15" hidden="1" customHeight="1">
      <c r="A553" s="12"/>
      <c r="B553" s="19" t="s">
        <v>2235</v>
      </c>
      <c r="C553" s="14" t="s">
        <v>2265</v>
      </c>
      <c r="D553" s="14" t="s">
        <v>2277</v>
      </c>
      <c r="E553" s="12"/>
    </row>
    <row r="554" spans="1:5" ht="15" hidden="1" customHeight="1">
      <c r="A554" s="12"/>
      <c r="B554" s="19" t="s">
        <v>2235</v>
      </c>
      <c r="C554" s="14" t="s">
        <v>2278</v>
      </c>
      <c r="D554" s="14" t="s">
        <v>1755</v>
      </c>
      <c r="E554" s="12"/>
    </row>
    <row r="555" spans="1:5" ht="15" hidden="1" customHeight="1">
      <c r="A555" s="12"/>
      <c r="B555" s="19" t="s">
        <v>2235</v>
      </c>
      <c r="C555" s="14" t="s">
        <v>2278</v>
      </c>
      <c r="D555" s="14" t="s">
        <v>2279</v>
      </c>
      <c r="E555" s="12"/>
    </row>
    <row r="556" spans="1:5" ht="15" hidden="1" customHeight="1">
      <c r="A556" s="12"/>
      <c r="B556" s="19" t="s">
        <v>2235</v>
      </c>
      <c r="C556" s="14" t="s">
        <v>2278</v>
      </c>
      <c r="D556" s="14" t="s">
        <v>2280</v>
      </c>
      <c r="E556" s="12"/>
    </row>
    <row r="557" spans="1:5" ht="15" hidden="1" customHeight="1">
      <c r="A557" s="12"/>
      <c r="B557" s="19" t="s">
        <v>2235</v>
      </c>
      <c r="C557" s="14" t="s">
        <v>2278</v>
      </c>
      <c r="D557" s="14" t="s">
        <v>2281</v>
      </c>
      <c r="E557" s="12"/>
    </row>
    <row r="558" spans="1:5" ht="15" hidden="1" customHeight="1">
      <c r="A558" s="12"/>
      <c r="B558" s="19" t="s">
        <v>2235</v>
      </c>
      <c r="C558" s="14" t="s">
        <v>2278</v>
      </c>
      <c r="D558" s="14" t="s">
        <v>2282</v>
      </c>
      <c r="E558" s="12"/>
    </row>
    <row r="559" spans="1:5" ht="15" hidden="1" customHeight="1">
      <c r="A559" s="12"/>
      <c r="B559" s="19" t="s">
        <v>2235</v>
      </c>
      <c r="C559" s="14" t="s">
        <v>2278</v>
      </c>
      <c r="D559" s="14" t="s">
        <v>2283</v>
      </c>
      <c r="E559" s="12"/>
    </row>
    <row r="560" spans="1:5" ht="15" hidden="1" customHeight="1">
      <c r="A560" s="12"/>
      <c r="B560" s="19" t="s">
        <v>2235</v>
      </c>
      <c r="C560" s="14" t="s">
        <v>2278</v>
      </c>
      <c r="D560" s="14" t="s">
        <v>2284</v>
      </c>
      <c r="E560" s="12"/>
    </row>
    <row r="561" spans="1:5" ht="15" hidden="1" customHeight="1">
      <c r="A561" s="12"/>
      <c r="B561" s="19" t="s">
        <v>2235</v>
      </c>
      <c r="C561" s="14" t="s">
        <v>2278</v>
      </c>
      <c r="D561" s="14" t="s">
        <v>2285</v>
      </c>
      <c r="E561" s="12"/>
    </row>
    <row r="562" spans="1:5" ht="15" hidden="1" customHeight="1">
      <c r="A562" s="12"/>
      <c r="B562" s="19" t="s">
        <v>2235</v>
      </c>
      <c r="C562" s="14" t="s">
        <v>2278</v>
      </c>
      <c r="D562" s="14" t="s">
        <v>2286</v>
      </c>
      <c r="E562" s="12"/>
    </row>
    <row r="563" spans="1:5" ht="15" hidden="1" customHeight="1">
      <c r="A563" s="12"/>
      <c r="B563" s="19" t="s">
        <v>2235</v>
      </c>
      <c r="C563" s="14" t="s">
        <v>2278</v>
      </c>
      <c r="D563" s="14" t="s">
        <v>2287</v>
      </c>
      <c r="E563" s="12"/>
    </row>
    <row r="564" spans="1:5" ht="15" hidden="1" customHeight="1">
      <c r="A564" s="12"/>
      <c r="B564" s="19" t="s">
        <v>2235</v>
      </c>
      <c r="C564" s="14" t="s">
        <v>2278</v>
      </c>
      <c r="D564" s="14" t="s">
        <v>2288</v>
      </c>
      <c r="E564" s="12"/>
    </row>
    <row r="565" spans="1:5" ht="15" hidden="1" customHeight="1">
      <c r="A565" s="12"/>
      <c r="B565" s="19" t="s">
        <v>2235</v>
      </c>
      <c r="C565" s="14" t="s">
        <v>2289</v>
      </c>
      <c r="D565" s="14" t="s">
        <v>1755</v>
      </c>
      <c r="E565" s="12"/>
    </row>
    <row r="566" spans="1:5" ht="15" hidden="1" customHeight="1">
      <c r="A566" s="12"/>
      <c r="B566" s="19" t="s">
        <v>2235</v>
      </c>
      <c r="C566" s="14" t="s">
        <v>2289</v>
      </c>
      <c r="D566" s="14" t="s">
        <v>2290</v>
      </c>
      <c r="E566" s="12"/>
    </row>
    <row r="567" spans="1:5" ht="15" hidden="1" customHeight="1">
      <c r="A567" s="12"/>
      <c r="B567" s="19" t="s">
        <v>2235</v>
      </c>
      <c r="C567" s="14" t="s">
        <v>2289</v>
      </c>
      <c r="D567" s="14" t="s">
        <v>2291</v>
      </c>
      <c r="E567" s="12"/>
    </row>
    <row r="568" spans="1:5" ht="15" hidden="1" customHeight="1">
      <c r="A568" s="12"/>
      <c r="B568" s="19" t="s">
        <v>2235</v>
      </c>
      <c r="C568" s="14" t="s">
        <v>2289</v>
      </c>
      <c r="D568" s="14" t="s">
        <v>2292</v>
      </c>
      <c r="E568" s="12"/>
    </row>
    <row r="569" spans="1:5" ht="15" hidden="1" customHeight="1">
      <c r="A569" s="12"/>
      <c r="B569" s="19" t="s">
        <v>2235</v>
      </c>
      <c r="C569" s="14" t="s">
        <v>2289</v>
      </c>
      <c r="D569" s="14" t="s">
        <v>2293</v>
      </c>
      <c r="E569" s="12"/>
    </row>
    <row r="570" spans="1:5" ht="15" hidden="1" customHeight="1">
      <c r="A570" s="12"/>
      <c r="B570" s="19" t="s">
        <v>2235</v>
      </c>
      <c r="C570" s="14" t="s">
        <v>2289</v>
      </c>
      <c r="D570" s="14" t="s">
        <v>2294</v>
      </c>
      <c r="E570" s="12"/>
    </row>
    <row r="571" spans="1:5" ht="15" hidden="1" customHeight="1">
      <c r="A571" s="12"/>
      <c r="B571" s="19" t="s">
        <v>2235</v>
      </c>
      <c r="C571" s="14" t="s">
        <v>2289</v>
      </c>
      <c r="D571" s="14" t="s">
        <v>2295</v>
      </c>
      <c r="E571" s="12"/>
    </row>
    <row r="572" spans="1:5" ht="15" hidden="1" customHeight="1">
      <c r="A572" s="12"/>
      <c r="B572" s="19" t="s">
        <v>2235</v>
      </c>
      <c r="C572" s="14" t="s">
        <v>2289</v>
      </c>
      <c r="D572" s="14" t="s">
        <v>2296</v>
      </c>
      <c r="E572" s="12"/>
    </row>
    <row r="573" spans="1:5" ht="15" hidden="1" customHeight="1">
      <c r="A573" s="12"/>
      <c r="B573" s="19" t="s">
        <v>2235</v>
      </c>
      <c r="C573" s="14" t="s">
        <v>2289</v>
      </c>
      <c r="D573" s="14" t="s">
        <v>2297</v>
      </c>
      <c r="E573" s="12"/>
    </row>
    <row r="574" spans="1:5" ht="15" hidden="1" customHeight="1">
      <c r="A574" s="12"/>
      <c r="B574" s="19" t="s">
        <v>2235</v>
      </c>
      <c r="C574" s="14" t="s">
        <v>2289</v>
      </c>
      <c r="D574" s="14" t="s">
        <v>2298</v>
      </c>
      <c r="E574" s="12"/>
    </row>
    <row r="575" spans="1:5" ht="15" hidden="1" customHeight="1">
      <c r="A575" s="12"/>
      <c r="B575" s="19" t="s">
        <v>2235</v>
      </c>
      <c r="C575" s="14" t="s">
        <v>2289</v>
      </c>
      <c r="D575" s="14" t="s">
        <v>2299</v>
      </c>
      <c r="E575" s="12"/>
    </row>
    <row r="576" spans="1:5" ht="15" hidden="1" customHeight="1">
      <c r="A576" s="12"/>
      <c r="B576" s="19" t="s">
        <v>2235</v>
      </c>
      <c r="C576" s="14" t="s">
        <v>2289</v>
      </c>
      <c r="D576" s="14" t="s">
        <v>2300</v>
      </c>
      <c r="E576" s="12"/>
    </row>
    <row r="577" spans="1:5" ht="15" hidden="1" customHeight="1">
      <c r="A577" s="12"/>
      <c r="B577" s="19" t="s">
        <v>2235</v>
      </c>
      <c r="C577" s="14" t="s">
        <v>2289</v>
      </c>
      <c r="D577" s="14" t="s">
        <v>2301</v>
      </c>
      <c r="E577" s="12"/>
    </row>
    <row r="578" spans="1:5" ht="15" hidden="1" customHeight="1">
      <c r="A578" s="12"/>
      <c r="B578" s="19" t="s">
        <v>2235</v>
      </c>
      <c r="C578" s="14" t="s">
        <v>2289</v>
      </c>
      <c r="D578" s="14" t="s">
        <v>2302</v>
      </c>
      <c r="E578" s="12"/>
    </row>
    <row r="579" spans="1:5" ht="15" hidden="1" customHeight="1">
      <c r="A579" s="12"/>
      <c r="B579" s="19" t="s">
        <v>2235</v>
      </c>
      <c r="C579" s="14" t="s">
        <v>2289</v>
      </c>
      <c r="D579" s="14" t="s">
        <v>2303</v>
      </c>
      <c r="E579" s="12"/>
    </row>
    <row r="580" spans="1:5" ht="15" hidden="1" customHeight="1">
      <c r="A580" s="12"/>
      <c r="B580" s="19" t="s">
        <v>2235</v>
      </c>
      <c r="C580" s="14" t="s">
        <v>2289</v>
      </c>
      <c r="D580" s="14" t="s">
        <v>2304</v>
      </c>
      <c r="E580" s="12"/>
    </row>
    <row r="581" spans="1:5" ht="15" hidden="1" customHeight="1">
      <c r="A581" s="12"/>
      <c r="B581" s="20" t="s">
        <v>2235</v>
      </c>
      <c r="C581" s="14" t="s">
        <v>2289</v>
      </c>
      <c r="D581" s="14" t="s">
        <v>2305</v>
      </c>
      <c r="E581" s="12"/>
    </row>
    <row r="582" spans="1:5" ht="0.95" hidden="1" customHeight="1">
      <c r="A582" s="12"/>
      <c r="B582" s="21"/>
      <c r="C582" s="21"/>
      <c r="D582" s="21"/>
      <c r="E582" s="12"/>
    </row>
    <row r="583" spans="1:5" ht="12" hidden="1" customHeight="1">
      <c r="A583" s="12"/>
      <c r="B583" s="22" t="s">
        <v>1750</v>
      </c>
      <c r="C583" s="15" t="s">
        <v>1751</v>
      </c>
      <c r="D583" s="15" t="s">
        <v>1752</v>
      </c>
      <c r="E583" s="12"/>
    </row>
    <row r="584" spans="1:5" ht="15" hidden="1" customHeight="1">
      <c r="A584" s="12"/>
      <c r="B584" s="19" t="s">
        <v>2235</v>
      </c>
      <c r="C584" s="14" t="s">
        <v>2289</v>
      </c>
      <c r="D584" s="14" t="s">
        <v>2306</v>
      </c>
      <c r="E584" s="12"/>
    </row>
    <row r="585" spans="1:5" ht="15" hidden="1" customHeight="1">
      <c r="A585" s="12"/>
      <c r="B585" s="19" t="s">
        <v>2235</v>
      </c>
      <c r="C585" s="14" t="s">
        <v>2289</v>
      </c>
      <c r="D585" s="14" t="s">
        <v>2307</v>
      </c>
      <c r="E585" s="12"/>
    </row>
    <row r="586" spans="1:5" ht="15" hidden="1" customHeight="1">
      <c r="A586" s="12"/>
      <c r="B586" s="19" t="s">
        <v>2235</v>
      </c>
      <c r="C586" s="14" t="s">
        <v>2289</v>
      </c>
      <c r="D586" s="14" t="s">
        <v>2308</v>
      </c>
      <c r="E586" s="12"/>
    </row>
    <row r="587" spans="1:5" ht="15" hidden="1" customHeight="1">
      <c r="A587" s="12"/>
      <c r="B587" s="19" t="s">
        <v>2235</v>
      </c>
      <c r="C587" s="14" t="s">
        <v>2289</v>
      </c>
      <c r="D587" s="14" t="s">
        <v>2309</v>
      </c>
      <c r="E587" s="12"/>
    </row>
    <row r="588" spans="1:5" ht="15" hidden="1" customHeight="1">
      <c r="A588" s="12"/>
      <c r="B588" s="19" t="s">
        <v>2235</v>
      </c>
      <c r="C588" s="14" t="s">
        <v>2289</v>
      </c>
      <c r="D588" s="14" t="s">
        <v>2310</v>
      </c>
      <c r="E588" s="12"/>
    </row>
    <row r="589" spans="1:5" ht="15" hidden="1" customHeight="1">
      <c r="A589" s="12"/>
      <c r="B589" s="19" t="s">
        <v>2235</v>
      </c>
      <c r="C589" s="14" t="s">
        <v>2311</v>
      </c>
      <c r="D589" s="14" t="s">
        <v>1755</v>
      </c>
      <c r="E589" s="12"/>
    </row>
    <row r="590" spans="1:5" ht="15" hidden="1" customHeight="1">
      <c r="A590" s="12"/>
      <c r="B590" s="19" t="s">
        <v>2235</v>
      </c>
      <c r="C590" s="14" t="s">
        <v>2311</v>
      </c>
      <c r="D590" s="14" t="s">
        <v>2312</v>
      </c>
      <c r="E590" s="12"/>
    </row>
    <row r="591" spans="1:5" ht="15" hidden="1" customHeight="1">
      <c r="A591" s="12"/>
      <c r="B591" s="19" t="s">
        <v>2235</v>
      </c>
      <c r="C591" s="14" t="s">
        <v>2311</v>
      </c>
      <c r="D591" s="14" t="s">
        <v>2313</v>
      </c>
      <c r="E591" s="12"/>
    </row>
    <row r="592" spans="1:5" ht="15" hidden="1" customHeight="1">
      <c r="A592" s="12"/>
      <c r="B592" s="19" t="s">
        <v>2235</v>
      </c>
      <c r="C592" s="14" t="s">
        <v>2311</v>
      </c>
      <c r="D592" s="14" t="s">
        <v>2314</v>
      </c>
      <c r="E592" s="12"/>
    </row>
    <row r="593" spans="1:5" ht="15" hidden="1" customHeight="1">
      <c r="A593" s="12"/>
      <c r="B593" s="19" t="s">
        <v>2235</v>
      </c>
      <c r="C593" s="14" t="s">
        <v>2311</v>
      </c>
      <c r="D593" s="14" t="s">
        <v>2315</v>
      </c>
      <c r="E593" s="12"/>
    </row>
    <row r="594" spans="1:5" ht="15" hidden="1" customHeight="1">
      <c r="A594" s="12"/>
      <c r="B594" s="19" t="s">
        <v>2235</v>
      </c>
      <c r="C594" s="14" t="s">
        <v>2311</v>
      </c>
      <c r="D594" s="14" t="s">
        <v>2316</v>
      </c>
      <c r="E594" s="12"/>
    </row>
    <row r="595" spans="1:5" ht="15" hidden="1" customHeight="1">
      <c r="A595" s="12"/>
      <c r="B595" s="19" t="s">
        <v>2235</v>
      </c>
      <c r="C595" s="14" t="s">
        <v>2311</v>
      </c>
      <c r="D595" s="14" t="s">
        <v>2317</v>
      </c>
      <c r="E595" s="12"/>
    </row>
    <row r="596" spans="1:5" ht="15" hidden="1" customHeight="1">
      <c r="A596" s="12"/>
      <c r="B596" s="19" t="s">
        <v>2235</v>
      </c>
      <c r="C596" s="14" t="s">
        <v>2311</v>
      </c>
      <c r="D596" s="14" t="s">
        <v>2318</v>
      </c>
      <c r="E596" s="12"/>
    </row>
    <row r="597" spans="1:5" ht="15" hidden="1" customHeight="1">
      <c r="A597" s="12"/>
      <c r="B597" s="19" t="s">
        <v>2235</v>
      </c>
      <c r="C597" s="14" t="s">
        <v>2311</v>
      </c>
      <c r="D597" s="14" t="s">
        <v>2319</v>
      </c>
      <c r="E597" s="12"/>
    </row>
    <row r="598" spans="1:5" ht="15" hidden="1" customHeight="1">
      <c r="A598" s="12"/>
      <c r="B598" s="19" t="s">
        <v>2235</v>
      </c>
      <c r="C598" s="14" t="s">
        <v>2320</v>
      </c>
      <c r="D598" s="14" t="s">
        <v>1755</v>
      </c>
      <c r="E598" s="12"/>
    </row>
    <row r="599" spans="1:5" ht="15" hidden="1" customHeight="1">
      <c r="A599" s="12"/>
      <c r="B599" s="19" t="s">
        <v>2235</v>
      </c>
      <c r="C599" s="14" t="s">
        <v>2320</v>
      </c>
      <c r="D599" s="14" t="s">
        <v>2321</v>
      </c>
      <c r="E599" s="12"/>
    </row>
    <row r="600" spans="1:5" ht="15" hidden="1" customHeight="1">
      <c r="A600" s="12"/>
      <c r="B600" s="19" t="s">
        <v>2235</v>
      </c>
      <c r="C600" s="14" t="s">
        <v>2320</v>
      </c>
      <c r="D600" s="14" t="s">
        <v>2322</v>
      </c>
      <c r="E600" s="12"/>
    </row>
    <row r="601" spans="1:5" ht="15" hidden="1" customHeight="1">
      <c r="A601" s="12"/>
      <c r="B601" s="19" t="s">
        <v>2235</v>
      </c>
      <c r="C601" s="14" t="s">
        <v>2320</v>
      </c>
      <c r="D601" s="14" t="s">
        <v>2323</v>
      </c>
      <c r="E601" s="12"/>
    </row>
    <row r="602" spans="1:5" ht="15" hidden="1" customHeight="1">
      <c r="A602" s="12"/>
      <c r="B602" s="19" t="s">
        <v>2235</v>
      </c>
      <c r="C602" s="14" t="s">
        <v>2320</v>
      </c>
      <c r="D602" s="14" t="s">
        <v>2324</v>
      </c>
      <c r="E602" s="12"/>
    </row>
    <row r="603" spans="1:5" ht="15" hidden="1" customHeight="1">
      <c r="A603" s="12"/>
      <c r="B603" s="19" t="s">
        <v>2235</v>
      </c>
      <c r="C603" s="14" t="s">
        <v>2320</v>
      </c>
      <c r="D603" s="14" t="s">
        <v>2325</v>
      </c>
      <c r="E603" s="12"/>
    </row>
    <row r="604" spans="1:5" ht="15" hidden="1" customHeight="1">
      <c r="A604" s="12"/>
      <c r="B604" s="19" t="s">
        <v>2235</v>
      </c>
      <c r="C604" s="14" t="s">
        <v>2320</v>
      </c>
      <c r="D604" s="14" t="s">
        <v>2326</v>
      </c>
      <c r="E604" s="12"/>
    </row>
    <row r="605" spans="1:5" ht="15" hidden="1" customHeight="1">
      <c r="A605" s="12"/>
      <c r="B605" s="19" t="s">
        <v>2235</v>
      </c>
      <c r="C605" s="14" t="s">
        <v>2320</v>
      </c>
      <c r="D605" s="14" t="s">
        <v>2327</v>
      </c>
      <c r="E605" s="12"/>
    </row>
    <row r="606" spans="1:5" ht="15" hidden="1" customHeight="1">
      <c r="A606" s="12"/>
      <c r="B606" s="19" t="s">
        <v>2235</v>
      </c>
      <c r="C606" s="14" t="s">
        <v>2320</v>
      </c>
      <c r="D606" s="14" t="s">
        <v>2328</v>
      </c>
      <c r="E606" s="12"/>
    </row>
    <row r="607" spans="1:5" ht="15" hidden="1" customHeight="1">
      <c r="A607" s="12"/>
      <c r="B607" s="19" t="s">
        <v>2235</v>
      </c>
      <c r="C607" s="14" t="s">
        <v>2320</v>
      </c>
      <c r="D607" s="14" t="s">
        <v>2329</v>
      </c>
      <c r="E607" s="12"/>
    </row>
    <row r="608" spans="1:5" ht="15" hidden="1" customHeight="1">
      <c r="A608" s="12"/>
      <c r="B608" s="19" t="s">
        <v>2235</v>
      </c>
      <c r="C608" s="14" t="s">
        <v>2320</v>
      </c>
      <c r="D608" s="14" t="s">
        <v>2330</v>
      </c>
      <c r="E608" s="12"/>
    </row>
    <row r="609" spans="1:5" ht="15" hidden="1" customHeight="1">
      <c r="A609" s="12"/>
      <c r="B609" s="19" t="s">
        <v>2235</v>
      </c>
      <c r="C609" s="14" t="s">
        <v>2331</v>
      </c>
      <c r="D609" s="14" t="s">
        <v>1755</v>
      </c>
      <c r="E609" s="12"/>
    </row>
    <row r="610" spans="1:5" ht="15" hidden="1" customHeight="1">
      <c r="A610" s="12"/>
      <c r="B610" s="19" t="s">
        <v>2235</v>
      </c>
      <c r="C610" s="14" t="s">
        <v>2331</v>
      </c>
      <c r="D610" s="14" t="s">
        <v>2332</v>
      </c>
      <c r="E610" s="12"/>
    </row>
    <row r="611" spans="1:5" ht="15" hidden="1" customHeight="1">
      <c r="A611" s="12"/>
      <c r="B611" s="19" t="s">
        <v>2235</v>
      </c>
      <c r="C611" s="14" t="s">
        <v>2331</v>
      </c>
      <c r="D611" s="14" t="s">
        <v>2333</v>
      </c>
      <c r="E611" s="12"/>
    </row>
    <row r="612" spans="1:5" ht="15" hidden="1" customHeight="1">
      <c r="A612" s="12"/>
      <c r="B612" s="19" t="s">
        <v>2235</v>
      </c>
      <c r="C612" s="14" t="s">
        <v>2331</v>
      </c>
      <c r="D612" s="14" t="s">
        <v>2334</v>
      </c>
      <c r="E612" s="12"/>
    </row>
    <row r="613" spans="1:5" ht="15" hidden="1" customHeight="1">
      <c r="A613" s="12"/>
      <c r="B613" s="19" t="s">
        <v>2235</v>
      </c>
      <c r="C613" s="14" t="s">
        <v>2331</v>
      </c>
      <c r="D613" s="14" t="s">
        <v>2335</v>
      </c>
      <c r="E613" s="12"/>
    </row>
    <row r="614" spans="1:5" ht="15" hidden="1" customHeight="1">
      <c r="A614" s="12"/>
      <c r="B614" s="19" t="s">
        <v>2235</v>
      </c>
      <c r="C614" s="14" t="s">
        <v>2331</v>
      </c>
      <c r="D614" s="14" t="s">
        <v>2336</v>
      </c>
      <c r="E614" s="12"/>
    </row>
    <row r="615" spans="1:5" ht="15" hidden="1" customHeight="1">
      <c r="A615" s="12"/>
      <c r="B615" s="19" t="s">
        <v>2235</v>
      </c>
      <c r="C615" s="14" t="s">
        <v>2331</v>
      </c>
      <c r="D615" s="14" t="s">
        <v>2337</v>
      </c>
      <c r="E615" s="12"/>
    </row>
    <row r="616" spans="1:5" ht="15" hidden="1" customHeight="1">
      <c r="A616" s="12"/>
      <c r="B616" s="19" t="s">
        <v>2235</v>
      </c>
      <c r="C616" s="14" t="s">
        <v>2331</v>
      </c>
      <c r="D616" s="14" t="s">
        <v>2338</v>
      </c>
      <c r="E616" s="12"/>
    </row>
    <row r="617" spans="1:5" ht="15" hidden="1" customHeight="1">
      <c r="A617" s="12"/>
      <c r="B617" s="19" t="s">
        <v>2235</v>
      </c>
      <c r="C617" s="14" t="s">
        <v>2331</v>
      </c>
      <c r="D617" s="14" t="s">
        <v>2339</v>
      </c>
      <c r="E617" s="12"/>
    </row>
    <row r="618" spans="1:5" ht="15" hidden="1" customHeight="1">
      <c r="A618" s="12"/>
      <c r="B618" s="19" t="s">
        <v>2235</v>
      </c>
      <c r="C618" s="14" t="s">
        <v>2331</v>
      </c>
      <c r="D618" s="14" t="s">
        <v>2340</v>
      </c>
      <c r="E618" s="12"/>
    </row>
    <row r="619" spans="1:5" ht="15" hidden="1" customHeight="1">
      <c r="A619" s="12"/>
      <c r="B619" s="19" t="s">
        <v>2235</v>
      </c>
      <c r="C619" s="14" t="s">
        <v>2331</v>
      </c>
      <c r="D619" s="14" t="s">
        <v>2341</v>
      </c>
      <c r="E619" s="12"/>
    </row>
    <row r="620" spans="1:5" ht="15" hidden="1" customHeight="1">
      <c r="A620" s="12"/>
      <c r="B620" s="19" t="s">
        <v>2235</v>
      </c>
      <c r="C620" s="14" t="s">
        <v>2331</v>
      </c>
      <c r="D620" s="14" t="s">
        <v>2342</v>
      </c>
      <c r="E620" s="12"/>
    </row>
    <row r="621" spans="1:5" ht="15" hidden="1" customHeight="1">
      <c r="A621" s="12"/>
      <c r="B621" s="19" t="s">
        <v>2235</v>
      </c>
      <c r="C621" s="14" t="s">
        <v>2343</v>
      </c>
      <c r="D621" s="14" t="s">
        <v>1755</v>
      </c>
      <c r="E621" s="12"/>
    </row>
    <row r="622" spans="1:5" ht="15" hidden="1" customHeight="1">
      <c r="A622" s="12"/>
      <c r="B622" s="19" t="s">
        <v>2235</v>
      </c>
      <c r="C622" s="14" t="s">
        <v>2343</v>
      </c>
      <c r="D622" s="14" t="s">
        <v>2344</v>
      </c>
      <c r="E622" s="12"/>
    </row>
    <row r="623" spans="1:5" ht="15" hidden="1" customHeight="1">
      <c r="A623" s="12"/>
      <c r="B623" s="19" t="s">
        <v>2235</v>
      </c>
      <c r="C623" s="14" t="s">
        <v>2343</v>
      </c>
      <c r="D623" s="14" t="s">
        <v>2345</v>
      </c>
      <c r="E623" s="12"/>
    </row>
    <row r="624" spans="1:5" ht="15" hidden="1" customHeight="1">
      <c r="A624" s="12"/>
      <c r="B624" s="19" t="s">
        <v>2235</v>
      </c>
      <c r="C624" s="14" t="s">
        <v>2343</v>
      </c>
      <c r="D624" s="14" t="s">
        <v>2346</v>
      </c>
      <c r="E624" s="12"/>
    </row>
    <row r="625" spans="1:5" ht="15" hidden="1" customHeight="1">
      <c r="A625" s="12"/>
      <c r="B625" s="19" t="s">
        <v>2235</v>
      </c>
      <c r="C625" s="14" t="s">
        <v>2343</v>
      </c>
      <c r="D625" s="14" t="s">
        <v>2347</v>
      </c>
      <c r="E625" s="12"/>
    </row>
    <row r="626" spans="1:5" ht="15" hidden="1" customHeight="1">
      <c r="A626" s="12"/>
      <c r="B626" s="19" t="s">
        <v>2235</v>
      </c>
      <c r="C626" s="14" t="s">
        <v>2343</v>
      </c>
      <c r="D626" s="14" t="s">
        <v>2348</v>
      </c>
      <c r="E626" s="12"/>
    </row>
    <row r="627" spans="1:5" ht="15" hidden="1" customHeight="1">
      <c r="A627" s="12"/>
      <c r="B627" s="19" t="s">
        <v>2235</v>
      </c>
      <c r="C627" s="14" t="s">
        <v>2343</v>
      </c>
      <c r="D627" s="14" t="s">
        <v>2349</v>
      </c>
      <c r="E627" s="12"/>
    </row>
    <row r="628" spans="1:5" ht="15" hidden="1" customHeight="1">
      <c r="A628" s="12"/>
      <c r="B628" s="19" t="s">
        <v>2235</v>
      </c>
      <c r="C628" s="14" t="s">
        <v>2343</v>
      </c>
      <c r="D628" s="14" t="s">
        <v>2350</v>
      </c>
      <c r="E628" s="12"/>
    </row>
    <row r="629" spans="1:5" ht="15" hidden="1" customHeight="1">
      <c r="A629" s="12"/>
      <c r="B629" s="19" t="s">
        <v>2235</v>
      </c>
      <c r="C629" s="14" t="s">
        <v>2343</v>
      </c>
      <c r="D629" s="14" t="s">
        <v>2351</v>
      </c>
      <c r="E629" s="12"/>
    </row>
    <row r="630" spans="1:5" ht="15" hidden="1" customHeight="1">
      <c r="A630" s="12"/>
      <c r="B630" s="19" t="s">
        <v>2235</v>
      </c>
      <c r="C630" s="14" t="s">
        <v>2343</v>
      </c>
      <c r="D630" s="14" t="s">
        <v>2352</v>
      </c>
      <c r="E630" s="12"/>
    </row>
    <row r="631" spans="1:5" ht="15" hidden="1" customHeight="1">
      <c r="A631" s="12"/>
      <c r="B631" s="19" t="s">
        <v>2235</v>
      </c>
      <c r="C631" s="14" t="s">
        <v>2343</v>
      </c>
      <c r="D631" s="14" t="s">
        <v>2353</v>
      </c>
      <c r="E631" s="12"/>
    </row>
    <row r="632" spans="1:5" ht="15" hidden="1" customHeight="1">
      <c r="A632" s="12"/>
      <c r="B632" s="19" t="s">
        <v>2235</v>
      </c>
      <c r="C632" s="14" t="s">
        <v>2343</v>
      </c>
      <c r="D632" s="14" t="s">
        <v>2354</v>
      </c>
      <c r="E632" s="12"/>
    </row>
    <row r="633" spans="1:5" ht="15" hidden="1" customHeight="1">
      <c r="A633" s="12"/>
      <c r="B633" s="19" t="s">
        <v>2235</v>
      </c>
      <c r="C633" s="14" t="s">
        <v>2343</v>
      </c>
      <c r="D633" s="14" t="s">
        <v>2355</v>
      </c>
      <c r="E633" s="12"/>
    </row>
    <row r="634" spans="1:5" ht="15" hidden="1" customHeight="1">
      <c r="A634" s="12"/>
      <c r="B634" s="20" t="s">
        <v>2235</v>
      </c>
      <c r="C634" s="14" t="s">
        <v>2356</v>
      </c>
      <c r="D634" s="14" t="s">
        <v>1755</v>
      </c>
      <c r="E634" s="12"/>
    </row>
    <row r="635" spans="1:5" ht="0.95" hidden="1" customHeight="1">
      <c r="A635" s="12"/>
      <c r="B635" s="21"/>
      <c r="C635" s="21"/>
      <c r="D635" s="21"/>
      <c r="E635" s="12"/>
    </row>
    <row r="636" spans="1:5" ht="12" hidden="1" customHeight="1">
      <c r="A636" s="12"/>
      <c r="B636" s="22" t="s">
        <v>1750</v>
      </c>
      <c r="C636" s="15" t="s">
        <v>1751</v>
      </c>
      <c r="D636" s="15" t="s">
        <v>1752</v>
      </c>
      <c r="E636" s="12"/>
    </row>
    <row r="637" spans="1:5" ht="15" hidden="1" customHeight="1">
      <c r="A637" s="12"/>
      <c r="B637" s="19" t="s">
        <v>2235</v>
      </c>
      <c r="C637" s="14" t="s">
        <v>2356</v>
      </c>
      <c r="D637" s="14" t="s">
        <v>2357</v>
      </c>
      <c r="E637" s="12"/>
    </row>
    <row r="638" spans="1:5" ht="15" hidden="1" customHeight="1">
      <c r="A638" s="12"/>
      <c r="B638" s="19" t="s">
        <v>2235</v>
      </c>
      <c r="C638" s="14" t="s">
        <v>2356</v>
      </c>
      <c r="D638" s="14" t="s">
        <v>2358</v>
      </c>
      <c r="E638" s="12"/>
    </row>
    <row r="639" spans="1:5" ht="15" hidden="1" customHeight="1">
      <c r="A639" s="12"/>
      <c r="B639" s="19" t="s">
        <v>2235</v>
      </c>
      <c r="C639" s="14" t="s">
        <v>2356</v>
      </c>
      <c r="D639" s="14" t="s">
        <v>2359</v>
      </c>
      <c r="E639" s="12"/>
    </row>
    <row r="640" spans="1:5" ht="15" hidden="1" customHeight="1">
      <c r="A640" s="12"/>
      <c r="B640" s="19" t="s">
        <v>2235</v>
      </c>
      <c r="C640" s="14" t="s">
        <v>2356</v>
      </c>
      <c r="D640" s="14" t="s">
        <v>2360</v>
      </c>
      <c r="E640" s="12"/>
    </row>
    <row r="641" spans="1:5" ht="15" hidden="1" customHeight="1">
      <c r="A641" s="12"/>
      <c r="B641" s="19" t="s">
        <v>2235</v>
      </c>
      <c r="C641" s="14" t="s">
        <v>2356</v>
      </c>
      <c r="D641" s="14" t="s">
        <v>2361</v>
      </c>
      <c r="E641" s="12"/>
    </row>
    <row r="642" spans="1:5" ht="15" hidden="1" customHeight="1">
      <c r="A642" s="12"/>
      <c r="B642" s="19" t="s">
        <v>2235</v>
      </c>
      <c r="C642" s="14" t="s">
        <v>2356</v>
      </c>
      <c r="D642" s="14" t="s">
        <v>2362</v>
      </c>
      <c r="E642" s="12"/>
    </row>
    <row r="643" spans="1:5" ht="15" hidden="1" customHeight="1">
      <c r="A643" s="12"/>
      <c r="B643" s="19" t="s">
        <v>2235</v>
      </c>
      <c r="C643" s="14" t="s">
        <v>2356</v>
      </c>
      <c r="D643" s="14" t="s">
        <v>2363</v>
      </c>
      <c r="E643" s="12"/>
    </row>
    <row r="644" spans="1:5" ht="15" hidden="1" customHeight="1">
      <c r="A644" s="12"/>
      <c r="B644" s="19" t="s">
        <v>2235</v>
      </c>
      <c r="C644" s="14" t="s">
        <v>2356</v>
      </c>
      <c r="D644" s="14" t="s">
        <v>2364</v>
      </c>
      <c r="E644" s="12"/>
    </row>
    <row r="645" spans="1:5" ht="15" hidden="1" customHeight="1">
      <c r="A645" s="12"/>
      <c r="B645" s="19" t="s">
        <v>2365</v>
      </c>
      <c r="C645" s="14" t="s">
        <v>1755</v>
      </c>
      <c r="D645" s="14" t="s">
        <v>1755</v>
      </c>
      <c r="E645" s="12"/>
    </row>
    <row r="646" spans="1:5" ht="15" hidden="1" customHeight="1">
      <c r="A646" s="12"/>
      <c r="B646" s="19" t="s">
        <v>2365</v>
      </c>
      <c r="C646" s="14" t="s">
        <v>2366</v>
      </c>
      <c r="D646" s="14" t="s">
        <v>1755</v>
      </c>
      <c r="E646" s="12"/>
    </row>
    <row r="647" spans="1:5" ht="15" hidden="1" customHeight="1">
      <c r="A647" s="12"/>
      <c r="B647" s="19" t="s">
        <v>2365</v>
      </c>
      <c r="C647" s="14" t="s">
        <v>2366</v>
      </c>
      <c r="D647" s="14" t="s">
        <v>2366</v>
      </c>
      <c r="E647" s="12"/>
    </row>
    <row r="648" spans="1:5" ht="15" hidden="1" customHeight="1">
      <c r="A648" s="12"/>
      <c r="B648" s="19" t="s">
        <v>2365</v>
      </c>
      <c r="C648" s="14" t="s">
        <v>2366</v>
      </c>
      <c r="D648" s="14" t="s">
        <v>1757</v>
      </c>
      <c r="E648" s="12"/>
    </row>
    <row r="649" spans="1:5" ht="15" hidden="1" customHeight="1">
      <c r="A649" s="12"/>
      <c r="B649" s="19" t="s">
        <v>2365</v>
      </c>
      <c r="C649" s="14" t="s">
        <v>2366</v>
      </c>
      <c r="D649" s="14" t="s">
        <v>2367</v>
      </c>
      <c r="E649" s="12"/>
    </row>
    <row r="650" spans="1:5" ht="15" hidden="1" customHeight="1">
      <c r="A650" s="12"/>
      <c r="B650" s="19" t="s">
        <v>2365</v>
      </c>
      <c r="C650" s="14" t="s">
        <v>2366</v>
      </c>
      <c r="D650" s="14" t="s">
        <v>2368</v>
      </c>
      <c r="E650" s="12"/>
    </row>
    <row r="651" spans="1:5" ht="15" hidden="1" customHeight="1">
      <c r="A651" s="12"/>
      <c r="B651" s="19" t="s">
        <v>2365</v>
      </c>
      <c r="C651" s="14" t="s">
        <v>2366</v>
      </c>
      <c r="D651" s="14" t="s">
        <v>2369</v>
      </c>
      <c r="E651" s="12"/>
    </row>
    <row r="652" spans="1:5" ht="15" hidden="1" customHeight="1">
      <c r="A652" s="12"/>
      <c r="B652" s="19" t="s">
        <v>2365</v>
      </c>
      <c r="C652" s="14" t="s">
        <v>2366</v>
      </c>
      <c r="D652" s="14" t="s">
        <v>2370</v>
      </c>
      <c r="E652" s="12"/>
    </row>
    <row r="653" spans="1:5" ht="15" hidden="1" customHeight="1">
      <c r="A653" s="12"/>
      <c r="B653" s="19" t="s">
        <v>2365</v>
      </c>
      <c r="C653" s="14" t="s">
        <v>2366</v>
      </c>
      <c r="D653" s="14" t="s">
        <v>2371</v>
      </c>
      <c r="E653" s="12"/>
    </row>
    <row r="654" spans="1:5" ht="15" hidden="1" customHeight="1">
      <c r="A654" s="12"/>
      <c r="B654" s="19" t="s">
        <v>2365</v>
      </c>
      <c r="C654" s="14" t="s">
        <v>2366</v>
      </c>
      <c r="D654" s="14" t="s">
        <v>2372</v>
      </c>
      <c r="E654" s="12"/>
    </row>
    <row r="655" spans="1:5" ht="15" hidden="1" customHeight="1">
      <c r="A655" s="12"/>
      <c r="B655" s="19" t="s">
        <v>2365</v>
      </c>
      <c r="C655" s="14" t="s">
        <v>2366</v>
      </c>
      <c r="D655" s="14" t="s">
        <v>2373</v>
      </c>
      <c r="E655" s="12"/>
    </row>
    <row r="656" spans="1:5" ht="15" hidden="1" customHeight="1">
      <c r="A656" s="12"/>
      <c r="B656" s="19" t="s">
        <v>2365</v>
      </c>
      <c r="C656" s="14" t="s">
        <v>2366</v>
      </c>
      <c r="D656" s="14" t="s">
        <v>2374</v>
      </c>
      <c r="E656" s="12"/>
    </row>
    <row r="657" spans="1:5" ht="15" hidden="1" customHeight="1">
      <c r="A657" s="12"/>
      <c r="B657" s="19" t="s">
        <v>2365</v>
      </c>
      <c r="C657" s="14" t="s">
        <v>2366</v>
      </c>
      <c r="D657" s="14" t="s">
        <v>2375</v>
      </c>
      <c r="E657" s="12"/>
    </row>
    <row r="658" spans="1:5" ht="15" hidden="1" customHeight="1">
      <c r="A658" s="12"/>
      <c r="B658" s="19" t="s">
        <v>2365</v>
      </c>
      <c r="C658" s="14" t="s">
        <v>2366</v>
      </c>
      <c r="D658" s="14" t="s">
        <v>2376</v>
      </c>
      <c r="E658" s="12"/>
    </row>
    <row r="659" spans="1:5" ht="15" hidden="1" customHeight="1">
      <c r="A659" s="12"/>
      <c r="B659" s="19" t="s">
        <v>2365</v>
      </c>
      <c r="C659" s="14" t="s">
        <v>2377</v>
      </c>
      <c r="D659" s="14" t="s">
        <v>1755</v>
      </c>
      <c r="E659" s="12"/>
    </row>
    <row r="660" spans="1:5" ht="15" hidden="1" customHeight="1">
      <c r="A660" s="12"/>
      <c r="B660" s="19" t="s">
        <v>2365</v>
      </c>
      <c r="C660" s="14" t="s">
        <v>2377</v>
      </c>
      <c r="D660" s="14" t="s">
        <v>2378</v>
      </c>
      <c r="E660" s="12"/>
    </row>
    <row r="661" spans="1:5" ht="15" hidden="1" customHeight="1">
      <c r="A661" s="12"/>
      <c r="B661" s="19" t="s">
        <v>2365</v>
      </c>
      <c r="C661" s="14" t="s">
        <v>2377</v>
      </c>
      <c r="D661" s="14" t="s">
        <v>2379</v>
      </c>
      <c r="E661" s="12"/>
    </row>
    <row r="662" spans="1:5" ht="15" hidden="1" customHeight="1">
      <c r="A662" s="12"/>
      <c r="B662" s="19" t="s">
        <v>2365</v>
      </c>
      <c r="C662" s="14" t="s">
        <v>2377</v>
      </c>
      <c r="D662" s="14" t="s">
        <v>2380</v>
      </c>
      <c r="E662" s="12"/>
    </row>
    <row r="663" spans="1:5" ht="15" hidden="1" customHeight="1">
      <c r="A663" s="12"/>
      <c r="B663" s="19" t="s">
        <v>2365</v>
      </c>
      <c r="C663" s="14" t="s">
        <v>2377</v>
      </c>
      <c r="D663" s="14" t="s">
        <v>2381</v>
      </c>
      <c r="E663" s="12"/>
    </row>
    <row r="664" spans="1:5" ht="15" hidden="1" customHeight="1">
      <c r="A664" s="12"/>
      <c r="B664" s="19" t="s">
        <v>2365</v>
      </c>
      <c r="C664" s="14" t="s">
        <v>2382</v>
      </c>
      <c r="D664" s="14" t="s">
        <v>1755</v>
      </c>
      <c r="E664" s="12"/>
    </row>
    <row r="665" spans="1:5" ht="15" hidden="1" customHeight="1">
      <c r="A665" s="12"/>
      <c r="B665" s="19" t="s">
        <v>2365</v>
      </c>
      <c r="C665" s="14" t="s">
        <v>2382</v>
      </c>
      <c r="D665" s="14" t="s">
        <v>2383</v>
      </c>
      <c r="E665" s="12"/>
    </row>
    <row r="666" spans="1:5" ht="15" hidden="1" customHeight="1">
      <c r="A666" s="12"/>
      <c r="B666" s="19" t="s">
        <v>2365</v>
      </c>
      <c r="C666" s="14" t="s">
        <v>2382</v>
      </c>
      <c r="D666" s="14" t="s">
        <v>2384</v>
      </c>
      <c r="E666" s="12"/>
    </row>
    <row r="667" spans="1:5" ht="15" hidden="1" customHeight="1">
      <c r="A667" s="12"/>
      <c r="B667" s="19" t="s">
        <v>2365</v>
      </c>
      <c r="C667" s="14" t="s">
        <v>2382</v>
      </c>
      <c r="D667" s="14" t="s">
        <v>2385</v>
      </c>
      <c r="E667" s="12"/>
    </row>
    <row r="668" spans="1:5" ht="15" hidden="1" customHeight="1">
      <c r="A668" s="12"/>
      <c r="B668" s="19" t="s">
        <v>2365</v>
      </c>
      <c r="C668" s="14" t="s">
        <v>2382</v>
      </c>
      <c r="D668" s="14" t="s">
        <v>2386</v>
      </c>
      <c r="E668" s="12"/>
    </row>
    <row r="669" spans="1:5" ht="15" hidden="1" customHeight="1">
      <c r="A669" s="12"/>
      <c r="B669" s="19" t="s">
        <v>2365</v>
      </c>
      <c r="C669" s="14" t="s">
        <v>2382</v>
      </c>
      <c r="D669" s="14" t="s">
        <v>2387</v>
      </c>
      <c r="E669" s="12"/>
    </row>
    <row r="670" spans="1:5" ht="15" hidden="1" customHeight="1">
      <c r="A670" s="12"/>
      <c r="B670" s="19" t="s">
        <v>2365</v>
      </c>
      <c r="C670" s="14" t="s">
        <v>2382</v>
      </c>
      <c r="D670" s="14" t="s">
        <v>2388</v>
      </c>
      <c r="E670" s="12"/>
    </row>
    <row r="671" spans="1:5" ht="15" hidden="1" customHeight="1">
      <c r="A671" s="12"/>
      <c r="B671" s="19" t="s">
        <v>2365</v>
      </c>
      <c r="C671" s="14" t="s">
        <v>2382</v>
      </c>
      <c r="D671" s="14" t="s">
        <v>2389</v>
      </c>
      <c r="E671" s="12"/>
    </row>
    <row r="672" spans="1:5" ht="15" hidden="1" customHeight="1">
      <c r="A672" s="12"/>
      <c r="B672" s="19" t="s">
        <v>2365</v>
      </c>
      <c r="C672" s="14" t="s">
        <v>2382</v>
      </c>
      <c r="D672" s="14" t="s">
        <v>2390</v>
      </c>
      <c r="E672" s="12"/>
    </row>
    <row r="673" spans="1:5" ht="15" hidden="1" customHeight="1">
      <c r="A673" s="12"/>
      <c r="B673" s="19" t="s">
        <v>2365</v>
      </c>
      <c r="C673" s="14" t="s">
        <v>2382</v>
      </c>
      <c r="D673" s="14" t="s">
        <v>2391</v>
      </c>
      <c r="E673" s="12"/>
    </row>
    <row r="674" spans="1:5" ht="15" hidden="1" customHeight="1">
      <c r="A674" s="12"/>
      <c r="B674" s="19" t="s">
        <v>2365</v>
      </c>
      <c r="C674" s="14" t="s">
        <v>2382</v>
      </c>
      <c r="D674" s="14" t="s">
        <v>2392</v>
      </c>
      <c r="E674" s="12"/>
    </row>
    <row r="675" spans="1:5" ht="15" hidden="1" customHeight="1">
      <c r="A675" s="12"/>
      <c r="B675" s="19" t="s">
        <v>2365</v>
      </c>
      <c r="C675" s="14" t="s">
        <v>2382</v>
      </c>
      <c r="D675" s="14" t="s">
        <v>2393</v>
      </c>
      <c r="E675" s="12"/>
    </row>
    <row r="676" spans="1:5" ht="15" hidden="1" customHeight="1">
      <c r="A676" s="12"/>
      <c r="B676" s="19" t="s">
        <v>2365</v>
      </c>
      <c r="C676" s="14" t="s">
        <v>2382</v>
      </c>
      <c r="D676" s="14" t="s">
        <v>2394</v>
      </c>
      <c r="E676" s="12"/>
    </row>
    <row r="677" spans="1:5" ht="15" hidden="1" customHeight="1">
      <c r="A677" s="12"/>
      <c r="B677" s="19" t="s">
        <v>2365</v>
      </c>
      <c r="C677" s="14" t="s">
        <v>2395</v>
      </c>
      <c r="D677" s="14" t="s">
        <v>1755</v>
      </c>
      <c r="E677" s="12"/>
    </row>
    <row r="678" spans="1:5" ht="15" hidden="1" customHeight="1">
      <c r="A678" s="12"/>
      <c r="B678" s="19" t="s">
        <v>2365</v>
      </c>
      <c r="C678" s="14" t="s">
        <v>2395</v>
      </c>
      <c r="D678" s="14" t="s">
        <v>2396</v>
      </c>
      <c r="E678" s="12"/>
    </row>
    <row r="679" spans="1:5" ht="15" hidden="1" customHeight="1">
      <c r="A679" s="12"/>
      <c r="B679" s="19" t="s">
        <v>2365</v>
      </c>
      <c r="C679" s="14" t="s">
        <v>2395</v>
      </c>
      <c r="D679" s="14" t="s">
        <v>2397</v>
      </c>
      <c r="E679" s="12"/>
    </row>
    <row r="680" spans="1:5" ht="15" hidden="1" customHeight="1">
      <c r="A680" s="12"/>
      <c r="B680" s="19" t="s">
        <v>2365</v>
      </c>
      <c r="C680" s="14" t="s">
        <v>2395</v>
      </c>
      <c r="D680" s="14" t="s">
        <v>2398</v>
      </c>
      <c r="E680" s="12"/>
    </row>
    <row r="681" spans="1:5" ht="15" hidden="1" customHeight="1">
      <c r="A681" s="12"/>
      <c r="B681" s="19" t="s">
        <v>2365</v>
      </c>
      <c r="C681" s="14" t="s">
        <v>2395</v>
      </c>
      <c r="D681" s="14" t="s">
        <v>2399</v>
      </c>
      <c r="E681" s="12"/>
    </row>
    <row r="682" spans="1:5" ht="15" hidden="1" customHeight="1">
      <c r="A682" s="12"/>
      <c r="B682" s="19" t="s">
        <v>2365</v>
      </c>
      <c r="C682" s="14" t="s">
        <v>2395</v>
      </c>
      <c r="D682" s="14" t="s">
        <v>2400</v>
      </c>
      <c r="E682" s="12"/>
    </row>
    <row r="683" spans="1:5" ht="15" hidden="1" customHeight="1">
      <c r="A683" s="12"/>
      <c r="B683" s="19" t="s">
        <v>2365</v>
      </c>
      <c r="C683" s="14" t="s">
        <v>2395</v>
      </c>
      <c r="D683" s="14" t="s">
        <v>2401</v>
      </c>
      <c r="E683" s="12"/>
    </row>
    <row r="684" spans="1:5" ht="15" hidden="1" customHeight="1">
      <c r="A684" s="12"/>
      <c r="B684" s="19" t="s">
        <v>2365</v>
      </c>
      <c r="C684" s="14" t="s">
        <v>2395</v>
      </c>
      <c r="D684" s="14" t="s">
        <v>2402</v>
      </c>
      <c r="E684" s="12"/>
    </row>
    <row r="685" spans="1:5" ht="15" hidden="1" customHeight="1">
      <c r="A685" s="12"/>
      <c r="B685" s="19" t="s">
        <v>2365</v>
      </c>
      <c r="C685" s="14" t="s">
        <v>2395</v>
      </c>
      <c r="D685" s="14" t="s">
        <v>2403</v>
      </c>
      <c r="E685" s="12"/>
    </row>
    <row r="686" spans="1:5" ht="15" hidden="1" customHeight="1">
      <c r="A686" s="12"/>
      <c r="B686" s="19" t="s">
        <v>2365</v>
      </c>
      <c r="C686" s="14" t="s">
        <v>2395</v>
      </c>
      <c r="D686" s="14" t="s">
        <v>2404</v>
      </c>
      <c r="E686" s="12"/>
    </row>
    <row r="687" spans="1:5" ht="15" hidden="1" customHeight="1">
      <c r="A687" s="12"/>
      <c r="B687" s="20" t="s">
        <v>2365</v>
      </c>
      <c r="C687" s="14" t="s">
        <v>2395</v>
      </c>
      <c r="D687" s="14" t="s">
        <v>2405</v>
      </c>
      <c r="E687" s="12"/>
    </row>
    <row r="688" spans="1:5" ht="0.95" hidden="1" customHeight="1">
      <c r="A688" s="12"/>
      <c r="B688" s="21"/>
      <c r="C688" s="21"/>
      <c r="D688" s="21"/>
      <c r="E688" s="12"/>
    </row>
    <row r="689" spans="1:5" ht="12" hidden="1" customHeight="1">
      <c r="A689" s="12"/>
      <c r="B689" s="22" t="s">
        <v>1750</v>
      </c>
      <c r="C689" s="15" t="s">
        <v>1751</v>
      </c>
      <c r="D689" s="15" t="s">
        <v>1752</v>
      </c>
      <c r="E689" s="12"/>
    </row>
    <row r="690" spans="1:5" ht="15" hidden="1" customHeight="1">
      <c r="A690" s="12"/>
      <c r="B690" s="19" t="s">
        <v>2365</v>
      </c>
      <c r="C690" s="14" t="s">
        <v>2395</v>
      </c>
      <c r="D690" s="14" t="s">
        <v>2406</v>
      </c>
      <c r="E690" s="12"/>
    </row>
    <row r="691" spans="1:5" ht="15" hidden="1" customHeight="1">
      <c r="A691" s="12"/>
      <c r="B691" s="19" t="s">
        <v>2365</v>
      </c>
      <c r="C691" s="14" t="s">
        <v>2395</v>
      </c>
      <c r="D691" s="14" t="s">
        <v>2407</v>
      </c>
      <c r="E691" s="12"/>
    </row>
    <row r="692" spans="1:5" ht="15" hidden="1" customHeight="1">
      <c r="A692" s="12"/>
      <c r="B692" s="19" t="s">
        <v>2365</v>
      </c>
      <c r="C692" s="14" t="s">
        <v>2395</v>
      </c>
      <c r="D692" s="14" t="s">
        <v>2408</v>
      </c>
      <c r="E692" s="12"/>
    </row>
    <row r="693" spans="1:5" ht="15" hidden="1" customHeight="1">
      <c r="A693" s="12"/>
      <c r="B693" s="19" t="s">
        <v>2365</v>
      </c>
      <c r="C693" s="14" t="s">
        <v>2395</v>
      </c>
      <c r="D693" s="14" t="s">
        <v>2409</v>
      </c>
      <c r="E693" s="12"/>
    </row>
    <row r="694" spans="1:5" ht="15" hidden="1" customHeight="1">
      <c r="A694" s="12"/>
      <c r="B694" s="19" t="s">
        <v>2365</v>
      </c>
      <c r="C694" s="14" t="s">
        <v>2395</v>
      </c>
      <c r="D694" s="14" t="s">
        <v>2410</v>
      </c>
      <c r="E694" s="12"/>
    </row>
    <row r="695" spans="1:5" ht="15" hidden="1" customHeight="1">
      <c r="A695" s="12"/>
      <c r="B695" s="19" t="s">
        <v>2365</v>
      </c>
      <c r="C695" s="14" t="s">
        <v>2395</v>
      </c>
      <c r="D695" s="14" t="s">
        <v>2411</v>
      </c>
      <c r="E695" s="12"/>
    </row>
    <row r="696" spans="1:5" ht="15" hidden="1" customHeight="1">
      <c r="A696" s="12"/>
      <c r="B696" s="19" t="s">
        <v>2365</v>
      </c>
      <c r="C696" s="14" t="s">
        <v>2395</v>
      </c>
      <c r="D696" s="14" t="s">
        <v>2412</v>
      </c>
      <c r="E696" s="12"/>
    </row>
    <row r="697" spans="1:5" ht="15" hidden="1" customHeight="1">
      <c r="A697" s="12"/>
      <c r="B697" s="19" t="s">
        <v>2365</v>
      </c>
      <c r="C697" s="14" t="s">
        <v>2395</v>
      </c>
      <c r="D697" s="14" t="s">
        <v>2413</v>
      </c>
      <c r="E697" s="12"/>
    </row>
    <row r="698" spans="1:5" ht="15" hidden="1" customHeight="1">
      <c r="A698" s="12"/>
      <c r="B698" s="19" t="s">
        <v>2365</v>
      </c>
      <c r="C698" s="14" t="s">
        <v>2395</v>
      </c>
      <c r="D698" s="14" t="s">
        <v>2414</v>
      </c>
      <c r="E698" s="12"/>
    </row>
    <row r="699" spans="1:5" ht="15" hidden="1" customHeight="1">
      <c r="A699" s="12"/>
      <c r="B699" s="19" t="s">
        <v>2365</v>
      </c>
      <c r="C699" s="14" t="s">
        <v>2415</v>
      </c>
      <c r="D699" s="14" t="s">
        <v>1755</v>
      </c>
      <c r="E699" s="12"/>
    </row>
    <row r="700" spans="1:5" ht="15" hidden="1" customHeight="1">
      <c r="A700" s="12"/>
      <c r="B700" s="19" t="s">
        <v>2365</v>
      </c>
      <c r="C700" s="14" t="s">
        <v>2415</v>
      </c>
      <c r="D700" s="14" t="s">
        <v>2416</v>
      </c>
      <c r="E700" s="12"/>
    </row>
    <row r="701" spans="1:5" ht="15" hidden="1" customHeight="1">
      <c r="A701" s="12"/>
      <c r="B701" s="19" t="s">
        <v>2365</v>
      </c>
      <c r="C701" s="14" t="s">
        <v>2415</v>
      </c>
      <c r="D701" s="14" t="s">
        <v>2417</v>
      </c>
      <c r="E701" s="12"/>
    </row>
    <row r="702" spans="1:5" ht="15" hidden="1" customHeight="1">
      <c r="A702" s="12"/>
      <c r="B702" s="19" t="s">
        <v>2365</v>
      </c>
      <c r="C702" s="14" t="s">
        <v>2415</v>
      </c>
      <c r="D702" s="14" t="s">
        <v>2418</v>
      </c>
      <c r="E702" s="12"/>
    </row>
    <row r="703" spans="1:5" ht="15" hidden="1" customHeight="1">
      <c r="A703" s="12"/>
      <c r="B703" s="19" t="s">
        <v>2365</v>
      </c>
      <c r="C703" s="14" t="s">
        <v>2415</v>
      </c>
      <c r="D703" s="14" t="s">
        <v>2419</v>
      </c>
      <c r="E703" s="12"/>
    </row>
    <row r="704" spans="1:5" ht="15" hidden="1" customHeight="1">
      <c r="A704" s="12"/>
      <c r="B704" s="19" t="s">
        <v>2365</v>
      </c>
      <c r="C704" s="14" t="s">
        <v>2415</v>
      </c>
      <c r="D704" s="14" t="s">
        <v>2420</v>
      </c>
      <c r="E704" s="12"/>
    </row>
    <row r="705" spans="1:5" ht="15" hidden="1" customHeight="1">
      <c r="A705" s="12"/>
      <c r="B705" s="19" t="s">
        <v>2365</v>
      </c>
      <c r="C705" s="14" t="s">
        <v>2415</v>
      </c>
      <c r="D705" s="14" t="s">
        <v>2421</v>
      </c>
      <c r="E705" s="12"/>
    </row>
    <row r="706" spans="1:5" ht="15" hidden="1" customHeight="1">
      <c r="A706" s="12"/>
      <c r="B706" s="19" t="s">
        <v>2365</v>
      </c>
      <c r="C706" s="14" t="s">
        <v>2415</v>
      </c>
      <c r="D706" s="14" t="s">
        <v>2422</v>
      </c>
      <c r="E706" s="12"/>
    </row>
    <row r="707" spans="1:5" ht="15" hidden="1" customHeight="1">
      <c r="A707" s="12"/>
      <c r="B707" s="19" t="s">
        <v>2365</v>
      </c>
      <c r="C707" s="14" t="s">
        <v>2415</v>
      </c>
      <c r="D707" s="14" t="s">
        <v>2423</v>
      </c>
      <c r="E707" s="12"/>
    </row>
    <row r="708" spans="1:5" ht="15" hidden="1" customHeight="1">
      <c r="A708" s="12"/>
      <c r="B708" s="19" t="s">
        <v>2365</v>
      </c>
      <c r="C708" s="14" t="s">
        <v>2424</v>
      </c>
      <c r="D708" s="14" t="s">
        <v>1755</v>
      </c>
      <c r="E708" s="12"/>
    </row>
    <row r="709" spans="1:5" ht="15" hidden="1" customHeight="1">
      <c r="A709" s="12"/>
      <c r="B709" s="19" t="s">
        <v>2365</v>
      </c>
      <c r="C709" s="14" t="s">
        <v>2424</v>
      </c>
      <c r="D709" s="14" t="s">
        <v>2425</v>
      </c>
      <c r="E709" s="12"/>
    </row>
    <row r="710" spans="1:5" ht="15" hidden="1" customHeight="1">
      <c r="A710" s="12"/>
      <c r="B710" s="19" t="s">
        <v>2365</v>
      </c>
      <c r="C710" s="14" t="s">
        <v>2424</v>
      </c>
      <c r="D710" s="14" t="s">
        <v>2426</v>
      </c>
      <c r="E710" s="12"/>
    </row>
    <row r="711" spans="1:5" ht="15" hidden="1" customHeight="1">
      <c r="A711" s="12"/>
      <c r="B711" s="19" t="s">
        <v>2365</v>
      </c>
      <c r="C711" s="14" t="s">
        <v>2424</v>
      </c>
      <c r="D711" s="14" t="s">
        <v>2427</v>
      </c>
      <c r="E711" s="12"/>
    </row>
    <row r="712" spans="1:5" ht="15" hidden="1" customHeight="1">
      <c r="A712" s="12"/>
      <c r="B712" s="19" t="s">
        <v>2365</v>
      </c>
      <c r="C712" s="14" t="s">
        <v>2424</v>
      </c>
      <c r="D712" s="14" t="s">
        <v>2428</v>
      </c>
      <c r="E712" s="12"/>
    </row>
    <row r="713" spans="1:5" ht="15" hidden="1" customHeight="1">
      <c r="A713" s="12"/>
      <c r="B713" s="19" t="s">
        <v>2365</v>
      </c>
      <c r="C713" s="14" t="s">
        <v>2424</v>
      </c>
      <c r="D713" s="14" t="s">
        <v>2429</v>
      </c>
      <c r="E713" s="12"/>
    </row>
    <row r="714" spans="1:5" ht="15" hidden="1" customHeight="1">
      <c r="A714" s="12"/>
      <c r="B714" s="19" t="s">
        <v>2365</v>
      </c>
      <c r="C714" s="14" t="s">
        <v>2424</v>
      </c>
      <c r="D714" s="14" t="s">
        <v>2430</v>
      </c>
      <c r="E714" s="12"/>
    </row>
    <row r="715" spans="1:5" ht="15" hidden="1" customHeight="1">
      <c r="A715" s="12"/>
      <c r="B715" s="19" t="s">
        <v>2365</v>
      </c>
      <c r="C715" s="14" t="s">
        <v>2424</v>
      </c>
      <c r="D715" s="14" t="s">
        <v>2431</v>
      </c>
      <c r="E715" s="12"/>
    </row>
    <row r="716" spans="1:5" ht="15" hidden="1" customHeight="1">
      <c r="A716" s="12"/>
      <c r="B716" s="19" t="s">
        <v>2365</v>
      </c>
      <c r="C716" s="14" t="s">
        <v>2424</v>
      </c>
      <c r="D716" s="14" t="s">
        <v>2432</v>
      </c>
      <c r="E716" s="12"/>
    </row>
    <row r="717" spans="1:5" ht="15" hidden="1" customHeight="1">
      <c r="A717" s="12"/>
      <c r="B717" s="19" t="s">
        <v>2365</v>
      </c>
      <c r="C717" s="14" t="s">
        <v>2424</v>
      </c>
      <c r="D717" s="14" t="s">
        <v>2433</v>
      </c>
      <c r="E717" s="12"/>
    </row>
    <row r="718" spans="1:5" ht="15" hidden="1" customHeight="1">
      <c r="A718" s="12"/>
      <c r="B718" s="19" t="s">
        <v>2365</v>
      </c>
      <c r="C718" s="14" t="s">
        <v>2424</v>
      </c>
      <c r="D718" s="14" t="s">
        <v>2434</v>
      </c>
      <c r="E718" s="12"/>
    </row>
    <row r="719" spans="1:5" ht="15" hidden="1" customHeight="1">
      <c r="A719" s="12"/>
      <c r="B719" s="19" t="s">
        <v>2365</v>
      </c>
      <c r="C719" s="14" t="s">
        <v>2424</v>
      </c>
      <c r="D719" s="14" t="s">
        <v>2435</v>
      </c>
      <c r="E719" s="12"/>
    </row>
    <row r="720" spans="1:5" ht="15" hidden="1" customHeight="1">
      <c r="A720" s="12"/>
      <c r="B720" s="19" t="s">
        <v>2365</v>
      </c>
      <c r="C720" s="14" t="s">
        <v>2424</v>
      </c>
      <c r="D720" s="14" t="s">
        <v>2436</v>
      </c>
      <c r="E720" s="12"/>
    </row>
    <row r="721" spans="1:5" ht="15" hidden="1" customHeight="1">
      <c r="A721" s="12"/>
      <c r="B721" s="19" t="s">
        <v>2365</v>
      </c>
      <c r="C721" s="14" t="s">
        <v>2424</v>
      </c>
      <c r="D721" s="14" t="s">
        <v>2437</v>
      </c>
      <c r="E721" s="12"/>
    </row>
    <row r="722" spans="1:5" ht="15" hidden="1" customHeight="1">
      <c r="A722" s="12"/>
      <c r="B722" s="19" t="s">
        <v>2365</v>
      </c>
      <c r="C722" s="14" t="s">
        <v>2424</v>
      </c>
      <c r="D722" s="14" t="s">
        <v>2438</v>
      </c>
      <c r="E722" s="12"/>
    </row>
    <row r="723" spans="1:5" ht="15" hidden="1" customHeight="1">
      <c r="A723" s="12"/>
      <c r="B723" s="19" t="s">
        <v>2365</v>
      </c>
      <c r="C723" s="14" t="s">
        <v>2424</v>
      </c>
      <c r="D723" s="14" t="s">
        <v>2439</v>
      </c>
      <c r="E723" s="12"/>
    </row>
    <row r="724" spans="1:5" ht="15" hidden="1" customHeight="1">
      <c r="A724" s="12"/>
      <c r="B724" s="19" t="s">
        <v>2365</v>
      </c>
      <c r="C724" s="14" t="s">
        <v>2440</v>
      </c>
      <c r="D724" s="14" t="s">
        <v>1755</v>
      </c>
      <c r="E724" s="12"/>
    </row>
    <row r="725" spans="1:5" ht="15" hidden="1" customHeight="1">
      <c r="A725" s="12"/>
      <c r="B725" s="19" t="s">
        <v>2365</v>
      </c>
      <c r="C725" s="14" t="s">
        <v>2440</v>
      </c>
      <c r="D725" s="14" t="s">
        <v>2441</v>
      </c>
      <c r="E725" s="12"/>
    </row>
    <row r="726" spans="1:5" ht="15" hidden="1" customHeight="1">
      <c r="A726" s="12"/>
      <c r="B726" s="19" t="s">
        <v>2365</v>
      </c>
      <c r="C726" s="14" t="s">
        <v>2440</v>
      </c>
      <c r="D726" s="14" t="s">
        <v>2442</v>
      </c>
      <c r="E726" s="12"/>
    </row>
    <row r="727" spans="1:5" ht="15" hidden="1" customHeight="1">
      <c r="A727" s="12"/>
      <c r="B727" s="19" t="s">
        <v>2365</v>
      </c>
      <c r="C727" s="14" t="s">
        <v>2440</v>
      </c>
      <c r="D727" s="14" t="s">
        <v>2443</v>
      </c>
      <c r="E727" s="12"/>
    </row>
    <row r="728" spans="1:5" ht="15" hidden="1" customHeight="1">
      <c r="A728" s="12"/>
      <c r="B728" s="19" t="s">
        <v>2365</v>
      </c>
      <c r="C728" s="14" t="s">
        <v>2444</v>
      </c>
      <c r="D728" s="14" t="s">
        <v>1755</v>
      </c>
      <c r="E728" s="12"/>
    </row>
    <row r="729" spans="1:5" ht="15" hidden="1" customHeight="1">
      <c r="A729" s="12"/>
      <c r="B729" s="19" t="s">
        <v>2365</v>
      </c>
      <c r="C729" s="14" t="s">
        <v>2444</v>
      </c>
      <c r="D729" s="14" t="s">
        <v>2445</v>
      </c>
      <c r="E729" s="12"/>
    </row>
    <row r="730" spans="1:5" ht="15" hidden="1" customHeight="1">
      <c r="A730" s="12"/>
      <c r="B730" s="19" t="s">
        <v>2365</v>
      </c>
      <c r="C730" s="14" t="s">
        <v>2444</v>
      </c>
      <c r="D730" s="14" t="s">
        <v>2446</v>
      </c>
      <c r="E730" s="12"/>
    </row>
    <row r="731" spans="1:5" ht="15" hidden="1" customHeight="1">
      <c r="A731" s="12"/>
      <c r="B731" s="19" t="s">
        <v>2365</v>
      </c>
      <c r="C731" s="14" t="s">
        <v>2444</v>
      </c>
      <c r="D731" s="14" t="s">
        <v>2447</v>
      </c>
      <c r="E731" s="12"/>
    </row>
    <row r="732" spans="1:5" ht="15" hidden="1" customHeight="1">
      <c r="A732" s="12"/>
      <c r="B732" s="19" t="s">
        <v>2365</v>
      </c>
      <c r="C732" s="14" t="s">
        <v>2444</v>
      </c>
      <c r="D732" s="14" t="s">
        <v>2448</v>
      </c>
      <c r="E732" s="12"/>
    </row>
    <row r="733" spans="1:5" ht="15" hidden="1" customHeight="1">
      <c r="A733" s="12"/>
      <c r="B733" s="19" t="s">
        <v>2365</v>
      </c>
      <c r="C733" s="14" t="s">
        <v>2444</v>
      </c>
      <c r="D733" s="14" t="s">
        <v>2449</v>
      </c>
      <c r="E733" s="12"/>
    </row>
    <row r="734" spans="1:5" ht="15" hidden="1" customHeight="1">
      <c r="A734" s="12"/>
      <c r="B734" s="19" t="s">
        <v>2365</v>
      </c>
      <c r="C734" s="14" t="s">
        <v>2444</v>
      </c>
      <c r="D734" s="14" t="s">
        <v>2450</v>
      </c>
      <c r="E734" s="12"/>
    </row>
    <row r="735" spans="1:5" ht="15" hidden="1" customHeight="1">
      <c r="A735" s="12"/>
      <c r="B735" s="19" t="s">
        <v>2365</v>
      </c>
      <c r="C735" s="14" t="s">
        <v>2444</v>
      </c>
      <c r="D735" s="14" t="s">
        <v>2451</v>
      </c>
      <c r="E735" s="12"/>
    </row>
    <row r="736" spans="1:5" ht="15" hidden="1" customHeight="1">
      <c r="A736" s="12"/>
      <c r="B736" s="19" t="s">
        <v>2365</v>
      </c>
      <c r="C736" s="14" t="s">
        <v>2444</v>
      </c>
      <c r="D736" s="14" t="s">
        <v>2452</v>
      </c>
      <c r="E736" s="12"/>
    </row>
    <row r="737" spans="1:5" ht="15" hidden="1" customHeight="1">
      <c r="A737" s="12"/>
      <c r="B737" s="19" t="s">
        <v>2365</v>
      </c>
      <c r="C737" s="14" t="s">
        <v>2444</v>
      </c>
      <c r="D737" s="14" t="s">
        <v>2453</v>
      </c>
      <c r="E737" s="12"/>
    </row>
    <row r="738" spans="1:5" ht="15" hidden="1" customHeight="1">
      <c r="A738" s="12"/>
      <c r="B738" s="19" t="s">
        <v>2365</v>
      </c>
      <c r="C738" s="14" t="s">
        <v>2444</v>
      </c>
      <c r="D738" s="14" t="s">
        <v>2454</v>
      </c>
      <c r="E738" s="12"/>
    </row>
    <row r="739" spans="1:5" ht="15" hidden="1" customHeight="1">
      <c r="A739" s="12"/>
      <c r="B739" s="19" t="s">
        <v>2365</v>
      </c>
      <c r="C739" s="14" t="s">
        <v>2444</v>
      </c>
      <c r="D739" s="14" t="s">
        <v>2455</v>
      </c>
      <c r="E739" s="12"/>
    </row>
    <row r="740" spans="1:5" ht="15" hidden="1" customHeight="1">
      <c r="A740" s="12"/>
      <c r="B740" s="20" t="s">
        <v>2365</v>
      </c>
      <c r="C740" s="14" t="s">
        <v>2444</v>
      </c>
      <c r="D740" s="14" t="s">
        <v>2456</v>
      </c>
      <c r="E740" s="12"/>
    </row>
    <row r="741" spans="1:5" ht="0.95" hidden="1" customHeight="1">
      <c r="A741" s="12"/>
      <c r="B741" s="21"/>
      <c r="C741" s="21"/>
      <c r="D741" s="21"/>
      <c r="E741" s="12"/>
    </row>
    <row r="742" spans="1:5" ht="12" hidden="1" customHeight="1">
      <c r="A742" s="12"/>
      <c r="B742" s="22" t="s">
        <v>1750</v>
      </c>
      <c r="C742" s="15" t="s">
        <v>1751</v>
      </c>
      <c r="D742" s="15" t="s">
        <v>1752</v>
      </c>
      <c r="E742" s="12"/>
    </row>
    <row r="743" spans="1:5" ht="15" hidden="1" customHeight="1">
      <c r="A743" s="12"/>
      <c r="B743" s="19" t="s">
        <v>2365</v>
      </c>
      <c r="C743" s="14" t="s">
        <v>2457</v>
      </c>
      <c r="D743" s="14" t="s">
        <v>1755</v>
      </c>
      <c r="E743" s="12"/>
    </row>
    <row r="744" spans="1:5" ht="15" hidden="1" customHeight="1">
      <c r="A744" s="12"/>
      <c r="B744" s="19" t="s">
        <v>2365</v>
      </c>
      <c r="C744" s="14" t="s">
        <v>2457</v>
      </c>
      <c r="D744" s="14" t="s">
        <v>2458</v>
      </c>
      <c r="E744" s="12"/>
    </row>
    <row r="745" spans="1:5" ht="15" hidden="1" customHeight="1">
      <c r="A745" s="12"/>
      <c r="B745" s="19" t="s">
        <v>2365</v>
      </c>
      <c r="C745" s="14" t="s">
        <v>2457</v>
      </c>
      <c r="D745" s="14" t="s">
        <v>2459</v>
      </c>
      <c r="E745" s="12"/>
    </row>
    <row r="746" spans="1:5" ht="15" hidden="1" customHeight="1">
      <c r="A746" s="12"/>
      <c r="B746" s="19" t="s">
        <v>2365</v>
      </c>
      <c r="C746" s="14" t="s">
        <v>2457</v>
      </c>
      <c r="D746" s="14" t="s">
        <v>2460</v>
      </c>
      <c r="E746" s="12"/>
    </row>
    <row r="747" spans="1:5" ht="15" hidden="1" customHeight="1">
      <c r="A747" s="12"/>
      <c r="B747" s="19" t="s">
        <v>2365</v>
      </c>
      <c r="C747" s="14" t="s">
        <v>2457</v>
      </c>
      <c r="D747" s="14" t="s">
        <v>2461</v>
      </c>
      <c r="E747" s="12"/>
    </row>
    <row r="748" spans="1:5" ht="15" hidden="1" customHeight="1">
      <c r="A748" s="12"/>
      <c r="B748" s="19" t="s">
        <v>2365</v>
      </c>
      <c r="C748" s="14" t="s">
        <v>2457</v>
      </c>
      <c r="D748" s="14" t="s">
        <v>2462</v>
      </c>
      <c r="E748" s="12"/>
    </row>
    <row r="749" spans="1:5" ht="15" hidden="1" customHeight="1">
      <c r="A749" s="12"/>
      <c r="B749" s="19" t="s">
        <v>2365</v>
      </c>
      <c r="C749" s="14" t="s">
        <v>2457</v>
      </c>
      <c r="D749" s="14" t="s">
        <v>2463</v>
      </c>
      <c r="E749" s="12"/>
    </row>
    <row r="750" spans="1:5" ht="15" hidden="1" customHeight="1">
      <c r="A750" s="12"/>
      <c r="B750" s="19" t="s">
        <v>2365</v>
      </c>
      <c r="C750" s="14" t="s">
        <v>2457</v>
      </c>
      <c r="D750" s="14" t="s">
        <v>2464</v>
      </c>
      <c r="E750" s="12"/>
    </row>
    <row r="751" spans="1:5" ht="15" hidden="1" customHeight="1">
      <c r="A751" s="12"/>
      <c r="B751" s="19" t="s">
        <v>2365</v>
      </c>
      <c r="C751" s="14" t="s">
        <v>2465</v>
      </c>
      <c r="D751" s="14" t="s">
        <v>1755</v>
      </c>
      <c r="E751" s="12"/>
    </row>
    <row r="752" spans="1:5" ht="15" hidden="1" customHeight="1">
      <c r="A752" s="12"/>
      <c r="B752" s="19" t="s">
        <v>2365</v>
      </c>
      <c r="C752" s="14" t="s">
        <v>2465</v>
      </c>
      <c r="D752" s="14" t="s">
        <v>2466</v>
      </c>
      <c r="E752" s="12"/>
    </row>
    <row r="753" spans="1:5" ht="15" hidden="1" customHeight="1">
      <c r="A753" s="12"/>
      <c r="B753" s="19" t="s">
        <v>2365</v>
      </c>
      <c r="C753" s="14" t="s">
        <v>2465</v>
      </c>
      <c r="D753" s="14" t="s">
        <v>2467</v>
      </c>
      <c r="E753" s="12"/>
    </row>
    <row r="754" spans="1:5" ht="15" hidden="1" customHeight="1">
      <c r="A754" s="12"/>
      <c r="B754" s="19" t="s">
        <v>2365</v>
      </c>
      <c r="C754" s="14" t="s">
        <v>2465</v>
      </c>
      <c r="D754" s="14" t="s">
        <v>2468</v>
      </c>
      <c r="E754" s="12"/>
    </row>
    <row r="755" spans="1:5" ht="15" hidden="1" customHeight="1">
      <c r="A755" s="12"/>
      <c r="B755" s="19" t="s">
        <v>2365</v>
      </c>
      <c r="C755" s="14" t="s">
        <v>2465</v>
      </c>
      <c r="D755" s="14" t="s">
        <v>2469</v>
      </c>
      <c r="E755" s="12"/>
    </row>
    <row r="756" spans="1:5" ht="15" hidden="1" customHeight="1">
      <c r="A756" s="12"/>
      <c r="B756" s="19" t="s">
        <v>2365</v>
      </c>
      <c r="C756" s="14" t="s">
        <v>2465</v>
      </c>
      <c r="D756" s="14" t="s">
        <v>2470</v>
      </c>
      <c r="E756" s="12"/>
    </row>
    <row r="757" spans="1:5" ht="15" hidden="1" customHeight="1">
      <c r="A757" s="12"/>
      <c r="B757" s="19" t="s">
        <v>2365</v>
      </c>
      <c r="C757" s="14" t="s">
        <v>2465</v>
      </c>
      <c r="D757" s="14" t="s">
        <v>2471</v>
      </c>
      <c r="E757" s="12"/>
    </row>
    <row r="758" spans="1:5" ht="15" hidden="1" customHeight="1">
      <c r="A758" s="12"/>
      <c r="B758" s="19" t="s">
        <v>2365</v>
      </c>
      <c r="C758" s="14" t="s">
        <v>2465</v>
      </c>
      <c r="D758" s="14" t="s">
        <v>2472</v>
      </c>
      <c r="E758" s="12"/>
    </row>
    <row r="759" spans="1:5" ht="15" hidden="1" customHeight="1">
      <c r="A759" s="12"/>
      <c r="B759" s="19" t="s">
        <v>2365</v>
      </c>
      <c r="C759" s="14" t="s">
        <v>2473</v>
      </c>
      <c r="D759" s="14" t="s">
        <v>1755</v>
      </c>
      <c r="E759" s="12"/>
    </row>
    <row r="760" spans="1:5" ht="15" hidden="1" customHeight="1">
      <c r="A760" s="12"/>
      <c r="B760" s="19" t="s">
        <v>2365</v>
      </c>
      <c r="C760" s="14" t="s">
        <v>2473</v>
      </c>
      <c r="D760" s="14" t="s">
        <v>2279</v>
      </c>
      <c r="E760" s="12"/>
    </row>
    <row r="761" spans="1:5" ht="15" hidden="1" customHeight="1">
      <c r="A761" s="12"/>
      <c r="B761" s="19" t="s">
        <v>2365</v>
      </c>
      <c r="C761" s="14" t="s">
        <v>2473</v>
      </c>
      <c r="D761" s="14" t="s">
        <v>2474</v>
      </c>
      <c r="E761" s="12"/>
    </row>
    <row r="762" spans="1:5" ht="15" hidden="1" customHeight="1">
      <c r="A762" s="12"/>
      <c r="B762" s="19" t="s">
        <v>2365</v>
      </c>
      <c r="C762" s="14" t="s">
        <v>2473</v>
      </c>
      <c r="D762" s="14" t="s">
        <v>2475</v>
      </c>
      <c r="E762" s="12"/>
    </row>
    <row r="763" spans="1:5" ht="15" hidden="1" customHeight="1">
      <c r="A763" s="12"/>
      <c r="B763" s="19" t="s">
        <v>2365</v>
      </c>
      <c r="C763" s="14" t="s">
        <v>2473</v>
      </c>
      <c r="D763" s="14" t="s">
        <v>2476</v>
      </c>
      <c r="E763" s="12"/>
    </row>
    <row r="764" spans="1:5" ht="15" hidden="1" customHeight="1">
      <c r="A764" s="12"/>
      <c r="B764" s="19" t="s">
        <v>2365</v>
      </c>
      <c r="C764" s="14" t="s">
        <v>2473</v>
      </c>
      <c r="D764" s="14" t="s">
        <v>2477</v>
      </c>
      <c r="E764" s="12"/>
    </row>
    <row r="765" spans="1:5" ht="15" hidden="1" customHeight="1">
      <c r="A765" s="12"/>
      <c r="B765" s="19" t="s">
        <v>2365</v>
      </c>
      <c r="C765" s="14" t="s">
        <v>2473</v>
      </c>
      <c r="D765" s="14" t="s">
        <v>2478</v>
      </c>
      <c r="E765" s="12"/>
    </row>
    <row r="766" spans="1:5" ht="15" hidden="1" customHeight="1">
      <c r="A766" s="12"/>
      <c r="B766" s="19" t="s">
        <v>2365</v>
      </c>
      <c r="C766" s="14" t="s">
        <v>2473</v>
      </c>
      <c r="D766" s="14" t="s">
        <v>2479</v>
      </c>
      <c r="E766" s="12"/>
    </row>
    <row r="767" spans="1:5" ht="15" hidden="1" customHeight="1">
      <c r="A767" s="12"/>
      <c r="B767" s="19" t="s">
        <v>2365</v>
      </c>
      <c r="C767" s="14" t="s">
        <v>2473</v>
      </c>
      <c r="D767" s="14" t="s">
        <v>2480</v>
      </c>
      <c r="E767" s="12"/>
    </row>
    <row r="768" spans="1:5" ht="15" hidden="1" customHeight="1">
      <c r="A768" s="12"/>
      <c r="B768" s="19" t="s">
        <v>2365</v>
      </c>
      <c r="C768" s="14" t="s">
        <v>2473</v>
      </c>
      <c r="D768" s="14" t="s">
        <v>2481</v>
      </c>
      <c r="E768" s="12"/>
    </row>
    <row r="769" spans="1:5" ht="15" hidden="1" customHeight="1">
      <c r="A769" s="12"/>
      <c r="B769" s="19" t="s">
        <v>2365</v>
      </c>
      <c r="C769" s="14" t="s">
        <v>2473</v>
      </c>
      <c r="D769" s="14" t="s">
        <v>2482</v>
      </c>
      <c r="E769" s="12"/>
    </row>
    <row r="770" spans="1:5" ht="15" hidden="1" customHeight="1">
      <c r="A770" s="12"/>
      <c r="B770" s="19" t="s">
        <v>2365</v>
      </c>
      <c r="C770" s="14" t="s">
        <v>2473</v>
      </c>
      <c r="D770" s="14" t="s">
        <v>2483</v>
      </c>
      <c r="E770" s="12"/>
    </row>
    <row r="771" spans="1:5" ht="15" hidden="1" customHeight="1">
      <c r="A771" s="12"/>
      <c r="B771" s="19" t="s">
        <v>2365</v>
      </c>
      <c r="C771" s="14" t="s">
        <v>2473</v>
      </c>
      <c r="D771" s="14" t="s">
        <v>2484</v>
      </c>
      <c r="E771" s="12"/>
    </row>
    <row r="772" spans="1:5" ht="15" hidden="1" customHeight="1">
      <c r="A772" s="12"/>
      <c r="B772" s="19" t="s">
        <v>2365</v>
      </c>
      <c r="C772" s="14" t="s">
        <v>2473</v>
      </c>
      <c r="D772" s="14" t="s">
        <v>2485</v>
      </c>
      <c r="E772" s="12"/>
    </row>
    <row r="773" spans="1:5" ht="15" hidden="1" customHeight="1">
      <c r="A773" s="12"/>
      <c r="B773" s="19" t="s">
        <v>2365</v>
      </c>
      <c r="C773" s="14" t="s">
        <v>2486</v>
      </c>
      <c r="D773" s="14" t="s">
        <v>1755</v>
      </c>
      <c r="E773" s="12"/>
    </row>
    <row r="774" spans="1:5" ht="15" hidden="1" customHeight="1">
      <c r="A774" s="12"/>
      <c r="B774" s="19" t="s">
        <v>2365</v>
      </c>
      <c r="C774" s="14" t="s">
        <v>2486</v>
      </c>
      <c r="D774" s="14" t="s">
        <v>2487</v>
      </c>
      <c r="E774" s="12"/>
    </row>
    <row r="775" spans="1:5" ht="15" hidden="1" customHeight="1">
      <c r="A775" s="12"/>
      <c r="B775" s="19" t="s">
        <v>2365</v>
      </c>
      <c r="C775" s="14" t="s">
        <v>2486</v>
      </c>
      <c r="D775" s="14" t="s">
        <v>2488</v>
      </c>
      <c r="E775" s="12"/>
    </row>
    <row r="776" spans="1:5" ht="15" hidden="1" customHeight="1">
      <c r="A776" s="12"/>
      <c r="B776" s="19" t="s">
        <v>2365</v>
      </c>
      <c r="C776" s="14" t="s">
        <v>2486</v>
      </c>
      <c r="D776" s="14" t="s">
        <v>2489</v>
      </c>
      <c r="E776" s="12"/>
    </row>
    <row r="777" spans="1:5" ht="15" hidden="1" customHeight="1">
      <c r="A777" s="12"/>
      <c r="B777" s="19" t="s">
        <v>2365</v>
      </c>
      <c r="C777" s="14" t="s">
        <v>2486</v>
      </c>
      <c r="D777" s="14" t="s">
        <v>2490</v>
      </c>
      <c r="E777" s="12"/>
    </row>
    <row r="778" spans="1:5" ht="15" hidden="1" customHeight="1">
      <c r="A778" s="12"/>
      <c r="B778" s="19" t="s">
        <v>2365</v>
      </c>
      <c r="C778" s="14" t="s">
        <v>2491</v>
      </c>
      <c r="D778" s="14" t="s">
        <v>1755</v>
      </c>
      <c r="E778" s="12"/>
    </row>
    <row r="779" spans="1:5" ht="15" hidden="1" customHeight="1">
      <c r="A779" s="12"/>
      <c r="B779" s="19" t="s">
        <v>2365</v>
      </c>
      <c r="C779" s="14" t="s">
        <v>2491</v>
      </c>
      <c r="D779" s="14" t="s">
        <v>2492</v>
      </c>
      <c r="E779" s="12"/>
    </row>
    <row r="780" spans="1:5" ht="15" hidden="1" customHeight="1">
      <c r="A780" s="12"/>
      <c r="B780" s="19" t="s">
        <v>2365</v>
      </c>
      <c r="C780" s="14" t="s">
        <v>2491</v>
      </c>
      <c r="D780" s="14" t="s">
        <v>2493</v>
      </c>
      <c r="E780" s="12"/>
    </row>
    <row r="781" spans="1:5" ht="15" hidden="1" customHeight="1">
      <c r="A781" s="12"/>
      <c r="B781" s="19" t="s">
        <v>2365</v>
      </c>
      <c r="C781" s="14" t="s">
        <v>2491</v>
      </c>
      <c r="D781" s="14" t="s">
        <v>2494</v>
      </c>
      <c r="E781" s="12"/>
    </row>
    <row r="782" spans="1:5" ht="15" hidden="1" customHeight="1">
      <c r="A782" s="12"/>
      <c r="B782" s="19" t="s">
        <v>2365</v>
      </c>
      <c r="C782" s="14" t="s">
        <v>2491</v>
      </c>
      <c r="D782" s="14" t="s">
        <v>2495</v>
      </c>
      <c r="E782" s="12"/>
    </row>
    <row r="783" spans="1:5" ht="15" hidden="1" customHeight="1">
      <c r="A783" s="12"/>
      <c r="B783" s="19" t="s">
        <v>2365</v>
      </c>
      <c r="C783" s="14" t="s">
        <v>2491</v>
      </c>
      <c r="D783" s="14" t="s">
        <v>2496</v>
      </c>
      <c r="E783" s="12"/>
    </row>
    <row r="784" spans="1:5" ht="15" hidden="1" customHeight="1">
      <c r="A784" s="12"/>
      <c r="B784" s="19" t="s">
        <v>2365</v>
      </c>
      <c r="C784" s="14" t="s">
        <v>2491</v>
      </c>
      <c r="D784" s="14" t="s">
        <v>2497</v>
      </c>
      <c r="E784" s="12"/>
    </row>
    <row r="785" spans="1:5" ht="15" hidden="1" customHeight="1">
      <c r="A785" s="12"/>
      <c r="B785" s="19" t="s">
        <v>2365</v>
      </c>
      <c r="C785" s="14" t="s">
        <v>2491</v>
      </c>
      <c r="D785" s="14" t="s">
        <v>2498</v>
      </c>
      <c r="E785" s="12"/>
    </row>
    <row r="786" spans="1:5" ht="15" hidden="1" customHeight="1">
      <c r="A786" s="12"/>
      <c r="B786" s="19" t="s">
        <v>2365</v>
      </c>
      <c r="C786" s="14" t="s">
        <v>2491</v>
      </c>
      <c r="D786" s="14" t="s">
        <v>2499</v>
      </c>
      <c r="E786" s="12"/>
    </row>
    <row r="787" spans="1:5" ht="15" hidden="1" customHeight="1">
      <c r="A787" s="12"/>
      <c r="B787" s="19" t="s">
        <v>2365</v>
      </c>
      <c r="C787" s="14" t="s">
        <v>2491</v>
      </c>
      <c r="D787" s="14" t="s">
        <v>2500</v>
      </c>
      <c r="E787" s="12"/>
    </row>
    <row r="788" spans="1:5" ht="15" hidden="1" customHeight="1">
      <c r="A788" s="12"/>
      <c r="B788" s="19" t="s">
        <v>2365</v>
      </c>
      <c r="C788" s="14" t="s">
        <v>2491</v>
      </c>
      <c r="D788" s="14" t="s">
        <v>2501</v>
      </c>
      <c r="E788" s="12"/>
    </row>
    <row r="789" spans="1:5" ht="15" hidden="1" customHeight="1">
      <c r="A789" s="12"/>
      <c r="B789" s="19" t="s">
        <v>2365</v>
      </c>
      <c r="C789" s="14" t="s">
        <v>2491</v>
      </c>
      <c r="D789" s="14" t="s">
        <v>2502</v>
      </c>
      <c r="E789" s="12"/>
    </row>
    <row r="790" spans="1:5" ht="15" customHeight="1">
      <c r="A790" s="12"/>
      <c r="B790" s="19" t="s">
        <v>2503</v>
      </c>
      <c r="C790" s="14" t="s">
        <v>1755</v>
      </c>
      <c r="D790" s="14" t="s">
        <v>1755</v>
      </c>
      <c r="E790" s="16" t="str">
        <f t="shared" ref="E790:E793" si="0">+LEFT(B790,2)&amp;LEFT(C790,2)&amp;LEFT(D790,2)</f>
        <v xml:space="preserve">07  </v>
      </c>
    </row>
    <row r="791" spans="1:5" ht="15" customHeight="1">
      <c r="A791" s="12"/>
      <c r="B791" s="19" t="s">
        <v>2503</v>
      </c>
      <c r="C791" s="14" t="s">
        <v>2504</v>
      </c>
      <c r="D791" s="14" t="s">
        <v>1755</v>
      </c>
      <c r="E791" s="16" t="str">
        <f t="shared" si="0"/>
        <v xml:space="preserve">0701 </v>
      </c>
    </row>
    <row r="792" spans="1:5" ht="15" customHeight="1">
      <c r="A792" s="12"/>
      <c r="B792" s="19" t="s">
        <v>2503</v>
      </c>
      <c r="C792" s="14" t="s">
        <v>2504</v>
      </c>
      <c r="D792" s="14" t="s">
        <v>2505</v>
      </c>
      <c r="E792" s="16" t="str">
        <f t="shared" si="0"/>
        <v>070101</v>
      </c>
    </row>
    <row r="793" spans="1:5" ht="15" customHeight="1">
      <c r="A793" s="12"/>
      <c r="B793" s="20" t="s">
        <v>2503</v>
      </c>
      <c r="C793" s="14" t="s">
        <v>2504</v>
      </c>
      <c r="D793" s="14" t="s">
        <v>2446</v>
      </c>
      <c r="E793" s="16" t="str">
        <f t="shared" si="0"/>
        <v>070102</v>
      </c>
    </row>
    <row r="794" spans="1:5" ht="0.95" hidden="1" customHeight="1">
      <c r="A794" s="12"/>
      <c r="B794" s="21"/>
      <c r="C794" s="21"/>
      <c r="D794" s="21"/>
      <c r="E794" s="16"/>
    </row>
    <row r="795" spans="1:5" ht="12" hidden="1" customHeight="1">
      <c r="A795" s="12"/>
      <c r="B795" s="22" t="s">
        <v>1750</v>
      </c>
      <c r="C795" s="15" t="s">
        <v>1751</v>
      </c>
      <c r="D795" s="15" t="s">
        <v>1752</v>
      </c>
      <c r="E795" s="16"/>
    </row>
    <row r="796" spans="1:5" ht="15" customHeight="1">
      <c r="A796" s="12"/>
      <c r="B796" s="19" t="s">
        <v>2503</v>
      </c>
      <c r="C796" s="14" t="s">
        <v>2504</v>
      </c>
      <c r="D796" s="14" t="s">
        <v>2506</v>
      </c>
      <c r="E796" s="16" t="str">
        <f t="shared" ref="E796:E800" si="1">+LEFT(B796,2)&amp;LEFT(C796,2)&amp;LEFT(D796,2)</f>
        <v>070103</v>
      </c>
    </row>
    <row r="797" spans="1:5" ht="15" customHeight="1">
      <c r="A797" s="12"/>
      <c r="B797" s="19" t="s">
        <v>2503</v>
      </c>
      <c r="C797" s="14" t="s">
        <v>2504</v>
      </c>
      <c r="D797" s="14" t="s">
        <v>2507</v>
      </c>
      <c r="E797" s="16" t="str">
        <f t="shared" si="1"/>
        <v>070104</v>
      </c>
    </row>
    <row r="798" spans="1:5" ht="15" customHeight="1">
      <c r="A798" s="12"/>
      <c r="B798" s="19" t="s">
        <v>2503</v>
      </c>
      <c r="C798" s="14" t="s">
        <v>2504</v>
      </c>
      <c r="D798" s="14" t="s">
        <v>2508</v>
      </c>
      <c r="E798" s="16" t="str">
        <f t="shared" si="1"/>
        <v>070105</v>
      </c>
    </row>
    <row r="799" spans="1:5" ht="15" customHeight="1">
      <c r="A799" s="12"/>
      <c r="B799" s="19" t="s">
        <v>2503</v>
      </c>
      <c r="C799" s="14" t="s">
        <v>2504</v>
      </c>
      <c r="D799" s="14" t="s">
        <v>2509</v>
      </c>
      <c r="E799" s="16" t="str">
        <f t="shared" si="1"/>
        <v>070106</v>
      </c>
    </row>
    <row r="800" spans="1:5" ht="15" customHeight="1">
      <c r="A800" s="12"/>
      <c r="B800" s="19" t="s">
        <v>2503</v>
      </c>
      <c r="C800" s="14" t="s">
        <v>2504</v>
      </c>
      <c r="D800" s="14" t="s">
        <v>2510</v>
      </c>
      <c r="E800" s="16" t="str">
        <f t="shared" si="1"/>
        <v>070107</v>
      </c>
    </row>
    <row r="801" spans="1:5" ht="15" hidden="1" customHeight="1">
      <c r="A801" s="12"/>
      <c r="B801" s="19" t="s">
        <v>2511</v>
      </c>
      <c r="C801" s="14" t="s">
        <v>1755</v>
      </c>
      <c r="D801" s="14" t="s">
        <v>1755</v>
      </c>
      <c r="E801" s="12"/>
    </row>
    <row r="802" spans="1:5" ht="15" hidden="1" customHeight="1">
      <c r="A802" s="12"/>
      <c r="B802" s="19" t="s">
        <v>2511</v>
      </c>
      <c r="C802" s="14" t="s">
        <v>2512</v>
      </c>
      <c r="D802" s="14" t="s">
        <v>1755</v>
      </c>
      <c r="E802" s="12"/>
    </row>
    <row r="803" spans="1:5" ht="15" hidden="1" customHeight="1">
      <c r="A803" s="12"/>
      <c r="B803" s="19" t="s">
        <v>2511</v>
      </c>
      <c r="C803" s="14" t="s">
        <v>2512</v>
      </c>
      <c r="D803" s="14" t="s">
        <v>2512</v>
      </c>
      <c r="E803" s="12"/>
    </row>
    <row r="804" spans="1:5" ht="15" hidden="1" customHeight="1">
      <c r="A804" s="12"/>
      <c r="B804" s="19" t="s">
        <v>2511</v>
      </c>
      <c r="C804" s="14" t="s">
        <v>2512</v>
      </c>
      <c r="D804" s="14" t="s">
        <v>2513</v>
      </c>
      <c r="E804" s="12"/>
    </row>
    <row r="805" spans="1:5" ht="15" hidden="1" customHeight="1">
      <c r="A805" s="12"/>
      <c r="B805" s="19" t="s">
        <v>2511</v>
      </c>
      <c r="C805" s="14" t="s">
        <v>2512</v>
      </c>
      <c r="D805" s="14" t="s">
        <v>2514</v>
      </c>
      <c r="E805" s="12"/>
    </row>
    <row r="806" spans="1:5" ht="15" hidden="1" customHeight="1">
      <c r="A806" s="12"/>
      <c r="B806" s="19" t="s">
        <v>2511</v>
      </c>
      <c r="C806" s="14" t="s">
        <v>2512</v>
      </c>
      <c r="D806" s="14" t="s">
        <v>2515</v>
      </c>
      <c r="E806" s="12"/>
    </row>
    <row r="807" spans="1:5" ht="15" hidden="1" customHeight="1">
      <c r="A807" s="12"/>
      <c r="B807" s="19" t="s">
        <v>2511</v>
      </c>
      <c r="C807" s="14" t="s">
        <v>2512</v>
      </c>
      <c r="D807" s="14" t="s">
        <v>2516</v>
      </c>
      <c r="E807" s="12"/>
    </row>
    <row r="808" spans="1:5" ht="15" hidden="1" customHeight="1">
      <c r="A808" s="12"/>
      <c r="B808" s="19" t="s">
        <v>2511</v>
      </c>
      <c r="C808" s="14" t="s">
        <v>2512</v>
      </c>
      <c r="D808" s="14" t="s">
        <v>2517</v>
      </c>
      <c r="E808" s="12"/>
    </row>
    <row r="809" spans="1:5" ht="15" hidden="1" customHeight="1">
      <c r="A809" s="12"/>
      <c r="B809" s="19" t="s">
        <v>2511</v>
      </c>
      <c r="C809" s="14" t="s">
        <v>2512</v>
      </c>
      <c r="D809" s="14" t="s">
        <v>2518</v>
      </c>
      <c r="E809" s="12"/>
    </row>
    <row r="810" spans="1:5" ht="15" hidden="1" customHeight="1">
      <c r="A810" s="12"/>
      <c r="B810" s="19" t="s">
        <v>2511</v>
      </c>
      <c r="C810" s="14" t="s">
        <v>2512</v>
      </c>
      <c r="D810" s="14" t="s">
        <v>2519</v>
      </c>
      <c r="E810" s="12"/>
    </row>
    <row r="811" spans="1:5" ht="15" hidden="1" customHeight="1">
      <c r="A811" s="12"/>
      <c r="B811" s="19" t="s">
        <v>2511</v>
      </c>
      <c r="C811" s="14" t="s">
        <v>2520</v>
      </c>
      <c r="D811" s="14" t="s">
        <v>1755</v>
      </c>
      <c r="E811" s="12"/>
    </row>
    <row r="812" spans="1:5" ht="15" hidden="1" customHeight="1">
      <c r="A812" s="12"/>
      <c r="B812" s="19" t="s">
        <v>2511</v>
      </c>
      <c r="C812" s="14" t="s">
        <v>2520</v>
      </c>
      <c r="D812" s="14" t="s">
        <v>2521</v>
      </c>
      <c r="E812" s="12"/>
    </row>
    <row r="813" spans="1:5" ht="15" hidden="1" customHeight="1">
      <c r="A813" s="12"/>
      <c r="B813" s="19" t="s">
        <v>2511</v>
      </c>
      <c r="C813" s="14" t="s">
        <v>2520</v>
      </c>
      <c r="D813" s="14" t="s">
        <v>2522</v>
      </c>
      <c r="E813" s="12"/>
    </row>
    <row r="814" spans="1:5" ht="15" hidden="1" customHeight="1">
      <c r="A814" s="12"/>
      <c r="B814" s="19" t="s">
        <v>2511</v>
      </c>
      <c r="C814" s="14" t="s">
        <v>2520</v>
      </c>
      <c r="D814" s="14" t="s">
        <v>2523</v>
      </c>
      <c r="E814" s="12"/>
    </row>
    <row r="815" spans="1:5" ht="15" hidden="1" customHeight="1">
      <c r="A815" s="12"/>
      <c r="B815" s="19" t="s">
        <v>2511</v>
      </c>
      <c r="C815" s="14" t="s">
        <v>2520</v>
      </c>
      <c r="D815" s="14" t="s">
        <v>2524</v>
      </c>
      <c r="E815" s="12"/>
    </row>
    <row r="816" spans="1:5" ht="15" hidden="1" customHeight="1">
      <c r="A816" s="12"/>
      <c r="B816" s="19" t="s">
        <v>2511</v>
      </c>
      <c r="C816" s="14" t="s">
        <v>2520</v>
      </c>
      <c r="D816" s="14" t="s">
        <v>2525</v>
      </c>
      <c r="E816" s="12"/>
    </row>
    <row r="817" spans="1:5" ht="15" hidden="1" customHeight="1">
      <c r="A817" s="12"/>
      <c r="B817" s="19" t="s">
        <v>2511</v>
      </c>
      <c r="C817" s="14" t="s">
        <v>2520</v>
      </c>
      <c r="D817" s="14" t="s">
        <v>2526</v>
      </c>
      <c r="E817" s="12"/>
    </row>
    <row r="818" spans="1:5" ht="15" hidden="1" customHeight="1">
      <c r="A818" s="12"/>
      <c r="B818" s="19" t="s">
        <v>2511</v>
      </c>
      <c r="C818" s="14" t="s">
        <v>2520</v>
      </c>
      <c r="D818" s="14" t="s">
        <v>2527</v>
      </c>
      <c r="E818" s="12"/>
    </row>
    <row r="819" spans="1:5" ht="15" hidden="1" customHeight="1">
      <c r="A819" s="12"/>
      <c r="B819" s="19" t="s">
        <v>2511</v>
      </c>
      <c r="C819" s="14" t="s">
        <v>2528</v>
      </c>
      <c r="D819" s="14" t="s">
        <v>1755</v>
      </c>
      <c r="E819" s="12"/>
    </row>
    <row r="820" spans="1:5" ht="15" hidden="1" customHeight="1">
      <c r="A820" s="12"/>
      <c r="B820" s="19" t="s">
        <v>2511</v>
      </c>
      <c r="C820" s="14" t="s">
        <v>2528</v>
      </c>
      <c r="D820" s="14" t="s">
        <v>2529</v>
      </c>
      <c r="E820" s="12"/>
    </row>
    <row r="821" spans="1:5" ht="15" hidden="1" customHeight="1">
      <c r="A821" s="12"/>
      <c r="B821" s="19" t="s">
        <v>2511</v>
      </c>
      <c r="C821" s="14" t="s">
        <v>2528</v>
      </c>
      <c r="D821" s="14" t="s">
        <v>2530</v>
      </c>
      <c r="E821" s="12"/>
    </row>
    <row r="822" spans="1:5" ht="15" hidden="1" customHeight="1">
      <c r="A822" s="12"/>
      <c r="B822" s="19" t="s">
        <v>2511</v>
      </c>
      <c r="C822" s="14" t="s">
        <v>2528</v>
      </c>
      <c r="D822" s="14" t="s">
        <v>2531</v>
      </c>
      <c r="E822" s="12"/>
    </row>
    <row r="823" spans="1:5" ht="15" hidden="1" customHeight="1">
      <c r="A823" s="12"/>
      <c r="B823" s="19" t="s">
        <v>2511</v>
      </c>
      <c r="C823" s="14" t="s">
        <v>2528</v>
      </c>
      <c r="D823" s="14" t="s">
        <v>2532</v>
      </c>
      <c r="E823" s="12"/>
    </row>
    <row r="824" spans="1:5" ht="15" hidden="1" customHeight="1">
      <c r="A824" s="12"/>
      <c r="B824" s="19" t="s">
        <v>2511</v>
      </c>
      <c r="C824" s="14" t="s">
        <v>2528</v>
      </c>
      <c r="D824" s="14" t="s">
        <v>2533</v>
      </c>
      <c r="E824" s="12"/>
    </row>
    <row r="825" spans="1:5" ht="15" hidden="1" customHeight="1">
      <c r="A825" s="12"/>
      <c r="B825" s="19" t="s">
        <v>2511</v>
      </c>
      <c r="C825" s="14" t="s">
        <v>2528</v>
      </c>
      <c r="D825" s="14" t="s">
        <v>2534</v>
      </c>
      <c r="E825" s="12"/>
    </row>
    <row r="826" spans="1:5" ht="15" hidden="1" customHeight="1">
      <c r="A826" s="12"/>
      <c r="B826" s="19" t="s">
        <v>2511</v>
      </c>
      <c r="C826" s="14" t="s">
        <v>2528</v>
      </c>
      <c r="D826" s="14" t="s">
        <v>2535</v>
      </c>
      <c r="E826" s="12"/>
    </row>
    <row r="827" spans="1:5" ht="15" hidden="1" customHeight="1">
      <c r="A827" s="12"/>
      <c r="B827" s="19" t="s">
        <v>2511</v>
      </c>
      <c r="C827" s="14" t="s">
        <v>2528</v>
      </c>
      <c r="D827" s="14" t="s">
        <v>2536</v>
      </c>
      <c r="E827" s="12"/>
    </row>
    <row r="828" spans="1:5" ht="15" hidden="1" customHeight="1">
      <c r="A828" s="12"/>
      <c r="B828" s="19" t="s">
        <v>2511</v>
      </c>
      <c r="C828" s="14" t="s">
        <v>2528</v>
      </c>
      <c r="D828" s="14" t="s">
        <v>2537</v>
      </c>
      <c r="E828" s="12"/>
    </row>
    <row r="829" spans="1:5" ht="15" hidden="1" customHeight="1">
      <c r="A829" s="12"/>
      <c r="B829" s="19" t="s">
        <v>2511</v>
      </c>
      <c r="C829" s="14" t="s">
        <v>2538</v>
      </c>
      <c r="D829" s="14" t="s">
        <v>1755</v>
      </c>
      <c r="E829" s="12"/>
    </row>
    <row r="830" spans="1:5" ht="15" hidden="1" customHeight="1">
      <c r="A830" s="12"/>
      <c r="B830" s="19" t="s">
        <v>2511</v>
      </c>
      <c r="C830" s="14" t="s">
        <v>2538</v>
      </c>
      <c r="D830" s="14" t="s">
        <v>2539</v>
      </c>
      <c r="E830" s="12"/>
    </row>
    <row r="831" spans="1:5" ht="15" hidden="1" customHeight="1">
      <c r="A831" s="12"/>
      <c r="B831" s="19" t="s">
        <v>2511</v>
      </c>
      <c r="C831" s="14" t="s">
        <v>2538</v>
      </c>
      <c r="D831" s="14" t="s">
        <v>2540</v>
      </c>
      <c r="E831" s="12"/>
    </row>
    <row r="832" spans="1:5" ht="15" hidden="1" customHeight="1">
      <c r="A832" s="12"/>
      <c r="B832" s="19" t="s">
        <v>2511</v>
      </c>
      <c r="C832" s="14" t="s">
        <v>2538</v>
      </c>
      <c r="D832" s="14" t="s">
        <v>2541</v>
      </c>
      <c r="E832" s="12"/>
    </row>
    <row r="833" spans="1:5" ht="15" hidden="1" customHeight="1">
      <c r="A833" s="12"/>
      <c r="B833" s="19" t="s">
        <v>2511</v>
      </c>
      <c r="C833" s="14" t="s">
        <v>2538</v>
      </c>
      <c r="D833" s="14" t="s">
        <v>2542</v>
      </c>
      <c r="E833" s="12"/>
    </row>
    <row r="834" spans="1:5" ht="15" hidden="1" customHeight="1">
      <c r="A834" s="12"/>
      <c r="B834" s="19" t="s">
        <v>2511</v>
      </c>
      <c r="C834" s="14" t="s">
        <v>2538</v>
      </c>
      <c r="D834" s="14" t="s">
        <v>2543</v>
      </c>
      <c r="E834" s="12"/>
    </row>
    <row r="835" spans="1:5" ht="15" hidden="1" customHeight="1">
      <c r="A835" s="12"/>
      <c r="B835" s="19" t="s">
        <v>2511</v>
      </c>
      <c r="C835" s="14" t="s">
        <v>2538</v>
      </c>
      <c r="D835" s="14" t="s">
        <v>2544</v>
      </c>
      <c r="E835" s="12"/>
    </row>
    <row r="836" spans="1:5" ht="15" hidden="1" customHeight="1">
      <c r="A836" s="12"/>
      <c r="B836" s="19" t="s">
        <v>2511</v>
      </c>
      <c r="C836" s="14" t="s">
        <v>2538</v>
      </c>
      <c r="D836" s="14" t="s">
        <v>2545</v>
      </c>
      <c r="E836" s="12"/>
    </row>
    <row r="837" spans="1:5" ht="15" hidden="1" customHeight="1">
      <c r="A837" s="12"/>
      <c r="B837" s="19" t="s">
        <v>2511</v>
      </c>
      <c r="C837" s="14" t="s">
        <v>2538</v>
      </c>
      <c r="D837" s="14" t="s">
        <v>2546</v>
      </c>
      <c r="E837" s="12"/>
    </row>
    <row r="838" spans="1:5" ht="15" hidden="1" customHeight="1">
      <c r="A838" s="12"/>
      <c r="B838" s="19" t="s">
        <v>2511</v>
      </c>
      <c r="C838" s="14" t="s">
        <v>2547</v>
      </c>
      <c r="D838" s="14" t="s">
        <v>1755</v>
      </c>
      <c r="E838" s="12"/>
    </row>
    <row r="839" spans="1:5" ht="15" hidden="1" customHeight="1">
      <c r="A839" s="12"/>
      <c r="B839" s="19" t="s">
        <v>2511</v>
      </c>
      <c r="C839" s="14" t="s">
        <v>2547</v>
      </c>
      <c r="D839" s="14" t="s">
        <v>2548</v>
      </c>
      <c r="E839" s="12"/>
    </row>
    <row r="840" spans="1:5" ht="15" hidden="1" customHeight="1">
      <c r="A840" s="12"/>
      <c r="B840" s="19" t="s">
        <v>2511</v>
      </c>
      <c r="C840" s="14" t="s">
        <v>2547</v>
      </c>
      <c r="D840" s="14" t="s">
        <v>2549</v>
      </c>
      <c r="E840" s="12"/>
    </row>
    <row r="841" spans="1:5" ht="15" hidden="1" customHeight="1">
      <c r="A841" s="12"/>
      <c r="B841" s="19" t="s">
        <v>2511</v>
      </c>
      <c r="C841" s="14" t="s">
        <v>2547</v>
      </c>
      <c r="D841" s="14" t="s">
        <v>2550</v>
      </c>
      <c r="E841" s="12"/>
    </row>
    <row r="842" spans="1:5" ht="15" hidden="1" customHeight="1">
      <c r="A842" s="12"/>
      <c r="B842" s="19" t="s">
        <v>2511</v>
      </c>
      <c r="C842" s="14" t="s">
        <v>2547</v>
      </c>
      <c r="D842" s="14" t="s">
        <v>2551</v>
      </c>
      <c r="E842" s="12"/>
    </row>
    <row r="843" spans="1:5" ht="15" hidden="1" customHeight="1">
      <c r="A843" s="12"/>
      <c r="B843" s="19" t="s">
        <v>2511</v>
      </c>
      <c r="C843" s="14" t="s">
        <v>2547</v>
      </c>
      <c r="D843" s="14" t="s">
        <v>2552</v>
      </c>
      <c r="E843" s="12"/>
    </row>
    <row r="844" spans="1:5" ht="15" hidden="1" customHeight="1">
      <c r="A844" s="12"/>
      <c r="B844" s="19" t="s">
        <v>2511</v>
      </c>
      <c r="C844" s="14" t="s">
        <v>2547</v>
      </c>
      <c r="D844" s="14" t="s">
        <v>2553</v>
      </c>
      <c r="E844" s="12"/>
    </row>
    <row r="845" spans="1:5" ht="15" hidden="1" customHeight="1">
      <c r="A845" s="12"/>
      <c r="B845" s="19" t="s">
        <v>2511</v>
      </c>
      <c r="C845" s="14" t="s">
        <v>2547</v>
      </c>
      <c r="D845" s="14" t="s">
        <v>2554</v>
      </c>
      <c r="E845" s="12"/>
    </row>
    <row r="846" spans="1:5" ht="15" hidden="1" customHeight="1">
      <c r="A846" s="12"/>
      <c r="B846" s="20" t="s">
        <v>2511</v>
      </c>
      <c r="C846" s="14" t="s">
        <v>2547</v>
      </c>
      <c r="D846" s="14" t="s">
        <v>2555</v>
      </c>
      <c r="E846" s="12"/>
    </row>
    <row r="847" spans="1:5" ht="0.95" hidden="1" customHeight="1">
      <c r="A847" s="12"/>
      <c r="B847" s="21"/>
      <c r="C847" s="21"/>
      <c r="D847" s="21"/>
      <c r="E847" s="12"/>
    </row>
    <row r="848" spans="1:5" ht="12" hidden="1" customHeight="1">
      <c r="A848" s="12"/>
      <c r="B848" s="22" t="s">
        <v>1750</v>
      </c>
      <c r="C848" s="15" t="s">
        <v>1751</v>
      </c>
      <c r="D848" s="15" t="s">
        <v>1752</v>
      </c>
      <c r="E848" s="12"/>
    </row>
    <row r="849" spans="1:5" ht="15" hidden="1" customHeight="1">
      <c r="A849" s="12"/>
      <c r="B849" s="19" t="s">
        <v>2511</v>
      </c>
      <c r="C849" s="14" t="s">
        <v>2556</v>
      </c>
      <c r="D849" s="14" t="s">
        <v>1755</v>
      </c>
      <c r="E849" s="12"/>
    </row>
    <row r="850" spans="1:5" ht="15" hidden="1" customHeight="1">
      <c r="A850" s="12"/>
      <c r="B850" s="19" t="s">
        <v>2511</v>
      </c>
      <c r="C850" s="14" t="s">
        <v>2556</v>
      </c>
      <c r="D850" s="14" t="s">
        <v>2557</v>
      </c>
      <c r="E850" s="12"/>
    </row>
    <row r="851" spans="1:5" ht="15" hidden="1" customHeight="1">
      <c r="A851" s="12"/>
      <c r="B851" s="19" t="s">
        <v>2511</v>
      </c>
      <c r="C851" s="14" t="s">
        <v>2556</v>
      </c>
      <c r="D851" s="14" t="s">
        <v>2558</v>
      </c>
      <c r="E851" s="12"/>
    </row>
    <row r="852" spans="1:5" ht="15" hidden="1" customHeight="1">
      <c r="A852" s="12"/>
      <c r="B852" s="19" t="s">
        <v>2511</v>
      </c>
      <c r="C852" s="14" t="s">
        <v>2556</v>
      </c>
      <c r="D852" s="14" t="s">
        <v>2559</v>
      </c>
      <c r="E852" s="12"/>
    </row>
    <row r="853" spans="1:5" ht="15" hidden="1" customHeight="1">
      <c r="A853" s="12"/>
      <c r="B853" s="19" t="s">
        <v>2511</v>
      </c>
      <c r="C853" s="14" t="s">
        <v>2556</v>
      </c>
      <c r="D853" s="14" t="s">
        <v>2560</v>
      </c>
      <c r="E853" s="12"/>
    </row>
    <row r="854" spans="1:5" ht="15" hidden="1" customHeight="1">
      <c r="A854" s="12"/>
      <c r="B854" s="19" t="s">
        <v>2511</v>
      </c>
      <c r="C854" s="14" t="s">
        <v>2556</v>
      </c>
      <c r="D854" s="14" t="s">
        <v>2561</v>
      </c>
      <c r="E854" s="12"/>
    </row>
    <row r="855" spans="1:5" ht="15" hidden="1" customHeight="1">
      <c r="A855" s="12"/>
      <c r="B855" s="19" t="s">
        <v>2511</v>
      </c>
      <c r="C855" s="14" t="s">
        <v>2556</v>
      </c>
      <c r="D855" s="14" t="s">
        <v>2562</v>
      </c>
      <c r="E855" s="12"/>
    </row>
    <row r="856" spans="1:5" ht="15" hidden="1" customHeight="1">
      <c r="A856" s="12"/>
      <c r="B856" s="19" t="s">
        <v>2511</v>
      </c>
      <c r="C856" s="14" t="s">
        <v>2556</v>
      </c>
      <c r="D856" s="14" t="s">
        <v>2563</v>
      </c>
      <c r="E856" s="12"/>
    </row>
    <row r="857" spans="1:5" ht="15" hidden="1" customHeight="1">
      <c r="A857" s="12"/>
      <c r="B857" s="19" t="s">
        <v>2511</v>
      </c>
      <c r="C857" s="14" t="s">
        <v>2556</v>
      </c>
      <c r="D857" s="14" t="s">
        <v>2564</v>
      </c>
      <c r="E857" s="12"/>
    </row>
    <row r="858" spans="1:5" ht="15" hidden="1" customHeight="1">
      <c r="A858" s="12"/>
      <c r="B858" s="19" t="s">
        <v>2511</v>
      </c>
      <c r="C858" s="14" t="s">
        <v>2565</v>
      </c>
      <c r="D858" s="14" t="s">
        <v>1755</v>
      </c>
      <c r="E858" s="12"/>
    </row>
    <row r="859" spans="1:5" ht="15" hidden="1" customHeight="1">
      <c r="A859" s="12"/>
      <c r="B859" s="19" t="s">
        <v>2511</v>
      </c>
      <c r="C859" s="14" t="s">
        <v>2565</v>
      </c>
      <c r="D859" s="14" t="s">
        <v>2566</v>
      </c>
      <c r="E859" s="12"/>
    </row>
    <row r="860" spans="1:5" ht="15" hidden="1" customHeight="1">
      <c r="A860" s="12"/>
      <c r="B860" s="19" t="s">
        <v>2511</v>
      </c>
      <c r="C860" s="14" t="s">
        <v>2565</v>
      </c>
      <c r="D860" s="14" t="s">
        <v>2567</v>
      </c>
      <c r="E860" s="12"/>
    </row>
    <row r="861" spans="1:5" ht="15" hidden="1" customHeight="1">
      <c r="A861" s="12"/>
      <c r="B861" s="19" t="s">
        <v>2511</v>
      </c>
      <c r="C861" s="14" t="s">
        <v>2565</v>
      </c>
      <c r="D861" s="14" t="s">
        <v>2568</v>
      </c>
      <c r="E861" s="12"/>
    </row>
    <row r="862" spans="1:5" ht="15" hidden="1" customHeight="1">
      <c r="A862" s="12"/>
      <c r="B862" s="19" t="s">
        <v>2511</v>
      </c>
      <c r="C862" s="14" t="s">
        <v>2565</v>
      </c>
      <c r="D862" s="14" t="s">
        <v>2569</v>
      </c>
      <c r="E862" s="12"/>
    </row>
    <row r="863" spans="1:5" ht="15" hidden="1" customHeight="1">
      <c r="A863" s="12"/>
      <c r="B863" s="19" t="s">
        <v>2511</v>
      </c>
      <c r="C863" s="14" t="s">
        <v>2565</v>
      </c>
      <c r="D863" s="14" t="s">
        <v>2570</v>
      </c>
      <c r="E863" s="12"/>
    </row>
    <row r="864" spans="1:5" ht="15" hidden="1" customHeight="1">
      <c r="A864" s="12"/>
      <c r="B864" s="19" t="s">
        <v>2511</v>
      </c>
      <c r="C864" s="14" t="s">
        <v>2565</v>
      </c>
      <c r="D864" s="14" t="s">
        <v>2571</v>
      </c>
      <c r="E864" s="12"/>
    </row>
    <row r="865" spans="1:5" ht="15" hidden="1" customHeight="1">
      <c r="A865" s="12"/>
      <c r="B865" s="19" t="s">
        <v>2511</v>
      </c>
      <c r="C865" s="14" t="s">
        <v>2565</v>
      </c>
      <c r="D865" s="14" t="s">
        <v>2572</v>
      </c>
      <c r="E865" s="12"/>
    </row>
    <row r="866" spans="1:5" ht="15" hidden="1" customHeight="1">
      <c r="A866" s="12"/>
      <c r="B866" s="19" t="s">
        <v>2511</v>
      </c>
      <c r="C866" s="14" t="s">
        <v>2565</v>
      </c>
      <c r="D866" s="14" t="s">
        <v>2573</v>
      </c>
      <c r="E866" s="12"/>
    </row>
    <row r="867" spans="1:5" ht="15" hidden="1" customHeight="1">
      <c r="A867" s="12"/>
      <c r="B867" s="19" t="s">
        <v>2511</v>
      </c>
      <c r="C867" s="14" t="s">
        <v>2574</v>
      </c>
      <c r="D867" s="14" t="s">
        <v>1755</v>
      </c>
      <c r="E867" s="12"/>
    </row>
    <row r="868" spans="1:5" ht="15" hidden="1" customHeight="1">
      <c r="A868" s="12"/>
      <c r="B868" s="19" t="s">
        <v>2511</v>
      </c>
      <c r="C868" s="14" t="s">
        <v>2574</v>
      </c>
      <c r="D868" s="14" t="s">
        <v>2575</v>
      </c>
      <c r="E868" s="12"/>
    </row>
    <row r="869" spans="1:5" ht="15" hidden="1" customHeight="1">
      <c r="A869" s="12"/>
      <c r="B869" s="19" t="s">
        <v>2511</v>
      </c>
      <c r="C869" s="14" t="s">
        <v>2574</v>
      </c>
      <c r="D869" s="14" t="s">
        <v>2576</v>
      </c>
      <c r="E869" s="12"/>
    </row>
    <row r="870" spans="1:5" ht="15" hidden="1" customHeight="1">
      <c r="A870" s="12"/>
      <c r="B870" s="19" t="s">
        <v>2511</v>
      </c>
      <c r="C870" s="14" t="s">
        <v>2574</v>
      </c>
      <c r="D870" s="14" t="s">
        <v>2577</v>
      </c>
      <c r="E870" s="12"/>
    </row>
    <row r="871" spans="1:5" ht="15" hidden="1" customHeight="1">
      <c r="A871" s="12"/>
      <c r="B871" s="19" t="s">
        <v>2511</v>
      </c>
      <c r="C871" s="14" t="s">
        <v>2574</v>
      </c>
      <c r="D871" s="14" t="s">
        <v>2578</v>
      </c>
      <c r="E871" s="12"/>
    </row>
    <row r="872" spans="1:5" ht="15" hidden="1" customHeight="1">
      <c r="A872" s="12"/>
      <c r="B872" s="19" t="s">
        <v>2511</v>
      </c>
      <c r="C872" s="14" t="s">
        <v>2574</v>
      </c>
      <c r="D872" s="14" t="s">
        <v>2579</v>
      </c>
      <c r="E872" s="12"/>
    </row>
    <row r="873" spans="1:5" ht="15" hidden="1" customHeight="1">
      <c r="A873" s="12"/>
      <c r="B873" s="19" t="s">
        <v>2511</v>
      </c>
      <c r="C873" s="14" t="s">
        <v>2574</v>
      </c>
      <c r="D873" s="14" t="s">
        <v>2580</v>
      </c>
      <c r="E873" s="12"/>
    </row>
    <row r="874" spans="1:5" ht="15" hidden="1" customHeight="1">
      <c r="A874" s="12"/>
      <c r="B874" s="19" t="s">
        <v>2511</v>
      </c>
      <c r="C874" s="14" t="s">
        <v>2574</v>
      </c>
      <c r="D874" s="14" t="s">
        <v>2581</v>
      </c>
      <c r="E874" s="12"/>
    </row>
    <row r="875" spans="1:5" ht="15" hidden="1" customHeight="1">
      <c r="A875" s="12"/>
      <c r="B875" s="19" t="s">
        <v>2511</v>
      </c>
      <c r="C875" s="14" t="s">
        <v>2574</v>
      </c>
      <c r="D875" s="14" t="s">
        <v>2582</v>
      </c>
      <c r="E875" s="12"/>
    </row>
    <row r="876" spans="1:5" ht="15" hidden="1" customHeight="1">
      <c r="A876" s="12"/>
      <c r="B876" s="19" t="s">
        <v>2511</v>
      </c>
      <c r="C876" s="14" t="s">
        <v>2583</v>
      </c>
      <c r="D876" s="14" t="s">
        <v>1755</v>
      </c>
      <c r="E876" s="12"/>
    </row>
    <row r="877" spans="1:5" ht="15" hidden="1" customHeight="1">
      <c r="A877" s="12"/>
      <c r="B877" s="19" t="s">
        <v>2511</v>
      </c>
      <c r="C877" s="14" t="s">
        <v>2583</v>
      </c>
      <c r="D877" s="14" t="s">
        <v>2584</v>
      </c>
      <c r="E877" s="12"/>
    </row>
    <row r="878" spans="1:5" ht="15" hidden="1" customHeight="1">
      <c r="A878" s="12"/>
      <c r="B878" s="19" t="s">
        <v>2511</v>
      </c>
      <c r="C878" s="14" t="s">
        <v>2583</v>
      </c>
      <c r="D878" s="14" t="s">
        <v>2585</v>
      </c>
      <c r="E878" s="12"/>
    </row>
    <row r="879" spans="1:5" ht="15" hidden="1" customHeight="1">
      <c r="A879" s="12"/>
      <c r="B879" s="19" t="s">
        <v>2511</v>
      </c>
      <c r="C879" s="14" t="s">
        <v>2583</v>
      </c>
      <c r="D879" s="14" t="s">
        <v>2586</v>
      </c>
      <c r="E879" s="12"/>
    </row>
    <row r="880" spans="1:5" ht="15" hidden="1" customHeight="1">
      <c r="A880" s="12"/>
      <c r="B880" s="19" t="s">
        <v>2511</v>
      </c>
      <c r="C880" s="14" t="s">
        <v>2583</v>
      </c>
      <c r="D880" s="14" t="s">
        <v>2587</v>
      </c>
      <c r="E880" s="12"/>
    </row>
    <row r="881" spans="1:5" ht="15" hidden="1" customHeight="1">
      <c r="A881" s="12"/>
      <c r="B881" s="19" t="s">
        <v>2511</v>
      </c>
      <c r="C881" s="14" t="s">
        <v>2583</v>
      </c>
      <c r="D881" s="14" t="s">
        <v>2099</v>
      </c>
      <c r="E881" s="12"/>
    </row>
    <row r="882" spans="1:5" ht="15" hidden="1" customHeight="1">
      <c r="A882" s="12"/>
      <c r="B882" s="19" t="s">
        <v>2511</v>
      </c>
      <c r="C882" s="14" t="s">
        <v>2583</v>
      </c>
      <c r="D882" s="14" t="s">
        <v>2588</v>
      </c>
      <c r="E882" s="12"/>
    </row>
    <row r="883" spans="1:5" ht="15" hidden="1" customHeight="1">
      <c r="A883" s="12"/>
      <c r="B883" s="19" t="s">
        <v>2511</v>
      </c>
      <c r="C883" s="14" t="s">
        <v>2583</v>
      </c>
      <c r="D883" s="14" t="s">
        <v>2589</v>
      </c>
      <c r="E883" s="12"/>
    </row>
    <row r="884" spans="1:5" ht="15" hidden="1" customHeight="1">
      <c r="A884" s="12"/>
      <c r="B884" s="19" t="s">
        <v>2511</v>
      </c>
      <c r="C884" s="14" t="s">
        <v>2583</v>
      </c>
      <c r="D884" s="14" t="s">
        <v>2590</v>
      </c>
      <c r="E884" s="12"/>
    </row>
    <row r="885" spans="1:5" ht="15" hidden="1" customHeight="1">
      <c r="A885" s="12"/>
      <c r="B885" s="19" t="s">
        <v>2511</v>
      </c>
      <c r="C885" s="14" t="s">
        <v>2583</v>
      </c>
      <c r="D885" s="14" t="s">
        <v>2591</v>
      </c>
      <c r="E885" s="12"/>
    </row>
    <row r="886" spans="1:5" ht="15" hidden="1" customHeight="1">
      <c r="A886" s="12"/>
      <c r="B886" s="19" t="s">
        <v>2511</v>
      </c>
      <c r="C886" s="14" t="s">
        <v>2583</v>
      </c>
      <c r="D886" s="14" t="s">
        <v>2592</v>
      </c>
      <c r="E886" s="12"/>
    </row>
    <row r="887" spans="1:5" ht="15" hidden="1" customHeight="1">
      <c r="A887" s="12"/>
      <c r="B887" s="19" t="s">
        <v>2511</v>
      </c>
      <c r="C887" s="14" t="s">
        <v>2583</v>
      </c>
      <c r="D887" s="14" t="s">
        <v>2593</v>
      </c>
      <c r="E887" s="12"/>
    </row>
    <row r="888" spans="1:5" ht="15" hidden="1" customHeight="1">
      <c r="A888" s="12"/>
      <c r="B888" s="19" t="s">
        <v>2511</v>
      </c>
      <c r="C888" s="14" t="s">
        <v>2583</v>
      </c>
      <c r="D888" s="14" t="s">
        <v>2594</v>
      </c>
      <c r="E888" s="12"/>
    </row>
    <row r="889" spans="1:5" ht="15" hidden="1" customHeight="1">
      <c r="A889" s="12"/>
      <c r="B889" s="19" t="s">
        <v>2511</v>
      </c>
      <c r="C889" s="14" t="s">
        <v>2583</v>
      </c>
      <c r="D889" s="14" t="s">
        <v>2595</v>
      </c>
      <c r="E889" s="12"/>
    </row>
    <row r="890" spans="1:5" ht="15" hidden="1" customHeight="1">
      <c r="A890" s="12"/>
      <c r="B890" s="19" t="s">
        <v>2511</v>
      </c>
      <c r="C890" s="14" t="s">
        <v>2596</v>
      </c>
      <c r="D890" s="14" t="s">
        <v>1755</v>
      </c>
      <c r="E890" s="12"/>
    </row>
    <row r="891" spans="1:5" ht="15" hidden="1" customHeight="1">
      <c r="A891" s="12"/>
      <c r="B891" s="19" t="s">
        <v>2511</v>
      </c>
      <c r="C891" s="14" t="s">
        <v>2596</v>
      </c>
      <c r="D891" s="14" t="s">
        <v>2597</v>
      </c>
      <c r="E891" s="12"/>
    </row>
    <row r="892" spans="1:5" ht="15" hidden="1" customHeight="1">
      <c r="A892" s="12"/>
      <c r="B892" s="19" t="s">
        <v>2511</v>
      </c>
      <c r="C892" s="14" t="s">
        <v>2596</v>
      </c>
      <c r="D892" s="14" t="s">
        <v>2598</v>
      </c>
      <c r="E892" s="12"/>
    </row>
    <row r="893" spans="1:5" ht="15" hidden="1" customHeight="1">
      <c r="A893" s="12"/>
      <c r="B893" s="19" t="s">
        <v>2511</v>
      </c>
      <c r="C893" s="14" t="s">
        <v>2596</v>
      </c>
      <c r="D893" s="14" t="s">
        <v>2599</v>
      </c>
      <c r="E893" s="12"/>
    </row>
    <row r="894" spans="1:5" ht="15" hidden="1" customHeight="1">
      <c r="A894" s="12"/>
      <c r="B894" s="19" t="s">
        <v>2511</v>
      </c>
      <c r="C894" s="14" t="s">
        <v>2596</v>
      </c>
      <c r="D894" s="14" t="s">
        <v>2600</v>
      </c>
      <c r="E894" s="12"/>
    </row>
    <row r="895" spans="1:5" ht="15" hidden="1" customHeight="1">
      <c r="A895" s="12"/>
      <c r="B895" s="19" t="s">
        <v>2511</v>
      </c>
      <c r="C895" s="14" t="s">
        <v>2596</v>
      </c>
      <c r="D895" s="14" t="s">
        <v>2601</v>
      </c>
      <c r="E895" s="12"/>
    </row>
    <row r="896" spans="1:5" ht="15" hidden="1" customHeight="1">
      <c r="A896" s="12"/>
      <c r="B896" s="19" t="s">
        <v>2511</v>
      </c>
      <c r="C896" s="14" t="s">
        <v>2596</v>
      </c>
      <c r="D896" s="14" t="s">
        <v>2602</v>
      </c>
      <c r="E896" s="12"/>
    </row>
    <row r="897" spans="1:5" ht="15" hidden="1" customHeight="1">
      <c r="A897" s="12"/>
      <c r="B897" s="19" t="s">
        <v>2511</v>
      </c>
      <c r="C897" s="14" t="s">
        <v>2596</v>
      </c>
      <c r="D897" s="14" t="s">
        <v>2603</v>
      </c>
      <c r="E897" s="12"/>
    </row>
    <row r="898" spans="1:5" ht="15" hidden="1" customHeight="1">
      <c r="A898" s="12"/>
      <c r="B898" s="19" t="s">
        <v>2511</v>
      </c>
      <c r="C898" s="14" t="s">
        <v>2596</v>
      </c>
      <c r="D898" s="14" t="s">
        <v>2604</v>
      </c>
      <c r="E898" s="12"/>
    </row>
    <row r="899" spans="1:5" ht="15" hidden="1" customHeight="1">
      <c r="A899" s="12"/>
      <c r="B899" s="20" t="s">
        <v>2511</v>
      </c>
      <c r="C899" s="14" t="s">
        <v>2596</v>
      </c>
      <c r="D899" s="14" t="s">
        <v>2605</v>
      </c>
      <c r="E899" s="12"/>
    </row>
    <row r="900" spans="1:5" ht="0.95" hidden="1" customHeight="1">
      <c r="A900" s="12"/>
      <c r="B900" s="21"/>
      <c r="C900" s="21"/>
      <c r="D900" s="21"/>
      <c r="E900" s="12"/>
    </row>
    <row r="901" spans="1:5" ht="12" hidden="1" customHeight="1">
      <c r="A901" s="12"/>
      <c r="B901" s="22" t="s">
        <v>1750</v>
      </c>
      <c r="C901" s="15" t="s">
        <v>1751</v>
      </c>
      <c r="D901" s="15" t="s">
        <v>1752</v>
      </c>
      <c r="E901" s="12"/>
    </row>
    <row r="902" spans="1:5" ht="15" hidden="1" customHeight="1">
      <c r="A902" s="12"/>
      <c r="B902" s="19" t="s">
        <v>2511</v>
      </c>
      <c r="C902" s="14" t="s">
        <v>2606</v>
      </c>
      <c r="D902" s="14" t="s">
        <v>1755</v>
      </c>
      <c r="E902" s="12"/>
    </row>
    <row r="903" spans="1:5" ht="15" hidden="1" customHeight="1">
      <c r="A903" s="12"/>
      <c r="B903" s="19" t="s">
        <v>2511</v>
      </c>
      <c r="C903" s="14" t="s">
        <v>2606</v>
      </c>
      <c r="D903" s="14" t="s">
        <v>2607</v>
      </c>
      <c r="E903" s="12"/>
    </row>
    <row r="904" spans="1:5" ht="15" hidden="1" customHeight="1">
      <c r="A904" s="12"/>
      <c r="B904" s="19" t="s">
        <v>2511</v>
      </c>
      <c r="C904" s="14" t="s">
        <v>2606</v>
      </c>
      <c r="D904" s="14" t="s">
        <v>2608</v>
      </c>
      <c r="E904" s="12"/>
    </row>
    <row r="905" spans="1:5" ht="15" hidden="1" customHeight="1">
      <c r="A905" s="12"/>
      <c r="B905" s="19" t="s">
        <v>2511</v>
      </c>
      <c r="C905" s="14" t="s">
        <v>2606</v>
      </c>
      <c r="D905" s="14" t="s">
        <v>2609</v>
      </c>
      <c r="E905" s="12"/>
    </row>
    <row r="906" spans="1:5" ht="15" hidden="1" customHeight="1">
      <c r="A906" s="12"/>
      <c r="B906" s="19" t="s">
        <v>2511</v>
      </c>
      <c r="C906" s="14" t="s">
        <v>2606</v>
      </c>
      <c r="D906" s="14" t="s">
        <v>2610</v>
      </c>
      <c r="E906" s="12"/>
    </row>
    <row r="907" spans="1:5" ht="15" hidden="1" customHeight="1">
      <c r="A907" s="12"/>
      <c r="B907" s="19" t="s">
        <v>2511</v>
      </c>
      <c r="C907" s="14" t="s">
        <v>2606</v>
      </c>
      <c r="D907" s="14" t="s">
        <v>2611</v>
      </c>
      <c r="E907" s="12"/>
    </row>
    <row r="908" spans="1:5" ht="15" hidden="1" customHeight="1">
      <c r="A908" s="12"/>
      <c r="B908" s="19" t="s">
        <v>2511</v>
      </c>
      <c r="C908" s="14" t="s">
        <v>2606</v>
      </c>
      <c r="D908" s="14" t="s">
        <v>2612</v>
      </c>
      <c r="E908" s="12"/>
    </row>
    <row r="909" spans="1:5" ht="15" hidden="1" customHeight="1">
      <c r="A909" s="12"/>
      <c r="B909" s="19" t="s">
        <v>2511</v>
      </c>
      <c r="C909" s="14" t="s">
        <v>2613</v>
      </c>
      <c r="D909" s="14" t="s">
        <v>1755</v>
      </c>
      <c r="E909" s="12"/>
    </row>
    <row r="910" spans="1:5" ht="15" hidden="1" customHeight="1">
      <c r="A910" s="12"/>
      <c r="B910" s="19" t="s">
        <v>2511</v>
      </c>
      <c r="C910" s="14" t="s">
        <v>2613</v>
      </c>
      <c r="D910" s="14" t="s">
        <v>2614</v>
      </c>
      <c r="E910" s="12"/>
    </row>
    <row r="911" spans="1:5" ht="15" hidden="1" customHeight="1">
      <c r="A911" s="12"/>
      <c r="B911" s="19" t="s">
        <v>2511</v>
      </c>
      <c r="C911" s="14" t="s">
        <v>2613</v>
      </c>
      <c r="D911" s="14" t="s">
        <v>2615</v>
      </c>
      <c r="E911" s="12"/>
    </row>
    <row r="912" spans="1:5" ht="15" hidden="1" customHeight="1">
      <c r="A912" s="12"/>
      <c r="B912" s="19" t="s">
        <v>2511</v>
      </c>
      <c r="C912" s="14" t="s">
        <v>2613</v>
      </c>
      <c r="D912" s="14" t="s">
        <v>2616</v>
      </c>
      <c r="E912" s="12"/>
    </row>
    <row r="913" spans="1:5" ht="15" hidden="1" customHeight="1">
      <c r="A913" s="12"/>
      <c r="B913" s="19" t="s">
        <v>2511</v>
      </c>
      <c r="C913" s="14" t="s">
        <v>2613</v>
      </c>
      <c r="D913" s="14" t="s">
        <v>2617</v>
      </c>
      <c r="E913" s="12"/>
    </row>
    <row r="914" spans="1:5" ht="15" hidden="1" customHeight="1">
      <c r="A914" s="12"/>
      <c r="B914" s="19" t="s">
        <v>2511</v>
      </c>
      <c r="C914" s="14" t="s">
        <v>2613</v>
      </c>
      <c r="D914" s="14" t="s">
        <v>2618</v>
      </c>
      <c r="E914" s="12"/>
    </row>
    <row r="915" spans="1:5" ht="15" hidden="1" customHeight="1">
      <c r="A915" s="12"/>
      <c r="B915" s="19" t="s">
        <v>2511</v>
      </c>
      <c r="C915" s="14" t="s">
        <v>2613</v>
      </c>
      <c r="D915" s="14" t="s">
        <v>2619</v>
      </c>
      <c r="E915" s="12"/>
    </row>
    <row r="916" spans="1:5" ht="15" hidden="1" customHeight="1">
      <c r="A916" s="12"/>
      <c r="B916" s="19" t="s">
        <v>2511</v>
      </c>
      <c r="C916" s="14" t="s">
        <v>2613</v>
      </c>
      <c r="D916" s="14" t="s">
        <v>2620</v>
      </c>
      <c r="E916" s="12"/>
    </row>
    <row r="917" spans="1:5" ht="15" hidden="1" customHeight="1">
      <c r="A917" s="12"/>
      <c r="B917" s="19" t="s">
        <v>2511</v>
      </c>
      <c r="C917" s="14" t="s">
        <v>2613</v>
      </c>
      <c r="D917" s="14" t="s">
        <v>2621</v>
      </c>
      <c r="E917" s="12"/>
    </row>
    <row r="918" spans="1:5" ht="15" hidden="1" customHeight="1">
      <c r="A918" s="12"/>
      <c r="B918" s="19" t="s">
        <v>2511</v>
      </c>
      <c r="C918" s="14" t="s">
        <v>2613</v>
      </c>
      <c r="D918" s="14" t="s">
        <v>2622</v>
      </c>
      <c r="E918" s="12"/>
    </row>
    <row r="919" spans="1:5" ht="15" hidden="1" customHeight="1">
      <c r="A919" s="12"/>
      <c r="B919" s="19" t="s">
        <v>2511</v>
      </c>
      <c r="C919" s="14" t="s">
        <v>2613</v>
      </c>
      <c r="D919" s="14" t="s">
        <v>2623</v>
      </c>
      <c r="E919" s="12"/>
    </row>
    <row r="920" spans="1:5" ht="15" hidden="1" customHeight="1">
      <c r="A920" s="12"/>
      <c r="B920" s="19" t="s">
        <v>2511</v>
      </c>
      <c r="C920" s="14" t="s">
        <v>2613</v>
      </c>
      <c r="D920" s="14" t="s">
        <v>2624</v>
      </c>
      <c r="E920" s="12"/>
    </row>
    <row r="921" spans="1:5" ht="15" hidden="1" customHeight="1">
      <c r="A921" s="12"/>
      <c r="B921" s="19" t="s">
        <v>2511</v>
      </c>
      <c r="C921" s="14" t="s">
        <v>2613</v>
      </c>
      <c r="D921" s="14" t="s">
        <v>2625</v>
      </c>
      <c r="E921" s="12"/>
    </row>
    <row r="922" spans="1:5" ht="15" hidden="1" customHeight="1">
      <c r="A922" s="12"/>
      <c r="B922" s="19" t="s">
        <v>2511</v>
      </c>
      <c r="C922" s="14" t="s">
        <v>2626</v>
      </c>
      <c r="D922" s="14" t="s">
        <v>1755</v>
      </c>
      <c r="E922" s="12"/>
    </row>
    <row r="923" spans="1:5" ht="15" hidden="1" customHeight="1">
      <c r="A923" s="12"/>
      <c r="B923" s="19" t="s">
        <v>2511</v>
      </c>
      <c r="C923" s="14" t="s">
        <v>2626</v>
      </c>
      <c r="D923" s="14" t="s">
        <v>2627</v>
      </c>
      <c r="E923" s="12"/>
    </row>
    <row r="924" spans="1:5" ht="15" hidden="1" customHeight="1">
      <c r="A924" s="12"/>
      <c r="B924" s="19" t="s">
        <v>2511</v>
      </c>
      <c r="C924" s="14" t="s">
        <v>2626</v>
      </c>
      <c r="D924" s="14" t="s">
        <v>2628</v>
      </c>
      <c r="E924" s="12"/>
    </row>
    <row r="925" spans="1:5" ht="15" hidden="1" customHeight="1">
      <c r="A925" s="12"/>
      <c r="B925" s="19" t="s">
        <v>2511</v>
      </c>
      <c r="C925" s="14" t="s">
        <v>2626</v>
      </c>
      <c r="D925" s="14" t="s">
        <v>2629</v>
      </c>
      <c r="E925" s="12"/>
    </row>
    <row r="926" spans="1:5" ht="15" hidden="1" customHeight="1">
      <c r="A926" s="12"/>
      <c r="B926" s="19" t="s">
        <v>2511</v>
      </c>
      <c r="C926" s="14" t="s">
        <v>2626</v>
      </c>
      <c r="D926" s="14" t="s">
        <v>2630</v>
      </c>
      <c r="E926" s="12"/>
    </row>
    <row r="927" spans="1:5" ht="15" hidden="1" customHeight="1">
      <c r="A927" s="12"/>
      <c r="B927" s="19" t="s">
        <v>2511</v>
      </c>
      <c r="C927" s="14" t="s">
        <v>2626</v>
      </c>
      <c r="D927" s="14" t="s">
        <v>2631</v>
      </c>
      <c r="E927" s="12"/>
    </row>
    <row r="928" spans="1:5" ht="15" hidden="1" customHeight="1">
      <c r="A928" s="12"/>
      <c r="B928" s="19" t="s">
        <v>2511</v>
      </c>
      <c r="C928" s="14" t="s">
        <v>2626</v>
      </c>
      <c r="D928" s="14" t="s">
        <v>2632</v>
      </c>
      <c r="E928" s="12"/>
    </row>
    <row r="929" spans="1:5" ht="15" hidden="1" customHeight="1">
      <c r="A929" s="12"/>
      <c r="B929" s="19" t="s">
        <v>2511</v>
      </c>
      <c r="C929" s="14" t="s">
        <v>2626</v>
      </c>
      <c r="D929" s="14" t="s">
        <v>2633</v>
      </c>
      <c r="E929" s="12"/>
    </row>
    <row r="930" spans="1:5" ht="15" hidden="1" customHeight="1">
      <c r="A930" s="12"/>
      <c r="B930" s="19" t="s">
        <v>2634</v>
      </c>
      <c r="C930" s="14" t="s">
        <v>1755</v>
      </c>
      <c r="D930" s="14" t="s">
        <v>1755</v>
      </c>
      <c r="E930" s="12"/>
    </row>
    <row r="931" spans="1:5" ht="15" hidden="1" customHeight="1">
      <c r="A931" s="12"/>
      <c r="B931" s="19" t="s">
        <v>2634</v>
      </c>
      <c r="C931" s="14" t="s">
        <v>2635</v>
      </c>
      <c r="D931" s="14" t="s">
        <v>1755</v>
      </c>
      <c r="E931" s="12"/>
    </row>
    <row r="932" spans="1:5" ht="15" hidden="1" customHeight="1">
      <c r="A932" s="12"/>
      <c r="B932" s="19" t="s">
        <v>2634</v>
      </c>
      <c r="C932" s="14" t="s">
        <v>2635</v>
      </c>
      <c r="D932" s="14" t="s">
        <v>2635</v>
      </c>
      <c r="E932" s="12"/>
    </row>
    <row r="933" spans="1:5" ht="15" hidden="1" customHeight="1">
      <c r="A933" s="12"/>
      <c r="B933" s="19" t="s">
        <v>2634</v>
      </c>
      <c r="C933" s="14" t="s">
        <v>2635</v>
      </c>
      <c r="D933" s="14" t="s">
        <v>2636</v>
      </c>
      <c r="E933" s="12"/>
    </row>
    <row r="934" spans="1:5" ht="15" hidden="1" customHeight="1">
      <c r="A934" s="12"/>
      <c r="B934" s="19" t="s">
        <v>2634</v>
      </c>
      <c r="C934" s="14" t="s">
        <v>2635</v>
      </c>
      <c r="D934" s="14" t="s">
        <v>2637</v>
      </c>
      <c r="E934" s="12"/>
    </row>
    <row r="935" spans="1:5" ht="15" hidden="1" customHeight="1">
      <c r="A935" s="12"/>
      <c r="B935" s="19" t="s">
        <v>2634</v>
      </c>
      <c r="C935" s="14" t="s">
        <v>2635</v>
      </c>
      <c r="D935" s="14" t="s">
        <v>2638</v>
      </c>
      <c r="E935" s="12"/>
    </row>
    <row r="936" spans="1:5" ht="15" hidden="1" customHeight="1">
      <c r="A936" s="12"/>
      <c r="B936" s="19" t="s">
        <v>2634</v>
      </c>
      <c r="C936" s="14" t="s">
        <v>2635</v>
      </c>
      <c r="D936" s="14" t="s">
        <v>2639</v>
      </c>
      <c r="E936" s="12"/>
    </row>
    <row r="937" spans="1:5" ht="15" hidden="1" customHeight="1">
      <c r="A937" s="12"/>
      <c r="B937" s="19" t="s">
        <v>2634</v>
      </c>
      <c r="C937" s="14" t="s">
        <v>2635</v>
      </c>
      <c r="D937" s="14" t="s">
        <v>2640</v>
      </c>
      <c r="E937" s="12"/>
    </row>
    <row r="938" spans="1:5" ht="15" hidden="1" customHeight="1">
      <c r="A938" s="12"/>
      <c r="B938" s="19" t="s">
        <v>2634</v>
      </c>
      <c r="C938" s="14" t="s">
        <v>2635</v>
      </c>
      <c r="D938" s="14" t="s">
        <v>2641</v>
      </c>
      <c r="E938" s="12"/>
    </row>
    <row r="939" spans="1:5" ht="15" hidden="1" customHeight="1">
      <c r="A939" s="12"/>
      <c r="B939" s="19" t="s">
        <v>2634</v>
      </c>
      <c r="C939" s="14" t="s">
        <v>2635</v>
      </c>
      <c r="D939" s="14" t="s">
        <v>2642</v>
      </c>
      <c r="E939" s="12"/>
    </row>
    <row r="940" spans="1:5" ht="15" hidden="1" customHeight="1">
      <c r="A940" s="12"/>
      <c r="B940" s="19" t="s">
        <v>2634</v>
      </c>
      <c r="C940" s="14" t="s">
        <v>2635</v>
      </c>
      <c r="D940" s="14" t="s">
        <v>2643</v>
      </c>
      <c r="E940" s="12"/>
    </row>
    <row r="941" spans="1:5" ht="15" hidden="1" customHeight="1">
      <c r="A941" s="12"/>
      <c r="B941" s="19" t="s">
        <v>2634</v>
      </c>
      <c r="C941" s="14" t="s">
        <v>2635</v>
      </c>
      <c r="D941" s="14" t="s">
        <v>2644</v>
      </c>
      <c r="E941" s="12"/>
    </row>
    <row r="942" spans="1:5" ht="15" hidden="1" customHeight="1">
      <c r="A942" s="12"/>
      <c r="B942" s="19" t="s">
        <v>2634</v>
      </c>
      <c r="C942" s="14" t="s">
        <v>2635</v>
      </c>
      <c r="D942" s="14" t="s">
        <v>2645</v>
      </c>
      <c r="E942" s="12"/>
    </row>
    <row r="943" spans="1:5" ht="15" hidden="1" customHeight="1">
      <c r="A943" s="12"/>
      <c r="B943" s="19" t="s">
        <v>2634</v>
      </c>
      <c r="C943" s="14" t="s">
        <v>2635</v>
      </c>
      <c r="D943" s="14" t="s">
        <v>2646</v>
      </c>
      <c r="E943" s="12"/>
    </row>
    <row r="944" spans="1:5" ht="15" hidden="1" customHeight="1">
      <c r="A944" s="12"/>
      <c r="B944" s="19" t="s">
        <v>2634</v>
      </c>
      <c r="C944" s="14" t="s">
        <v>2635</v>
      </c>
      <c r="D944" s="14" t="s">
        <v>2647</v>
      </c>
      <c r="E944" s="12"/>
    </row>
    <row r="945" spans="1:5" ht="15" hidden="1" customHeight="1">
      <c r="A945" s="12"/>
      <c r="B945" s="19" t="s">
        <v>2634</v>
      </c>
      <c r="C945" s="14" t="s">
        <v>2635</v>
      </c>
      <c r="D945" s="14" t="s">
        <v>2648</v>
      </c>
      <c r="E945" s="12"/>
    </row>
    <row r="946" spans="1:5" ht="15" hidden="1" customHeight="1">
      <c r="A946" s="12"/>
      <c r="B946" s="19" t="s">
        <v>2634</v>
      </c>
      <c r="C946" s="14" t="s">
        <v>2635</v>
      </c>
      <c r="D946" s="14" t="s">
        <v>2649</v>
      </c>
      <c r="E946" s="12"/>
    </row>
    <row r="947" spans="1:5" ht="15" hidden="1" customHeight="1">
      <c r="A947" s="12"/>
      <c r="B947" s="19" t="s">
        <v>2634</v>
      </c>
      <c r="C947" s="14" t="s">
        <v>2635</v>
      </c>
      <c r="D947" s="14" t="s">
        <v>2650</v>
      </c>
      <c r="E947" s="12"/>
    </row>
    <row r="948" spans="1:5" ht="15" hidden="1" customHeight="1">
      <c r="A948" s="12"/>
      <c r="B948" s="19" t="s">
        <v>2634</v>
      </c>
      <c r="C948" s="14" t="s">
        <v>2635</v>
      </c>
      <c r="D948" s="14" t="s">
        <v>2651</v>
      </c>
      <c r="E948" s="12"/>
    </row>
    <row r="949" spans="1:5" ht="15" hidden="1" customHeight="1">
      <c r="A949" s="12"/>
      <c r="B949" s="19" t="s">
        <v>2634</v>
      </c>
      <c r="C949" s="14" t="s">
        <v>2635</v>
      </c>
      <c r="D949" s="14" t="s">
        <v>2652</v>
      </c>
      <c r="E949" s="12"/>
    </row>
    <row r="950" spans="1:5" ht="15" hidden="1" customHeight="1">
      <c r="A950" s="12"/>
      <c r="B950" s="19" t="s">
        <v>2634</v>
      </c>
      <c r="C950" s="14" t="s">
        <v>2635</v>
      </c>
      <c r="D950" s="14" t="s">
        <v>2653</v>
      </c>
      <c r="E950" s="12"/>
    </row>
    <row r="951" spans="1:5" ht="15" hidden="1" customHeight="1">
      <c r="A951" s="12"/>
      <c r="B951" s="19" t="s">
        <v>2634</v>
      </c>
      <c r="C951" s="14" t="s">
        <v>2012</v>
      </c>
      <c r="D951" s="14" t="s">
        <v>1755</v>
      </c>
      <c r="E951" s="12"/>
    </row>
    <row r="952" spans="1:5" ht="15" hidden="1" customHeight="1">
      <c r="A952" s="12"/>
      <c r="B952" s="20" t="s">
        <v>2634</v>
      </c>
      <c r="C952" s="14" t="s">
        <v>2012</v>
      </c>
      <c r="D952" s="14" t="s">
        <v>2654</v>
      </c>
      <c r="E952" s="12"/>
    </row>
    <row r="953" spans="1:5" ht="0.95" hidden="1" customHeight="1">
      <c r="A953" s="12"/>
      <c r="B953" s="21"/>
      <c r="C953" s="21"/>
      <c r="D953" s="21"/>
      <c r="E953" s="12"/>
    </row>
    <row r="954" spans="1:5" ht="12" hidden="1" customHeight="1">
      <c r="A954" s="12"/>
      <c r="B954" s="22" t="s">
        <v>1750</v>
      </c>
      <c r="C954" s="15" t="s">
        <v>1751</v>
      </c>
      <c r="D954" s="15" t="s">
        <v>1752</v>
      </c>
      <c r="E954" s="12"/>
    </row>
    <row r="955" spans="1:5" ht="15" hidden="1" customHeight="1">
      <c r="A955" s="12"/>
      <c r="B955" s="19" t="s">
        <v>2634</v>
      </c>
      <c r="C955" s="14" t="s">
        <v>2012</v>
      </c>
      <c r="D955" s="14" t="s">
        <v>2493</v>
      </c>
      <c r="E955" s="12"/>
    </row>
    <row r="956" spans="1:5" ht="15" hidden="1" customHeight="1">
      <c r="A956" s="12"/>
      <c r="B956" s="19" t="s">
        <v>2634</v>
      </c>
      <c r="C956" s="14" t="s">
        <v>2012</v>
      </c>
      <c r="D956" s="14" t="s">
        <v>2528</v>
      </c>
      <c r="E956" s="12"/>
    </row>
    <row r="957" spans="1:5" ht="15" hidden="1" customHeight="1">
      <c r="A957" s="12"/>
      <c r="B957" s="19" t="s">
        <v>2634</v>
      </c>
      <c r="C957" s="14" t="s">
        <v>2012</v>
      </c>
      <c r="D957" s="14" t="s">
        <v>2655</v>
      </c>
      <c r="E957" s="12"/>
    </row>
    <row r="958" spans="1:5" ht="15" hidden="1" customHeight="1">
      <c r="A958" s="12"/>
      <c r="B958" s="19" t="s">
        <v>2634</v>
      </c>
      <c r="C958" s="14" t="s">
        <v>2012</v>
      </c>
      <c r="D958" s="14" t="s">
        <v>2656</v>
      </c>
      <c r="E958" s="12"/>
    </row>
    <row r="959" spans="1:5" ht="15" hidden="1" customHeight="1">
      <c r="A959" s="12"/>
      <c r="B959" s="19" t="s">
        <v>2634</v>
      </c>
      <c r="C959" s="14" t="s">
        <v>2012</v>
      </c>
      <c r="D959" s="14" t="s">
        <v>2657</v>
      </c>
      <c r="E959" s="12"/>
    </row>
    <row r="960" spans="1:5" ht="15" hidden="1" customHeight="1">
      <c r="A960" s="12"/>
      <c r="B960" s="19" t="s">
        <v>2634</v>
      </c>
      <c r="C960" s="14" t="s">
        <v>2012</v>
      </c>
      <c r="D960" s="14" t="s">
        <v>2658</v>
      </c>
      <c r="E960" s="12"/>
    </row>
    <row r="961" spans="1:5" ht="15" hidden="1" customHeight="1">
      <c r="A961" s="12"/>
      <c r="B961" s="19" t="s">
        <v>2634</v>
      </c>
      <c r="C961" s="14" t="s">
        <v>2012</v>
      </c>
      <c r="D961" s="14" t="s">
        <v>2659</v>
      </c>
      <c r="E961" s="12"/>
    </row>
    <row r="962" spans="1:5" ht="15" hidden="1" customHeight="1">
      <c r="A962" s="12"/>
      <c r="B962" s="19" t="s">
        <v>2634</v>
      </c>
      <c r="C962" s="14" t="s">
        <v>2660</v>
      </c>
      <c r="D962" s="14" t="s">
        <v>1755</v>
      </c>
      <c r="E962" s="12"/>
    </row>
    <row r="963" spans="1:5" ht="15" hidden="1" customHeight="1">
      <c r="A963" s="12"/>
      <c r="B963" s="19" t="s">
        <v>2634</v>
      </c>
      <c r="C963" s="14" t="s">
        <v>2660</v>
      </c>
      <c r="D963" s="14" t="s">
        <v>2661</v>
      </c>
      <c r="E963" s="12"/>
    </row>
    <row r="964" spans="1:5" ht="15" hidden="1" customHeight="1">
      <c r="A964" s="12"/>
      <c r="B964" s="19" t="s">
        <v>2634</v>
      </c>
      <c r="C964" s="14" t="s">
        <v>2660</v>
      </c>
      <c r="D964" s="14" t="s">
        <v>2662</v>
      </c>
      <c r="E964" s="12"/>
    </row>
    <row r="965" spans="1:5" ht="15" hidden="1" customHeight="1">
      <c r="A965" s="12"/>
      <c r="B965" s="19" t="s">
        <v>2634</v>
      </c>
      <c r="C965" s="14" t="s">
        <v>2660</v>
      </c>
      <c r="D965" s="14" t="s">
        <v>2663</v>
      </c>
      <c r="E965" s="12"/>
    </row>
    <row r="966" spans="1:5" ht="15" hidden="1" customHeight="1">
      <c r="A966" s="12"/>
      <c r="B966" s="19" t="s">
        <v>2634</v>
      </c>
      <c r="C966" s="14" t="s">
        <v>2660</v>
      </c>
      <c r="D966" s="14" t="s">
        <v>2664</v>
      </c>
      <c r="E966" s="12"/>
    </row>
    <row r="967" spans="1:5" ht="15" hidden="1" customHeight="1">
      <c r="A967" s="12"/>
      <c r="B967" s="19" t="s">
        <v>2634</v>
      </c>
      <c r="C967" s="14" t="s">
        <v>2660</v>
      </c>
      <c r="D967" s="14" t="s">
        <v>2665</v>
      </c>
      <c r="E967" s="12"/>
    </row>
    <row r="968" spans="1:5" ht="15" hidden="1" customHeight="1">
      <c r="A968" s="12"/>
      <c r="B968" s="19" t="s">
        <v>2634</v>
      </c>
      <c r="C968" s="14" t="s">
        <v>2660</v>
      </c>
      <c r="D968" s="14" t="s">
        <v>2666</v>
      </c>
      <c r="E968" s="12"/>
    </row>
    <row r="969" spans="1:5" ht="15" hidden="1" customHeight="1">
      <c r="A969" s="12"/>
      <c r="B969" s="19" t="s">
        <v>2634</v>
      </c>
      <c r="C969" s="14" t="s">
        <v>2660</v>
      </c>
      <c r="D969" s="14" t="s">
        <v>2667</v>
      </c>
      <c r="E969" s="12"/>
    </row>
    <row r="970" spans="1:5" ht="15" hidden="1" customHeight="1">
      <c r="A970" s="12"/>
      <c r="B970" s="19" t="s">
        <v>2634</v>
      </c>
      <c r="C970" s="14" t="s">
        <v>2660</v>
      </c>
      <c r="D970" s="14" t="s">
        <v>2668</v>
      </c>
      <c r="E970" s="12"/>
    </row>
    <row r="971" spans="1:5" ht="15" hidden="1" customHeight="1">
      <c r="A971" s="12"/>
      <c r="B971" s="19" t="s">
        <v>2634</v>
      </c>
      <c r="C971" s="14" t="s">
        <v>2660</v>
      </c>
      <c r="D971" s="14" t="s">
        <v>2669</v>
      </c>
      <c r="E971" s="12"/>
    </row>
    <row r="972" spans="1:5" ht="15" hidden="1" customHeight="1">
      <c r="A972" s="12"/>
      <c r="B972" s="19" t="s">
        <v>2634</v>
      </c>
      <c r="C972" s="14" t="s">
        <v>2660</v>
      </c>
      <c r="D972" s="14" t="s">
        <v>2670</v>
      </c>
      <c r="E972" s="12"/>
    </row>
    <row r="973" spans="1:5" ht="15" hidden="1" customHeight="1">
      <c r="A973" s="12"/>
      <c r="B973" s="19" t="s">
        <v>2634</v>
      </c>
      <c r="C973" s="14" t="s">
        <v>2660</v>
      </c>
      <c r="D973" s="14" t="s">
        <v>2671</v>
      </c>
      <c r="E973" s="12"/>
    </row>
    <row r="974" spans="1:5" ht="15" hidden="1" customHeight="1">
      <c r="A974" s="12"/>
      <c r="B974" s="19" t="s">
        <v>2634</v>
      </c>
      <c r="C974" s="14" t="s">
        <v>2660</v>
      </c>
      <c r="D974" s="14" t="s">
        <v>2672</v>
      </c>
      <c r="E974" s="12"/>
    </row>
    <row r="975" spans="1:5" ht="15" hidden="1" customHeight="1">
      <c r="A975" s="12"/>
      <c r="B975" s="19" t="s">
        <v>2634</v>
      </c>
      <c r="C975" s="14" t="s">
        <v>2673</v>
      </c>
      <c r="D975" s="14" t="s">
        <v>1755</v>
      </c>
      <c r="E975" s="12"/>
    </row>
    <row r="976" spans="1:5" ht="15" hidden="1" customHeight="1">
      <c r="A976" s="12"/>
      <c r="B976" s="19" t="s">
        <v>2634</v>
      </c>
      <c r="C976" s="14" t="s">
        <v>2673</v>
      </c>
      <c r="D976" s="14" t="s">
        <v>2674</v>
      </c>
      <c r="E976" s="12"/>
    </row>
    <row r="977" spans="1:5" ht="15" hidden="1" customHeight="1">
      <c r="A977" s="12"/>
      <c r="B977" s="19" t="s">
        <v>2634</v>
      </c>
      <c r="C977" s="14" t="s">
        <v>2673</v>
      </c>
      <c r="D977" s="14" t="s">
        <v>2675</v>
      </c>
      <c r="E977" s="12"/>
    </row>
    <row r="978" spans="1:5" ht="15" hidden="1" customHeight="1">
      <c r="A978" s="12"/>
      <c r="B978" s="19" t="s">
        <v>2634</v>
      </c>
      <c r="C978" s="14" t="s">
        <v>2673</v>
      </c>
      <c r="D978" s="14" t="s">
        <v>2676</v>
      </c>
      <c r="E978" s="12"/>
    </row>
    <row r="979" spans="1:5" ht="15" hidden="1" customHeight="1">
      <c r="A979" s="12"/>
      <c r="B979" s="19" t="s">
        <v>2634</v>
      </c>
      <c r="C979" s="14" t="s">
        <v>2673</v>
      </c>
      <c r="D979" s="14" t="s">
        <v>2677</v>
      </c>
      <c r="E979" s="12"/>
    </row>
    <row r="980" spans="1:5" ht="15" hidden="1" customHeight="1">
      <c r="A980" s="12"/>
      <c r="B980" s="19" t="s">
        <v>2634</v>
      </c>
      <c r="C980" s="14" t="s">
        <v>2673</v>
      </c>
      <c r="D980" s="14" t="s">
        <v>2678</v>
      </c>
      <c r="E980" s="12"/>
    </row>
    <row r="981" spans="1:5" ht="15" hidden="1" customHeight="1">
      <c r="A981" s="12"/>
      <c r="B981" s="19" t="s">
        <v>2634</v>
      </c>
      <c r="C981" s="14" t="s">
        <v>2673</v>
      </c>
      <c r="D981" s="14" t="s">
        <v>2679</v>
      </c>
      <c r="E981" s="12"/>
    </row>
    <row r="982" spans="1:5" ht="15" hidden="1" customHeight="1">
      <c r="A982" s="12"/>
      <c r="B982" s="19" t="s">
        <v>2634</v>
      </c>
      <c r="C982" s="14" t="s">
        <v>2673</v>
      </c>
      <c r="D982" s="14" t="s">
        <v>2680</v>
      </c>
      <c r="E982" s="12"/>
    </row>
    <row r="983" spans="1:5" ht="15" hidden="1" customHeight="1">
      <c r="A983" s="12"/>
      <c r="B983" s="19" t="s">
        <v>2634</v>
      </c>
      <c r="C983" s="14" t="s">
        <v>2673</v>
      </c>
      <c r="D983" s="14" t="s">
        <v>2681</v>
      </c>
      <c r="E983" s="12"/>
    </row>
    <row r="984" spans="1:5" ht="15" hidden="1" customHeight="1">
      <c r="A984" s="12"/>
      <c r="B984" s="19" t="s">
        <v>2634</v>
      </c>
      <c r="C984" s="14" t="s">
        <v>2673</v>
      </c>
      <c r="D984" s="14" t="s">
        <v>2682</v>
      </c>
      <c r="E984" s="12"/>
    </row>
    <row r="985" spans="1:5" ht="15" hidden="1" customHeight="1">
      <c r="A985" s="12"/>
      <c r="B985" s="19" t="s">
        <v>2634</v>
      </c>
      <c r="C985" s="14" t="s">
        <v>2673</v>
      </c>
      <c r="D985" s="14" t="s">
        <v>2683</v>
      </c>
      <c r="E985" s="12"/>
    </row>
    <row r="986" spans="1:5" ht="15" hidden="1" customHeight="1">
      <c r="A986" s="12"/>
      <c r="B986" s="19" t="s">
        <v>2634</v>
      </c>
      <c r="C986" s="14" t="s">
        <v>2673</v>
      </c>
      <c r="D986" s="14" t="s">
        <v>2684</v>
      </c>
      <c r="E986" s="12"/>
    </row>
    <row r="987" spans="1:5" ht="15" hidden="1" customHeight="1">
      <c r="A987" s="12"/>
      <c r="B987" s="19" t="s">
        <v>2634</v>
      </c>
      <c r="C987" s="14" t="s">
        <v>2673</v>
      </c>
      <c r="D987" s="14" t="s">
        <v>2685</v>
      </c>
      <c r="E987" s="12"/>
    </row>
    <row r="988" spans="1:5" ht="15" hidden="1" customHeight="1">
      <c r="A988" s="12"/>
      <c r="B988" s="19" t="s">
        <v>2634</v>
      </c>
      <c r="C988" s="14" t="s">
        <v>2673</v>
      </c>
      <c r="D988" s="14" t="s">
        <v>2686</v>
      </c>
      <c r="E988" s="12"/>
    </row>
    <row r="989" spans="1:5" ht="15" hidden="1" customHeight="1">
      <c r="A989" s="12"/>
      <c r="B989" s="19" t="s">
        <v>2634</v>
      </c>
      <c r="C989" s="14" t="s">
        <v>2687</v>
      </c>
      <c r="D989" s="14" t="s">
        <v>1755</v>
      </c>
      <c r="E989" s="12"/>
    </row>
    <row r="990" spans="1:5" ht="15" hidden="1" customHeight="1">
      <c r="A990" s="12"/>
      <c r="B990" s="19" t="s">
        <v>2634</v>
      </c>
      <c r="C990" s="14" t="s">
        <v>2687</v>
      </c>
      <c r="D990" s="14" t="s">
        <v>2688</v>
      </c>
      <c r="E990" s="12"/>
    </row>
    <row r="991" spans="1:5" ht="15" hidden="1" customHeight="1">
      <c r="A991" s="12"/>
      <c r="B991" s="19" t="s">
        <v>2634</v>
      </c>
      <c r="C991" s="14" t="s">
        <v>2687</v>
      </c>
      <c r="D991" s="14" t="s">
        <v>2280</v>
      </c>
      <c r="E991" s="12"/>
    </row>
    <row r="992" spans="1:5" ht="15" hidden="1" customHeight="1">
      <c r="A992" s="12"/>
      <c r="B992" s="19" t="s">
        <v>2634</v>
      </c>
      <c r="C992" s="14" t="s">
        <v>2687</v>
      </c>
      <c r="D992" s="14" t="s">
        <v>2689</v>
      </c>
      <c r="E992" s="12"/>
    </row>
    <row r="993" spans="1:5" ht="15" hidden="1" customHeight="1">
      <c r="A993" s="12"/>
      <c r="B993" s="19" t="s">
        <v>2634</v>
      </c>
      <c r="C993" s="14" t="s">
        <v>2687</v>
      </c>
      <c r="D993" s="14" t="s">
        <v>2690</v>
      </c>
      <c r="E993" s="12"/>
    </row>
    <row r="994" spans="1:5" ht="15" hidden="1" customHeight="1">
      <c r="A994" s="12"/>
      <c r="B994" s="19" t="s">
        <v>2634</v>
      </c>
      <c r="C994" s="14" t="s">
        <v>2687</v>
      </c>
      <c r="D994" s="14" t="s">
        <v>2691</v>
      </c>
      <c r="E994" s="12"/>
    </row>
    <row r="995" spans="1:5" ht="15" hidden="1" customHeight="1">
      <c r="A995" s="12"/>
      <c r="B995" s="19" t="s">
        <v>2634</v>
      </c>
      <c r="C995" s="14" t="s">
        <v>2687</v>
      </c>
      <c r="D995" s="14" t="s">
        <v>2692</v>
      </c>
      <c r="E995" s="12"/>
    </row>
    <row r="996" spans="1:5" ht="15" hidden="1" customHeight="1">
      <c r="A996" s="12"/>
      <c r="B996" s="19" t="s">
        <v>2634</v>
      </c>
      <c r="C996" s="14" t="s">
        <v>2687</v>
      </c>
      <c r="D996" s="14" t="s">
        <v>2693</v>
      </c>
      <c r="E996" s="12"/>
    </row>
    <row r="997" spans="1:5" ht="15" hidden="1" customHeight="1">
      <c r="A997" s="12"/>
      <c r="B997" s="19" t="s">
        <v>2634</v>
      </c>
      <c r="C997" s="14" t="s">
        <v>2687</v>
      </c>
      <c r="D997" s="14" t="s">
        <v>2694</v>
      </c>
      <c r="E997" s="12"/>
    </row>
    <row r="998" spans="1:5" ht="15" hidden="1" customHeight="1">
      <c r="A998" s="12"/>
      <c r="B998" s="19" t="s">
        <v>2634</v>
      </c>
      <c r="C998" s="14" t="s">
        <v>2687</v>
      </c>
      <c r="D998" s="14" t="s">
        <v>2695</v>
      </c>
      <c r="E998" s="12"/>
    </row>
    <row r="999" spans="1:5" ht="15" hidden="1" customHeight="1">
      <c r="A999" s="12"/>
      <c r="B999" s="19" t="s">
        <v>2634</v>
      </c>
      <c r="C999" s="14" t="s">
        <v>2687</v>
      </c>
      <c r="D999" s="14" t="s">
        <v>2696</v>
      </c>
      <c r="E999" s="12"/>
    </row>
    <row r="1000" spans="1:5" ht="15" hidden="1" customHeight="1">
      <c r="A1000" s="12"/>
      <c r="B1000" s="19" t="s">
        <v>2634</v>
      </c>
      <c r="C1000" s="14" t="s">
        <v>2687</v>
      </c>
      <c r="D1000" s="14" t="s">
        <v>2697</v>
      </c>
      <c r="E1000" s="12"/>
    </row>
    <row r="1001" spans="1:5" ht="15" hidden="1" customHeight="1">
      <c r="A1001" s="12"/>
      <c r="B1001" s="19" t="s">
        <v>2634</v>
      </c>
      <c r="C1001" s="14" t="s">
        <v>2698</v>
      </c>
      <c r="D1001" s="14" t="s">
        <v>1755</v>
      </c>
      <c r="E1001" s="12"/>
    </row>
    <row r="1002" spans="1:5" ht="15" hidden="1" customHeight="1">
      <c r="A1002" s="12"/>
      <c r="B1002" s="19" t="s">
        <v>2634</v>
      </c>
      <c r="C1002" s="14" t="s">
        <v>2698</v>
      </c>
      <c r="D1002" s="14" t="s">
        <v>2699</v>
      </c>
      <c r="E1002" s="12"/>
    </row>
    <row r="1003" spans="1:5" ht="15" hidden="1" customHeight="1">
      <c r="A1003" s="12"/>
      <c r="B1003" s="19" t="s">
        <v>2634</v>
      </c>
      <c r="C1003" s="14" t="s">
        <v>2698</v>
      </c>
      <c r="D1003" s="14" t="s">
        <v>2700</v>
      </c>
      <c r="E1003" s="12"/>
    </row>
    <row r="1004" spans="1:5" ht="15" hidden="1" customHeight="1">
      <c r="A1004" s="12"/>
      <c r="B1004" s="19" t="s">
        <v>2634</v>
      </c>
      <c r="C1004" s="14" t="s">
        <v>2698</v>
      </c>
      <c r="D1004" s="14" t="s">
        <v>2701</v>
      </c>
      <c r="E1004" s="12"/>
    </row>
    <row r="1005" spans="1:5" ht="15" hidden="1" customHeight="1">
      <c r="A1005" s="12"/>
      <c r="B1005" s="20" t="s">
        <v>2634</v>
      </c>
      <c r="C1005" s="14" t="s">
        <v>2698</v>
      </c>
      <c r="D1005" s="14" t="s">
        <v>2702</v>
      </c>
      <c r="E1005" s="12"/>
    </row>
    <row r="1006" spans="1:5" ht="0.95" hidden="1" customHeight="1">
      <c r="A1006" s="12"/>
      <c r="B1006" s="21"/>
      <c r="C1006" s="21"/>
      <c r="D1006" s="21"/>
      <c r="E1006" s="12"/>
    </row>
    <row r="1007" spans="1:5" ht="12" hidden="1" customHeight="1">
      <c r="A1007" s="12"/>
      <c r="B1007" s="22" t="s">
        <v>1750</v>
      </c>
      <c r="C1007" s="15" t="s">
        <v>1751</v>
      </c>
      <c r="D1007" s="15" t="s">
        <v>1752</v>
      </c>
      <c r="E1007" s="12"/>
    </row>
    <row r="1008" spans="1:5" ht="15" hidden="1" customHeight="1">
      <c r="A1008" s="12"/>
      <c r="B1008" s="19" t="s">
        <v>2634</v>
      </c>
      <c r="C1008" s="14" t="s">
        <v>2698</v>
      </c>
      <c r="D1008" s="14" t="s">
        <v>2703</v>
      </c>
      <c r="E1008" s="12"/>
    </row>
    <row r="1009" spans="1:5" ht="15" hidden="1" customHeight="1">
      <c r="A1009" s="12"/>
      <c r="B1009" s="19" t="s">
        <v>2634</v>
      </c>
      <c r="C1009" s="14" t="s">
        <v>2698</v>
      </c>
      <c r="D1009" s="14" t="s">
        <v>2704</v>
      </c>
      <c r="E1009" s="12"/>
    </row>
    <row r="1010" spans="1:5" ht="15" hidden="1" customHeight="1">
      <c r="A1010" s="12"/>
      <c r="B1010" s="19" t="s">
        <v>2634</v>
      </c>
      <c r="C1010" s="14" t="s">
        <v>2698</v>
      </c>
      <c r="D1010" s="14" t="s">
        <v>2705</v>
      </c>
      <c r="E1010" s="12"/>
    </row>
    <row r="1011" spans="1:5" ht="15" hidden="1" customHeight="1">
      <c r="A1011" s="12"/>
      <c r="B1011" s="19" t="s">
        <v>2634</v>
      </c>
      <c r="C1011" s="14" t="s">
        <v>2698</v>
      </c>
      <c r="D1011" s="14" t="s">
        <v>2706</v>
      </c>
      <c r="E1011" s="12"/>
    </row>
    <row r="1012" spans="1:5" ht="15" hidden="1" customHeight="1">
      <c r="A1012" s="12"/>
      <c r="B1012" s="19" t="s">
        <v>2634</v>
      </c>
      <c r="C1012" s="14" t="s">
        <v>2698</v>
      </c>
      <c r="D1012" s="14" t="s">
        <v>2707</v>
      </c>
      <c r="E1012" s="12"/>
    </row>
    <row r="1013" spans="1:5" ht="15" hidden="1" customHeight="1">
      <c r="A1013" s="12"/>
      <c r="B1013" s="19" t="s">
        <v>2634</v>
      </c>
      <c r="C1013" s="14" t="s">
        <v>2698</v>
      </c>
      <c r="D1013" s="14" t="s">
        <v>2708</v>
      </c>
      <c r="E1013" s="12"/>
    </row>
    <row r="1014" spans="1:5" ht="15" hidden="1" customHeight="1">
      <c r="A1014" s="12"/>
      <c r="B1014" s="19" t="s">
        <v>2634</v>
      </c>
      <c r="C1014" s="14" t="s">
        <v>2698</v>
      </c>
      <c r="D1014" s="14" t="s">
        <v>2709</v>
      </c>
      <c r="E1014" s="12"/>
    </row>
    <row r="1015" spans="1:5" ht="15" hidden="1" customHeight="1">
      <c r="A1015" s="12"/>
      <c r="B1015" s="19" t="s">
        <v>2634</v>
      </c>
      <c r="C1015" s="14" t="s">
        <v>2698</v>
      </c>
      <c r="D1015" s="14" t="s">
        <v>2710</v>
      </c>
      <c r="E1015" s="12"/>
    </row>
    <row r="1016" spans="1:5" ht="15" hidden="1" customHeight="1">
      <c r="A1016" s="12"/>
      <c r="B1016" s="19" t="s">
        <v>2634</v>
      </c>
      <c r="C1016" s="14" t="s">
        <v>2698</v>
      </c>
      <c r="D1016" s="14" t="s">
        <v>2711</v>
      </c>
      <c r="E1016" s="12"/>
    </row>
    <row r="1017" spans="1:5" ht="15" hidden="1" customHeight="1">
      <c r="A1017" s="12"/>
      <c r="B1017" s="19" t="s">
        <v>2634</v>
      </c>
      <c r="C1017" s="14" t="s">
        <v>2698</v>
      </c>
      <c r="D1017" s="14" t="s">
        <v>2712</v>
      </c>
      <c r="E1017" s="12"/>
    </row>
    <row r="1018" spans="1:5" ht="15" hidden="1" customHeight="1">
      <c r="A1018" s="12"/>
      <c r="B1018" s="19" t="s">
        <v>2634</v>
      </c>
      <c r="C1018" s="14" t="s">
        <v>2698</v>
      </c>
      <c r="D1018" s="14" t="s">
        <v>2713</v>
      </c>
      <c r="E1018" s="12"/>
    </row>
    <row r="1019" spans="1:5" ht="15" hidden="1" customHeight="1">
      <c r="A1019" s="12"/>
      <c r="B1019" s="19" t="s">
        <v>2634</v>
      </c>
      <c r="C1019" s="14" t="s">
        <v>2698</v>
      </c>
      <c r="D1019" s="14" t="s">
        <v>2714</v>
      </c>
      <c r="E1019" s="12"/>
    </row>
    <row r="1020" spans="1:5" ht="15" hidden="1" customHeight="1">
      <c r="A1020" s="12"/>
      <c r="B1020" s="19" t="s">
        <v>2634</v>
      </c>
      <c r="C1020" s="14" t="s">
        <v>2715</v>
      </c>
      <c r="D1020" s="14" t="s">
        <v>1755</v>
      </c>
      <c r="E1020" s="12"/>
    </row>
    <row r="1021" spans="1:5" ht="15" hidden="1" customHeight="1">
      <c r="A1021" s="12"/>
      <c r="B1021" s="19" t="s">
        <v>2634</v>
      </c>
      <c r="C1021" s="14" t="s">
        <v>2715</v>
      </c>
      <c r="D1021" s="14" t="s">
        <v>2716</v>
      </c>
      <c r="E1021" s="12"/>
    </row>
    <row r="1022" spans="1:5" ht="15" hidden="1" customHeight="1">
      <c r="A1022" s="12"/>
      <c r="B1022" s="19" t="s">
        <v>2634</v>
      </c>
      <c r="C1022" s="14" t="s">
        <v>2715</v>
      </c>
      <c r="D1022" s="14" t="s">
        <v>2717</v>
      </c>
      <c r="E1022" s="12"/>
    </row>
    <row r="1023" spans="1:5" ht="15" hidden="1" customHeight="1">
      <c r="A1023" s="12"/>
      <c r="B1023" s="19" t="s">
        <v>2634</v>
      </c>
      <c r="C1023" s="14" t="s">
        <v>2715</v>
      </c>
      <c r="D1023" s="14" t="s">
        <v>2718</v>
      </c>
      <c r="E1023" s="12"/>
    </row>
    <row r="1024" spans="1:5" ht="15" hidden="1" customHeight="1">
      <c r="A1024" s="12"/>
      <c r="B1024" s="19" t="s">
        <v>2634</v>
      </c>
      <c r="C1024" s="14" t="s">
        <v>2715</v>
      </c>
      <c r="D1024" s="14" t="s">
        <v>2719</v>
      </c>
      <c r="E1024" s="12"/>
    </row>
    <row r="1025" spans="1:5" ht="15" hidden="1" customHeight="1">
      <c r="A1025" s="12"/>
      <c r="B1025" s="19" t="s">
        <v>2634</v>
      </c>
      <c r="C1025" s="14" t="s">
        <v>2715</v>
      </c>
      <c r="D1025" s="14" t="s">
        <v>2074</v>
      </c>
      <c r="E1025" s="12"/>
    </row>
    <row r="1026" spans="1:5" ht="15" hidden="1" customHeight="1">
      <c r="A1026" s="12"/>
      <c r="B1026" s="19" t="s">
        <v>2634</v>
      </c>
      <c r="C1026" s="14" t="s">
        <v>2715</v>
      </c>
      <c r="D1026" s="14" t="s">
        <v>2720</v>
      </c>
      <c r="E1026" s="12"/>
    </row>
    <row r="1027" spans="1:5" ht="15" hidden="1" customHeight="1">
      <c r="A1027" s="12"/>
      <c r="B1027" s="19" t="s">
        <v>2634</v>
      </c>
      <c r="C1027" s="14" t="s">
        <v>2715</v>
      </c>
      <c r="D1027" s="14" t="s">
        <v>2721</v>
      </c>
      <c r="E1027" s="12"/>
    </row>
    <row r="1028" spans="1:5" ht="15" hidden="1" customHeight="1">
      <c r="A1028" s="12"/>
      <c r="B1028" s="19" t="s">
        <v>2634</v>
      </c>
      <c r="C1028" s="14" t="s">
        <v>2715</v>
      </c>
      <c r="D1028" s="14" t="s">
        <v>2722</v>
      </c>
      <c r="E1028" s="12"/>
    </row>
    <row r="1029" spans="1:5" ht="15" hidden="1" customHeight="1">
      <c r="A1029" s="12"/>
      <c r="B1029" s="19" t="s">
        <v>2634</v>
      </c>
      <c r="C1029" s="14" t="s">
        <v>2715</v>
      </c>
      <c r="D1029" s="14" t="s">
        <v>2723</v>
      </c>
      <c r="E1029" s="12"/>
    </row>
    <row r="1030" spans="1:5" ht="15" hidden="1" customHeight="1">
      <c r="A1030" s="12"/>
      <c r="B1030" s="19" t="s">
        <v>2634</v>
      </c>
      <c r="C1030" s="14" t="s">
        <v>2715</v>
      </c>
      <c r="D1030" s="14" t="s">
        <v>2724</v>
      </c>
      <c r="E1030" s="12"/>
    </row>
    <row r="1031" spans="1:5" ht="15" hidden="1" customHeight="1">
      <c r="A1031" s="12"/>
      <c r="B1031" s="19" t="s">
        <v>2634</v>
      </c>
      <c r="C1031" s="14" t="s">
        <v>2715</v>
      </c>
      <c r="D1031" s="14" t="s">
        <v>2725</v>
      </c>
      <c r="E1031" s="12"/>
    </row>
    <row r="1032" spans="1:5" ht="15" hidden="1" customHeight="1">
      <c r="A1032" s="12"/>
      <c r="B1032" s="19" t="s">
        <v>2634</v>
      </c>
      <c r="C1032" s="14" t="s">
        <v>2715</v>
      </c>
      <c r="D1032" s="14" t="s">
        <v>2726</v>
      </c>
      <c r="E1032" s="12"/>
    </row>
    <row r="1033" spans="1:5" ht="15" hidden="1" customHeight="1">
      <c r="A1033" s="12"/>
      <c r="B1033" s="19" t="s">
        <v>2634</v>
      </c>
      <c r="C1033" s="14" t="s">
        <v>2715</v>
      </c>
      <c r="D1033" s="14" t="s">
        <v>2727</v>
      </c>
      <c r="E1033" s="12"/>
    </row>
    <row r="1034" spans="1:5" ht="15" hidden="1" customHeight="1">
      <c r="A1034" s="12"/>
      <c r="B1034" s="19" t="s">
        <v>2634</v>
      </c>
      <c r="C1034" s="14" t="s">
        <v>2715</v>
      </c>
      <c r="D1034" s="14" t="s">
        <v>2728</v>
      </c>
      <c r="E1034" s="12"/>
    </row>
    <row r="1035" spans="1:5" ht="15" hidden="1" customHeight="1">
      <c r="A1035" s="12"/>
      <c r="B1035" s="19" t="s">
        <v>2634</v>
      </c>
      <c r="C1035" s="14" t="s">
        <v>2715</v>
      </c>
      <c r="D1035" s="14" t="s">
        <v>2729</v>
      </c>
      <c r="E1035" s="12"/>
    </row>
    <row r="1036" spans="1:5" ht="15" hidden="1" customHeight="1">
      <c r="A1036" s="12"/>
      <c r="B1036" s="19" t="s">
        <v>2634</v>
      </c>
      <c r="C1036" s="14" t="s">
        <v>2715</v>
      </c>
      <c r="D1036" s="14" t="s">
        <v>2730</v>
      </c>
      <c r="E1036" s="12"/>
    </row>
    <row r="1037" spans="1:5" ht="15" hidden="1" customHeight="1">
      <c r="A1037" s="12"/>
      <c r="B1037" s="19" t="s">
        <v>2634</v>
      </c>
      <c r="C1037" s="14" t="s">
        <v>2715</v>
      </c>
      <c r="D1037" s="14" t="s">
        <v>2731</v>
      </c>
      <c r="E1037" s="12"/>
    </row>
    <row r="1038" spans="1:5" ht="15" hidden="1" customHeight="1">
      <c r="A1038" s="12"/>
      <c r="B1038" s="19" t="s">
        <v>2634</v>
      </c>
      <c r="C1038" s="14" t="s">
        <v>2715</v>
      </c>
      <c r="D1038" s="14" t="s">
        <v>2732</v>
      </c>
      <c r="E1038" s="12"/>
    </row>
    <row r="1039" spans="1:5" ht="15" hidden="1" customHeight="1">
      <c r="A1039" s="12"/>
      <c r="B1039" s="19" t="s">
        <v>2634</v>
      </c>
      <c r="C1039" s="14" t="s">
        <v>2715</v>
      </c>
      <c r="D1039" s="14" t="s">
        <v>2733</v>
      </c>
      <c r="E1039" s="12"/>
    </row>
    <row r="1040" spans="1:5" ht="15" hidden="1" customHeight="1">
      <c r="A1040" s="12"/>
      <c r="B1040" s="19" t="s">
        <v>2634</v>
      </c>
      <c r="C1040" s="14" t="s">
        <v>2715</v>
      </c>
      <c r="D1040" s="14" t="s">
        <v>2734</v>
      </c>
      <c r="E1040" s="12"/>
    </row>
    <row r="1041" spans="1:5" ht="15" hidden="1" customHeight="1">
      <c r="A1041" s="12"/>
      <c r="B1041" s="19" t="s">
        <v>2735</v>
      </c>
      <c r="C1041" s="14" t="s">
        <v>1755</v>
      </c>
      <c r="D1041" s="14" t="s">
        <v>1755</v>
      </c>
      <c r="E1041" s="12"/>
    </row>
    <row r="1042" spans="1:5" ht="15" hidden="1" customHeight="1">
      <c r="A1042" s="12"/>
      <c r="B1042" s="19" t="s">
        <v>2735</v>
      </c>
      <c r="C1042" s="14" t="s">
        <v>2736</v>
      </c>
      <c r="D1042" s="14" t="s">
        <v>1755</v>
      </c>
      <c r="E1042" s="12"/>
    </row>
    <row r="1043" spans="1:5" ht="15" hidden="1" customHeight="1">
      <c r="A1043" s="12"/>
      <c r="B1043" s="19" t="s">
        <v>2735</v>
      </c>
      <c r="C1043" s="14" t="s">
        <v>2736</v>
      </c>
      <c r="D1043" s="14" t="s">
        <v>2737</v>
      </c>
      <c r="E1043" s="12"/>
    </row>
    <row r="1044" spans="1:5" ht="15" hidden="1" customHeight="1">
      <c r="A1044" s="12"/>
      <c r="B1044" s="19" t="s">
        <v>2735</v>
      </c>
      <c r="C1044" s="14" t="s">
        <v>2736</v>
      </c>
      <c r="D1044" s="14" t="s">
        <v>2738</v>
      </c>
      <c r="E1044" s="12"/>
    </row>
    <row r="1045" spans="1:5" ht="15" hidden="1" customHeight="1">
      <c r="A1045" s="12"/>
      <c r="B1045" s="19" t="s">
        <v>2735</v>
      </c>
      <c r="C1045" s="14" t="s">
        <v>2736</v>
      </c>
      <c r="D1045" s="14" t="s">
        <v>2739</v>
      </c>
      <c r="E1045" s="12"/>
    </row>
    <row r="1046" spans="1:5" ht="15" hidden="1" customHeight="1">
      <c r="A1046" s="12"/>
      <c r="B1046" s="19" t="s">
        <v>2735</v>
      </c>
      <c r="C1046" s="14" t="s">
        <v>2736</v>
      </c>
      <c r="D1046" s="14" t="s">
        <v>2740</v>
      </c>
      <c r="E1046" s="12"/>
    </row>
    <row r="1047" spans="1:5" ht="15" hidden="1" customHeight="1">
      <c r="A1047" s="12"/>
      <c r="B1047" s="19" t="s">
        <v>2735</v>
      </c>
      <c r="C1047" s="14" t="s">
        <v>2736</v>
      </c>
      <c r="D1047" s="14" t="s">
        <v>2741</v>
      </c>
      <c r="E1047" s="12"/>
    </row>
    <row r="1048" spans="1:5" ht="15" hidden="1" customHeight="1">
      <c r="A1048" s="12"/>
      <c r="B1048" s="19" t="s">
        <v>2735</v>
      </c>
      <c r="C1048" s="14" t="s">
        <v>2736</v>
      </c>
      <c r="D1048" s="14" t="s">
        <v>2742</v>
      </c>
      <c r="E1048" s="12"/>
    </row>
    <row r="1049" spans="1:5" ht="15" hidden="1" customHeight="1">
      <c r="A1049" s="12"/>
      <c r="B1049" s="19" t="s">
        <v>2735</v>
      </c>
      <c r="C1049" s="14" t="s">
        <v>2736</v>
      </c>
      <c r="D1049" s="14" t="s">
        <v>2743</v>
      </c>
      <c r="E1049" s="12"/>
    </row>
    <row r="1050" spans="1:5" ht="15" hidden="1" customHeight="1">
      <c r="A1050" s="12"/>
      <c r="B1050" s="19" t="s">
        <v>2735</v>
      </c>
      <c r="C1050" s="14" t="s">
        <v>2736</v>
      </c>
      <c r="D1050" s="14" t="s">
        <v>2744</v>
      </c>
      <c r="E1050" s="12"/>
    </row>
    <row r="1051" spans="1:5" ht="15" hidden="1" customHeight="1">
      <c r="A1051" s="12"/>
      <c r="B1051" s="19" t="s">
        <v>2735</v>
      </c>
      <c r="C1051" s="14" t="s">
        <v>2736</v>
      </c>
      <c r="D1051" s="14" t="s">
        <v>2745</v>
      </c>
      <c r="E1051" s="12"/>
    </row>
    <row r="1052" spans="1:5" ht="15" hidden="1" customHeight="1">
      <c r="A1052" s="12"/>
      <c r="B1052" s="19" t="s">
        <v>2735</v>
      </c>
      <c r="C1052" s="14" t="s">
        <v>2736</v>
      </c>
      <c r="D1052" s="14" t="s">
        <v>2746</v>
      </c>
      <c r="E1052" s="12"/>
    </row>
    <row r="1053" spans="1:5" ht="15" hidden="1" customHeight="1">
      <c r="A1053" s="12"/>
      <c r="B1053" s="19" t="s">
        <v>2735</v>
      </c>
      <c r="C1053" s="14" t="s">
        <v>2736</v>
      </c>
      <c r="D1053" s="14" t="s">
        <v>2747</v>
      </c>
      <c r="E1053" s="12"/>
    </row>
    <row r="1054" spans="1:5" ht="15" hidden="1" customHeight="1">
      <c r="A1054" s="12"/>
      <c r="B1054" s="19" t="s">
        <v>2735</v>
      </c>
      <c r="C1054" s="14" t="s">
        <v>2736</v>
      </c>
      <c r="D1054" s="14" t="s">
        <v>2748</v>
      </c>
      <c r="E1054" s="12"/>
    </row>
    <row r="1055" spans="1:5" ht="15" hidden="1" customHeight="1">
      <c r="A1055" s="12"/>
      <c r="B1055" s="19" t="s">
        <v>2735</v>
      </c>
      <c r="C1055" s="14" t="s">
        <v>2736</v>
      </c>
      <c r="D1055" s="14" t="s">
        <v>2749</v>
      </c>
      <c r="E1055" s="12"/>
    </row>
    <row r="1056" spans="1:5" ht="15" hidden="1" customHeight="1">
      <c r="A1056" s="12"/>
      <c r="B1056" s="19" t="s">
        <v>2735</v>
      </c>
      <c r="C1056" s="14" t="s">
        <v>2750</v>
      </c>
      <c r="D1056" s="14" t="s">
        <v>1755</v>
      </c>
      <c r="E1056" s="12"/>
    </row>
    <row r="1057" spans="1:5" ht="15" hidden="1" customHeight="1">
      <c r="A1057" s="12"/>
      <c r="B1057" s="19" t="s">
        <v>2735</v>
      </c>
      <c r="C1057" s="14" t="s">
        <v>2750</v>
      </c>
      <c r="D1057" s="14" t="s">
        <v>2751</v>
      </c>
      <c r="E1057" s="12"/>
    </row>
    <row r="1058" spans="1:5" ht="15" hidden="1" customHeight="1">
      <c r="A1058" s="12"/>
      <c r="B1058" s="20" t="s">
        <v>2735</v>
      </c>
      <c r="C1058" s="14" t="s">
        <v>2750</v>
      </c>
      <c r="D1058" s="14" t="s">
        <v>2752</v>
      </c>
      <c r="E1058" s="12"/>
    </row>
    <row r="1059" spans="1:5" ht="0.95" hidden="1" customHeight="1">
      <c r="A1059" s="12"/>
      <c r="B1059" s="21"/>
      <c r="C1059" s="21"/>
      <c r="D1059" s="21"/>
      <c r="E1059" s="12"/>
    </row>
    <row r="1060" spans="1:5" ht="12" hidden="1" customHeight="1">
      <c r="A1060" s="12"/>
      <c r="B1060" s="22" t="s">
        <v>1750</v>
      </c>
      <c r="C1060" s="15" t="s">
        <v>1751</v>
      </c>
      <c r="D1060" s="15" t="s">
        <v>1752</v>
      </c>
      <c r="E1060" s="12"/>
    </row>
    <row r="1061" spans="1:5" ht="15" hidden="1" customHeight="1">
      <c r="A1061" s="12"/>
      <c r="B1061" s="19" t="s">
        <v>2735</v>
      </c>
      <c r="C1061" s="14" t="s">
        <v>2750</v>
      </c>
      <c r="D1061" s="14" t="s">
        <v>2753</v>
      </c>
      <c r="E1061" s="12"/>
    </row>
    <row r="1062" spans="1:5" ht="15" hidden="1" customHeight="1">
      <c r="A1062" s="12"/>
      <c r="B1062" s="19" t="s">
        <v>2735</v>
      </c>
      <c r="C1062" s="14" t="s">
        <v>2750</v>
      </c>
      <c r="D1062" s="14" t="s">
        <v>2754</v>
      </c>
      <c r="E1062" s="12"/>
    </row>
    <row r="1063" spans="1:5" ht="15" hidden="1" customHeight="1">
      <c r="A1063" s="12"/>
      <c r="B1063" s="19" t="s">
        <v>2735</v>
      </c>
      <c r="C1063" s="14" t="s">
        <v>2750</v>
      </c>
      <c r="D1063" s="14" t="s">
        <v>2755</v>
      </c>
      <c r="E1063" s="12"/>
    </row>
    <row r="1064" spans="1:5" ht="15" hidden="1" customHeight="1">
      <c r="A1064" s="12"/>
      <c r="B1064" s="19" t="s">
        <v>2735</v>
      </c>
      <c r="C1064" s="14" t="s">
        <v>2750</v>
      </c>
      <c r="D1064" s="14" t="s">
        <v>2756</v>
      </c>
      <c r="E1064" s="12"/>
    </row>
    <row r="1065" spans="1:5" ht="15" hidden="1" customHeight="1">
      <c r="A1065" s="12"/>
      <c r="B1065" s="19" t="s">
        <v>2735</v>
      </c>
      <c r="C1065" s="14" t="s">
        <v>2750</v>
      </c>
      <c r="D1065" s="14" t="s">
        <v>2757</v>
      </c>
      <c r="E1065" s="12"/>
    </row>
    <row r="1066" spans="1:5" ht="15" hidden="1" customHeight="1">
      <c r="A1066" s="12"/>
      <c r="B1066" s="19" t="s">
        <v>2735</v>
      </c>
      <c r="C1066" s="14" t="s">
        <v>2750</v>
      </c>
      <c r="D1066" s="14" t="s">
        <v>2758</v>
      </c>
      <c r="E1066" s="12"/>
    </row>
    <row r="1067" spans="1:5" ht="15" hidden="1" customHeight="1">
      <c r="A1067" s="12"/>
      <c r="B1067" s="19" t="s">
        <v>2735</v>
      </c>
      <c r="C1067" s="14" t="s">
        <v>2759</v>
      </c>
      <c r="D1067" s="14" t="s">
        <v>1755</v>
      </c>
      <c r="E1067" s="12"/>
    </row>
    <row r="1068" spans="1:5" ht="15" hidden="1" customHeight="1">
      <c r="A1068" s="12"/>
      <c r="B1068" s="19" t="s">
        <v>2735</v>
      </c>
      <c r="C1068" s="14" t="s">
        <v>2759</v>
      </c>
      <c r="D1068" s="14" t="s">
        <v>2760</v>
      </c>
      <c r="E1068" s="12"/>
    </row>
    <row r="1069" spans="1:5" ht="15" hidden="1" customHeight="1">
      <c r="A1069" s="12"/>
      <c r="B1069" s="19" t="s">
        <v>2735</v>
      </c>
      <c r="C1069" s="14" t="s">
        <v>2759</v>
      </c>
      <c r="D1069" s="14" t="s">
        <v>2761</v>
      </c>
      <c r="E1069" s="12"/>
    </row>
    <row r="1070" spans="1:5" ht="15" hidden="1" customHeight="1">
      <c r="A1070" s="12"/>
      <c r="B1070" s="19" t="s">
        <v>2735</v>
      </c>
      <c r="C1070" s="14" t="s">
        <v>2759</v>
      </c>
      <c r="D1070" s="14" t="s">
        <v>2762</v>
      </c>
      <c r="E1070" s="12"/>
    </row>
    <row r="1071" spans="1:5" ht="15" hidden="1" customHeight="1">
      <c r="A1071" s="12"/>
      <c r="B1071" s="19" t="s">
        <v>2735</v>
      </c>
      <c r="C1071" s="14" t="s">
        <v>2759</v>
      </c>
      <c r="D1071" s="14" t="s">
        <v>2763</v>
      </c>
      <c r="E1071" s="12"/>
    </row>
    <row r="1072" spans="1:5" ht="15" hidden="1" customHeight="1">
      <c r="A1072" s="12"/>
      <c r="B1072" s="19" t="s">
        <v>2735</v>
      </c>
      <c r="C1072" s="14" t="s">
        <v>2759</v>
      </c>
      <c r="D1072" s="14" t="s">
        <v>2764</v>
      </c>
      <c r="E1072" s="12"/>
    </row>
    <row r="1073" spans="1:5" ht="15" hidden="1" customHeight="1">
      <c r="A1073" s="12"/>
      <c r="B1073" s="19" t="s">
        <v>2735</v>
      </c>
      <c r="C1073" s="14" t="s">
        <v>2759</v>
      </c>
      <c r="D1073" s="14" t="s">
        <v>2765</v>
      </c>
      <c r="E1073" s="12"/>
    </row>
    <row r="1074" spans="1:5" ht="15" hidden="1" customHeight="1">
      <c r="A1074" s="12"/>
      <c r="B1074" s="19" t="s">
        <v>2735</v>
      </c>
      <c r="C1074" s="14" t="s">
        <v>2759</v>
      </c>
      <c r="D1074" s="14" t="s">
        <v>2766</v>
      </c>
      <c r="E1074" s="12"/>
    </row>
    <row r="1075" spans="1:5" ht="15" hidden="1" customHeight="1">
      <c r="A1075" s="12"/>
      <c r="B1075" s="19" t="s">
        <v>2735</v>
      </c>
      <c r="C1075" s="14" t="s">
        <v>2759</v>
      </c>
      <c r="D1075" s="14" t="s">
        <v>2767</v>
      </c>
      <c r="E1075" s="12"/>
    </row>
    <row r="1076" spans="1:5" ht="15" hidden="1" customHeight="1">
      <c r="A1076" s="12"/>
      <c r="B1076" s="19" t="s">
        <v>2735</v>
      </c>
      <c r="C1076" s="14" t="s">
        <v>2759</v>
      </c>
      <c r="D1076" s="14" t="s">
        <v>2768</v>
      </c>
      <c r="E1076" s="12"/>
    </row>
    <row r="1077" spans="1:5" ht="15" hidden="1" customHeight="1">
      <c r="A1077" s="12"/>
      <c r="B1077" s="19" t="s">
        <v>2735</v>
      </c>
      <c r="C1077" s="14" t="s">
        <v>2769</v>
      </c>
      <c r="D1077" s="14" t="s">
        <v>1755</v>
      </c>
      <c r="E1077" s="12"/>
    </row>
    <row r="1078" spans="1:5" ht="15" hidden="1" customHeight="1">
      <c r="A1078" s="12"/>
      <c r="B1078" s="19" t="s">
        <v>2735</v>
      </c>
      <c r="C1078" s="14" t="s">
        <v>2769</v>
      </c>
      <c r="D1078" s="14" t="s">
        <v>2770</v>
      </c>
      <c r="E1078" s="12"/>
    </row>
    <row r="1079" spans="1:5" ht="15" hidden="1" customHeight="1">
      <c r="A1079" s="12"/>
      <c r="B1079" s="19" t="s">
        <v>2735</v>
      </c>
      <c r="C1079" s="14" t="s">
        <v>2769</v>
      </c>
      <c r="D1079" s="14" t="s">
        <v>2771</v>
      </c>
      <c r="E1079" s="12"/>
    </row>
    <row r="1080" spans="1:5" ht="15" hidden="1" customHeight="1">
      <c r="A1080" s="12"/>
      <c r="B1080" s="19" t="s">
        <v>2735</v>
      </c>
      <c r="C1080" s="14" t="s">
        <v>2769</v>
      </c>
      <c r="D1080" s="14" t="s">
        <v>2772</v>
      </c>
      <c r="E1080" s="12"/>
    </row>
    <row r="1081" spans="1:5" ht="15" hidden="1" customHeight="1">
      <c r="A1081" s="12"/>
      <c r="B1081" s="19" t="s">
        <v>2735</v>
      </c>
      <c r="C1081" s="14" t="s">
        <v>2769</v>
      </c>
      <c r="D1081" s="14" t="s">
        <v>2773</v>
      </c>
      <c r="E1081" s="12"/>
    </row>
    <row r="1082" spans="1:5" ht="15" hidden="1" customHeight="1">
      <c r="A1082" s="12"/>
      <c r="B1082" s="19" t="s">
        <v>2735</v>
      </c>
      <c r="C1082" s="14" t="s">
        <v>2774</v>
      </c>
      <c r="D1082" s="14" t="s">
        <v>1755</v>
      </c>
      <c r="E1082" s="12"/>
    </row>
    <row r="1083" spans="1:5" ht="15" hidden="1" customHeight="1">
      <c r="A1083" s="12"/>
      <c r="B1083" s="19" t="s">
        <v>2735</v>
      </c>
      <c r="C1083" s="14" t="s">
        <v>2774</v>
      </c>
      <c r="D1083" s="14" t="s">
        <v>2775</v>
      </c>
      <c r="E1083" s="12"/>
    </row>
    <row r="1084" spans="1:5" ht="15" hidden="1" customHeight="1">
      <c r="A1084" s="12"/>
      <c r="B1084" s="19" t="s">
        <v>2735</v>
      </c>
      <c r="C1084" s="14" t="s">
        <v>2774</v>
      </c>
      <c r="D1084" s="14" t="s">
        <v>2776</v>
      </c>
      <c r="E1084" s="12"/>
    </row>
    <row r="1085" spans="1:5" ht="15" hidden="1" customHeight="1">
      <c r="A1085" s="12"/>
      <c r="B1085" s="19" t="s">
        <v>2735</v>
      </c>
      <c r="C1085" s="14" t="s">
        <v>2774</v>
      </c>
      <c r="D1085" s="14" t="s">
        <v>2777</v>
      </c>
      <c r="E1085" s="12"/>
    </row>
    <row r="1086" spans="1:5" ht="15" hidden="1" customHeight="1">
      <c r="A1086" s="12"/>
      <c r="B1086" s="19" t="s">
        <v>2735</v>
      </c>
      <c r="C1086" s="14" t="s">
        <v>2774</v>
      </c>
      <c r="D1086" s="14" t="s">
        <v>2778</v>
      </c>
      <c r="E1086" s="12"/>
    </row>
    <row r="1087" spans="1:5" ht="15" hidden="1" customHeight="1">
      <c r="A1087" s="12"/>
      <c r="B1087" s="19" t="s">
        <v>2735</v>
      </c>
      <c r="C1087" s="14" t="s">
        <v>2774</v>
      </c>
      <c r="D1087" s="14" t="s">
        <v>2779</v>
      </c>
      <c r="E1087" s="12"/>
    </row>
    <row r="1088" spans="1:5" ht="15" hidden="1" customHeight="1">
      <c r="A1088" s="12"/>
      <c r="B1088" s="19" t="s">
        <v>2735</v>
      </c>
      <c r="C1088" s="14" t="s">
        <v>2774</v>
      </c>
      <c r="D1088" s="14" t="s">
        <v>2780</v>
      </c>
      <c r="E1088" s="12"/>
    </row>
    <row r="1089" spans="1:5" ht="15" hidden="1" customHeight="1">
      <c r="A1089" s="12"/>
      <c r="B1089" s="19" t="s">
        <v>2735</v>
      </c>
      <c r="C1089" s="14" t="s">
        <v>2774</v>
      </c>
      <c r="D1089" s="14" t="s">
        <v>2781</v>
      </c>
      <c r="E1089" s="12"/>
    </row>
    <row r="1090" spans="1:5" ht="15" hidden="1" customHeight="1">
      <c r="A1090" s="12"/>
      <c r="B1090" s="19" t="s">
        <v>2735</v>
      </c>
      <c r="C1090" s="14" t="s">
        <v>2774</v>
      </c>
      <c r="D1090" s="14" t="s">
        <v>2782</v>
      </c>
      <c r="E1090" s="12"/>
    </row>
    <row r="1091" spans="1:5" ht="15" hidden="1" customHeight="1">
      <c r="A1091" s="12"/>
      <c r="B1091" s="19" t="s">
        <v>2735</v>
      </c>
      <c r="C1091" s="14" t="s">
        <v>2774</v>
      </c>
      <c r="D1091" s="14" t="s">
        <v>2783</v>
      </c>
      <c r="E1091" s="12"/>
    </row>
    <row r="1092" spans="1:5" ht="15" hidden="1" customHeight="1">
      <c r="A1092" s="12"/>
      <c r="B1092" s="19" t="s">
        <v>2735</v>
      </c>
      <c r="C1092" s="14" t="s">
        <v>2774</v>
      </c>
      <c r="D1092" s="14" t="s">
        <v>2784</v>
      </c>
      <c r="E1092" s="12"/>
    </row>
    <row r="1093" spans="1:5" ht="15" hidden="1" customHeight="1">
      <c r="A1093" s="12"/>
      <c r="B1093" s="19" t="s">
        <v>2735</v>
      </c>
      <c r="C1093" s="14" t="s">
        <v>2774</v>
      </c>
      <c r="D1093" s="14" t="s">
        <v>2785</v>
      </c>
      <c r="E1093" s="12"/>
    </row>
    <row r="1094" spans="1:5" ht="15" hidden="1" customHeight="1">
      <c r="A1094" s="12"/>
      <c r="B1094" s="19" t="s">
        <v>2735</v>
      </c>
      <c r="C1094" s="14" t="s">
        <v>2786</v>
      </c>
      <c r="D1094" s="14" t="s">
        <v>1755</v>
      </c>
      <c r="E1094" s="12"/>
    </row>
    <row r="1095" spans="1:5" ht="15" hidden="1" customHeight="1">
      <c r="A1095" s="12"/>
      <c r="B1095" s="19" t="s">
        <v>2735</v>
      </c>
      <c r="C1095" s="14" t="s">
        <v>2786</v>
      </c>
      <c r="D1095" s="14" t="s">
        <v>2787</v>
      </c>
      <c r="E1095" s="12"/>
    </row>
    <row r="1096" spans="1:5" ht="15" hidden="1" customHeight="1">
      <c r="A1096" s="12"/>
      <c r="B1096" s="19" t="s">
        <v>2735</v>
      </c>
      <c r="C1096" s="14" t="s">
        <v>2786</v>
      </c>
      <c r="D1096" s="14" t="s">
        <v>2788</v>
      </c>
      <c r="E1096" s="12"/>
    </row>
    <row r="1097" spans="1:5" ht="15" hidden="1" customHeight="1">
      <c r="A1097" s="12"/>
      <c r="B1097" s="19" t="s">
        <v>2735</v>
      </c>
      <c r="C1097" s="14" t="s">
        <v>2786</v>
      </c>
      <c r="D1097" s="14" t="s">
        <v>2789</v>
      </c>
      <c r="E1097" s="12"/>
    </row>
    <row r="1098" spans="1:5" ht="15" hidden="1" customHeight="1">
      <c r="A1098" s="12"/>
      <c r="B1098" s="19" t="s">
        <v>2735</v>
      </c>
      <c r="C1098" s="14" t="s">
        <v>2786</v>
      </c>
      <c r="D1098" s="14" t="s">
        <v>2790</v>
      </c>
      <c r="E1098" s="12"/>
    </row>
    <row r="1099" spans="1:5" ht="15" hidden="1" customHeight="1">
      <c r="A1099" s="12"/>
      <c r="B1099" s="19" t="s">
        <v>2735</v>
      </c>
      <c r="C1099" s="14" t="s">
        <v>2786</v>
      </c>
      <c r="D1099" s="14" t="s">
        <v>2791</v>
      </c>
      <c r="E1099" s="12"/>
    </row>
    <row r="1100" spans="1:5" ht="15" hidden="1" customHeight="1">
      <c r="A1100" s="12"/>
      <c r="B1100" s="19" t="s">
        <v>2735</v>
      </c>
      <c r="C1100" s="14" t="s">
        <v>2786</v>
      </c>
      <c r="D1100" s="14" t="s">
        <v>2792</v>
      </c>
      <c r="E1100" s="12"/>
    </row>
    <row r="1101" spans="1:5" ht="15" hidden="1" customHeight="1">
      <c r="A1101" s="12"/>
      <c r="B1101" s="19" t="s">
        <v>2735</v>
      </c>
      <c r="C1101" s="14" t="s">
        <v>2786</v>
      </c>
      <c r="D1101" s="14" t="s">
        <v>2793</v>
      </c>
      <c r="E1101" s="12"/>
    </row>
    <row r="1102" spans="1:5" ht="15" hidden="1" customHeight="1">
      <c r="A1102" s="12"/>
      <c r="B1102" s="19" t="s">
        <v>2735</v>
      </c>
      <c r="C1102" s="14" t="s">
        <v>2786</v>
      </c>
      <c r="D1102" s="14" t="s">
        <v>2794</v>
      </c>
      <c r="E1102" s="12"/>
    </row>
    <row r="1103" spans="1:5" ht="15" hidden="1" customHeight="1">
      <c r="A1103" s="12"/>
      <c r="B1103" s="19" t="s">
        <v>2735</v>
      </c>
      <c r="C1103" s="14" t="s">
        <v>2795</v>
      </c>
      <c r="D1103" s="14" t="s">
        <v>1755</v>
      </c>
      <c r="E1103" s="12"/>
    </row>
    <row r="1104" spans="1:5" ht="15" hidden="1" customHeight="1">
      <c r="A1104" s="12"/>
      <c r="B1104" s="19" t="s">
        <v>2735</v>
      </c>
      <c r="C1104" s="14" t="s">
        <v>2795</v>
      </c>
      <c r="D1104" s="14" t="s">
        <v>2796</v>
      </c>
      <c r="E1104" s="12"/>
    </row>
    <row r="1105" spans="1:5" ht="15" hidden="1" customHeight="1">
      <c r="A1105" s="12"/>
      <c r="B1105" s="19" t="s">
        <v>2735</v>
      </c>
      <c r="C1105" s="14" t="s">
        <v>2795</v>
      </c>
      <c r="D1105" s="14" t="s">
        <v>2797</v>
      </c>
      <c r="E1105" s="12"/>
    </row>
    <row r="1106" spans="1:5" ht="15" hidden="1" customHeight="1">
      <c r="A1106" s="12"/>
      <c r="B1106" s="19" t="s">
        <v>2735</v>
      </c>
      <c r="C1106" s="14" t="s">
        <v>2795</v>
      </c>
      <c r="D1106" s="14" t="s">
        <v>2798</v>
      </c>
      <c r="E1106" s="12"/>
    </row>
    <row r="1107" spans="1:5" ht="15" hidden="1" customHeight="1">
      <c r="A1107" s="12"/>
      <c r="B1107" s="19" t="s">
        <v>2735</v>
      </c>
      <c r="C1107" s="14" t="s">
        <v>2795</v>
      </c>
      <c r="D1107" s="14" t="s">
        <v>2799</v>
      </c>
      <c r="E1107" s="12"/>
    </row>
    <row r="1108" spans="1:5" ht="15" hidden="1" customHeight="1">
      <c r="A1108" s="12"/>
      <c r="B1108" s="19" t="s">
        <v>2735</v>
      </c>
      <c r="C1108" s="14" t="s">
        <v>2795</v>
      </c>
      <c r="D1108" s="14" t="s">
        <v>2800</v>
      </c>
      <c r="E1108" s="12"/>
    </row>
    <row r="1109" spans="1:5" ht="15" hidden="1" customHeight="1">
      <c r="A1109" s="12"/>
      <c r="B1109" s="19" t="s">
        <v>2735</v>
      </c>
      <c r="C1109" s="14" t="s">
        <v>2801</v>
      </c>
      <c r="D1109" s="14" t="s">
        <v>1755</v>
      </c>
      <c r="E1109" s="12"/>
    </row>
    <row r="1110" spans="1:5" ht="15" hidden="1" customHeight="1">
      <c r="A1110" s="12"/>
      <c r="B1110" s="19" t="s">
        <v>2735</v>
      </c>
      <c r="C1110" s="14" t="s">
        <v>2801</v>
      </c>
      <c r="D1110" s="14" t="s">
        <v>2802</v>
      </c>
      <c r="E1110" s="12"/>
    </row>
    <row r="1111" spans="1:5" ht="15" hidden="1" customHeight="1">
      <c r="A1111" s="12"/>
      <c r="B1111" s="20" t="s">
        <v>2735</v>
      </c>
      <c r="C1111" s="14" t="s">
        <v>2801</v>
      </c>
      <c r="D1111" s="14" t="s">
        <v>2803</v>
      </c>
      <c r="E1111" s="12"/>
    </row>
    <row r="1112" spans="1:5" ht="0.95" hidden="1" customHeight="1">
      <c r="A1112" s="12"/>
      <c r="B1112" s="21"/>
      <c r="C1112" s="21"/>
      <c r="D1112" s="21"/>
      <c r="E1112" s="12"/>
    </row>
    <row r="1113" spans="1:5" ht="12" hidden="1" customHeight="1">
      <c r="A1113" s="12"/>
      <c r="B1113" s="22" t="s">
        <v>1750</v>
      </c>
      <c r="C1113" s="15" t="s">
        <v>1751</v>
      </c>
      <c r="D1113" s="15" t="s">
        <v>1752</v>
      </c>
      <c r="E1113" s="12"/>
    </row>
    <row r="1114" spans="1:5" ht="15" hidden="1" customHeight="1">
      <c r="A1114" s="12"/>
      <c r="B1114" s="19" t="s">
        <v>2735</v>
      </c>
      <c r="C1114" s="14" t="s">
        <v>2801</v>
      </c>
      <c r="D1114" s="14" t="s">
        <v>2804</v>
      </c>
      <c r="E1114" s="12"/>
    </row>
    <row r="1115" spans="1:5" ht="15" hidden="1" customHeight="1">
      <c r="A1115" s="12"/>
      <c r="B1115" s="19" t="s">
        <v>2735</v>
      </c>
      <c r="C1115" s="14" t="s">
        <v>2801</v>
      </c>
      <c r="D1115" s="14" t="s">
        <v>2805</v>
      </c>
      <c r="E1115" s="12"/>
    </row>
    <row r="1116" spans="1:5" ht="15" hidden="1" customHeight="1">
      <c r="A1116" s="12"/>
      <c r="B1116" s="19" t="s">
        <v>2735</v>
      </c>
      <c r="C1116" s="14" t="s">
        <v>2806</v>
      </c>
      <c r="D1116" s="14" t="s">
        <v>1755</v>
      </c>
      <c r="E1116" s="12"/>
    </row>
    <row r="1117" spans="1:5" ht="15" hidden="1" customHeight="1">
      <c r="A1117" s="12"/>
      <c r="B1117" s="19" t="s">
        <v>2735</v>
      </c>
      <c r="C1117" s="14" t="s">
        <v>2806</v>
      </c>
      <c r="D1117" s="14" t="s">
        <v>2807</v>
      </c>
      <c r="E1117" s="12"/>
    </row>
    <row r="1118" spans="1:5" ht="15" hidden="1" customHeight="1">
      <c r="A1118" s="12"/>
      <c r="B1118" s="19" t="s">
        <v>2735</v>
      </c>
      <c r="C1118" s="14" t="s">
        <v>2806</v>
      </c>
      <c r="D1118" s="14" t="s">
        <v>2808</v>
      </c>
      <c r="E1118" s="12"/>
    </row>
    <row r="1119" spans="1:5" ht="15" hidden="1" customHeight="1">
      <c r="A1119" s="12"/>
      <c r="B1119" s="19" t="s">
        <v>2735</v>
      </c>
      <c r="C1119" s="14" t="s">
        <v>2806</v>
      </c>
      <c r="D1119" s="14" t="s">
        <v>2809</v>
      </c>
      <c r="E1119" s="12"/>
    </row>
    <row r="1120" spans="1:5" ht="15" hidden="1" customHeight="1">
      <c r="A1120" s="12"/>
      <c r="B1120" s="19" t="s">
        <v>2735</v>
      </c>
      <c r="C1120" s="14" t="s">
        <v>2806</v>
      </c>
      <c r="D1120" s="14" t="s">
        <v>2810</v>
      </c>
      <c r="E1120" s="12"/>
    </row>
    <row r="1121" spans="1:5" ht="15" hidden="1" customHeight="1">
      <c r="A1121" s="12"/>
      <c r="B1121" s="19" t="s">
        <v>2735</v>
      </c>
      <c r="C1121" s="14" t="s">
        <v>2806</v>
      </c>
      <c r="D1121" s="14" t="s">
        <v>2811</v>
      </c>
      <c r="E1121" s="12"/>
    </row>
    <row r="1122" spans="1:5" ht="15" hidden="1" customHeight="1">
      <c r="A1122" s="12"/>
      <c r="B1122" s="19" t="s">
        <v>2735</v>
      </c>
      <c r="C1122" s="14" t="s">
        <v>2812</v>
      </c>
      <c r="D1122" s="14" t="s">
        <v>1755</v>
      </c>
      <c r="E1122" s="12"/>
    </row>
    <row r="1123" spans="1:5" ht="15" hidden="1" customHeight="1">
      <c r="A1123" s="12"/>
      <c r="B1123" s="19" t="s">
        <v>2735</v>
      </c>
      <c r="C1123" s="14" t="s">
        <v>2812</v>
      </c>
      <c r="D1123" s="14" t="s">
        <v>2813</v>
      </c>
      <c r="E1123" s="12"/>
    </row>
    <row r="1124" spans="1:5" ht="15" hidden="1" customHeight="1">
      <c r="A1124" s="12"/>
      <c r="B1124" s="19" t="s">
        <v>2735</v>
      </c>
      <c r="C1124" s="14" t="s">
        <v>2812</v>
      </c>
      <c r="D1124" s="14" t="s">
        <v>2814</v>
      </c>
      <c r="E1124" s="12"/>
    </row>
    <row r="1125" spans="1:5" ht="15" hidden="1" customHeight="1">
      <c r="A1125" s="12"/>
      <c r="B1125" s="19" t="s">
        <v>2735</v>
      </c>
      <c r="C1125" s="14" t="s">
        <v>2812</v>
      </c>
      <c r="D1125" s="14" t="s">
        <v>2815</v>
      </c>
      <c r="E1125" s="12"/>
    </row>
    <row r="1126" spans="1:5" ht="15" hidden="1" customHeight="1">
      <c r="A1126" s="12"/>
      <c r="B1126" s="19" t="s">
        <v>2735</v>
      </c>
      <c r="C1126" s="14" t="s">
        <v>2812</v>
      </c>
      <c r="D1126" s="14" t="s">
        <v>2816</v>
      </c>
      <c r="E1126" s="12"/>
    </row>
    <row r="1127" spans="1:5" ht="15" hidden="1" customHeight="1">
      <c r="A1127" s="12"/>
      <c r="B1127" s="19" t="s">
        <v>2735</v>
      </c>
      <c r="C1127" s="14" t="s">
        <v>2812</v>
      </c>
      <c r="D1127" s="14" t="s">
        <v>2817</v>
      </c>
      <c r="E1127" s="12"/>
    </row>
    <row r="1128" spans="1:5" ht="15" hidden="1" customHeight="1">
      <c r="A1128" s="12"/>
      <c r="B1128" s="19" t="s">
        <v>2735</v>
      </c>
      <c r="C1128" s="14" t="s">
        <v>2812</v>
      </c>
      <c r="D1128" s="14" t="s">
        <v>2818</v>
      </c>
      <c r="E1128" s="12"/>
    </row>
    <row r="1129" spans="1:5" ht="15" hidden="1" customHeight="1">
      <c r="A1129" s="12"/>
      <c r="B1129" s="19" t="s">
        <v>2735</v>
      </c>
      <c r="C1129" s="14" t="s">
        <v>2812</v>
      </c>
      <c r="D1129" s="14" t="s">
        <v>2819</v>
      </c>
      <c r="E1129" s="12"/>
    </row>
    <row r="1130" spans="1:5" ht="15" hidden="1" customHeight="1">
      <c r="A1130" s="12"/>
      <c r="B1130" s="19" t="s">
        <v>2735</v>
      </c>
      <c r="C1130" s="14" t="s">
        <v>2820</v>
      </c>
      <c r="D1130" s="14" t="s">
        <v>1755</v>
      </c>
      <c r="E1130" s="12"/>
    </row>
    <row r="1131" spans="1:5" ht="15" hidden="1" customHeight="1">
      <c r="A1131" s="12"/>
      <c r="B1131" s="19" t="s">
        <v>2735</v>
      </c>
      <c r="C1131" s="14" t="s">
        <v>2820</v>
      </c>
      <c r="D1131" s="14" t="s">
        <v>2821</v>
      </c>
      <c r="E1131" s="12"/>
    </row>
    <row r="1132" spans="1:5" ht="15" hidden="1" customHeight="1">
      <c r="A1132" s="12"/>
      <c r="B1132" s="19" t="s">
        <v>2735</v>
      </c>
      <c r="C1132" s="14" t="s">
        <v>2820</v>
      </c>
      <c r="D1132" s="14" t="s">
        <v>2822</v>
      </c>
      <c r="E1132" s="12"/>
    </row>
    <row r="1133" spans="1:5" ht="15" hidden="1" customHeight="1">
      <c r="A1133" s="12"/>
      <c r="B1133" s="19" t="s">
        <v>2735</v>
      </c>
      <c r="C1133" s="14" t="s">
        <v>2820</v>
      </c>
      <c r="D1133" s="14" t="s">
        <v>2823</v>
      </c>
      <c r="E1133" s="12"/>
    </row>
    <row r="1134" spans="1:5" ht="15" hidden="1" customHeight="1">
      <c r="A1134" s="12"/>
      <c r="B1134" s="19" t="s">
        <v>2735</v>
      </c>
      <c r="C1134" s="14" t="s">
        <v>2820</v>
      </c>
      <c r="D1134" s="14" t="s">
        <v>2824</v>
      </c>
      <c r="E1134" s="12"/>
    </row>
    <row r="1135" spans="1:5" ht="15" hidden="1" customHeight="1">
      <c r="A1135" s="12"/>
      <c r="B1135" s="19" t="s">
        <v>2735</v>
      </c>
      <c r="C1135" s="14" t="s">
        <v>2820</v>
      </c>
      <c r="D1135" s="14" t="s">
        <v>2825</v>
      </c>
      <c r="E1135" s="12"/>
    </row>
    <row r="1136" spans="1:5" ht="15" hidden="1" customHeight="1">
      <c r="A1136" s="12"/>
      <c r="B1136" s="19" t="s">
        <v>2735</v>
      </c>
      <c r="C1136" s="14" t="s">
        <v>2820</v>
      </c>
      <c r="D1136" s="14" t="s">
        <v>2826</v>
      </c>
      <c r="E1136" s="12"/>
    </row>
    <row r="1137" spans="1:5" ht="15" hidden="1" customHeight="1">
      <c r="A1137" s="12"/>
      <c r="B1137" s="19" t="s">
        <v>2735</v>
      </c>
      <c r="C1137" s="14" t="s">
        <v>2820</v>
      </c>
      <c r="D1137" s="14" t="s">
        <v>2827</v>
      </c>
      <c r="E1137" s="12"/>
    </row>
    <row r="1138" spans="1:5" ht="15" hidden="1" customHeight="1">
      <c r="A1138" s="12"/>
      <c r="B1138" s="19" t="s">
        <v>2735</v>
      </c>
      <c r="C1138" s="14" t="s">
        <v>2820</v>
      </c>
      <c r="D1138" s="14" t="s">
        <v>2828</v>
      </c>
      <c r="E1138" s="12"/>
    </row>
    <row r="1139" spans="1:5" ht="15" hidden="1" customHeight="1">
      <c r="A1139" s="12"/>
      <c r="B1139" s="19" t="s">
        <v>2829</v>
      </c>
      <c r="C1139" s="14" t="s">
        <v>1755</v>
      </c>
      <c r="D1139" s="14" t="s">
        <v>1755</v>
      </c>
      <c r="E1139" s="12"/>
    </row>
    <row r="1140" spans="1:5" ht="15" hidden="1" customHeight="1">
      <c r="A1140" s="12"/>
      <c r="B1140" s="19" t="s">
        <v>2829</v>
      </c>
      <c r="C1140" s="14" t="s">
        <v>2830</v>
      </c>
      <c r="D1140" s="14" t="s">
        <v>1755</v>
      </c>
      <c r="E1140" s="12"/>
    </row>
    <row r="1141" spans="1:5" ht="15" hidden="1" customHeight="1">
      <c r="A1141" s="12"/>
      <c r="B1141" s="19" t="s">
        <v>2829</v>
      </c>
      <c r="C1141" s="14" t="s">
        <v>2830</v>
      </c>
      <c r="D1141" s="14" t="s">
        <v>2831</v>
      </c>
      <c r="E1141" s="12"/>
    </row>
    <row r="1142" spans="1:5" ht="15" hidden="1" customHeight="1">
      <c r="A1142" s="12"/>
      <c r="B1142" s="19" t="s">
        <v>2829</v>
      </c>
      <c r="C1142" s="14" t="s">
        <v>2830</v>
      </c>
      <c r="D1142" s="14" t="s">
        <v>2832</v>
      </c>
      <c r="E1142" s="12"/>
    </row>
    <row r="1143" spans="1:5" ht="15" hidden="1" customHeight="1">
      <c r="A1143" s="12"/>
      <c r="B1143" s="19" t="s">
        <v>2829</v>
      </c>
      <c r="C1143" s="14" t="s">
        <v>2830</v>
      </c>
      <c r="D1143" s="14" t="s">
        <v>2833</v>
      </c>
      <c r="E1143" s="12"/>
    </row>
    <row r="1144" spans="1:5" ht="15" hidden="1" customHeight="1">
      <c r="A1144" s="12"/>
      <c r="B1144" s="19" t="s">
        <v>2829</v>
      </c>
      <c r="C1144" s="14" t="s">
        <v>2830</v>
      </c>
      <c r="D1144" s="14" t="s">
        <v>2834</v>
      </c>
      <c r="E1144" s="12"/>
    </row>
    <row r="1145" spans="1:5" ht="15" hidden="1" customHeight="1">
      <c r="A1145" s="12"/>
      <c r="B1145" s="19" t="s">
        <v>2829</v>
      </c>
      <c r="C1145" s="14" t="s">
        <v>2830</v>
      </c>
      <c r="D1145" s="14" t="s">
        <v>2835</v>
      </c>
      <c r="E1145" s="12"/>
    </row>
    <row r="1146" spans="1:5" ht="15" hidden="1" customHeight="1">
      <c r="A1146" s="12"/>
      <c r="B1146" s="19" t="s">
        <v>2829</v>
      </c>
      <c r="C1146" s="14" t="s">
        <v>2830</v>
      </c>
      <c r="D1146" s="14" t="s">
        <v>2836</v>
      </c>
      <c r="E1146" s="12"/>
    </row>
    <row r="1147" spans="1:5" ht="15" hidden="1" customHeight="1">
      <c r="A1147" s="12"/>
      <c r="B1147" s="19" t="s">
        <v>2829</v>
      </c>
      <c r="C1147" s="14" t="s">
        <v>2830</v>
      </c>
      <c r="D1147" s="14" t="s">
        <v>2837</v>
      </c>
      <c r="E1147" s="12"/>
    </row>
    <row r="1148" spans="1:5" ht="15" hidden="1" customHeight="1">
      <c r="A1148" s="12"/>
      <c r="B1148" s="19" t="s">
        <v>2829</v>
      </c>
      <c r="C1148" s="14" t="s">
        <v>2830</v>
      </c>
      <c r="D1148" s="14" t="s">
        <v>2838</v>
      </c>
      <c r="E1148" s="12"/>
    </row>
    <row r="1149" spans="1:5" ht="15" hidden="1" customHeight="1">
      <c r="A1149" s="12"/>
      <c r="B1149" s="19" t="s">
        <v>2829</v>
      </c>
      <c r="C1149" s="14" t="s">
        <v>2830</v>
      </c>
      <c r="D1149" s="14" t="s">
        <v>2839</v>
      </c>
      <c r="E1149" s="12"/>
    </row>
    <row r="1150" spans="1:5" ht="15" hidden="1" customHeight="1">
      <c r="A1150" s="12"/>
      <c r="B1150" s="19" t="s">
        <v>2829</v>
      </c>
      <c r="C1150" s="14" t="s">
        <v>2830</v>
      </c>
      <c r="D1150" s="14" t="s">
        <v>2246</v>
      </c>
      <c r="E1150" s="12"/>
    </row>
    <row r="1151" spans="1:5" ht="15" hidden="1" customHeight="1">
      <c r="A1151" s="12"/>
      <c r="B1151" s="19" t="s">
        <v>2829</v>
      </c>
      <c r="C1151" s="14" t="s">
        <v>2830</v>
      </c>
      <c r="D1151" s="14" t="s">
        <v>2840</v>
      </c>
      <c r="E1151" s="12"/>
    </row>
    <row r="1152" spans="1:5" ht="15" hidden="1" customHeight="1">
      <c r="A1152" s="12"/>
      <c r="B1152" s="19" t="s">
        <v>2829</v>
      </c>
      <c r="C1152" s="14" t="s">
        <v>2830</v>
      </c>
      <c r="D1152" s="14" t="s">
        <v>2841</v>
      </c>
      <c r="E1152" s="12"/>
    </row>
    <row r="1153" spans="1:5" ht="15" hidden="1" customHeight="1">
      <c r="A1153" s="12"/>
      <c r="B1153" s="19" t="s">
        <v>2829</v>
      </c>
      <c r="C1153" s="14" t="s">
        <v>2830</v>
      </c>
      <c r="D1153" s="14" t="s">
        <v>2842</v>
      </c>
      <c r="E1153" s="12"/>
    </row>
    <row r="1154" spans="1:5" ht="15" hidden="1" customHeight="1">
      <c r="A1154" s="12"/>
      <c r="B1154" s="19" t="s">
        <v>2829</v>
      </c>
      <c r="C1154" s="14" t="s">
        <v>2830</v>
      </c>
      <c r="D1154" s="14" t="s">
        <v>2843</v>
      </c>
      <c r="E1154" s="12"/>
    </row>
    <row r="1155" spans="1:5" ht="15" hidden="1" customHeight="1">
      <c r="A1155" s="12"/>
      <c r="B1155" s="19" t="s">
        <v>2829</v>
      </c>
      <c r="C1155" s="14" t="s">
        <v>2844</v>
      </c>
      <c r="D1155" s="14" t="s">
        <v>1755</v>
      </c>
      <c r="E1155" s="12"/>
    </row>
    <row r="1156" spans="1:5" ht="15" hidden="1" customHeight="1">
      <c r="A1156" s="12"/>
      <c r="B1156" s="19" t="s">
        <v>2829</v>
      </c>
      <c r="C1156" s="14" t="s">
        <v>2844</v>
      </c>
      <c r="D1156" s="14" t="s">
        <v>2845</v>
      </c>
      <c r="E1156" s="12"/>
    </row>
    <row r="1157" spans="1:5" ht="15" hidden="1" customHeight="1">
      <c r="A1157" s="12"/>
      <c r="B1157" s="19" t="s">
        <v>2829</v>
      </c>
      <c r="C1157" s="14" t="s">
        <v>2844</v>
      </c>
      <c r="D1157" s="14" t="s">
        <v>2846</v>
      </c>
      <c r="E1157" s="12"/>
    </row>
    <row r="1158" spans="1:5" ht="15" hidden="1" customHeight="1">
      <c r="A1158" s="12"/>
      <c r="B1158" s="19" t="s">
        <v>2829</v>
      </c>
      <c r="C1158" s="14" t="s">
        <v>2844</v>
      </c>
      <c r="D1158" s="14" t="s">
        <v>2847</v>
      </c>
      <c r="E1158" s="12"/>
    </row>
    <row r="1159" spans="1:5" ht="15" hidden="1" customHeight="1">
      <c r="A1159" s="12"/>
      <c r="B1159" s="19" t="s">
        <v>2829</v>
      </c>
      <c r="C1159" s="14" t="s">
        <v>2844</v>
      </c>
      <c r="D1159" s="14" t="s">
        <v>2848</v>
      </c>
      <c r="E1159" s="12"/>
    </row>
    <row r="1160" spans="1:5" ht="15" hidden="1" customHeight="1">
      <c r="A1160" s="12"/>
      <c r="B1160" s="19" t="s">
        <v>2829</v>
      </c>
      <c r="C1160" s="14" t="s">
        <v>2844</v>
      </c>
      <c r="D1160" s="14" t="s">
        <v>2849</v>
      </c>
      <c r="E1160" s="12"/>
    </row>
    <row r="1161" spans="1:5" ht="15" hidden="1" customHeight="1">
      <c r="A1161" s="12"/>
      <c r="B1161" s="19" t="s">
        <v>2829</v>
      </c>
      <c r="C1161" s="14" t="s">
        <v>2844</v>
      </c>
      <c r="D1161" s="14" t="s">
        <v>2850</v>
      </c>
      <c r="E1161" s="12"/>
    </row>
    <row r="1162" spans="1:5" ht="15" hidden="1" customHeight="1">
      <c r="A1162" s="12"/>
      <c r="B1162" s="19" t="s">
        <v>2829</v>
      </c>
      <c r="C1162" s="14" t="s">
        <v>2844</v>
      </c>
      <c r="D1162" s="14" t="s">
        <v>2837</v>
      </c>
      <c r="E1162" s="12"/>
    </row>
    <row r="1163" spans="1:5" ht="15" hidden="1" customHeight="1">
      <c r="A1163" s="12"/>
      <c r="B1163" s="19" t="s">
        <v>2829</v>
      </c>
      <c r="C1163" s="14" t="s">
        <v>2844</v>
      </c>
      <c r="D1163" s="14" t="s">
        <v>2851</v>
      </c>
      <c r="E1163" s="12"/>
    </row>
    <row r="1164" spans="1:5" ht="15" hidden="1" customHeight="1">
      <c r="A1164" s="12"/>
      <c r="B1164" s="20" t="s">
        <v>2829</v>
      </c>
      <c r="C1164" s="14" t="s">
        <v>2844</v>
      </c>
      <c r="D1164" s="14" t="s">
        <v>2852</v>
      </c>
      <c r="E1164" s="12"/>
    </row>
    <row r="1165" spans="1:5" ht="0.95" hidden="1" customHeight="1">
      <c r="A1165" s="12"/>
      <c r="B1165" s="21"/>
      <c r="C1165" s="21"/>
      <c r="D1165" s="21"/>
      <c r="E1165" s="12"/>
    </row>
    <row r="1166" spans="1:5" ht="12" hidden="1" customHeight="1">
      <c r="A1166" s="12"/>
      <c r="B1166" s="22" t="s">
        <v>1750</v>
      </c>
      <c r="C1166" s="15" t="s">
        <v>1751</v>
      </c>
      <c r="D1166" s="15" t="s">
        <v>1752</v>
      </c>
      <c r="E1166" s="12"/>
    </row>
    <row r="1167" spans="1:5" ht="15" hidden="1" customHeight="1">
      <c r="A1167" s="12"/>
      <c r="B1167" s="19" t="s">
        <v>2829</v>
      </c>
      <c r="C1167" s="14" t="s">
        <v>2844</v>
      </c>
      <c r="D1167" s="14" t="s">
        <v>2853</v>
      </c>
      <c r="E1167" s="12"/>
    </row>
    <row r="1168" spans="1:5" ht="15" hidden="1" customHeight="1">
      <c r="A1168" s="12"/>
      <c r="B1168" s="19" t="s">
        <v>2829</v>
      </c>
      <c r="C1168" s="14" t="s">
        <v>2844</v>
      </c>
      <c r="D1168" s="14" t="s">
        <v>2854</v>
      </c>
      <c r="E1168" s="12"/>
    </row>
    <row r="1169" spans="1:5" ht="15" hidden="1" customHeight="1">
      <c r="A1169" s="12"/>
      <c r="B1169" s="19" t="s">
        <v>2829</v>
      </c>
      <c r="C1169" s="14" t="s">
        <v>2855</v>
      </c>
      <c r="D1169" s="14" t="s">
        <v>1755</v>
      </c>
      <c r="E1169" s="12"/>
    </row>
    <row r="1170" spans="1:5" ht="15" hidden="1" customHeight="1">
      <c r="A1170" s="12"/>
      <c r="B1170" s="19" t="s">
        <v>2829</v>
      </c>
      <c r="C1170" s="14" t="s">
        <v>2855</v>
      </c>
      <c r="D1170" s="14" t="s">
        <v>2856</v>
      </c>
      <c r="E1170" s="12"/>
    </row>
    <row r="1171" spans="1:5" ht="15" hidden="1" customHeight="1">
      <c r="A1171" s="12"/>
      <c r="B1171" s="19" t="s">
        <v>2829</v>
      </c>
      <c r="C1171" s="14" t="s">
        <v>2855</v>
      </c>
      <c r="D1171" s="14" t="s">
        <v>2857</v>
      </c>
      <c r="E1171" s="12"/>
    </row>
    <row r="1172" spans="1:5" ht="15" hidden="1" customHeight="1">
      <c r="A1172" s="12"/>
      <c r="B1172" s="19" t="s">
        <v>2829</v>
      </c>
      <c r="C1172" s="14" t="s">
        <v>2855</v>
      </c>
      <c r="D1172" s="14" t="s">
        <v>2858</v>
      </c>
      <c r="E1172" s="12"/>
    </row>
    <row r="1173" spans="1:5" ht="15" hidden="1" customHeight="1">
      <c r="A1173" s="12"/>
      <c r="B1173" s="19" t="s">
        <v>2829</v>
      </c>
      <c r="C1173" s="14" t="s">
        <v>2855</v>
      </c>
      <c r="D1173" s="14" t="s">
        <v>2859</v>
      </c>
      <c r="E1173" s="12"/>
    </row>
    <row r="1174" spans="1:5" ht="15" hidden="1" customHeight="1">
      <c r="A1174" s="12"/>
      <c r="B1174" s="19" t="s">
        <v>2829</v>
      </c>
      <c r="C1174" s="14" t="s">
        <v>2855</v>
      </c>
      <c r="D1174" s="14" t="s">
        <v>2860</v>
      </c>
      <c r="E1174" s="12"/>
    </row>
    <row r="1175" spans="1:5" ht="15" hidden="1" customHeight="1">
      <c r="A1175" s="12"/>
      <c r="B1175" s="19" t="s">
        <v>2829</v>
      </c>
      <c r="C1175" s="14" t="s">
        <v>2861</v>
      </c>
      <c r="D1175" s="14" t="s">
        <v>1755</v>
      </c>
      <c r="E1175" s="12"/>
    </row>
    <row r="1176" spans="1:5" ht="15" hidden="1" customHeight="1">
      <c r="A1176" s="12"/>
      <c r="B1176" s="19" t="s">
        <v>2829</v>
      </c>
      <c r="C1176" s="14" t="s">
        <v>2861</v>
      </c>
      <c r="D1176" s="14" t="s">
        <v>2862</v>
      </c>
      <c r="E1176" s="12"/>
    </row>
    <row r="1177" spans="1:5" ht="15" hidden="1" customHeight="1">
      <c r="A1177" s="12"/>
      <c r="B1177" s="19" t="s">
        <v>2829</v>
      </c>
      <c r="C1177" s="14" t="s">
        <v>2861</v>
      </c>
      <c r="D1177" s="14" t="s">
        <v>2863</v>
      </c>
      <c r="E1177" s="12"/>
    </row>
    <row r="1178" spans="1:5" ht="15" hidden="1" customHeight="1">
      <c r="A1178" s="12"/>
      <c r="B1178" s="19" t="s">
        <v>2829</v>
      </c>
      <c r="C1178" s="14" t="s">
        <v>2861</v>
      </c>
      <c r="D1178" s="14" t="s">
        <v>2864</v>
      </c>
      <c r="E1178" s="12"/>
    </row>
    <row r="1179" spans="1:5" ht="15" hidden="1" customHeight="1">
      <c r="A1179" s="12"/>
      <c r="B1179" s="19" t="s">
        <v>2829</v>
      </c>
      <c r="C1179" s="14" t="s">
        <v>2861</v>
      </c>
      <c r="D1179" s="14" t="s">
        <v>2865</v>
      </c>
      <c r="E1179" s="12"/>
    </row>
    <row r="1180" spans="1:5" ht="15" hidden="1" customHeight="1">
      <c r="A1180" s="12"/>
      <c r="B1180" s="19" t="s">
        <v>2829</v>
      </c>
      <c r="C1180" s="14" t="s">
        <v>2861</v>
      </c>
      <c r="D1180" s="14" t="s">
        <v>2866</v>
      </c>
      <c r="E1180" s="12"/>
    </row>
    <row r="1181" spans="1:5" ht="15" hidden="1" customHeight="1">
      <c r="A1181" s="12"/>
      <c r="B1181" s="19" t="s">
        <v>2829</v>
      </c>
      <c r="C1181" s="14" t="s">
        <v>2867</v>
      </c>
      <c r="D1181" s="14" t="s">
        <v>1755</v>
      </c>
      <c r="E1181" s="12"/>
    </row>
    <row r="1182" spans="1:5" ht="15" hidden="1" customHeight="1">
      <c r="A1182" s="12"/>
      <c r="B1182" s="19" t="s">
        <v>2829</v>
      </c>
      <c r="C1182" s="14" t="s">
        <v>2867</v>
      </c>
      <c r="D1182" s="14" t="s">
        <v>2868</v>
      </c>
      <c r="E1182" s="12"/>
    </row>
    <row r="1183" spans="1:5" ht="15" hidden="1" customHeight="1">
      <c r="A1183" s="12"/>
      <c r="B1183" s="19" t="s">
        <v>2829</v>
      </c>
      <c r="C1183" s="14" t="s">
        <v>2867</v>
      </c>
      <c r="D1183" s="14" t="s">
        <v>2869</v>
      </c>
      <c r="E1183" s="12"/>
    </row>
    <row r="1184" spans="1:5" ht="15" hidden="1" customHeight="1">
      <c r="A1184" s="12"/>
      <c r="B1184" s="19" t="s">
        <v>2829</v>
      </c>
      <c r="C1184" s="14" t="s">
        <v>2867</v>
      </c>
      <c r="D1184" s="14" t="s">
        <v>2870</v>
      </c>
      <c r="E1184" s="12"/>
    </row>
    <row r="1185" spans="1:5" ht="15" hidden="1" customHeight="1">
      <c r="A1185" s="12"/>
      <c r="B1185" s="19" t="s">
        <v>2829</v>
      </c>
      <c r="C1185" s="14" t="s">
        <v>2867</v>
      </c>
      <c r="D1185" s="14" t="s">
        <v>2871</v>
      </c>
      <c r="E1185" s="12"/>
    </row>
    <row r="1186" spans="1:5" ht="15" hidden="1" customHeight="1">
      <c r="A1186" s="12"/>
      <c r="B1186" s="19" t="s">
        <v>2829</v>
      </c>
      <c r="C1186" s="14" t="s">
        <v>2867</v>
      </c>
      <c r="D1186" s="14" t="s">
        <v>2872</v>
      </c>
      <c r="E1186" s="12"/>
    </row>
    <row r="1187" spans="1:5" ht="15" hidden="1" customHeight="1">
      <c r="A1187" s="12"/>
      <c r="B1187" s="19" t="s">
        <v>2829</v>
      </c>
      <c r="C1187" s="14" t="s">
        <v>2867</v>
      </c>
      <c r="D1187" s="14" t="s">
        <v>2873</v>
      </c>
      <c r="E1187" s="12"/>
    </row>
    <row r="1188" spans="1:5" ht="15" hidden="1" customHeight="1">
      <c r="A1188" s="12"/>
      <c r="B1188" s="19" t="s">
        <v>2829</v>
      </c>
      <c r="C1188" s="14" t="s">
        <v>2867</v>
      </c>
      <c r="D1188" s="14" t="s">
        <v>2874</v>
      </c>
      <c r="E1188" s="12"/>
    </row>
    <row r="1189" spans="1:5" ht="15" hidden="1" customHeight="1">
      <c r="A1189" s="12"/>
      <c r="B1189" s="19" t="s">
        <v>2829</v>
      </c>
      <c r="C1189" s="14" t="s">
        <v>2867</v>
      </c>
      <c r="D1189" s="14" t="s">
        <v>2875</v>
      </c>
      <c r="E1189" s="12"/>
    </row>
    <row r="1190" spans="1:5" ht="15" hidden="1" customHeight="1">
      <c r="A1190" s="12"/>
      <c r="B1190" s="19" t="s">
        <v>2876</v>
      </c>
      <c r="C1190" s="14" t="s">
        <v>1755</v>
      </c>
      <c r="D1190" s="14" t="s">
        <v>1755</v>
      </c>
      <c r="E1190" s="12"/>
    </row>
    <row r="1191" spans="1:5" ht="15" hidden="1" customHeight="1">
      <c r="A1191" s="12"/>
      <c r="B1191" s="19" t="s">
        <v>2876</v>
      </c>
      <c r="C1191" s="14" t="s">
        <v>2877</v>
      </c>
      <c r="D1191" s="14" t="s">
        <v>1755</v>
      </c>
      <c r="E1191" s="12"/>
    </row>
    <row r="1192" spans="1:5" ht="15" hidden="1" customHeight="1">
      <c r="A1192" s="12"/>
      <c r="B1192" s="19" t="s">
        <v>2876</v>
      </c>
      <c r="C1192" s="14" t="s">
        <v>2877</v>
      </c>
      <c r="D1192" s="14" t="s">
        <v>2878</v>
      </c>
      <c r="E1192" s="12"/>
    </row>
    <row r="1193" spans="1:5" ht="15" hidden="1" customHeight="1">
      <c r="A1193" s="12"/>
      <c r="B1193" s="19" t="s">
        <v>2876</v>
      </c>
      <c r="C1193" s="14" t="s">
        <v>2877</v>
      </c>
      <c r="D1193" s="14" t="s">
        <v>2879</v>
      </c>
      <c r="E1193" s="12"/>
    </row>
    <row r="1194" spans="1:5" ht="15" hidden="1" customHeight="1">
      <c r="A1194" s="12"/>
      <c r="B1194" s="19" t="s">
        <v>2876</v>
      </c>
      <c r="C1194" s="14" t="s">
        <v>2877</v>
      </c>
      <c r="D1194" s="14" t="s">
        <v>2880</v>
      </c>
      <c r="E1194" s="12"/>
    </row>
    <row r="1195" spans="1:5" ht="15" hidden="1" customHeight="1">
      <c r="A1195" s="12"/>
      <c r="B1195" s="19" t="s">
        <v>2876</v>
      </c>
      <c r="C1195" s="14" t="s">
        <v>2877</v>
      </c>
      <c r="D1195" s="14" t="s">
        <v>2881</v>
      </c>
      <c r="E1195" s="12"/>
    </row>
    <row r="1196" spans="1:5" ht="15" hidden="1" customHeight="1">
      <c r="A1196" s="12"/>
      <c r="B1196" s="19" t="s">
        <v>2876</v>
      </c>
      <c r="C1196" s="14" t="s">
        <v>2877</v>
      </c>
      <c r="D1196" s="14" t="s">
        <v>2882</v>
      </c>
      <c r="E1196" s="12"/>
    </row>
    <row r="1197" spans="1:5" ht="15" hidden="1" customHeight="1">
      <c r="A1197" s="12"/>
      <c r="B1197" s="19" t="s">
        <v>2876</v>
      </c>
      <c r="C1197" s="14" t="s">
        <v>2877</v>
      </c>
      <c r="D1197" s="14" t="s">
        <v>2883</v>
      </c>
      <c r="E1197" s="12"/>
    </row>
    <row r="1198" spans="1:5" ht="15" hidden="1" customHeight="1">
      <c r="A1198" s="12"/>
      <c r="B1198" s="19" t="s">
        <v>2876</v>
      </c>
      <c r="C1198" s="14" t="s">
        <v>2877</v>
      </c>
      <c r="D1198" s="14" t="s">
        <v>2884</v>
      </c>
      <c r="E1198" s="12"/>
    </row>
    <row r="1199" spans="1:5" ht="15" hidden="1" customHeight="1">
      <c r="A1199" s="12"/>
      <c r="B1199" s="19" t="s">
        <v>2876</v>
      </c>
      <c r="C1199" s="14" t="s">
        <v>2877</v>
      </c>
      <c r="D1199" s="14" t="s">
        <v>2885</v>
      </c>
      <c r="E1199" s="12"/>
    </row>
    <row r="1200" spans="1:5" ht="15" hidden="1" customHeight="1">
      <c r="A1200" s="12"/>
      <c r="B1200" s="19" t="s">
        <v>2876</v>
      </c>
      <c r="C1200" s="14" t="s">
        <v>2877</v>
      </c>
      <c r="D1200" s="14" t="s">
        <v>2886</v>
      </c>
      <c r="E1200" s="12"/>
    </row>
    <row r="1201" spans="1:5" ht="15" hidden="1" customHeight="1">
      <c r="A1201" s="12"/>
      <c r="B1201" s="19" t="s">
        <v>2876</v>
      </c>
      <c r="C1201" s="14" t="s">
        <v>2877</v>
      </c>
      <c r="D1201" s="14" t="s">
        <v>2887</v>
      </c>
      <c r="E1201" s="12"/>
    </row>
    <row r="1202" spans="1:5" ht="15" hidden="1" customHeight="1">
      <c r="A1202" s="12"/>
      <c r="B1202" s="19" t="s">
        <v>2876</v>
      </c>
      <c r="C1202" s="14" t="s">
        <v>2877</v>
      </c>
      <c r="D1202" s="14" t="s">
        <v>2888</v>
      </c>
      <c r="E1202" s="12"/>
    </row>
    <row r="1203" spans="1:5" ht="15" hidden="1" customHeight="1">
      <c r="A1203" s="12"/>
      <c r="B1203" s="19" t="s">
        <v>2876</v>
      </c>
      <c r="C1203" s="14" t="s">
        <v>2877</v>
      </c>
      <c r="D1203" s="14" t="s">
        <v>2889</v>
      </c>
      <c r="E1203" s="12"/>
    </row>
    <row r="1204" spans="1:5" ht="15" hidden="1" customHeight="1">
      <c r="A1204" s="12"/>
      <c r="B1204" s="19" t="s">
        <v>2876</v>
      </c>
      <c r="C1204" s="14" t="s">
        <v>2877</v>
      </c>
      <c r="D1204" s="14" t="s">
        <v>2890</v>
      </c>
      <c r="E1204" s="12"/>
    </row>
    <row r="1205" spans="1:5" ht="15" hidden="1" customHeight="1">
      <c r="A1205" s="12"/>
      <c r="B1205" s="19" t="s">
        <v>2876</v>
      </c>
      <c r="C1205" s="14" t="s">
        <v>2877</v>
      </c>
      <c r="D1205" s="14" t="s">
        <v>2891</v>
      </c>
      <c r="E1205" s="12"/>
    </row>
    <row r="1206" spans="1:5" ht="15" hidden="1" customHeight="1">
      <c r="A1206" s="12"/>
      <c r="B1206" s="19" t="s">
        <v>2876</v>
      </c>
      <c r="C1206" s="14" t="s">
        <v>2877</v>
      </c>
      <c r="D1206" s="14" t="s">
        <v>2892</v>
      </c>
      <c r="E1206" s="12"/>
    </row>
    <row r="1207" spans="1:5" ht="15" hidden="1" customHeight="1">
      <c r="A1207" s="12"/>
      <c r="B1207" s="19" t="s">
        <v>2876</v>
      </c>
      <c r="C1207" s="14" t="s">
        <v>2877</v>
      </c>
      <c r="D1207" s="14" t="s">
        <v>2893</v>
      </c>
      <c r="E1207" s="12"/>
    </row>
    <row r="1208" spans="1:5" ht="15" hidden="1" customHeight="1">
      <c r="A1208" s="12"/>
      <c r="B1208" s="19" t="s">
        <v>2876</v>
      </c>
      <c r="C1208" s="14" t="s">
        <v>2877</v>
      </c>
      <c r="D1208" s="14" t="s">
        <v>2894</v>
      </c>
      <c r="E1208" s="12"/>
    </row>
    <row r="1209" spans="1:5" ht="15" hidden="1" customHeight="1">
      <c r="A1209" s="12"/>
      <c r="B1209" s="19" t="s">
        <v>2876</v>
      </c>
      <c r="C1209" s="14" t="s">
        <v>2877</v>
      </c>
      <c r="D1209" s="14" t="s">
        <v>2895</v>
      </c>
      <c r="E1209" s="12"/>
    </row>
    <row r="1210" spans="1:5" ht="15" hidden="1" customHeight="1">
      <c r="A1210" s="12"/>
      <c r="B1210" s="19" t="s">
        <v>2876</v>
      </c>
      <c r="C1210" s="14" t="s">
        <v>2877</v>
      </c>
      <c r="D1210" s="14" t="s">
        <v>2896</v>
      </c>
      <c r="E1210" s="12"/>
    </row>
    <row r="1211" spans="1:5" ht="15" hidden="1" customHeight="1">
      <c r="A1211" s="12"/>
      <c r="B1211" s="19" t="s">
        <v>2876</v>
      </c>
      <c r="C1211" s="14" t="s">
        <v>2877</v>
      </c>
      <c r="D1211" s="14" t="s">
        <v>2897</v>
      </c>
      <c r="E1211" s="12"/>
    </row>
    <row r="1212" spans="1:5" ht="15" hidden="1" customHeight="1">
      <c r="A1212" s="12"/>
      <c r="B1212" s="19" t="s">
        <v>2876</v>
      </c>
      <c r="C1212" s="14" t="s">
        <v>2877</v>
      </c>
      <c r="D1212" s="14" t="s">
        <v>2898</v>
      </c>
      <c r="E1212" s="12"/>
    </row>
    <row r="1213" spans="1:5" ht="15" hidden="1" customHeight="1">
      <c r="A1213" s="12"/>
      <c r="B1213" s="19" t="s">
        <v>2876</v>
      </c>
      <c r="C1213" s="14" t="s">
        <v>2877</v>
      </c>
      <c r="D1213" s="14" t="s">
        <v>2899</v>
      </c>
      <c r="E1213" s="12"/>
    </row>
    <row r="1214" spans="1:5" ht="15" hidden="1" customHeight="1">
      <c r="A1214" s="12"/>
      <c r="B1214" s="19" t="s">
        <v>2876</v>
      </c>
      <c r="C1214" s="14" t="s">
        <v>2877</v>
      </c>
      <c r="D1214" s="14" t="s">
        <v>2900</v>
      </c>
      <c r="E1214" s="12"/>
    </row>
    <row r="1215" spans="1:5" ht="15" hidden="1" customHeight="1">
      <c r="A1215" s="12"/>
      <c r="B1215" s="19" t="s">
        <v>2876</v>
      </c>
      <c r="C1215" s="14" t="s">
        <v>2877</v>
      </c>
      <c r="D1215" s="14" t="s">
        <v>2901</v>
      </c>
      <c r="E1215" s="12"/>
    </row>
    <row r="1216" spans="1:5" ht="15" hidden="1" customHeight="1">
      <c r="A1216" s="12"/>
      <c r="B1216" s="19" t="s">
        <v>2876</v>
      </c>
      <c r="C1216" s="14" t="s">
        <v>2877</v>
      </c>
      <c r="D1216" s="14" t="s">
        <v>2902</v>
      </c>
      <c r="E1216" s="12"/>
    </row>
    <row r="1217" spans="1:5" ht="15" hidden="1" customHeight="1">
      <c r="A1217" s="12"/>
      <c r="B1217" s="20" t="s">
        <v>2876</v>
      </c>
      <c r="C1217" s="14" t="s">
        <v>2877</v>
      </c>
      <c r="D1217" s="14" t="s">
        <v>2903</v>
      </c>
      <c r="E1217" s="12"/>
    </row>
    <row r="1218" spans="1:5" ht="0.95" hidden="1" customHeight="1">
      <c r="A1218" s="12"/>
      <c r="B1218" s="21"/>
      <c r="C1218" s="21"/>
      <c r="D1218" s="21"/>
      <c r="E1218" s="12"/>
    </row>
    <row r="1219" spans="1:5" ht="12" hidden="1" customHeight="1">
      <c r="A1219" s="12"/>
      <c r="B1219" s="22" t="s">
        <v>1750</v>
      </c>
      <c r="C1219" s="15" t="s">
        <v>1751</v>
      </c>
      <c r="D1219" s="15" t="s">
        <v>1752</v>
      </c>
      <c r="E1219" s="12"/>
    </row>
    <row r="1220" spans="1:5" ht="15" hidden="1" customHeight="1">
      <c r="A1220" s="12"/>
      <c r="B1220" s="19" t="s">
        <v>2876</v>
      </c>
      <c r="C1220" s="14" t="s">
        <v>2877</v>
      </c>
      <c r="D1220" s="14" t="s">
        <v>2904</v>
      </c>
      <c r="E1220" s="12"/>
    </row>
    <row r="1221" spans="1:5" ht="15" hidden="1" customHeight="1">
      <c r="A1221" s="12"/>
      <c r="B1221" s="19" t="s">
        <v>2876</v>
      </c>
      <c r="C1221" s="14" t="s">
        <v>2877</v>
      </c>
      <c r="D1221" s="14" t="s">
        <v>2905</v>
      </c>
      <c r="E1221" s="12"/>
    </row>
    <row r="1222" spans="1:5" ht="15" hidden="1" customHeight="1">
      <c r="A1222" s="12"/>
      <c r="B1222" s="19" t="s">
        <v>2876</v>
      </c>
      <c r="C1222" s="14" t="s">
        <v>2906</v>
      </c>
      <c r="D1222" s="14" t="s">
        <v>1755</v>
      </c>
      <c r="E1222" s="12"/>
    </row>
    <row r="1223" spans="1:5" ht="15" hidden="1" customHeight="1">
      <c r="A1223" s="12"/>
      <c r="B1223" s="19" t="s">
        <v>2876</v>
      </c>
      <c r="C1223" s="14" t="s">
        <v>2906</v>
      </c>
      <c r="D1223" s="14" t="s">
        <v>2907</v>
      </c>
      <c r="E1223" s="12"/>
    </row>
    <row r="1224" spans="1:5" ht="15" hidden="1" customHeight="1">
      <c r="A1224" s="12"/>
      <c r="B1224" s="19" t="s">
        <v>2876</v>
      </c>
      <c r="C1224" s="14" t="s">
        <v>2906</v>
      </c>
      <c r="D1224" s="14" t="s">
        <v>1913</v>
      </c>
      <c r="E1224" s="12"/>
    </row>
    <row r="1225" spans="1:5" ht="15" hidden="1" customHeight="1">
      <c r="A1225" s="12"/>
      <c r="B1225" s="19" t="s">
        <v>2876</v>
      </c>
      <c r="C1225" s="14" t="s">
        <v>2906</v>
      </c>
      <c r="D1225" s="14" t="s">
        <v>2908</v>
      </c>
      <c r="E1225" s="12"/>
    </row>
    <row r="1226" spans="1:5" ht="15" hidden="1" customHeight="1">
      <c r="A1226" s="12"/>
      <c r="B1226" s="19" t="s">
        <v>2876</v>
      </c>
      <c r="C1226" s="14" t="s">
        <v>2906</v>
      </c>
      <c r="D1226" s="14" t="s">
        <v>2909</v>
      </c>
      <c r="E1226" s="12"/>
    </row>
    <row r="1227" spans="1:5" ht="15" hidden="1" customHeight="1">
      <c r="A1227" s="12"/>
      <c r="B1227" s="19" t="s">
        <v>2876</v>
      </c>
      <c r="C1227" s="14" t="s">
        <v>2906</v>
      </c>
      <c r="D1227" s="14" t="s">
        <v>1967</v>
      </c>
      <c r="E1227" s="12"/>
    </row>
    <row r="1228" spans="1:5" ht="15" hidden="1" customHeight="1">
      <c r="A1228" s="12"/>
      <c r="B1228" s="19" t="s">
        <v>2876</v>
      </c>
      <c r="C1228" s="14" t="s">
        <v>2906</v>
      </c>
      <c r="D1228" s="14" t="s">
        <v>2910</v>
      </c>
      <c r="E1228" s="12"/>
    </row>
    <row r="1229" spans="1:5" ht="15" hidden="1" customHeight="1">
      <c r="A1229" s="12"/>
      <c r="B1229" s="19" t="s">
        <v>2876</v>
      </c>
      <c r="C1229" s="14" t="s">
        <v>2906</v>
      </c>
      <c r="D1229" s="14" t="s">
        <v>2911</v>
      </c>
      <c r="E1229" s="12"/>
    </row>
    <row r="1230" spans="1:5" ht="15" hidden="1" customHeight="1">
      <c r="A1230" s="12"/>
      <c r="B1230" s="19" t="s">
        <v>2876</v>
      </c>
      <c r="C1230" s="14" t="s">
        <v>2906</v>
      </c>
      <c r="D1230" s="14" t="s">
        <v>2912</v>
      </c>
      <c r="E1230" s="12"/>
    </row>
    <row r="1231" spans="1:5" ht="15" hidden="1" customHeight="1">
      <c r="A1231" s="12"/>
      <c r="B1231" s="19" t="s">
        <v>2876</v>
      </c>
      <c r="C1231" s="14" t="s">
        <v>2906</v>
      </c>
      <c r="D1231" s="14" t="s">
        <v>2913</v>
      </c>
      <c r="E1231" s="12"/>
    </row>
    <row r="1232" spans="1:5" ht="15" hidden="1" customHeight="1">
      <c r="A1232" s="12"/>
      <c r="B1232" s="19" t="s">
        <v>2876</v>
      </c>
      <c r="C1232" s="14" t="s">
        <v>2906</v>
      </c>
      <c r="D1232" s="14" t="s">
        <v>2914</v>
      </c>
      <c r="E1232" s="12"/>
    </row>
    <row r="1233" spans="1:5" ht="15" hidden="1" customHeight="1">
      <c r="A1233" s="12"/>
      <c r="B1233" s="19" t="s">
        <v>2876</v>
      </c>
      <c r="C1233" s="14" t="s">
        <v>2906</v>
      </c>
      <c r="D1233" s="14" t="s">
        <v>2915</v>
      </c>
      <c r="E1233" s="12"/>
    </row>
    <row r="1234" spans="1:5" ht="15" hidden="1" customHeight="1">
      <c r="A1234" s="12"/>
      <c r="B1234" s="19" t="s">
        <v>2876</v>
      </c>
      <c r="C1234" s="14" t="s">
        <v>2906</v>
      </c>
      <c r="D1234" s="14" t="s">
        <v>2916</v>
      </c>
      <c r="E1234" s="12"/>
    </row>
    <row r="1235" spans="1:5" ht="15" hidden="1" customHeight="1">
      <c r="A1235" s="12"/>
      <c r="B1235" s="19" t="s">
        <v>2876</v>
      </c>
      <c r="C1235" s="14" t="s">
        <v>2906</v>
      </c>
      <c r="D1235" s="14" t="s">
        <v>2917</v>
      </c>
      <c r="E1235" s="12"/>
    </row>
    <row r="1236" spans="1:5" ht="15" hidden="1" customHeight="1">
      <c r="A1236" s="12"/>
      <c r="B1236" s="19" t="s">
        <v>2876</v>
      </c>
      <c r="C1236" s="14" t="s">
        <v>2906</v>
      </c>
      <c r="D1236" s="14" t="s">
        <v>2918</v>
      </c>
      <c r="E1236" s="12"/>
    </row>
    <row r="1237" spans="1:5" ht="15" hidden="1" customHeight="1">
      <c r="A1237" s="12"/>
      <c r="B1237" s="19" t="s">
        <v>2876</v>
      </c>
      <c r="C1237" s="14" t="s">
        <v>2906</v>
      </c>
      <c r="D1237" s="14" t="s">
        <v>2919</v>
      </c>
      <c r="E1237" s="12"/>
    </row>
    <row r="1238" spans="1:5" ht="15" hidden="1" customHeight="1">
      <c r="A1238" s="12"/>
      <c r="B1238" s="19" t="s">
        <v>2876</v>
      </c>
      <c r="C1238" s="14" t="s">
        <v>2920</v>
      </c>
      <c r="D1238" s="14" t="s">
        <v>1755</v>
      </c>
      <c r="E1238" s="12"/>
    </row>
    <row r="1239" spans="1:5" ht="15" hidden="1" customHeight="1">
      <c r="A1239" s="12"/>
      <c r="B1239" s="19" t="s">
        <v>2876</v>
      </c>
      <c r="C1239" s="14" t="s">
        <v>2920</v>
      </c>
      <c r="D1239" s="14" t="s">
        <v>2921</v>
      </c>
      <c r="E1239" s="12"/>
    </row>
    <row r="1240" spans="1:5" ht="15" hidden="1" customHeight="1">
      <c r="A1240" s="12"/>
      <c r="B1240" s="19" t="s">
        <v>2876</v>
      </c>
      <c r="C1240" s="14" t="s">
        <v>2920</v>
      </c>
      <c r="D1240" s="14" t="s">
        <v>2922</v>
      </c>
      <c r="E1240" s="12"/>
    </row>
    <row r="1241" spans="1:5" ht="15" hidden="1" customHeight="1">
      <c r="A1241" s="12"/>
      <c r="B1241" s="19" t="s">
        <v>2876</v>
      </c>
      <c r="C1241" s="14" t="s">
        <v>2920</v>
      </c>
      <c r="D1241" s="14" t="s">
        <v>2923</v>
      </c>
      <c r="E1241" s="12"/>
    </row>
    <row r="1242" spans="1:5" ht="15" hidden="1" customHeight="1">
      <c r="A1242" s="12"/>
      <c r="B1242" s="19" t="s">
        <v>2876</v>
      </c>
      <c r="C1242" s="14" t="s">
        <v>2920</v>
      </c>
      <c r="D1242" s="14" t="s">
        <v>2924</v>
      </c>
      <c r="E1242" s="12"/>
    </row>
    <row r="1243" spans="1:5" ht="15" hidden="1" customHeight="1">
      <c r="A1243" s="12"/>
      <c r="B1243" s="19" t="s">
        <v>2876</v>
      </c>
      <c r="C1243" s="14" t="s">
        <v>2920</v>
      </c>
      <c r="D1243" s="14" t="s">
        <v>2925</v>
      </c>
      <c r="E1243" s="12"/>
    </row>
    <row r="1244" spans="1:5" ht="15" hidden="1" customHeight="1">
      <c r="A1244" s="12"/>
      <c r="B1244" s="19" t="s">
        <v>2876</v>
      </c>
      <c r="C1244" s="14" t="s">
        <v>2920</v>
      </c>
      <c r="D1244" s="14" t="s">
        <v>2926</v>
      </c>
      <c r="E1244" s="12"/>
    </row>
    <row r="1245" spans="1:5" ht="15" hidden="1" customHeight="1">
      <c r="A1245" s="12"/>
      <c r="B1245" s="19" t="s">
        <v>2876</v>
      </c>
      <c r="C1245" s="14" t="s">
        <v>2927</v>
      </c>
      <c r="D1245" s="14" t="s">
        <v>1755</v>
      </c>
      <c r="E1245" s="12"/>
    </row>
    <row r="1246" spans="1:5" ht="15" hidden="1" customHeight="1">
      <c r="A1246" s="12"/>
      <c r="B1246" s="19" t="s">
        <v>2876</v>
      </c>
      <c r="C1246" s="14" t="s">
        <v>2927</v>
      </c>
      <c r="D1246" s="14" t="s">
        <v>2928</v>
      </c>
      <c r="E1246" s="12"/>
    </row>
    <row r="1247" spans="1:5" ht="15" hidden="1" customHeight="1">
      <c r="A1247" s="12"/>
      <c r="B1247" s="19" t="s">
        <v>2876</v>
      </c>
      <c r="C1247" s="14" t="s">
        <v>2927</v>
      </c>
      <c r="D1247" s="14" t="s">
        <v>2929</v>
      </c>
      <c r="E1247" s="12"/>
    </row>
    <row r="1248" spans="1:5" ht="15" hidden="1" customHeight="1">
      <c r="A1248" s="12"/>
      <c r="B1248" s="19" t="s">
        <v>2876</v>
      </c>
      <c r="C1248" s="14" t="s">
        <v>2927</v>
      </c>
      <c r="D1248" s="14" t="s">
        <v>2930</v>
      </c>
      <c r="E1248" s="12"/>
    </row>
    <row r="1249" spans="1:5" ht="15" hidden="1" customHeight="1">
      <c r="A1249" s="12"/>
      <c r="B1249" s="19" t="s">
        <v>2876</v>
      </c>
      <c r="C1249" s="14" t="s">
        <v>2927</v>
      </c>
      <c r="D1249" s="14" t="s">
        <v>2931</v>
      </c>
      <c r="E1249" s="12"/>
    </row>
    <row r="1250" spans="1:5" ht="15" hidden="1" customHeight="1">
      <c r="A1250" s="12"/>
      <c r="B1250" s="19" t="s">
        <v>2876</v>
      </c>
      <c r="C1250" s="14" t="s">
        <v>2927</v>
      </c>
      <c r="D1250" s="14" t="s">
        <v>2932</v>
      </c>
      <c r="E1250" s="12"/>
    </row>
    <row r="1251" spans="1:5" ht="15" hidden="1" customHeight="1">
      <c r="A1251" s="12"/>
      <c r="B1251" s="19" t="s">
        <v>2876</v>
      </c>
      <c r="C1251" s="14" t="s">
        <v>2927</v>
      </c>
      <c r="D1251" s="14" t="s">
        <v>2933</v>
      </c>
      <c r="E1251" s="12"/>
    </row>
    <row r="1252" spans="1:5" ht="15" hidden="1" customHeight="1">
      <c r="A1252" s="12"/>
      <c r="B1252" s="19" t="s">
        <v>2876</v>
      </c>
      <c r="C1252" s="14" t="s">
        <v>2927</v>
      </c>
      <c r="D1252" s="14" t="s">
        <v>2934</v>
      </c>
      <c r="E1252" s="12"/>
    </row>
    <row r="1253" spans="1:5" ht="15" hidden="1" customHeight="1">
      <c r="A1253" s="12"/>
      <c r="B1253" s="19" t="s">
        <v>2876</v>
      </c>
      <c r="C1253" s="14" t="s">
        <v>2927</v>
      </c>
      <c r="D1253" s="14" t="s">
        <v>2935</v>
      </c>
      <c r="E1253" s="12"/>
    </row>
    <row r="1254" spans="1:5" ht="15" hidden="1" customHeight="1">
      <c r="A1254" s="12"/>
      <c r="B1254" s="19" t="s">
        <v>2876</v>
      </c>
      <c r="C1254" s="14" t="s">
        <v>2927</v>
      </c>
      <c r="D1254" s="14" t="s">
        <v>2936</v>
      </c>
      <c r="E1254" s="12"/>
    </row>
    <row r="1255" spans="1:5" ht="15" hidden="1" customHeight="1">
      <c r="A1255" s="12"/>
      <c r="B1255" s="19" t="s">
        <v>2876</v>
      </c>
      <c r="C1255" s="14" t="s">
        <v>2927</v>
      </c>
      <c r="D1255" s="14" t="s">
        <v>2937</v>
      </c>
      <c r="E1255" s="12"/>
    </row>
    <row r="1256" spans="1:5" ht="15" hidden="1" customHeight="1">
      <c r="A1256" s="12"/>
      <c r="B1256" s="19" t="s">
        <v>2876</v>
      </c>
      <c r="C1256" s="14" t="s">
        <v>2927</v>
      </c>
      <c r="D1256" s="14" t="s">
        <v>2938</v>
      </c>
      <c r="E1256" s="12"/>
    </row>
    <row r="1257" spans="1:5" ht="15" hidden="1" customHeight="1">
      <c r="A1257" s="12"/>
      <c r="B1257" s="19" t="s">
        <v>2876</v>
      </c>
      <c r="C1257" s="14" t="s">
        <v>2927</v>
      </c>
      <c r="D1257" s="14" t="s">
        <v>2939</v>
      </c>
      <c r="E1257" s="12"/>
    </row>
    <row r="1258" spans="1:5" ht="15" hidden="1" customHeight="1">
      <c r="A1258" s="12"/>
      <c r="B1258" s="19" t="s">
        <v>2876</v>
      </c>
      <c r="C1258" s="14" t="s">
        <v>2927</v>
      </c>
      <c r="D1258" s="14" t="s">
        <v>2940</v>
      </c>
      <c r="E1258" s="12"/>
    </row>
    <row r="1259" spans="1:5" ht="15" hidden="1" customHeight="1">
      <c r="A1259" s="12"/>
      <c r="B1259" s="19" t="s">
        <v>2876</v>
      </c>
      <c r="C1259" s="14" t="s">
        <v>2927</v>
      </c>
      <c r="D1259" s="14" t="s">
        <v>2941</v>
      </c>
      <c r="E1259" s="12"/>
    </row>
    <row r="1260" spans="1:5" ht="15" hidden="1" customHeight="1">
      <c r="A1260" s="12"/>
      <c r="B1260" s="19" t="s">
        <v>2876</v>
      </c>
      <c r="C1260" s="14" t="s">
        <v>2927</v>
      </c>
      <c r="D1260" s="14" t="s">
        <v>2942</v>
      </c>
      <c r="E1260" s="12"/>
    </row>
    <row r="1261" spans="1:5" ht="15" hidden="1" customHeight="1">
      <c r="A1261" s="12"/>
      <c r="B1261" s="19" t="s">
        <v>2876</v>
      </c>
      <c r="C1261" s="14" t="s">
        <v>2927</v>
      </c>
      <c r="D1261" s="14" t="s">
        <v>2943</v>
      </c>
      <c r="E1261" s="12"/>
    </row>
    <row r="1262" spans="1:5" ht="15" hidden="1" customHeight="1">
      <c r="A1262" s="12"/>
      <c r="B1262" s="19" t="s">
        <v>2876</v>
      </c>
      <c r="C1262" s="14" t="s">
        <v>2927</v>
      </c>
      <c r="D1262" s="14" t="s">
        <v>2944</v>
      </c>
      <c r="E1262" s="12"/>
    </row>
    <row r="1263" spans="1:5" ht="15" hidden="1" customHeight="1">
      <c r="A1263" s="12"/>
      <c r="B1263" s="19" t="s">
        <v>2876</v>
      </c>
      <c r="C1263" s="14" t="s">
        <v>2927</v>
      </c>
      <c r="D1263" s="14" t="s">
        <v>2945</v>
      </c>
      <c r="E1263" s="12"/>
    </row>
    <row r="1264" spans="1:5" ht="15" hidden="1" customHeight="1">
      <c r="A1264" s="12"/>
      <c r="B1264" s="19" t="s">
        <v>2876</v>
      </c>
      <c r="C1264" s="14" t="s">
        <v>2927</v>
      </c>
      <c r="D1264" s="14" t="s">
        <v>2946</v>
      </c>
      <c r="E1264" s="12"/>
    </row>
    <row r="1265" spans="1:5" ht="15" hidden="1" customHeight="1">
      <c r="A1265" s="12"/>
      <c r="B1265" s="19" t="s">
        <v>2876</v>
      </c>
      <c r="C1265" s="14" t="s">
        <v>2927</v>
      </c>
      <c r="D1265" s="14" t="s">
        <v>2947</v>
      </c>
      <c r="E1265" s="12"/>
    </row>
    <row r="1266" spans="1:5" ht="15" hidden="1" customHeight="1">
      <c r="A1266" s="12"/>
      <c r="B1266" s="19" t="s">
        <v>2876</v>
      </c>
      <c r="C1266" s="14" t="s">
        <v>2927</v>
      </c>
      <c r="D1266" s="14" t="s">
        <v>2948</v>
      </c>
      <c r="E1266" s="12"/>
    </row>
    <row r="1267" spans="1:5" ht="15" hidden="1" customHeight="1">
      <c r="A1267" s="12"/>
      <c r="B1267" s="19" t="s">
        <v>2876</v>
      </c>
      <c r="C1267" s="14" t="s">
        <v>2927</v>
      </c>
      <c r="D1267" s="14" t="s">
        <v>2949</v>
      </c>
      <c r="E1267" s="12"/>
    </row>
    <row r="1268" spans="1:5" ht="15" hidden="1" customHeight="1">
      <c r="A1268" s="12"/>
      <c r="B1268" s="19" t="s">
        <v>2876</v>
      </c>
      <c r="C1268" s="14" t="s">
        <v>2927</v>
      </c>
      <c r="D1268" s="14" t="s">
        <v>2950</v>
      </c>
      <c r="E1268" s="12"/>
    </row>
    <row r="1269" spans="1:5" ht="15" hidden="1" customHeight="1">
      <c r="A1269" s="12"/>
      <c r="B1269" s="19" t="s">
        <v>2876</v>
      </c>
      <c r="C1269" s="14" t="s">
        <v>2927</v>
      </c>
      <c r="D1269" s="14" t="s">
        <v>2951</v>
      </c>
      <c r="E1269" s="12"/>
    </row>
    <row r="1270" spans="1:5" ht="15" hidden="1" customHeight="1">
      <c r="A1270" s="12"/>
      <c r="B1270" s="20" t="s">
        <v>2876</v>
      </c>
      <c r="C1270" s="14" t="s">
        <v>2927</v>
      </c>
      <c r="D1270" s="14" t="s">
        <v>2952</v>
      </c>
      <c r="E1270" s="12"/>
    </row>
    <row r="1271" spans="1:5" ht="0.95" hidden="1" customHeight="1">
      <c r="A1271" s="12"/>
      <c r="B1271" s="21"/>
      <c r="C1271" s="21"/>
      <c r="D1271" s="21"/>
      <c r="E1271" s="12"/>
    </row>
    <row r="1272" spans="1:5" ht="12" hidden="1" customHeight="1">
      <c r="A1272" s="12"/>
      <c r="B1272" s="22" t="s">
        <v>1750</v>
      </c>
      <c r="C1272" s="15" t="s">
        <v>1751</v>
      </c>
      <c r="D1272" s="15" t="s">
        <v>1752</v>
      </c>
      <c r="E1272" s="12"/>
    </row>
    <row r="1273" spans="1:5" ht="15" hidden="1" customHeight="1">
      <c r="A1273" s="12"/>
      <c r="B1273" s="19" t="s">
        <v>2876</v>
      </c>
      <c r="C1273" s="14" t="s">
        <v>2927</v>
      </c>
      <c r="D1273" s="14" t="s">
        <v>2953</v>
      </c>
      <c r="E1273" s="12"/>
    </row>
    <row r="1274" spans="1:5" ht="15" hidden="1" customHeight="1">
      <c r="A1274" s="12"/>
      <c r="B1274" s="19" t="s">
        <v>2876</v>
      </c>
      <c r="C1274" s="14" t="s">
        <v>2927</v>
      </c>
      <c r="D1274" s="14" t="s">
        <v>2954</v>
      </c>
      <c r="E1274" s="12"/>
    </row>
    <row r="1275" spans="1:5" ht="15" hidden="1" customHeight="1">
      <c r="A1275" s="12"/>
      <c r="B1275" s="19" t="s">
        <v>2876</v>
      </c>
      <c r="C1275" s="14" t="s">
        <v>2927</v>
      </c>
      <c r="D1275" s="14" t="s">
        <v>2955</v>
      </c>
      <c r="E1275" s="12"/>
    </row>
    <row r="1276" spans="1:5" ht="15" hidden="1" customHeight="1">
      <c r="A1276" s="12"/>
      <c r="B1276" s="19" t="s">
        <v>2876</v>
      </c>
      <c r="C1276" s="14" t="s">
        <v>2927</v>
      </c>
      <c r="D1276" s="14" t="s">
        <v>2956</v>
      </c>
      <c r="E1276" s="12"/>
    </row>
    <row r="1277" spans="1:5" ht="15" hidden="1" customHeight="1">
      <c r="A1277" s="12"/>
      <c r="B1277" s="19" t="s">
        <v>2876</v>
      </c>
      <c r="C1277" s="14" t="s">
        <v>2927</v>
      </c>
      <c r="D1277" s="14" t="s">
        <v>2957</v>
      </c>
      <c r="E1277" s="12"/>
    </row>
    <row r="1278" spans="1:5" ht="15" hidden="1" customHeight="1">
      <c r="A1278" s="12"/>
      <c r="B1278" s="19" t="s">
        <v>2876</v>
      </c>
      <c r="C1278" s="14" t="s">
        <v>2927</v>
      </c>
      <c r="D1278" s="14" t="s">
        <v>2958</v>
      </c>
      <c r="E1278" s="12"/>
    </row>
    <row r="1279" spans="1:5" ht="15" hidden="1" customHeight="1">
      <c r="A1279" s="12"/>
      <c r="B1279" s="19" t="s">
        <v>2876</v>
      </c>
      <c r="C1279" s="14" t="s">
        <v>2927</v>
      </c>
      <c r="D1279" s="14" t="s">
        <v>2959</v>
      </c>
      <c r="E1279" s="12"/>
    </row>
    <row r="1280" spans="1:5" ht="15" hidden="1" customHeight="1">
      <c r="A1280" s="12"/>
      <c r="B1280" s="19" t="s">
        <v>2876</v>
      </c>
      <c r="C1280" s="14" t="s">
        <v>2927</v>
      </c>
      <c r="D1280" s="14" t="s">
        <v>2960</v>
      </c>
      <c r="E1280" s="12"/>
    </row>
    <row r="1281" spans="1:5" ht="15" hidden="1" customHeight="1">
      <c r="A1281" s="12"/>
      <c r="B1281" s="19" t="s">
        <v>2876</v>
      </c>
      <c r="C1281" s="14" t="s">
        <v>2927</v>
      </c>
      <c r="D1281" s="14" t="s">
        <v>2961</v>
      </c>
      <c r="E1281" s="12"/>
    </row>
    <row r="1282" spans="1:5" ht="15" hidden="1" customHeight="1">
      <c r="A1282" s="12"/>
      <c r="B1282" s="19" t="s">
        <v>2876</v>
      </c>
      <c r="C1282" s="14" t="s">
        <v>2962</v>
      </c>
      <c r="D1282" s="14" t="s">
        <v>1755</v>
      </c>
      <c r="E1282" s="12"/>
    </row>
    <row r="1283" spans="1:5" ht="15" hidden="1" customHeight="1">
      <c r="A1283" s="12"/>
      <c r="B1283" s="19" t="s">
        <v>2876</v>
      </c>
      <c r="C1283" s="14" t="s">
        <v>2962</v>
      </c>
      <c r="D1283" s="14" t="s">
        <v>2963</v>
      </c>
      <c r="E1283" s="12"/>
    </row>
    <row r="1284" spans="1:5" ht="15" hidden="1" customHeight="1">
      <c r="A1284" s="12"/>
      <c r="B1284" s="19" t="s">
        <v>2876</v>
      </c>
      <c r="C1284" s="14" t="s">
        <v>2962</v>
      </c>
      <c r="D1284" s="14" t="s">
        <v>2964</v>
      </c>
      <c r="E1284" s="12"/>
    </row>
    <row r="1285" spans="1:5" ht="15" hidden="1" customHeight="1">
      <c r="A1285" s="12"/>
      <c r="B1285" s="19" t="s">
        <v>2876</v>
      </c>
      <c r="C1285" s="14" t="s">
        <v>2962</v>
      </c>
      <c r="D1285" s="14" t="s">
        <v>2965</v>
      </c>
      <c r="E1285" s="12"/>
    </row>
    <row r="1286" spans="1:5" ht="15" hidden="1" customHeight="1">
      <c r="A1286" s="12"/>
      <c r="B1286" s="19" t="s">
        <v>2876</v>
      </c>
      <c r="C1286" s="14" t="s">
        <v>2962</v>
      </c>
      <c r="D1286" s="14" t="s">
        <v>2966</v>
      </c>
      <c r="E1286" s="12"/>
    </row>
    <row r="1287" spans="1:5" ht="15" hidden="1" customHeight="1">
      <c r="A1287" s="12"/>
      <c r="B1287" s="19" t="s">
        <v>2876</v>
      </c>
      <c r="C1287" s="14" t="s">
        <v>2967</v>
      </c>
      <c r="D1287" s="14" t="s">
        <v>1755</v>
      </c>
      <c r="E1287" s="12"/>
    </row>
    <row r="1288" spans="1:5" ht="15" hidden="1" customHeight="1">
      <c r="A1288" s="12"/>
      <c r="B1288" s="19" t="s">
        <v>2876</v>
      </c>
      <c r="C1288" s="14" t="s">
        <v>2967</v>
      </c>
      <c r="D1288" s="14" t="s">
        <v>2968</v>
      </c>
      <c r="E1288" s="12"/>
    </row>
    <row r="1289" spans="1:5" ht="15" hidden="1" customHeight="1">
      <c r="A1289" s="12"/>
      <c r="B1289" s="19" t="s">
        <v>2876</v>
      </c>
      <c r="C1289" s="14" t="s">
        <v>2967</v>
      </c>
      <c r="D1289" s="14" t="s">
        <v>2969</v>
      </c>
      <c r="E1289" s="12"/>
    </row>
    <row r="1290" spans="1:5" ht="15" hidden="1" customHeight="1">
      <c r="A1290" s="12"/>
      <c r="B1290" s="19" t="s">
        <v>2876</v>
      </c>
      <c r="C1290" s="14" t="s">
        <v>2967</v>
      </c>
      <c r="D1290" s="14" t="s">
        <v>2970</v>
      </c>
      <c r="E1290" s="12"/>
    </row>
    <row r="1291" spans="1:5" ht="15" hidden="1" customHeight="1">
      <c r="A1291" s="12"/>
      <c r="B1291" s="19" t="s">
        <v>2876</v>
      </c>
      <c r="C1291" s="14" t="s">
        <v>2967</v>
      </c>
      <c r="D1291" s="14" t="s">
        <v>2971</v>
      </c>
      <c r="E1291" s="12"/>
    </row>
    <row r="1292" spans="1:5" ht="15" hidden="1" customHeight="1">
      <c r="A1292" s="12"/>
      <c r="B1292" s="19" t="s">
        <v>2876</v>
      </c>
      <c r="C1292" s="14" t="s">
        <v>2967</v>
      </c>
      <c r="D1292" s="14" t="s">
        <v>2972</v>
      </c>
      <c r="E1292" s="12"/>
    </row>
    <row r="1293" spans="1:5" ht="15" hidden="1" customHeight="1">
      <c r="A1293" s="12"/>
      <c r="B1293" s="19" t="s">
        <v>2876</v>
      </c>
      <c r="C1293" s="14" t="s">
        <v>2967</v>
      </c>
      <c r="D1293" s="14" t="s">
        <v>2973</v>
      </c>
      <c r="E1293" s="12"/>
    </row>
    <row r="1294" spans="1:5" ht="15" hidden="1" customHeight="1">
      <c r="A1294" s="12"/>
      <c r="B1294" s="19" t="s">
        <v>2876</v>
      </c>
      <c r="C1294" s="14" t="s">
        <v>2967</v>
      </c>
      <c r="D1294" s="14" t="s">
        <v>2974</v>
      </c>
      <c r="E1294" s="12"/>
    </row>
    <row r="1295" spans="1:5" ht="15" hidden="1" customHeight="1">
      <c r="A1295" s="12"/>
      <c r="B1295" s="19" t="s">
        <v>2876</v>
      </c>
      <c r="C1295" s="14" t="s">
        <v>2967</v>
      </c>
      <c r="D1295" s="14" t="s">
        <v>2975</v>
      </c>
      <c r="E1295" s="12"/>
    </row>
    <row r="1296" spans="1:5" ht="15" hidden="1" customHeight="1">
      <c r="A1296" s="12"/>
      <c r="B1296" s="19" t="s">
        <v>2876</v>
      </c>
      <c r="C1296" s="14" t="s">
        <v>2967</v>
      </c>
      <c r="D1296" s="14" t="s">
        <v>2976</v>
      </c>
      <c r="E1296" s="12"/>
    </row>
    <row r="1297" spans="1:5" ht="15" hidden="1" customHeight="1">
      <c r="A1297" s="12"/>
      <c r="B1297" s="19" t="s">
        <v>2876</v>
      </c>
      <c r="C1297" s="14" t="s">
        <v>2977</v>
      </c>
      <c r="D1297" s="14" t="s">
        <v>1755</v>
      </c>
      <c r="E1297" s="12"/>
    </row>
    <row r="1298" spans="1:5" ht="15" hidden="1" customHeight="1">
      <c r="A1298" s="12"/>
      <c r="B1298" s="19" t="s">
        <v>2876</v>
      </c>
      <c r="C1298" s="14" t="s">
        <v>2977</v>
      </c>
      <c r="D1298" s="14" t="s">
        <v>2978</v>
      </c>
      <c r="E1298" s="12"/>
    </row>
    <row r="1299" spans="1:5" ht="15" hidden="1" customHeight="1">
      <c r="A1299" s="12"/>
      <c r="B1299" s="19" t="s">
        <v>2876</v>
      </c>
      <c r="C1299" s="14" t="s">
        <v>2977</v>
      </c>
      <c r="D1299" s="14" t="s">
        <v>2012</v>
      </c>
      <c r="E1299" s="12"/>
    </row>
    <row r="1300" spans="1:5" ht="15" hidden="1" customHeight="1">
      <c r="A1300" s="12"/>
      <c r="B1300" s="19" t="s">
        <v>2876</v>
      </c>
      <c r="C1300" s="14" t="s">
        <v>2977</v>
      </c>
      <c r="D1300" s="14" t="s">
        <v>2979</v>
      </c>
      <c r="E1300" s="12"/>
    </row>
    <row r="1301" spans="1:5" ht="15" hidden="1" customHeight="1">
      <c r="A1301" s="12"/>
      <c r="B1301" s="19" t="s">
        <v>2876</v>
      </c>
      <c r="C1301" s="14" t="s">
        <v>2977</v>
      </c>
      <c r="D1301" s="14" t="s">
        <v>2980</v>
      </c>
      <c r="E1301" s="12"/>
    </row>
    <row r="1302" spans="1:5" ht="15" hidden="1" customHeight="1">
      <c r="A1302" s="12"/>
      <c r="B1302" s="19" t="s">
        <v>2876</v>
      </c>
      <c r="C1302" s="14" t="s">
        <v>2977</v>
      </c>
      <c r="D1302" s="14" t="s">
        <v>2981</v>
      </c>
      <c r="E1302" s="12"/>
    </row>
    <row r="1303" spans="1:5" ht="15" hidden="1" customHeight="1">
      <c r="A1303" s="12"/>
      <c r="B1303" s="19" t="s">
        <v>2876</v>
      </c>
      <c r="C1303" s="14" t="s">
        <v>2977</v>
      </c>
      <c r="D1303" s="14" t="s">
        <v>2982</v>
      </c>
      <c r="E1303" s="12"/>
    </row>
    <row r="1304" spans="1:5" ht="15" hidden="1" customHeight="1">
      <c r="A1304" s="12"/>
      <c r="B1304" s="19" t="s">
        <v>2876</v>
      </c>
      <c r="C1304" s="14" t="s">
        <v>2977</v>
      </c>
      <c r="D1304" s="14" t="s">
        <v>2983</v>
      </c>
      <c r="E1304" s="12"/>
    </row>
    <row r="1305" spans="1:5" ht="15" hidden="1" customHeight="1">
      <c r="A1305" s="12"/>
      <c r="B1305" s="19" t="s">
        <v>2876</v>
      </c>
      <c r="C1305" s="14" t="s">
        <v>2977</v>
      </c>
      <c r="D1305" s="14" t="s">
        <v>2984</v>
      </c>
      <c r="E1305" s="12"/>
    </row>
    <row r="1306" spans="1:5" ht="15" hidden="1" customHeight="1">
      <c r="A1306" s="12"/>
      <c r="B1306" s="19" t="s">
        <v>2876</v>
      </c>
      <c r="C1306" s="14" t="s">
        <v>2977</v>
      </c>
      <c r="D1306" s="14" t="s">
        <v>2985</v>
      </c>
      <c r="E1306" s="12"/>
    </row>
    <row r="1307" spans="1:5" ht="15" hidden="1" customHeight="1">
      <c r="A1307" s="12"/>
      <c r="B1307" s="19" t="s">
        <v>2876</v>
      </c>
      <c r="C1307" s="14" t="s">
        <v>2986</v>
      </c>
      <c r="D1307" s="14" t="s">
        <v>1755</v>
      </c>
      <c r="E1307" s="12"/>
    </row>
    <row r="1308" spans="1:5" ht="15" hidden="1" customHeight="1">
      <c r="A1308" s="12"/>
      <c r="B1308" s="19" t="s">
        <v>2876</v>
      </c>
      <c r="C1308" s="14" t="s">
        <v>2986</v>
      </c>
      <c r="D1308" s="14" t="s">
        <v>2987</v>
      </c>
      <c r="E1308" s="12"/>
    </row>
    <row r="1309" spans="1:5" ht="15" hidden="1" customHeight="1">
      <c r="A1309" s="12"/>
      <c r="B1309" s="19" t="s">
        <v>2876</v>
      </c>
      <c r="C1309" s="14" t="s">
        <v>2986</v>
      </c>
      <c r="D1309" s="14" t="s">
        <v>2988</v>
      </c>
      <c r="E1309" s="12"/>
    </row>
    <row r="1310" spans="1:5" ht="15" hidden="1" customHeight="1">
      <c r="A1310" s="12"/>
      <c r="B1310" s="19" t="s">
        <v>2876</v>
      </c>
      <c r="C1310" s="14" t="s">
        <v>2986</v>
      </c>
      <c r="D1310" s="14" t="s">
        <v>2989</v>
      </c>
      <c r="E1310" s="12"/>
    </row>
    <row r="1311" spans="1:5" ht="15" hidden="1" customHeight="1">
      <c r="A1311" s="12"/>
      <c r="B1311" s="19" t="s">
        <v>2876</v>
      </c>
      <c r="C1311" s="14" t="s">
        <v>2986</v>
      </c>
      <c r="D1311" s="14" t="s">
        <v>2990</v>
      </c>
      <c r="E1311" s="12"/>
    </row>
    <row r="1312" spans="1:5" ht="15" hidden="1" customHeight="1">
      <c r="A1312" s="12"/>
      <c r="B1312" s="19" t="s">
        <v>2876</v>
      </c>
      <c r="C1312" s="14" t="s">
        <v>2986</v>
      </c>
      <c r="D1312" s="14" t="s">
        <v>2991</v>
      </c>
      <c r="E1312" s="12"/>
    </row>
    <row r="1313" spans="1:5" ht="15" hidden="1" customHeight="1">
      <c r="A1313" s="12"/>
      <c r="B1313" s="19" t="s">
        <v>2876</v>
      </c>
      <c r="C1313" s="14" t="s">
        <v>2986</v>
      </c>
      <c r="D1313" s="14" t="s">
        <v>2992</v>
      </c>
      <c r="E1313" s="12"/>
    </row>
    <row r="1314" spans="1:5" ht="15" hidden="1" customHeight="1">
      <c r="A1314" s="12"/>
      <c r="B1314" s="19" t="s">
        <v>2876</v>
      </c>
      <c r="C1314" s="14" t="s">
        <v>2986</v>
      </c>
      <c r="D1314" s="14" t="s">
        <v>2993</v>
      </c>
      <c r="E1314" s="12"/>
    </row>
    <row r="1315" spans="1:5" ht="15" hidden="1" customHeight="1">
      <c r="A1315" s="12"/>
      <c r="B1315" s="19" t="s">
        <v>2876</v>
      </c>
      <c r="C1315" s="14" t="s">
        <v>2986</v>
      </c>
      <c r="D1315" s="14" t="s">
        <v>2994</v>
      </c>
      <c r="E1315" s="12"/>
    </row>
    <row r="1316" spans="1:5" ht="15" hidden="1" customHeight="1">
      <c r="A1316" s="12"/>
      <c r="B1316" s="19" t="s">
        <v>2876</v>
      </c>
      <c r="C1316" s="14" t="s">
        <v>2986</v>
      </c>
      <c r="D1316" s="14" t="s">
        <v>2995</v>
      </c>
      <c r="E1316" s="12"/>
    </row>
    <row r="1317" spans="1:5" ht="15" hidden="1" customHeight="1">
      <c r="A1317" s="12"/>
      <c r="B1317" s="19" t="s">
        <v>2876</v>
      </c>
      <c r="C1317" s="14" t="s">
        <v>2986</v>
      </c>
      <c r="D1317" s="14" t="s">
        <v>2996</v>
      </c>
      <c r="E1317" s="12"/>
    </row>
    <row r="1318" spans="1:5" ht="15" hidden="1" customHeight="1">
      <c r="A1318" s="12"/>
      <c r="B1318" s="19" t="s">
        <v>2876</v>
      </c>
      <c r="C1318" s="14" t="s">
        <v>2997</v>
      </c>
      <c r="D1318" s="14" t="s">
        <v>1755</v>
      </c>
      <c r="E1318" s="12"/>
    </row>
    <row r="1319" spans="1:5" ht="15" hidden="1" customHeight="1">
      <c r="A1319" s="12"/>
      <c r="B1319" s="19" t="s">
        <v>2876</v>
      </c>
      <c r="C1319" s="14" t="s">
        <v>2997</v>
      </c>
      <c r="D1319" s="14" t="s">
        <v>2998</v>
      </c>
      <c r="E1319" s="12"/>
    </row>
    <row r="1320" spans="1:5" ht="15" hidden="1" customHeight="1">
      <c r="A1320" s="12"/>
      <c r="B1320" s="19" t="s">
        <v>2876</v>
      </c>
      <c r="C1320" s="14" t="s">
        <v>2997</v>
      </c>
      <c r="D1320" s="14" t="s">
        <v>2999</v>
      </c>
      <c r="E1320" s="12"/>
    </row>
    <row r="1321" spans="1:5" ht="15" hidden="1" customHeight="1">
      <c r="A1321" s="12"/>
      <c r="B1321" s="19" t="s">
        <v>2876</v>
      </c>
      <c r="C1321" s="14" t="s">
        <v>2997</v>
      </c>
      <c r="D1321" s="14" t="s">
        <v>3000</v>
      </c>
      <c r="E1321" s="12"/>
    </row>
    <row r="1322" spans="1:5" ht="15" hidden="1" customHeight="1">
      <c r="A1322" s="12"/>
      <c r="B1322" s="19" t="s">
        <v>2876</v>
      </c>
      <c r="C1322" s="14" t="s">
        <v>2997</v>
      </c>
      <c r="D1322" s="14" t="s">
        <v>3001</v>
      </c>
      <c r="E1322" s="12"/>
    </row>
    <row r="1323" spans="1:5" ht="15" hidden="1" customHeight="1">
      <c r="A1323" s="12"/>
      <c r="B1323" s="20" t="s">
        <v>2876</v>
      </c>
      <c r="C1323" s="14" t="s">
        <v>2997</v>
      </c>
      <c r="D1323" s="14" t="s">
        <v>3002</v>
      </c>
      <c r="E1323" s="12"/>
    </row>
    <row r="1324" spans="1:5" ht="0.95" hidden="1" customHeight="1">
      <c r="A1324" s="12"/>
      <c r="B1324" s="21"/>
      <c r="C1324" s="21"/>
      <c r="D1324" s="21"/>
      <c r="E1324" s="12"/>
    </row>
    <row r="1325" spans="1:5" ht="12" hidden="1" customHeight="1">
      <c r="A1325" s="12"/>
      <c r="B1325" s="22" t="s">
        <v>1750</v>
      </c>
      <c r="C1325" s="15" t="s">
        <v>1751</v>
      </c>
      <c r="D1325" s="15" t="s">
        <v>1752</v>
      </c>
      <c r="E1325" s="12"/>
    </row>
    <row r="1326" spans="1:5" ht="15" hidden="1" customHeight="1">
      <c r="A1326" s="12"/>
      <c r="B1326" s="19" t="s">
        <v>2876</v>
      </c>
      <c r="C1326" s="14" t="s">
        <v>2997</v>
      </c>
      <c r="D1326" s="14" t="s">
        <v>3003</v>
      </c>
      <c r="E1326" s="12"/>
    </row>
    <row r="1327" spans="1:5" ht="15" hidden="1" customHeight="1">
      <c r="A1327" s="12"/>
      <c r="B1327" s="19" t="s">
        <v>2876</v>
      </c>
      <c r="C1327" s="14" t="s">
        <v>2997</v>
      </c>
      <c r="D1327" s="14" t="s">
        <v>3004</v>
      </c>
      <c r="E1327" s="12"/>
    </row>
    <row r="1328" spans="1:5" ht="15" hidden="1" customHeight="1">
      <c r="A1328" s="12"/>
      <c r="B1328" s="19" t="s">
        <v>2876</v>
      </c>
      <c r="C1328" s="14" t="s">
        <v>2997</v>
      </c>
      <c r="D1328" s="14" t="s">
        <v>3005</v>
      </c>
      <c r="E1328" s="12"/>
    </row>
    <row r="1329" spans="1:5" ht="15" hidden="1" customHeight="1">
      <c r="A1329" s="12"/>
      <c r="B1329" s="19" t="s">
        <v>2876</v>
      </c>
      <c r="C1329" s="14" t="s">
        <v>2997</v>
      </c>
      <c r="D1329" s="14" t="s">
        <v>3006</v>
      </c>
      <c r="E1329" s="12"/>
    </row>
    <row r="1330" spans="1:5" ht="15" hidden="1" customHeight="1">
      <c r="A1330" s="12"/>
      <c r="B1330" s="19" t="s">
        <v>3007</v>
      </c>
      <c r="C1330" s="14" t="s">
        <v>1755</v>
      </c>
      <c r="D1330" s="14" t="s">
        <v>1755</v>
      </c>
      <c r="E1330" s="12"/>
    </row>
    <row r="1331" spans="1:5" ht="15" hidden="1" customHeight="1">
      <c r="A1331" s="12"/>
      <c r="B1331" s="19" t="s">
        <v>3007</v>
      </c>
      <c r="C1331" s="14" t="s">
        <v>3008</v>
      </c>
      <c r="D1331" s="14" t="s">
        <v>1755</v>
      </c>
      <c r="E1331" s="12"/>
    </row>
    <row r="1332" spans="1:5" ht="15" hidden="1" customHeight="1">
      <c r="A1332" s="12"/>
      <c r="B1332" s="19" t="s">
        <v>3007</v>
      </c>
      <c r="C1332" s="14" t="s">
        <v>3008</v>
      </c>
      <c r="D1332" s="14" t="s">
        <v>3009</v>
      </c>
      <c r="E1332" s="12"/>
    </row>
    <row r="1333" spans="1:5" ht="15" hidden="1" customHeight="1">
      <c r="A1333" s="12"/>
      <c r="B1333" s="19" t="s">
        <v>3007</v>
      </c>
      <c r="C1333" s="14" t="s">
        <v>3008</v>
      </c>
      <c r="D1333" s="14" t="s">
        <v>3010</v>
      </c>
      <c r="E1333" s="12"/>
    </row>
    <row r="1334" spans="1:5" ht="15" hidden="1" customHeight="1">
      <c r="A1334" s="12"/>
      <c r="B1334" s="19" t="s">
        <v>3007</v>
      </c>
      <c r="C1334" s="14" t="s">
        <v>3008</v>
      </c>
      <c r="D1334" s="14" t="s">
        <v>3011</v>
      </c>
      <c r="E1334" s="12"/>
    </row>
    <row r="1335" spans="1:5" ht="15" hidden="1" customHeight="1">
      <c r="A1335" s="12"/>
      <c r="B1335" s="19" t="s">
        <v>3007</v>
      </c>
      <c r="C1335" s="14" t="s">
        <v>3008</v>
      </c>
      <c r="D1335" s="14" t="s">
        <v>3012</v>
      </c>
      <c r="E1335" s="12"/>
    </row>
    <row r="1336" spans="1:5" ht="15" hidden="1" customHeight="1">
      <c r="A1336" s="12"/>
      <c r="B1336" s="19" t="s">
        <v>3007</v>
      </c>
      <c r="C1336" s="14" t="s">
        <v>3008</v>
      </c>
      <c r="D1336" s="14" t="s">
        <v>2496</v>
      </c>
      <c r="E1336" s="12"/>
    </row>
    <row r="1337" spans="1:5" ht="15" hidden="1" customHeight="1">
      <c r="A1337" s="12"/>
      <c r="B1337" s="19" t="s">
        <v>3007</v>
      </c>
      <c r="C1337" s="14" t="s">
        <v>3008</v>
      </c>
      <c r="D1337" s="14" t="s">
        <v>3013</v>
      </c>
      <c r="E1337" s="12"/>
    </row>
    <row r="1338" spans="1:5" ht="15" hidden="1" customHeight="1">
      <c r="A1338" s="12"/>
      <c r="B1338" s="19" t="s">
        <v>3007</v>
      </c>
      <c r="C1338" s="14" t="s">
        <v>3008</v>
      </c>
      <c r="D1338" s="14" t="s">
        <v>3014</v>
      </c>
      <c r="E1338" s="12"/>
    </row>
    <row r="1339" spans="1:5" ht="15" hidden="1" customHeight="1">
      <c r="A1339" s="12"/>
      <c r="B1339" s="19" t="s">
        <v>3007</v>
      </c>
      <c r="C1339" s="14" t="s">
        <v>3008</v>
      </c>
      <c r="D1339" s="14" t="s">
        <v>3015</v>
      </c>
      <c r="E1339" s="12"/>
    </row>
    <row r="1340" spans="1:5" ht="15" hidden="1" customHeight="1">
      <c r="A1340" s="12"/>
      <c r="B1340" s="19" t="s">
        <v>3007</v>
      </c>
      <c r="C1340" s="14" t="s">
        <v>3008</v>
      </c>
      <c r="D1340" s="14" t="s">
        <v>3016</v>
      </c>
      <c r="E1340" s="12"/>
    </row>
    <row r="1341" spans="1:5" ht="15" hidden="1" customHeight="1">
      <c r="A1341" s="12"/>
      <c r="B1341" s="19" t="s">
        <v>3007</v>
      </c>
      <c r="C1341" s="14" t="s">
        <v>3008</v>
      </c>
      <c r="D1341" s="14" t="s">
        <v>3017</v>
      </c>
      <c r="E1341" s="12"/>
    </row>
    <row r="1342" spans="1:5" ht="15" hidden="1" customHeight="1">
      <c r="A1342" s="12"/>
      <c r="B1342" s="19" t="s">
        <v>3007</v>
      </c>
      <c r="C1342" s="14" t="s">
        <v>3008</v>
      </c>
      <c r="D1342" s="14" t="s">
        <v>3018</v>
      </c>
      <c r="E1342" s="12"/>
    </row>
    <row r="1343" spans="1:5" ht="15" hidden="1" customHeight="1">
      <c r="A1343" s="12"/>
      <c r="B1343" s="19" t="s">
        <v>3007</v>
      </c>
      <c r="C1343" s="14" t="s">
        <v>3019</v>
      </c>
      <c r="D1343" s="14" t="s">
        <v>1755</v>
      </c>
      <c r="E1343" s="12"/>
    </row>
    <row r="1344" spans="1:5" ht="15" hidden="1" customHeight="1">
      <c r="A1344" s="12"/>
      <c r="B1344" s="19" t="s">
        <v>3007</v>
      </c>
      <c r="C1344" s="14" t="s">
        <v>3019</v>
      </c>
      <c r="D1344" s="14" t="s">
        <v>3020</v>
      </c>
      <c r="E1344" s="12"/>
    </row>
    <row r="1345" spans="1:5" ht="15" hidden="1" customHeight="1">
      <c r="A1345" s="12"/>
      <c r="B1345" s="19" t="s">
        <v>3007</v>
      </c>
      <c r="C1345" s="14" t="s">
        <v>3019</v>
      </c>
      <c r="D1345" s="14" t="s">
        <v>3021</v>
      </c>
      <c r="E1345" s="12"/>
    </row>
    <row r="1346" spans="1:5" ht="15" hidden="1" customHeight="1">
      <c r="A1346" s="12"/>
      <c r="B1346" s="19" t="s">
        <v>3007</v>
      </c>
      <c r="C1346" s="14" t="s">
        <v>3019</v>
      </c>
      <c r="D1346" s="14" t="s">
        <v>3022</v>
      </c>
      <c r="E1346" s="12"/>
    </row>
    <row r="1347" spans="1:5" ht="15" hidden="1" customHeight="1">
      <c r="A1347" s="12"/>
      <c r="B1347" s="19" t="s">
        <v>3007</v>
      </c>
      <c r="C1347" s="14" t="s">
        <v>3019</v>
      </c>
      <c r="D1347" s="14" t="s">
        <v>3023</v>
      </c>
      <c r="E1347" s="12"/>
    </row>
    <row r="1348" spans="1:5" ht="15" hidden="1" customHeight="1">
      <c r="A1348" s="12"/>
      <c r="B1348" s="19" t="s">
        <v>3007</v>
      </c>
      <c r="C1348" s="14" t="s">
        <v>3019</v>
      </c>
      <c r="D1348" s="14" t="s">
        <v>3024</v>
      </c>
      <c r="E1348" s="12"/>
    </row>
    <row r="1349" spans="1:5" ht="15" hidden="1" customHeight="1">
      <c r="A1349" s="12"/>
      <c r="B1349" s="19" t="s">
        <v>3007</v>
      </c>
      <c r="C1349" s="14" t="s">
        <v>3019</v>
      </c>
      <c r="D1349" s="14" t="s">
        <v>3025</v>
      </c>
      <c r="E1349" s="12"/>
    </row>
    <row r="1350" spans="1:5" ht="15" hidden="1" customHeight="1">
      <c r="A1350" s="12"/>
      <c r="B1350" s="19" t="s">
        <v>3007</v>
      </c>
      <c r="C1350" s="14" t="s">
        <v>3019</v>
      </c>
      <c r="D1350" s="14" t="s">
        <v>3026</v>
      </c>
      <c r="E1350" s="12"/>
    </row>
    <row r="1351" spans="1:5" ht="15" hidden="1" customHeight="1">
      <c r="A1351" s="12"/>
      <c r="B1351" s="19" t="s">
        <v>3007</v>
      </c>
      <c r="C1351" s="14" t="s">
        <v>3019</v>
      </c>
      <c r="D1351" s="14" t="s">
        <v>3027</v>
      </c>
      <c r="E1351" s="12"/>
    </row>
    <row r="1352" spans="1:5" ht="15" hidden="1" customHeight="1">
      <c r="A1352" s="12"/>
      <c r="B1352" s="19" t="s">
        <v>3007</v>
      </c>
      <c r="C1352" s="14" t="s">
        <v>3028</v>
      </c>
      <c r="D1352" s="14" t="s">
        <v>1755</v>
      </c>
      <c r="E1352" s="12"/>
    </row>
    <row r="1353" spans="1:5" ht="15" hidden="1" customHeight="1">
      <c r="A1353" s="12"/>
      <c r="B1353" s="19" t="s">
        <v>3007</v>
      </c>
      <c r="C1353" s="14" t="s">
        <v>3028</v>
      </c>
      <c r="D1353" s="14" t="s">
        <v>3029</v>
      </c>
      <c r="E1353" s="12"/>
    </row>
    <row r="1354" spans="1:5" ht="15" hidden="1" customHeight="1">
      <c r="A1354" s="12"/>
      <c r="B1354" s="19" t="s">
        <v>3007</v>
      </c>
      <c r="C1354" s="14" t="s">
        <v>3028</v>
      </c>
      <c r="D1354" s="14" t="s">
        <v>3030</v>
      </c>
      <c r="E1354" s="12"/>
    </row>
    <row r="1355" spans="1:5" ht="15" hidden="1" customHeight="1">
      <c r="A1355" s="12"/>
      <c r="B1355" s="19" t="s">
        <v>3007</v>
      </c>
      <c r="C1355" s="14" t="s">
        <v>3028</v>
      </c>
      <c r="D1355" s="14" t="s">
        <v>3031</v>
      </c>
      <c r="E1355" s="12"/>
    </row>
    <row r="1356" spans="1:5" ht="15" hidden="1" customHeight="1">
      <c r="A1356" s="12"/>
      <c r="B1356" s="19" t="s">
        <v>3007</v>
      </c>
      <c r="C1356" s="14" t="s">
        <v>3028</v>
      </c>
      <c r="D1356" s="14" t="s">
        <v>3032</v>
      </c>
      <c r="E1356" s="12"/>
    </row>
    <row r="1357" spans="1:5" ht="15" hidden="1" customHeight="1">
      <c r="A1357" s="12"/>
      <c r="B1357" s="19" t="s">
        <v>3007</v>
      </c>
      <c r="C1357" s="14" t="s">
        <v>3028</v>
      </c>
      <c r="D1357" s="14" t="s">
        <v>3033</v>
      </c>
      <c r="E1357" s="12"/>
    </row>
    <row r="1358" spans="1:5" ht="15" hidden="1" customHeight="1">
      <c r="A1358" s="12"/>
      <c r="B1358" s="19" t="s">
        <v>3007</v>
      </c>
      <c r="C1358" s="14" t="s">
        <v>3028</v>
      </c>
      <c r="D1358" s="14" t="s">
        <v>3034</v>
      </c>
      <c r="E1358" s="12"/>
    </row>
    <row r="1359" spans="1:5" ht="15" hidden="1" customHeight="1">
      <c r="A1359" s="12"/>
      <c r="B1359" s="19" t="s">
        <v>3007</v>
      </c>
      <c r="C1359" s="14" t="s">
        <v>3035</v>
      </c>
      <c r="D1359" s="14" t="s">
        <v>1755</v>
      </c>
      <c r="E1359" s="12"/>
    </row>
    <row r="1360" spans="1:5" ht="15" hidden="1" customHeight="1">
      <c r="A1360" s="12"/>
      <c r="B1360" s="19" t="s">
        <v>3007</v>
      </c>
      <c r="C1360" s="14" t="s">
        <v>3035</v>
      </c>
      <c r="D1360" s="14" t="s">
        <v>3036</v>
      </c>
      <c r="E1360" s="12"/>
    </row>
    <row r="1361" spans="1:5" ht="15" hidden="1" customHeight="1">
      <c r="A1361" s="12"/>
      <c r="B1361" s="19" t="s">
        <v>3007</v>
      </c>
      <c r="C1361" s="14" t="s">
        <v>3035</v>
      </c>
      <c r="D1361" s="14" t="s">
        <v>3037</v>
      </c>
      <c r="E1361" s="12"/>
    </row>
    <row r="1362" spans="1:5" ht="15" hidden="1" customHeight="1">
      <c r="A1362" s="12"/>
      <c r="B1362" s="19" t="s">
        <v>3007</v>
      </c>
      <c r="C1362" s="14" t="s">
        <v>3035</v>
      </c>
      <c r="D1362" s="14" t="s">
        <v>3038</v>
      </c>
      <c r="E1362" s="12"/>
    </row>
    <row r="1363" spans="1:5" ht="15" hidden="1" customHeight="1">
      <c r="A1363" s="12"/>
      <c r="B1363" s="19" t="s">
        <v>3007</v>
      </c>
      <c r="C1363" s="14" t="s">
        <v>3039</v>
      </c>
      <c r="D1363" s="14" t="s">
        <v>1755</v>
      </c>
      <c r="E1363" s="12"/>
    </row>
    <row r="1364" spans="1:5" ht="15" hidden="1" customHeight="1">
      <c r="A1364" s="12"/>
      <c r="B1364" s="19" t="s">
        <v>3007</v>
      </c>
      <c r="C1364" s="14" t="s">
        <v>3039</v>
      </c>
      <c r="D1364" s="14" t="s">
        <v>3040</v>
      </c>
      <c r="E1364" s="12"/>
    </row>
    <row r="1365" spans="1:5" ht="15" hidden="1" customHeight="1">
      <c r="A1365" s="12"/>
      <c r="B1365" s="19" t="s">
        <v>3007</v>
      </c>
      <c r="C1365" s="14" t="s">
        <v>3039</v>
      </c>
      <c r="D1365" s="14" t="s">
        <v>3041</v>
      </c>
      <c r="E1365" s="12"/>
    </row>
    <row r="1366" spans="1:5" ht="15" hidden="1" customHeight="1">
      <c r="A1366" s="12"/>
      <c r="B1366" s="19" t="s">
        <v>3007</v>
      </c>
      <c r="C1366" s="14" t="s">
        <v>3039</v>
      </c>
      <c r="D1366" s="14" t="s">
        <v>3042</v>
      </c>
      <c r="E1366" s="12"/>
    </row>
    <row r="1367" spans="1:5" ht="15" hidden="1" customHeight="1">
      <c r="A1367" s="12"/>
      <c r="B1367" s="19" t="s">
        <v>3007</v>
      </c>
      <c r="C1367" s="14" t="s">
        <v>3039</v>
      </c>
      <c r="D1367" s="14" t="s">
        <v>3043</v>
      </c>
      <c r="E1367" s="12"/>
    </row>
    <row r="1368" spans="1:5" ht="15" hidden="1" customHeight="1">
      <c r="A1368" s="12"/>
      <c r="B1368" s="19" t="s">
        <v>3007</v>
      </c>
      <c r="C1368" s="14" t="s">
        <v>3044</v>
      </c>
      <c r="D1368" s="14" t="s">
        <v>1755</v>
      </c>
      <c r="E1368" s="12"/>
    </row>
    <row r="1369" spans="1:5" ht="15" hidden="1" customHeight="1">
      <c r="A1369" s="12"/>
      <c r="B1369" s="19" t="s">
        <v>3007</v>
      </c>
      <c r="C1369" s="14" t="s">
        <v>3044</v>
      </c>
      <c r="D1369" s="14" t="s">
        <v>3045</v>
      </c>
      <c r="E1369" s="12"/>
    </row>
    <row r="1370" spans="1:5" ht="15" hidden="1" customHeight="1">
      <c r="A1370" s="12"/>
      <c r="B1370" s="19" t="s">
        <v>3007</v>
      </c>
      <c r="C1370" s="14" t="s">
        <v>3044</v>
      </c>
      <c r="D1370" s="14" t="s">
        <v>3046</v>
      </c>
      <c r="E1370" s="12"/>
    </row>
    <row r="1371" spans="1:5" ht="15" hidden="1" customHeight="1">
      <c r="A1371" s="12"/>
      <c r="B1371" s="19" t="s">
        <v>3007</v>
      </c>
      <c r="C1371" s="14" t="s">
        <v>3044</v>
      </c>
      <c r="D1371" s="14" t="s">
        <v>3047</v>
      </c>
      <c r="E1371" s="12"/>
    </row>
    <row r="1372" spans="1:5" ht="15" hidden="1" customHeight="1">
      <c r="A1372" s="12"/>
      <c r="B1372" s="19" t="s">
        <v>3007</v>
      </c>
      <c r="C1372" s="14" t="s">
        <v>3044</v>
      </c>
      <c r="D1372" s="14" t="s">
        <v>3048</v>
      </c>
      <c r="E1372" s="12"/>
    </row>
    <row r="1373" spans="1:5" ht="15" hidden="1" customHeight="1">
      <c r="A1373" s="12"/>
      <c r="B1373" s="19" t="s">
        <v>3007</v>
      </c>
      <c r="C1373" s="14" t="s">
        <v>3044</v>
      </c>
      <c r="D1373" s="14" t="s">
        <v>3049</v>
      </c>
      <c r="E1373" s="12"/>
    </row>
    <row r="1374" spans="1:5" ht="15" hidden="1" customHeight="1">
      <c r="A1374" s="12"/>
      <c r="B1374" s="19" t="s">
        <v>3007</v>
      </c>
      <c r="C1374" s="14" t="s">
        <v>3044</v>
      </c>
      <c r="D1374" s="14" t="s">
        <v>3050</v>
      </c>
      <c r="E1374" s="12"/>
    </row>
    <row r="1375" spans="1:5" ht="15" hidden="1" customHeight="1">
      <c r="A1375" s="12"/>
      <c r="B1375" s="19" t="s">
        <v>3007</v>
      </c>
      <c r="C1375" s="14" t="s">
        <v>3044</v>
      </c>
      <c r="D1375" s="14" t="s">
        <v>3051</v>
      </c>
      <c r="E1375" s="12"/>
    </row>
    <row r="1376" spans="1:5" ht="15" hidden="1" customHeight="1">
      <c r="A1376" s="12"/>
      <c r="B1376" s="20" t="s">
        <v>3007</v>
      </c>
      <c r="C1376" s="14" t="s">
        <v>3044</v>
      </c>
      <c r="D1376" s="14" t="s">
        <v>3052</v>
      </c>
      <c r="E1376" s="12"/>
    </row>
    <row r="1377" spans="1:5" ht="0.95" hidden="1" customHeight="1">
      <c r="A1377" s="12"/>
      <c r="B1377" s="21"/>
      <c r="C1377" s="21"/>
      <c r="D1377" s="21"/>
      <c r="E1377" s="12"/>
    </row>
    <row r="1378" spans="1:5" ht="12" hidden="1" customHeight="1">
      <c r="A1378" s="12"/>
      <c r="B1378" s="22" t="s">
        <v>1750</v>
      </c>
      <c r="C1378" s="15" t="s">
        <v>1751</v>
      </c>
      <c r="D1378" s="15" t="s">
        <v>1752</v>
      </c>
      <c r="E1378" s="12"/>
    </row>
    <row r="1379" spans="1:5" ht="15" hidden="1" customHeight="1">
      <c r="A1379" s="12"/>
      <c r="B1379" s="19" t="s">
        <v>3007</v>
      </c>
      <c r="C1379" s="14" t="s">
        <v>3044</v>
      </c>
      <c r="D1379" s="14" t="s">
        <v>3053</v>
      </c>
      <c r="E1379" s="12"/>
    </row>
    <row r="1380" spans="1:5" ht="15" hidden="1" customHeight="1">
      <c r="A1380" s="12"/>
      <c r="B1380" s="19" t="s">
        <v>3007</v>
      </c>
      <c r="C1380" s="14" t="s">
        <v>3044</v>
      </c>
      <c r="D1380" s="14" t="s">
        <v>3054</v>
      </c>
      <c r="E1380" s="12"/>
    </row>
    <row r="1381" spans="1:5" ht="15" hidden="1" customHeight="1">
      <c r="A1381" s="12"/>
      <c r="B1381" s="19" t="s">
        <v>3007</v>
      </c>
      <c r="C1381" s="14" t="s">
        <v>3055</v>
      </c>
      <c r="D1381" s="14" t="s">
        <v>1755</v>
      </c>
      <c r="E1381" s="12"/>
    </row>
    <row r="1382" spans="1:5" ht="15" hidden="1" customHeight="1">
      <c r="A1382" s="12"/>
      <c r="B1382" s="19" t="s">
        <v>3007</v>
      </c>
      <c r="C1382" s="14" t="s">
        <v>3055</v>
      </c>
      <c r="D1382" s="14" t="s">
        <v>3056</v>
      </c>
      <c r="E1382" s="12"/>
    </row>
    <row r="1383" spans="1:5" ht="15" hidden="1" customHeight="1">
      <c r="A1383" s="12"/>
      <c r="B1383" s="19" t="s">
        <v>3007</v>
      </c>
      <c r="C1383" s="14" t="s">
        <v>3055</v>
      </c>
      <c r="D1383" s="14" t="s">
        <v>3057</v>
      </c>
      <c r="E1383" s="12"/>
    </row>
    <row r="1384" spans="1:5" ht="15" hidden="1" customHeight="1">
      <c r="A1384" s="12"/>
      <c r="B1384" s="19" t="s">
        <v>3007</v>
      </c>
      <c r="C1384" s="14" t="s">
        <v>3055</v>
      </c>
      <c r="D1384" s="14" t="s">
        <v>3058</v>
      </c>
      <c r="E1384" s="12"/>
    </row>
    <row r="1385" spans="1:5" ht="15" hidden="1" customHeight="1">
      <c r="A1385" s="12"/>
      <c r="B1385" s="19" t="s">
        <v>3007</v>
      </c>
      <c r="C1385" s="14" t="s">
        <v>3055</v>
      </c>
      <c r="D1385" s="14" t="s">
        <v>3059</v>
      </c>
      <c r="E1385" s="12"/>
    </row>
    <row r="1386" spans="1:5" ht="15" hidden="1" customHeight="1">
      <c r="A1386" s="12"/>
      <c r="B1386" s="19" t="s">
        <v>3007</v>
      </c>
      <c r="C1386" s="14" t="s">
        <v>3055</v>
      </c>
      <c r="D1386" s="14" t="s">
        <v>3060</v>
      </c>
      <c r="E1386" s="12"/>
    </row>
    <row r="1387" spans="1:5" ht="15" hidden="1" customHeight="1">
      <c r="A1387" s="12"/>
      <c r="B1387" s="19" t="s">
        <v>3007</v>
      </c>
      <c r="C1387" s="14" t="s">
        <v>3061</v>
      </c>
      <c r="D1387" s="14" t="s">
        <v>1755</v>
      </c>
      <c r="E1387" s="12"/>
    </row>
    <row r="1388" spans="1:5" ht="15" hidden="1" customHeight="1">
      <c r="A1388" s="12"/>
      <c r="B1388" s="19" t="s">
        <v>3007</v>
      </c>
      <c r="C1388" s="14" t="s">
        <v>3061</v>
      </c>
      <c r="D1388" s="14" t="s">
        <v>3062</v>
      </c>
      <c r="E1388" s="12"/>
    </row>
    <row r="1389" spans="1:5" ht="15" hidden="1" customHeight="1">
      <c r="A1389" s="12"/>
      <c r="B1389" s="19" t="s">
        <v>3007</v>
      </c>
      <c r="C1389" s="14" t="s">
        <v>3061</v>
      </c>
      <c r="D1389" s="14" t="s">
        <v>3063</v>
      </c>
      <c r="E1389" s="12"/>
    </row>
    <row r="1390" spans="1:5" ht="15" hidden="1" customHeight="1">
      <c r="A1390" s="12"/>
      <c r="B1390" s="19" t="s">
        <v>3007</v>
      </c>
      <c r="C1390" s="14" t="s">
        <v>3061</v>
      </c>
      <c r="D1390" s="14" t="s">
        <v>3064</v>
      </c>
      <c r="E1390" s="12"/>
    </row>
    <row r="1391" spans="1:5" ht="15" hidden="1" customHeight="1">
      <c r="A1391" s="12"/>
      <c r="B1391" s="19" t="s">
        <v>3007</v>
      </c>
      <c r="C1391" s="14" t="s">
        <v>3061</v>
      </c>
      <c r="D1391" s="14" t="s">
        <v>3065</v>
      </c>
      <c r="E1391" s="12"/>
    </row>
    <row r="1392" spans="1:5" ht="15" hidden="1" customHeight="1">
      <c r="A1392" s="12"/>
      <c r="B1392" s="19" t="s">
        <v>3007</v>
      </c>
      <c r="C1392" s="14" t="s">
        <v>3061</v>
      </c>
      <c r="D1392" s="14" t="s">
        <v>3066</v>
      </c>
      <c r="E1392" s="12"/>
    </row>
    <row r="1393" spans="1:5" ht="15" hidden="1" customHeight="1">
      <c r="A1393" s="12"/>
      <c r="B1393" s="19" t="s">
        <v>3007</v>
      </c>
      <c r="C1393" s="14" t="s">
        <v>3061</v>
      </c>
      <c r="D1393" s="14" t="s">
        <v>3067</v>
      </c>
      <c r="E1393" s="12"/>
    </row>
    <row r="1394" spans="1:5" ht="15" hidden="1" customHeight="1">
      <c r="A1394" s="12"/>
      <c r="B1394" s="19" t="s">
        <v>3007</v>
      </c>
      <c r="C1394" s="14" t="s">
        <v>3061</v>
      </c>
      <c r="D1394" s="14" t="s">
        <v>3068</v>
      </c>
      <c r="E1394" s="12"/>
    </row>
    <row r="1395" spans="1:5" ht="15" hidden="1" customHeight="1">
      <c r="A1395" s="12"/>
      <c r="B1395" s="19" t="s">
        <v>3007</v>
      </c>
      <c r="C1395" s="14" t="s">
        <v>3061</v>
      </c>
      <c r="D1395" s="14" t="s">
        <v>3069</v>
      </c>
      <c r="E1395" s="12"/>
    </row>
    <row r="1396" spans="1:5" ht="15" hidden="1" customHeight="1">
      <c r="A1396" s="12"/>
      <c r="B1396" s="19" t="s">
        <v>3007</v>
      </c>
      <c r="C1396" s="14" t="s">
        <v>3061</v>
      </c>
      <c r="D1396" s="14" t="s">
        <v>3070</v>
      </c>
      <c r="E1396" s="12"/>
    </row>
    <row r="1397" spans="1:5" ht="15" hidden="1" customHeight="1">
      <c r="A1397" s="12"/>
      <c r="B1397" s="19" t="s">
        <v>3007</v>
      </c>
      <c r="C1397" s="14" t="s">
        <v>3061</v>
      </c>
      <c r="D1397" s="14" t="s">
        <v>3071</v>
      </c>
      <c r="E1397" s="12"/>
    </row>
    <row r="1398" spans="1:5" ht="15" hidden="1" customHeight="1">
      <c r="A1398" s="12"/>
      <c r="B1398" s="19" t="s">
        <v>3007</v>
      </c>
      <c r="C1398" s="14" t="s">
        <v>3061</v>
      </c>
      <c r="D1398" s="14" t="s">
        <v>3072</v>
      </c>
      <c r="E1398" s="12"/>
    </row>
    <row r="1399" spans="1:5" ht="15" hidden="1" customHeight="1">
      <c r="A1399" s="12"/>
      <c r="B1399" s="19" t="s">
        <v>3007</v>
      </c>
      <c r="C1399" s="14" t="s">
        <v>3061</v>
      </c>
      <c r="D1399" s="14" t="s">
        <v>3073</v>
      </c>
      <c r="E1399" s="12"/>
    </row>
    <row r="1400" spans="1:5" ht="15" hidden="1" customHeight="1">
      <c r="A1400" s="12"/>
      <c r="B1400" s="19" t="s">
        <v>3007</v>
      </c>
      <c r="C1400" s="14" t="s">
        <v>3061</v>
      </c>
      <c r="D1400" s="14" t="s">
        <v>3074</v>
      </c>
      <c r="E1400" s="12"/>
    </row>
    <row r="1401" spans="1:5" ht="15" hidden="1" customHeight="1">
      <c r="A1401" s="12"/>
      <c r="B1401" s="19" t="s">
        <v>3007</v>
      </c>
      <c r="C1401" s="14" t="s">
        <v>3075</v>
      </c>
      <c r="D1401" s="14" t="s">
        <v>1755</v>
      </c>
      <c r="E1401" s="12"/>
    </row>
    <row r="1402" spans="1:5" ht="15" hidden="1" customHeight="1">
      <c r="A1402" s="12"/>
      <c r="B1402" s="19" t="s">
        <v>3007</v>
      </c>
      <c r="C1402" s="14" t="s">
        <v>3075</v>
      </c>
      <c r="D1402" s="14" t="s">
        <v>3076</v>
      </c>
      <c r="E1402" s="12"/>
    </row>
    <row r="1403" spans="1:5" ht="15" hidden="1" customHeight="1">
      <c r="A1403" s="12"/>
      <c r="B1403" s="19" t="s">
        <v>3007</v>
      </c>
      <c r="C1403" s="14" t="s">
        <v>3075</v>
      </c>
      <c r="D1403" s="14" t="s">
        <v>3077</v>
      </c>
      <c r="E1403" s="12"/>
    </row>
    <row r="1404" spans="1:5" ht="15" hidden="1" customHeight="1">
      <c r="A1404" s="12"/>
      <c r="B1404" s="19" t="s">
        <v>3007</v>
      </c>
      <c r="C1404" s="14" t="s">
        <v>3075</v>
      </c>
      <c r="D1404" s="14" t="s">
        <v>3078</v>
      </c>
      <c r="E1404" s="12"/>
    </row>
    <row r="1405" spans="1:5" ht="15" hidden="1" customHeight="1">
      <c r="A1405" s="12"/>
      <c r="B1405" s="19" t="s">
        <v>3007</v>
      </c>
      <c r="C1405" s="14" t="s">
        <v>3075</v>
      </c>
      <c r="D1405" s="14" t="s">
        <v>3079</v>
      </c>
      <c r="E1405" s="12"/>
    </row>
    <row r="1406" spans="1:5" ht="15" hidden="1" customHeight="1">
      <c r="A1406" s="12"/>
      <c r="B1406" s="19" t="s">
        <v>3007</v>
      </c>
      <c r="C1406" s="14" t="s">
        <v>3075</v>
      </c>
      <c r="D1406" s="14" t="s">
        <v>3080</v>
      </c>
      <c r="E1406" s="12"/>
    </row>
    <row r="1407" spans="1:5" ht="15" hidden="1" customHeight="1">
      <c r="A1407" s="12"/>
      <c r="B1407" s="19" t="s">
        <v>3007</v>
      </c>
      <c r="C1407" s="14" t="s">
        <v>3075</v>
      </c>
      <c r="D1407" s="14" t="s">
        <v>3081</v>
      </c>
      <c r="E1407" s="12"/>
    </row>
    <row r="1408" spans="1:5" ht="15" hidden="1" customHeight="1">
      <c r="A1408" s="12"/>
      <c r="B1408" s="19" t="s">
        <v>3007</v>
      </c>
      <c r="C1408" s="14" t="s">
        <v>3075</v>
      </c>
      <c r="D1408" s="14" t="s">
        <v>3082</v>
      </c>
      <c r="E1408" s="12"/>
    </row>
    <row r="1409" spans="1:5" ht="15" hidden="1" customHeight="1">
      <c r="A1409" s="12"/>
      <c r="B1409" s="19" t="s">
        <v>3007</v>
      </c>
      <c r="C1409" s="14" t="s">
        <v>3075</v>
      </c>
      <c r="D1409" s="14" t="s">
        <v>3083</v>
      </c>
      <c r="E1409" s="12"/>
    </row>
    <row r="1410" spans="1:5" ht="15" hidden="1" customHeight="1">
      <c r="A1410" s="12"/>
      <c r="B1410" s="19" t="s">
        <v>3007</v>
      </c>
      <c r="C1410" s="14" t="s">
        <v>3084</v>
      </c>
      <c r="D1410" s="14" t="s">
        <v>1755</v>
      </c>
      <c r="E1410" s="12"/>
    </row>
    <row r="1411" spans="1:5" ht="15" hidden="1" customHeight="1">
      <c r="A1411" s="12"/>
      <c r="B1411" s="19" t="s">
        <v>3007</v>
      </c>
      <c r="C1411" s="14" t="s">
        <v>3084</v>
      </c>
      <c r="D1411" s="14" t="s">
        <v>3085</v>
      </c>
      <c r="E1411" s="12"/>
    </row>
    <row r="1412" spans="1:5" ht="15" hidden="1" customHeight="1">
      <c r="A1412" s="12"/>
      <c r="B1412" s="19" t="s">
        <v>3007</v>
      </c>
      <c r="C1412" s="14" t="s">
        <v>3084</v>
      </c>
      <c r="D1412" s="14" t="s">
        <v>3086</v>
      </c>
      <c r="E1412" s="12"/>
    </row>
    <row r="1413" spans="1:5" ht="15" hidden="1" customHeight="1">
      <c r="A1413" s="12"/>
      <c r="B1413" s="19" t="s">
        <v>3007</v>
      </c>
      <c r="C1413" s="14" t="s">
        <v>3084</v>
      </c>
      <c r="D1413" s="14" t="s">
        <v>3087</v>
      </c>
      <c r="E1413" s="12"/>
    </row>
    <row r="1414" spans="1:5" ht="15" hidden="1" customHeight="1">
      <c r="A1414" s="12"/>
      <c r="B1414" s="19" t="s">
        <v>3007</v>
      </c>
      <c r="C1414" s="14" t="s">
        <v>3084</v>
      </c>
      <c r="D1414" s="14" t="s">
        <v>3088</v>
      </c>
      <c r="E1414" s="12"/>
    </row>
    <row r="1415" spans="1:5" ht="15" hidden="1" customHeight="1">
      <c r="A1415" s="12"/>
      <c r="B1415" s="19" t="s">
        <v>3007</v>
      </c>
      <c r="C1415" s="14" t="s">
        <v>3084</v>
      </c>
      <c r="D1415" s="14" t="s">
        <v>3089</v>
      </c>
      <c r="E1415" s="12"/>
    </row>
    <row r="1416" spans="1:5" ht="15" hidden="1" customHeight="1">
      <c r="A1416" s="12"/>
      <c r="B1416" s="19" t="s">
        <v>3007</v>
      </c>
      <c r="C1416" s="14" t="s">
        <v>3084</v>
      </c>
      <c r="D1416" s="14" t="s">
        <v>3090</v>
      </c>
      <c r="E1416" s="12"/>
    </row>
    <row r="1417" spans="1:5" ht="15" hidden="1" customHeight="1">
      <c r="A1417" s="12"/>
      <c r="B1417" s="19" t="s">
        <v>3007</v>
      </c>
      <c r="C1417" s="14" t="s">
        <v>3084</v>
      </c>
      <c r="D1417" s="14" t="s">
        <v>3091</v>
      </c>
      <c r="E1417" s="12"/>
    </row>
    <row r="1418" spans="1:5" ht="15" hidden="1" customHeight="1">
      <c r="A1418" s="12"/>
      <c r="B1418" s="19" t="s">
        <v>3007</v>
      </c>
      <c r="C1418" s="14" t="s">
        <v>3084</v>
      </c>
      <c r="D1418" s="14" t="s">
        <v>3092</v>
      </c>
      <c r="E1418" s="12"/>
    </row>
    <row r="1419" spans="1:5" ht="15" hidden="1" customHeight="1">
      <c r="A1419" s="12"/>
      <c r="B1419" s="19" t="s">
        <v>3007</v>
      </c>
      <c r="C1419" s="14" t="s">
        <v>3093</v>
      </c>
      <c r="D1419" s="14" t="s">
        <v>1755</v>
      </c>
      <c r="E1419" s="12"/>
    </row>
    <row r="1420" spans="1:5" ht="15" hidden="1" customHeight="1">
      <c r="A1420" s="12"/>
      <c r="B1420" s="19" t="s">
        <v>3007</v>
      </c>
      <c r="C1420" s="14" t="s">
        <v>3093</v>
      </c>
      <c r="D1420" s="14" t="s">
        <v>3094</v>
      </c>
      <c r="E1420" s="12"/>
    </row>
    <row r="1421" spans="1:5" ht="15" hidden="1" customHeight="1">
      <c r="A1421" s="12"/>
      <c r="B1421" s="19" t="s">
        <v>3007</v>
      </c>
      <c r="C1421" s="14" t="s">
        <v>3093</v>
      </c>
      <c r="D1421" s="14" t="s">
        <v>3095</v>
      </c>
      <c r="E1421" s="12"/>
    </row>
    <row r="1422" spans="1:5" ht="15" hidden="1" customHeight="1">
      <c r="A1422" s="12"/>
      <c r="B1422" s="19" t="s">
        <v>3007</v>
      </c>
      <c r="C1422" s="14" t="s">
        <v>3093</v>
      </c>
      <c r="D1422" s="14" t="s">
        <v>3096</v>
      </c>
      <c r="E1422" s="12"/>
    </row>
    <row r="1423" spans="1:5" ht="15" hidden="1" customHeight="1">
      <c r="A1423" s="12"/>
      <c r="B1423" s="19" t="s">
        <v>3007</v>
      </c>
      <c r="C1423" s="14" t="s">
        <v>3093</v>
      </c>
      <c r="D1423" s="14" t="s">
        <v>3097</v>
      </c>
      <c r="E1423" s="12"/>
    </row>
    <row r="1424" spans="1:5" ht="15" hidden="1" customHeight="1">
      <c r="A1424" s="12"/>
      <c r="B1424" s="19" t="s">
        <v>3007</v>
      </c>
      <c r="C1424" s="14" t="s">
        <v>3098</v>
      </c>
      <c r="D1424" s="14" t="s">
        <v>1755</v>
      </c>
      <c r="E1424" s="12"/>
    </row>
    <row r="1425" spans="1:5" ht="15" hidden="1" customHeight="1">
      <c r="A1425" s="12"/>
      <c r="B1425" s="19" t="s">
        <v>3007</v>
      </c>
      <c r="C1425" s="14" t="s">
        <v>3098</v>
      </c>
      <c r="D1425" s="14" t="s">
        <v>3099</v>
      </c>
      <c r="E1425" s="12"/>
    </row>
    <row r="1426" spans="1:5" ht="15" hidden="1" customHeight="1">
      <c r="A1426" s="12"/>
      <c r="B1426" s="19" t="s">
        <v>3007</v>
      </c>
      <c r="C1426" s="14" t="s">
        <v>3098</v>
      </c>
      <c r="D1426" s="14" t="s">
        <v>3100</v>
      </c>
      <c r="E1426" s="12"/>
    </row>
    <row r="1427" spans="1:5" ht="15" hidden="1" customHeight="1">
      <c r="A1427" s="12"/>
      <c r="B1427" s="19" t="s">
        <v>3007</v>
      </c>
      <c r="C1427" s="14" t="s">
        <v>3098</v>
      </c>
      <c r="D1427" s="14" t="s">
        <v>3101</v>
      </c>
      <c r="E1427" s="12"/>
    </row>
    <row r="1428" spans="1:5" ht="15" hidden="1" customHeight="1">
      <c r="A1428" s="12"/>
      <c r="B1428" s="19" t="s">
        <v>3102</v>
      </c>
      <c r="C1428" s="14" t="s">
        <v>1755</v>
      </c>
      <c r="D1428" s="14" t="s">
        <v>1755</v>
      </c>
      <c r="E1428" s="12"/>
    </row>
    <row r="1429" spans="1:5" ht="15" hidden="1" customHeight="1">
      <c r="A1429" s="12"/>
      <c r="B1429" s="20" t="s">
        <v>3102</v>
      </c>
      <c r="C1429" s="14" t="s">
        <v>3103</v>
      </c>
      <c r="D1429" s="14" t="s">
        <v>1755</v>
      </c>
      <c r="E1429" s="12"/>
    </row>
    <row r="1430" spans="1:5" ht="0.95" hidden="1" customHeight="1">
      <c r="A1430" s="12"/>
      <c r="B1430" s="21"/>
      <c r="C1430" s="21"/>
      <c r="D1430" s="21"/>
      <c r="E1430" s="12"/>
    </row>
    <row r="1431" spans="1:5" ht="12" hidden="1" customHeight="1">
      <c r="A1431" s="12"/>
      <c r="B1431" s="22" t="s">
        <v>1750</v>
      </c>
      <c r="C1431" s="15" t="s">
        <v>1751</v>
      </c>
      <c r="D1431" s="15" t="s">
        <v>1752</v>
      </c>
      <c r="E1431" s="12"/>
    </row>
    <row r="1432" spans="1:5" ht="15" hidden="1" customHeight="1">
      <c r="A1432" s="12"/>
      <c r="B1432" s="19" t="s">
        <v>3102</v>
      </c>
      <c r="C1432" s="14" t="s">
        <v>3103</v>
      </c>
      <c r="D1432" s="14" t="s">
        <v>3104</v>
      </c>
      <c r="E1432" s="12"/>
    </row>
    <row r="1433" spans="1:5" ht="15" hidden="1" customHeight="1">
      <c r="A1433" s="12"/>
      <c r="B1433" s="19" t="s">
        <v>3102</v>
      </c>
      <c r="C1433" s="14" t="s">
        <v>3103</v>
      </c>
      <c r="D1433" s="14" t="s">
        <v>3105</v>
      </c>
      <c r="E1433" s="12"/>
    </row>
    <row r="1434" spans="1:5" ht="15" hidden="1" customHeight="1">
      <c r="A1434" s="12"/>
      <c r="B1434" s="19" t="s">
        <v>3102</v>
      </c>
      <c r="C1434" s="14" t="s">
        <v>3103</v>
      </c>
      <c r="D1434" s="14" t="s">
        <v>3106</v>
      </c>
      <c r="E1434" s="12"/>
    </row>
    <row r="1435" spans="1:5" ht="15" hidden="1" customHeight="1">
      <c r="A1435" s="12"/>
      <c r="B1435" s="19" t="s">
        <v>3102</v>
      </c>
      <c r="C1435" s="14" t="s">
        <v>3103</v>
      </c>
      <c r="D1435" s="14" t="s">
        <v>3107</v>
      </c>
      <c r="E1435" s="12"/>
    </row>
    <row r="1436" spans="1:5" ht="15" hidden="1" customHeight="1">
      <c r="A1436" s="12"/>
      <c r="B1436" s="19" t="s">
        <v>3102</v>
      </c>
      <c r="C1436" s="14" t="s">
        <v>3103</v>
      </c>
      <c r="D1436" s="14" t="s">
        <v>3108</v>
      </c>
      <c r="E1436" s="12"/>
    </row>
    <row r="1437" spans="1:5" ht="15" hidden="1" customHeight="1">
      <c r="A1437" s="12"/>
      <c r="B1437" s="19" t="s">
        <v>3102</v>
      </c>
      <c r="C1437" s="14" t="s">
        <v>3103</v>
      </c>
      <c r="D1437" s="14" t="s">
        <v>3109</v>
      </c>
      <c r="E1437" s="12"/>
    </row>
    <row r="1438" spans="1:5" ht="15" hidden="1" customHeight="1">
      <c r="A1438" s="12"/>
      <c r="B1438" s="19" t="s">
        <v>3102</v>
      </c>
      <c r="C1438" s="14" t="s">
        <v>3103</v>
      </c>
      <c r="D1438" s="14" t="s">
        <v>3110</v>
      </c>
      <c r="E1438" s="12"/>
    </row>
    <row r="1439" spans="1:5" ht="15" hidden="1" customHeight="1">
      <c r="A1439" s="12"/>
      <c r="B1439" s="19" t="s">
        <v>3102</v>
      </c>
      <c r="C1439" s="14" t="s">
        <v>3103</v>
      </c>
      <c r="D1439" s="14" t="s">
        <v>3111</v>
      </c>
      <c r="E1439" s="12"/>
    </row>
    <row r="1440" spans="1:5" ht="15" hidden="1" customHeight="1">
      <c r="A1440" s="12"/>
      <c r="B1440" s="19" t="s">
        <v>3102</v>
      </c>
      <c r="C1440" s="14" t="s">
        <v>3103</v>
      </c>
      <c r="D1440" s="14" t="s">
        <v>3112</v>
      </c>
      <c r="E1440" s="12"/>
    </row>
    <row r="1441" spans="1:5" ht="15" hidden="1" customHeight="1">
      <c r="A1441" s="12"/>
      <c r="B1441" s="19" t="s">
        <v>3102</v>
      </c>
      <c r="C1441" s="14" t="s">
        <v>3103</v>
      </c>
      <c r="D1441" s="14" t="s">
        <v>3113</v>
      </c>
      <c r="E1441" s="12"/>
    </row>
    <row r="1442" spans="1:5" ht="15" hidden="1" customHeight="1">
      <c r="A1442" s="12"/>
      <c r="B1442" s="19" t="s">
        <v>3102</v>
      </c>
      <c r="C1442" s="14" t="s">
        <v>3103</v>
      </c>
      <c r="D1442" s="14" t="s">
        <v>3114</v>
      </c>
      <c r="E1442" s="12"/>
    </row>
    <row r="1443" spans="1:5" ht="15" hidden="1" customHeight="1">
      <c r="A1443" s="12"/>
      <c r="B1443" s="19" t="s">
        <v>3102</v>
      </c>
      <c r="C1443" s="14" t="s">
        <v>3103</v>
      </c>
      <c r="D1443" s="14" t="s">
        <v>3115</v>
      </c>
      <c r="E1443" s="12"/>
    </row>
    <row r="1444" spans="1:5" ht="15" hidden="1" customHeight="1">
      <c r="A1444" s="12"/>
      <c r="B1444" s="19" t="s">
        <v>3102</v>
      </c>
      <c r="C1444" s="14" t="s">
        <v>3103</v>
      </c>
      <c r="D1444" s="14" t="s">
        <v>3116</v>
      </c>
      <c r="E1444" s="12"/>
    </row>
    <row r="1445" spans="1:5" ht="15" hidden="1" customHeight="1">
      <c r="A1445" s="12"/>
      <c r="B1445" s="19" t="s">
        <v>3102</v>
      </c>
      <c r="C1445" s="14" t="s">
        <v>3103</v>
      </c>
      <c r="D1445" s="14" t="s">
        <v>3117</v>
      </c>
      <c r="E1445" s="12"/>
    </row>
    <row r="1446" spans="1:5" ht="15" hidden="1" customHeight="1">
      <c r="A1446" s="12"/>
      <c r="B1446" s="19" t="s">
        <v>3102</v>
      </c>
      <c r="C1446" s="14" t="s">
        <v>3103</v>
      </c>
      <c r="D1446" s="14" t="s">
        <v>3118</v>
      </c>
      <c r="E1446" s="12"/>
    </row>
    <row r="1447" spans="1:5" ht="15" hidden="1" customHeight="1">
      <c r="A1447" s="12"/>
      <c r="B1447" s="19" t="s">
        <v>3102</v>
      </c>
      <c r="C1447" s="14" t="s">
        <v>3103</v>
      </c>
      <c r="D1447" s="14" t="s">
        <v>3119</v>
      </c>
      <c r="E1447" s="12"/>
    </row>
    <row r="1448" spans="1:5" ht="15" hidden="1" customHeight="1">
      <c r="A1448" s="12"/>
      <c r="B1448" s="19" t="s">
        <v>3102</v>
      </c>
      <c r="C1448" s="14" t="s">
        <v>3103</v>
      </c>
      <c r="D1448" s="14" t="s">
        <v>3120</v>
      </c>
      <c r="E1448" s="12"/>
    </row>
    <row r="1449" spans="1:5" ht="15" hidden="1" customHeight="1">
      <c r="A1449" s="12"/>
      <c r="B1449" s="19" t="s">
        <v>3102</v>
      </c>
      <c r="C1449" s="14" t="s">
        <v>3103</v>
      </c>
      <c r="D1449" s="14" t="s">
        <v>3121</v>
      </c>
      <c r="E1449" s="12"/>
    </row>
    <row r="1450" spans="1:5" ht="15" hidden="1" customHeight="1">
      <c r="A1450" s="12"/>
      <c r="B1450" s="19" t="s">
        <v>3102</v>
      </c>
      <c r="C1450" s="14" t="s">
        <v>3103</v>
      </c>
      <c r="D1450" s="14" t="s">
        <v>3122</v>
      </c>
      <c r="E1450" s="12"/>
    </row>
    <row r="1451" spans="1:5" ht="15" hidden="1" customHeight="1">
      <c r="A1451" s="12"/>
      <c r="B1451" s="19" t="s">
        <v>3102</v>
      </c>
      <c r="C1451" s="14" t="s">
        <v>3103</v>
      </c>
      <c r="D1451" s="14" t="s">
        <v>3123</v>
      </c>
      <c r="E1451" s="12"/>
    </row>
    <row r="1452" spans="1:5" ht="15" hidden="1" customHeight="1">
      <c r="A1452" s="12"/>
      <c r="B1452" s="19" t="s">
        <v>3102</v>
      </c>
      <c r="C1452" s="14" t="s">
        <v>3124</v>
      </c>
      <c r="D1452" s="14" t="s">
        <v>1755</v>
      </c>
      <c r="E1452" s="12"/>
    </row>
    <row r="1453" spans="1:5" ht="15" hidden="1" customHeight="1">
      <c r="A1453" s="12"/>
      <c r="B1453" s="19" t="s">
        <v>3102</v>
      </c>
      <c r="C1453" s="14" t="s">
        <v>3124</v>
      </c>
      <c r="D1453" s="14" t="s">
        <v>3125</v>
      </c>
      <c r="E1453" s="12"/>
    </row>
    <row r="1454" spans="1:5" ht="15" hidden="1" customHeight="1">
      <c r="A1454" s="12"/>
      <c r="B1454" s="19" t="s">
        <v>3102</v>
      </c>
      <c r="C1454" s="14" t="s">
        <v>3124</v>
      </c>
      <c r="D1454" s="14" t="s">
        <v>3126</v>
      </c>
      <c r="E1454" s="12"/>
    </row>
    <row r="1455" spans="1:5" ht="15" hidden="1" customHeight="1">
      <c r="A1455" s="12"/>
      <c r="B1455" s="19" t="s">
        <v>3102</v>
      </c>
      <c r="C1455" s="14" t="s">
        <v>3124</v>
      </c>
      <c r="D1455" s="14" t="s">
        <v>3127</v>
      </c>
      <c r="E1455" s="12"/>
    </row>
    <row r="1456" spans="1:5" ht="15" hidden="1" customHeight="1">
      <c r="A1456" s="12"/>
      <c r="B1456" s="19" t="s">
        <v>3102</v>
      </c>
      <c r="C1456" s="14" t="s">
        <v>3124</v>
      </c>
      <c r="D1456" s="14" t="s">
        <v>3128</v>
      </c>
      <c r="E1456" s="12"/>
    </row>
    <row r="1457" spans="1:5" ht="15" hidden="1" customHeight="1">
      <c r="A1457" s="12"/>
      <c r="B1457" s="19" t="s">
        <v>3102</v>
      </c>
      <c r="C1457" s="14" t="s">
        <v>3124</v>
      </c>
      <c r="D1457" s="14" t="s">
        <v>3129</v>
      </c>
      <c r="E1457" s="12"/>
    </row>
    <row r="1458" spans="1:5" ht="15" hidden="1" customHeight="1">
      <c r="A1458" s="12"/>
      <c r="B1458" s="19" t="s">
        <v>3102</v>
      </c>
      <c r="C1458" s="14" t="s">
        <v>3124</v>
      </c>
      <c r="D1458" s="14" t="s">
        <v>3130</v>
      </c>
      <c r="E1458" s="12"/>
    </row>
    <row r="1459" spans="1:5" ht="15" hidden="1" customHeight="1">
      <c r="A1459" s="12"/>
      <c r="B1459" s="19" t="s">
        <v>3102</v>
      </c>
      <c r="C1459" s="14" t="s">
        <v>3131</v>
      </c>
      <c r="D1459" s="14" t="s">
        <v>1755</v>
      </c>
      <c r="E1459" s="12"/>
    </row>
    <row r="1460" spans="1:5" ht="15" hidden="1" customHeight="1">
      <c r="A1460" s="12"/>
      <c r="B1460" s="19" t="s">
        <v>3102</v>
      </c>
      <c r="C1460" s="14" t="s">
        <v>3131</v>
      </c>
      <c r="D1460" s="14" t="s">
        <v>3132</v>
      </c>
      <c r="E1460" s="12"/>
    </row>
    <row r="1461" spans="1:5" ht="15" hidden="1" customHeight="1">
      <c r="A1461" s="12"/>
      <c r="B1461" s="19" t="s">
        <v>3102</v>
      </c>
      <c r="C1461" s="14" t="s">
        <v>3131</v>
      </c>
      <c r="D1461" s="14" t="s">
        <v>3133</v>
      </c>
      <c r="E1461" s="12"/>
    </row>
    <row r="1462" spans="1:5" ht="15" hidden="1" customHeight="1">
      <c r="A1462" s="12"/>
      <c r="B1462" s="19" t="s">
        <v>3102</v>
      </c>
      <c r="C1462" s="14" t="s">
        <v>3131</v>
      </c>
      <c r="D1462" s="14" t="s">
        <v>3134</v>
      </c>
      <c r="E1462" s="12"/>
    </row>
    <row r="1463" spans="1:5" ht="15" hidden="1" customHeight="1">
      <c r="A1463" s="12"/>
      <c r="B1463" s="19" t="s">
        <v>3102</v>
      </c>
      <c r="C1463" s="14" t="s">
        <v>3131</v>
      </c>
      <c r="D1463" s="14" t="s">
        <v>3135</v>
      </c>
      <c r="E1463" s="12"/>
    </row>
    <row r="1464" spans="1:5" ht="15" hidden="1" customHeight="1">
      <c r="A1464" s="12"/>
      <c r="B1464" s="19" t="s">
        <v>3102</v>
      </c>
      <c r="C1464" s="14" t="s">
        <v>3131</v>
      </c>
      <c r="D1464" s="14" t="s">
        <v>3136</v>
      </c>
      <c r="E1464" s="12"/>
    </row>
    <row r="1465" spans="1:5" ht="15" hidden="1" customHeight="1">
      <c r="A1465" s="12"/>
      <c r="B1465" s="19" t="s">
        <v>3102</v>
      </c>
      <c r="C1465" s="14" t="s">
        <v>3131</v>
      </c>
      <c r="D1465" s="14" t="s">
        <v>3137</v>
      </c>
      <c r="E1465" s="12"/>
    </row>
    <row r="1466" spans="1:5" ht="15" hidden="1" customHeight="1">
      <c r="A1466" s="12"/>
      <c r="B1466" s="19" t="s">
        <v>3102</v>
      </c>
      <c r="C1466" s="14" t="s">
        <v>3131</v>
      </c>
      <c r="D1466" s="14" t="s">
        <v>3138</v>
      </c>
      <c r="E1466" s="12"/>
    </row>
    <row r="1467" spans="1:5" ht="15" hidden="1" customHeight="1">
      <c r="A1467" s="12"/>
      <c r="B1467" s="19" t="s">
        <v>3102</v>
      </c>
      <c r="C1467" s="14" t="s">
        <v>3131</v>
      </c>
      <c r="D1467" s="14" t="s">
        <v>3139</v>
      </c>
      <c r="E1467" s="12"/>
    </row>
    <row r="1468" spans="1:5" ht="15" hidden="1" customHeight="1">
      <c r="A1468" s="12"/>
      <c r="B1468" s="19" t="s">
        <v>3102</v>
      </c>
      <c r="C1468" s="14" t="s">
        <v>3131</v>
      </c>
      <c r="D1468" s="14" t="s">
        <v>3140</v>
      </c>
      <c r="E1468" s="12"/>
    </row>
    <row r="1469" spans="1:5" ht="15" hidden="1" customHeight="1">
      <c r="A1469" s="12"/>
      <c r="B1469" s="19" t="s">
        <v>3102</v>
      </c>
      <c r="C1469" s="14" t="s">
        <v>3131</v>
      </c>
      <c r="D1469" s="14" t="s">
        <v>3141</v>
      </c>
      <c r="E1469" s="12"/>
    </row>
    <row r="1470" spans="1:5" ht="15" hidden="1" customHeight="1">
      <c r="A1470" s="12"/>
      <c r="B1470" s="19" t="s">
        <v>3102</v>
      </c>
      <c r="C1470" s="14" t="s">
        <v>3131</v>
      </c>
      <c r="D1470" s="14" t="s">
        <v>3142</v>
      </c>
      <c r="E1470" s="12"/>
    </row>
    <row r="1471" spans="1:5" ht="15" hidden="1" customHeight="1">
      <c r="A1471" s="12"/>
      <c r="B1471" s="19" t="s">
        <v>3102</v>
      </c>
      <c r="C1471" s="14" t="s">
        <v>3131</v>
      </c>
      <c r="D1471" s="14" t="s">
        <v>3143</v>
      </c>
      <c r="E1471" s="12"/>
    </row>
    <row r="1472" spans="1:5" ht="15" customHeight="1">
      <c r="A1472" s="12"/>
      <c r="B1472" s="23" t="s">
        <v>3144</v>
      </c>
      <c r="C1472" s="24" t="s">
        <v>1755</v>
      </c>
      <c r="D1472" s="24" t="s">
        <v>1755</v>
      </c>
      <c r="E1472" s="25" t="str">
        <f t="shared" ref="E1472:E1482" si="2">+LEFT(B1472,2)&amp;LEFT(C1472,2)&amp;LEFT(D1472,2)</f>
        <v xml:space="preserve">15  </v>
      </c>
    </row>
    <row r="1473" spans="1:5" ht="15" customHeight="1">
      <c r="A1473" s="12"/>
      <c r="B1473" s="23" t="s">
        <v>3144</v>
      </c>
      <c r="C1473" s="24" t="s">
        <v>3145</v>
      </c>
      <c r="D1473" s="24" t="s">
        <v>1755</v>
      </c>
      <c r="E1473" s="25" t="str">
        <f t="shared" si="2"/>
        <v xml:space="preserve">1501 </v>
      </c>
    </row>
    <row r="1474" spans="1:5" ht="15" customHeight="1">
      <c r="A1474" s="12"/>
      <c r="B1474" s="19" t="s">
        <v>3144</v>
      </c>
      <c r="C1474" s="14" t="s">
        <v>3145</v>
      </c>
      <c r="D1474" s="14" t="s">
        <v>3146</v>
      </c>
      <c r="E1474" s="16" t="str">
        <f t="shared" si="2"/>
        <v>150101</v>
      </c>
    </row>
    <row r="1475" spans="1:5" ht="15" customHeight="1">
      <c r="A1475" s="12"/>
      <c r="B1475" s="19" t="s">
        <v>3144</v>
      </c>
      <c r="C1475" s="14" t="s">
        <v>3145</v>
      </c>
      <c r="D1475" s="14" t="s">
        <v>3147</v>
      </c>
      <c r="E1475" s="16" t="str">
        <f t="shared" si="2"/>
        <v>150102</v>
      </c>
    </row>
    <row r="1476" spans="1:5" ht="15" customHeight="1">
      <c r="A1476" s="12"/>
      <c r="B1476" s="19" t="s">
        <v>3144</v>
      </c>
      <c r="C1476" s="14" t="s">
        <v>3145</v>
      </c>
      <c r="D1476" s="14" t="s">
        <v>3148</v>
      </c>
      <c r="E1476" s="16" t="str">
        <f t="shared" si="2"/>
        <v>150103</v>
      </c>
    </row>
    <row r="1477" spans="1:5" ht="15" customHeight="1">
      <c r="A1477" s="12"/>
      <c r="B1477" s="19" t="s">
        <v>3144</v>
      </c>
      <c r="C1477" s="14" t="s">
        <v>3145</v>
      </c>
      <c r="D1477" s="14" t="s">
        <v>3149</v>
      </c>
      <c r="E1477" s="16" t="str">
        <f t="shared" si="2"/>
        <v>150104</v>
      </c>
    </row>
    <row r="1478" spans="1:5" ht="15" customHeight="1">
      <c r="A1478" s="12"/>
      <c r="B1478" s="19" t="s">
        <v>3144</v>
      </c>
      <c r="C1478" s="14" t="s">
        <v>3145</v>
      </c>
      <c r="D1478" s="14" t="s">
        <v>3150</v>
      </c>
      <c r="E1478" s="16" t="str">
        <f t="shared" si="2"/>
        <v>150105</v>
      </c>
    </row>
    <row r="1479" spans="1:5" ht="15" customHeight="1">
      <c r="A1479" s="12"/>
      <c r="B1479" s="19" t="s">
        <v>3144</v>
      </c>
      <c r="C1479" s="14" t="s">
        <v>3145</v>
      </c>
      <c r="D1479" s="14" t="s">
        <v>3151</v>
      </c>
      <c r="E1479" s="16" t="str">
        <f t="shared" si="2"/>
        <v>150106</v>
      </c>
    </row>
    <row r="1480" spans="1:5" ht="15" customHeight="1">
      <c r="A1480" s="12"/>
      <c r="B1480" s="19" t="s">
        <v>3144</v>
      </c>
      <c r="C1480" s="14" t="s">
        <v>3145</v>
      </c>
      <c r="D1480" s="14" t="s">
        <v>3152</v>
      </c>
      <c r="E1480" s="16" t="str">
        <f t="shared" si="2"/>
        <v>150107</v>
      </c>
    </row>
    <row r="1481" spans="1:5" ht="15" customHeight="1">
      <c r="A1481" s="12"/>
      <c r="B1481" s="19" t="s">
        <v>3144</v>
      </c>
      <c r="C1481" s="14" t="s">
        <v>3145</v>
      </c>
      <c r="D1481" s="14" t="s">
        <v>3153</v>
      </c>
      <c r="E1481" s="16" t="str">
        <f t="shared" si="2"/>
        <v>150108</v>
      </c>
    </row>
    <row r="1482" spans="1:5" ht="15" customHeight="1">
      <c r="A1482" s="12"/>
      <c r="B1482" s="20" t="s">
        <v>3144</v>
      </c>
      <c r="C1482" s="14" t="s">
        <v>3145</v>
      </c>
      <c r="D1482" s="14" t="s">
        <v>3154</v>
      </c>
      <c r="E1482" s="16" t="str">
        <f t="shared" si="2"/>
        <v>150109</v>
      </c>
    </row>
    <row r="1483" spans="1:5" ht="0.95" hidden="1" customHeight="1">
      <c r="A1483" s="12"/>
      <c r="B1483" s="21"/>
      <c r="C1483" s="21"/>
      <c r="D1483" s="21"/>
      <c r="E1483" s="12"/>
    </row>
    <row r="1484" spans="1:5" ht="12" hidden="1" customHeight="1">
      <c r="A1484" s="12"/>
      <c r="B1484" s="22" t="s">
        <v>1750</v>
      </c>
      <c r="C1484" s="15" t="s">
        <v>1751</v>
      </c>
      <c r="D1484" s="15" t="s">
        <v>1752</v>
      </c>
      <c r="E1484" s="12"/>
    </row>
    <row r="1485" spans="1:5" ht="15" customHeight="1">
      <c r="A1485" s="12"/>
      <c r="B1485" s="19" t="s">
        <v>3144</v>
      </c>
      <c r="C1485" s="14" t="s">
        <v>3145</v>
      </c>
      <c r="D1485" s="14" t="s">
        <v>3155</v>
      </c>
      <c r="E1485" s="16" t="str">
        <f t="shared" ref="E1485:E1516" si="3">+LEFT(B1485,2)&amp;LEFT(C1485,2)&amp;LEFT(D1485,2)</f>
        <v>150110</v>
      </c>
    </row>
    <row r="1486" spans="1:5" ht="15" customHeight="1">
      <c r="A1486" s="12"/>
      <c r="B1486" s="19" t="s">
        <v>3144</v>
      </c>
      <c r="C1486" s="14" t="s">
        <v>3145</v>
      </c>
      <c r="D1486" s="14" t="s">
        <v>3156</v>
      </c>
      <c r="E1486" s="16" t="str">
        <f t="shared" si="3"/>
        <v>150111</v>
      </c>
    </row>
    <row r="1487" spans="1:5" ht="15" customHeight="1">
      <c r="A1487" s="12"/>
      <c r="B1487" s="19" t="s">
        <v>3144</v>
      </c>
      <c r="C1487" s="14" t="s">
        <v>3145</v>
      </c>
      <c r="D1487" s="14" t="s">
        <v>3157</v>
      </c>
      <c r="E1487" s="16" t="str">
        <f t="shared" si="3"/>
        <v>150112</v>
      </c>
    </row>
    <row r="1488" spans="1:5" ht="15" customHeight="1">
      <c r="A1488" s="12"/>
      <c r="B1488" s="19" t="s">
        <v>3144</v>
      </c>
      <c r="C1488" s="14" t="s">
        <v>3145</v>
      </c>
      <c r="D1488" s="14" t="s">
        <v>3158</v>
      </c>
      <c r="E1488" s="16" t="str">
        <f t="shared" si="3"/>
        <v>150113</v>
      </c>
    </row>
    <row r="1489" spans="1:5" ht="15" customHeight="1">
      <c r="A1489" s="12"/>
      <c r="B1489" s="19" t="s">
        <v>3144</v>
      </c>
      <c r="C1489" s="14" t="s">
        <v>3145</v>
      </c>
      <c r="D1489" s="14" t="s">
        <v>3159</v>
      </c>
      <c r="E1489" s="16" t="str">
        <f t="shared" si="3"/>
        <v>150114</v>
      </c>
    </row>
    <row r="1490" spans="1:5" ht="15" customHeight="1">
      <c r="A1490" s="12"/>
      <c r="B1490" s="19" t="s">
        <v>3144</v>
      </c>
      <c r="C1490" s="14" t="s">
        <v>3145</v>
      </c>
      <c r="D1490" s="14" t="s">
        <v>3160</v>
      </c>
      <c r="E1490" s="16" t="str">
        <f t="shared" si="3"/>
        <v>150115</v>
      </c>
    </row>
    <row r="1491" spans="1:5" ht="15" customHeight="1">
      <c r="A1491" s="12"/>
      <c r="B1491" s="19" t="s">
        <v>3144</v>
      </c>
      <c r="C1491" s="14" t="s">
        <v>3145</v>
      </c>
      <c r="D1491" s="14" t="s">
        <v>3161</v>
      </c>
      <c r="E1491" s="16" t="str">
        <f t="shared" si="3"/>
        <v>150116</v>
      </c>
    </row>
    <row r="1492" spans="1:5" ht="15" customHeight="1">
      <c r="A1492" s="12"/>
      <c r="B1492" s="19" t="s">
        <v>3144</v>
      </c>
      <c r="C1492" s="14" t="s">
        <v>3145</v>
      </c>
      <c r="D1492" s="14" t="s">
        <v>3162</v>
      </c>
      <c r="E1492" s="16" t="str">
        <f t="shared" si="3"/>
        <v>150117</v>
      </c>
    </row>
    <row r="1493" spans="1:5" ht="15" customHeight="1">
      <c r="A1493" s="12"/>
      <c r="B1493" s="19" t="s">
        <v>3144</v>
      </c>
      <c r="C1493" s="14" t="s">
        <v>3145</v>
      </c>
      <c r="D1493" s="14" t="s">
        <v>3163</v>
      </c>
      <c r="E1493" s="16" t="str">
        <f t="shared" si="3"/>
        <v>150118</v>
      </c>
    </row>
    <row r="1494" spans="1:5" ht="15" customHeight="1">
      <c r="A1494" s="12"/>
      <c r="B1494" s="19" t="s">
        <v>3144</v>
      </c>
      <c r="C1494" s="14" t="s">
        <v>3145</v>
      </c>
      <c r="D1494" s="14" t="s">
        <v>3164</v>
      </c>
      <c r="E1494" s="16" t="str">
        <f t="shared" si="3"/>
        <v>150119</v>
      </c>
    </row>
    <row r="1495" spans="1:5" ht="15" customHeight="1">
      <c r="A1495" s="12"/>
      <c r="B1495" s="19" t="s">
        <v>3144</v>
      </c>
      <c r="C1495" s="14" t="s">
        <v>3145</v>
      </c>
      <c r="D1495" s="14" t="s">
        <v>3165</v>
      </c>
      <c r="E1495" s="16" t="str">
        <f t="shared" si="3"/>
        <v>150120</v>
      </c>
    </row>
    <row r="1496" spans="1:5" ht="15" customHeight="1">
      <c r="A1496" s="12"/>
      <c r="B1496" s="19" t="s">
        <v>3144</v>
      </c>
      <c r="C1496" s="14" t="s">
        <v>3145</v>
      </c>
      <c r="D1496" s="14" t="s">
        <v>3166</v>
      </c>
      <c r="E1496" s="16" t="str">
        <f t="shared" si="3"/>
        <v>150121</v>
      </c>
    </row>
    <row r="1497" spans="1:5" ht="15" customHeight="1">
      <c r="A1497" s="12"/>
      <c r="B1497" s="19" t="s">
        <v>3144</v>
      </c>
      <c r="C1497" s="14" t="s">
        <v>3145</v>
      </c>
      <c r="D1497" s="14" t="s">
        <v>3167</v>
      </c>
      <c r="E1497" s="16" t="str">
        <f t="shared" si="3"/>
        <v>150122</v>
      </c>
    </row>
    <row r="1498" spans="1:5" ht="15" customHeight="1">
      <c r="A1498" s="12"/>
      <c r="B1498" s="19" t="s">
        <v>3144</v>
      </c>
      <c r="C1498" s="14" t="s">
        <v>3145</v>
      </c>
      <c r="D1498" s="14" t="s">
        <v>3168</v>
      </c>
      <c r="E1498" s="16" t="str">
        <f t="shared" si="3"/>
        <v>150123</v>
      </c>
    </row>
    <row r="1499" spans="1:5" ht="15" customHeight="1">
      <c r="A1499" s="12"/>
      <c r="B1499" s="19" t="s">
        <v>3144</v>
      </c>
      <c r="C1499" s="14" t="s">
        <v>3145</v>
      </c>
      <c r="D1499" s="14" t="s">
        <v>3169</v>
      </c>
      <c r="E1499" s="16" t="str">
        <f t="shared" si="3"/>
        <v>150124</v>
      </c>
    </row>
    <row r="1500" spans="1:5" ht="15" customHeight="1">
      <c r="A1500" s="12"/>
      <c r="B1500" s="19" t="s">
        <v>3144</v>
      </c>
      <c r="C1500" s="14" t="s">
        <v>3145</v>
      </c>
      <c r="D1500" s="14" t="s">
        <v>3170</v>
      </c>
      <c r="E1500" s="16" t="str">
        <f t="shared" si="3"/>
        <v>150125</v>
      </c>
    </row>
    <row r="1501" spans="1:5" ht="15" customHeight="1">
      <c r="A1501" s="12"/>
      <c r="B1501" s="19" t="s">
        <v>3144</v>
      </c>
      <c r="C1501" s="14" t="s">
        <v>3145</v>
      </c>
      <c r="D1501" s="14" t="s">
        <v>3171</v>
      </c>
      <c r="E1501" s="16" t="str">
        <f t="shared" si="3"/>
        <v>150126</v>
      </c>
    </row>
    <row r="1502" spans="1:5" ht="15" customHeight="1">
      <c r="A1502" s="12"/>
      <c r="B1502" s="19" t="s">
        <v>3144</v>
      </c>
      <c r="C1502" s="14" t="s">
        <v>3145</v>
      </c>
      <c r="D1502" s="14" t="s">
        <v>3172</v>
      </c>
      <c r="E1502" s="16" t="str">
        <f t="shared" si="3"/>
        <v>150127</v>
      </c>
    </row>
    <row r="1503" spans="1:5" ht="15" customHeight="1">
      <c r="A1503" s="12"/>
      <c r="B1503" s="19" t="s">
        <v>3144</v>
      </c>
      <c r="C1503" s="14" t="s">
        <v>3145</v>
      </c>
      <c r="D1503" s="14" t="s">
        <v>3173</v>
      </c>
      <c r="E1503" s="16" t="str">
        <f t="shared" si="3"/>
        <v>150128</v>
      </c>
    </row>
    <row r="1504" spans="1:5" ht="15" customHeight="1">
      <c r="A1504" s="12"/>
      <c r="B1504" s="19" t="s">
        <v>3144</v>
      </c>
      <c r="C1504" s="14" t="s">
        <v>3145</v>
      </c>
      <c r="D1504" s="14" t="s">
        <v>3174</v>
      </c>
      <c r="E1504" s="16" t="str">
        <f t="shared" si="3"/>
        <v>150129</v>
      </c>
    </row>
    <row r="1505" spans="1:5" ht="15" customHeight="1">
      <c r="A1505" s="12"/>
      <c r="B1505" s="19" t="s">
        <v>3144</v>
      </c>
      <c r="C1505" s="14" t="s">
        <v>3145</v>
      </c>
      <c r="D1505" s="14" t="s">
        <v>3175</v>
      </c>
      <c r="E1505" s="16" t="str">
        <f t="shared" si="3"/>
        <v>150130</v>
      </c>
    </row>
    <row r="1506" spans="1:5" ht="15" customHeight="1">
      <c r="A1506" s="12"/>
      <c r="B1506" s="19" t="s">
        <v>3144</v>
      </c>
      <c r="C1506" s="14" t="s">
        <v>3145</v>
      </c>
      <c r="D1506" s="14" t="s">
        <v>3176</v>
      </c>
      <c r="E1506" s="16" t="str">
        <f t="shared" si="3"/>
        <v>150131</v>
      </c>
    </row>
    <row r="1507" spans="1:5" ht="15" customHeight="1">
      <c r="A1507" s="12"/>
      <c r="B1507" s="19" t="s">
        <v>3144</v>
      </c>
      <c r="C1507" s="14" t="s">
        <v>3145</v>
      </c>
      <c r="D1507" s="14" t="s">
        <v>3177</v>
      </c>
      <c r="E1507" s="16" t="str">
        <f t="shared" si="3"/>
        <v>150132</v>
      </c>
    </row>
    <row r="1508" spans="1:5" ht="15" customHeight="1">
      <c r="A1508" s="12"/>
      <c r="B1508" s="19" t="s">
        <v>3144</v>
      </c>
      <c r="C1508" s="14" t="s">
        <v>3145</v>
      </c>
      <c r="D1508" s="14" t="s">
        <v>3178</v>
      </c>
      <c r="E1508" s="16" t="str">
        <f t="shared" si="3"/>
        <v>150133</v>
      </c>
    </row>
    <row r="1509" spans="1:5" ht="15" customHeight="1">
      <c r="A1509" s="12"/>
      <c r="B1509" s="19" t="s">
        <v>3144</v>
      </c>
      <c r="C1509" s="14" t="s">
        <v>3145</v>
      </c>
      <c r="D1509" s="14" t="s">
        <v>3179</v>
      </c>
      <c r="E1509" s="16" t="str">
        <f t="shared" si="3"/>
        <v>150134</v>
      </c>
    </row>
    <row r="1510" spans="1:5" ht="15" customHeight="1">
      <c r="A1510" s="12"/>
      <c r="B1510" s="19" t="s">
        <v>3144</v>
      </c>
      <c r="C1510" s="14" t="s">
        <v>3145</v>
      </c>
      <c r="D1510" s="14" t="s">
        <v>3180</v>
      </c>
      <c r="E1510" s="16" t="str">
        <f t="shared" si="3"/>
        <v>150135</v>
      </c>
    </row>
    <row r="1511" spans="1:5" ht="15" customHeight="1">
      <c r="A1511" s="12"/>
      <c r="B1511" s="19" t="s">
        <v>3144</v>
      </c>
      <c r="C1511" s="14" t="s">
        <v>3145</v>
      </c>
      <c r="D1511" s="14" t="s">
        <v>3181</v>
      </c>
      <c r="E1511" s="58" t="str">
        <f>+LEFT(B1511,2)&amp;LEFT(C1511,2)&amp;LEFT(D1511,2)</f>
        <v>150136</v>
      </c>
    </row>
    <row r="1512" spans="1:5" ht="15" customHeight="1">
      <c r="A1512" s="12"/>
      <c r="B1512" s="19" t="s">
        <v>3144</v>
      </c>
      <c r="C1512" s="14" t="s">
        <v>3145</v>
      </c>
      <c r="D1512" s="14" t="s">
        <v>3182</v>
      </c>
      <c r="E1512" s="16" t="str">
        <f t="shared" si="3"/>
        <v>150137</v>
      </c>
    </row>
    <row r="1513" spans="1:5" ht="15" customHeight="1">
      <c r="A1513" s="12"/>
      <c r="B1513" s="19" t="s">
        <v>3144</v>
      </c>
      <c r="C1513" s="14" t="s">
        <v>3145</v>
      </c>
      <c r="D1513" s="14" t="s">
        <v>3183</v>
      </c>
      <c r="E1513" s="16" t="str">
        <f t="shared" si="3"/>
        <v>150138</v>
      </c>
    </row>
    <row r="1514" spans="1:5" ht="15" customHeight="1">
      <c r="A1514" s="12"/>
      <c r="B1514" s="19" t="s">
        <v>3144</v>
      </c>
      <c r="C1514" s="14" t="s">
        <v>3145</v>
      </c>
      <c r="D1514" s="14" t="s">
        <v>3184</v>
      </c>
      <c r="E1514" s="16" t="str">
        <f t="shared" si="3"/>
        <v>150139</v>
      </c>
    </row>
    <row r="1515" spans="1:5" ht="15" customHeight="1">
      <c r="A1515" s="12"/>
      <c r="B1515" s="19" t="s">
        <v>3144</v>
      </c>
      <c r="C1515" s="14" t="s">
        <v>3145</v>
      </c>
      <c r="D1515" s="14" t="s">
        <v>3185</v>
      </c>
      <c r="E1515" s="16" t="str">
        <f t="shared" si="3"/>
        <v>150140</v>
      </c>
    </row>
    <row r="1516" spans="1:5" ht="15" customHeight="1">
      <c r="A1516" s="12"/>
      <c r="B1516" s="19" t="s">
        <v>3144</v>
      </c>
      <c r="C1516" s="14" t="s">
        <v>3145</v>
      </c>
      <c r="D1516" s="14" t="s">
        <v>3186</v>
      </c>
      <c r="E1516" s="16" t="str">
        <f t="shared" si="3"/>
        <v>150141</v>
      </c>
    </row>
    <row r="1517" spans="1:5" ht="15" customHeight="1">
      <c r="A1517" s="12"/>
      <c r="B1517" s="19" t="s">
        <v>3144</v>
      </c>
      <c r="C1517" s="14" t="s">
        <v>3145</v>
      </c>
      <c r="D1517" s="14" t="s">
        <v>3187</v>
      </c>
      <c r="E1517" s="16" t="str">
        <f t="shared" ref="E1517:E1535" si="4">+LEFT(B1517,2)&amp;LEFT(C1517,2)&amp;LEFT(D1517,2)</f>
        <v>150142</v>
      </c>
    </row>
    <row r="1518" spans="1:5" ht="15" customHeight="1">
      <c r="A1518" s="12"/>
      <c r="B1518" s="19" t="s">
        <v>3144</v>
      </c>
      <c r="C1518" s="14" t="s">
        <v>3145</v>
      </c>
      <c r="D1518" s="14" t="s">
        <v>3188</v>
      </c>
      <c r="E1518" s="16" t="str">
        <f t="shared" si="4"/>
        <v>150143</v>
      </c>
    </row>
    <row r="1519" spans="1:5" ht="15" customHeight="1">
      <c r="A1519" s="12"/>
      <c r="B1519" s="23" t="s">
        <v>3144</v>
      </c>
      <c r="C1519" s="24" t="s">
        <v>3189</v>
      </c>
      <c r="D1519" s="24" t="s">
        <v>1755</v>
      </c>
      <c r="E1519" s="25" t="str">
        <f t="shared" si="4"/>
        <v xml:space="preserve">1502 </v>
      </c>
    </row>
    <row r="1520" spans="1:5" ht="15" customHeight="1">
      <c r="A1520" s="12"/>
      <c r="B1520" s="19" t="s">
        <v>3144</v>
      </c>
      <c r="C1520" s="14" t="s">
        <v>3189</v>
      </c>
      <c r="D1520" s="14" t="s">
        <v>3190</v>
      </c>
      <c r="E1520" s="16" t="str">
        <f t="shared" si="4"/>
        <v>150201</v>
      </c>
    </row>
    <row r="1521" spans="1:5" ht="15" customHeight="1">
      <c r="A1521" s="12"/>
      <c r="B1521" s="19" t="s">
        <v>3144</v>
      </c>
      <c r="C1521" s="14" t="s">
        <v>3189</v>
      </c>
      <c r="D1521" s="14" t="s">
        <v>3191</v>
      </c>
      <c r="E1521" s="16" t="str">
        <f t="shared" si="4"/>
        <v>150202</v>
      </c>
    </row>
    <row r="1522" spans="1:5" ht="15" customHeight="1">
      <c r="A1522" s="12"/>
      <c r="B1522" s="19" t="s">
        <v>3144</v>
      </c>
      <c r="C1522" s="14" t="s">
        <v>3189</v>
      </c>
      <c r="D1522" s="14" t="s">
        <v>3192</v>
      </c>
      <c r="E1522" s="16" t="str">
        <f t="shared" si="4"/>
        <v>150203</v>
      </c>
    </row>
    <row r="1523" spans="1:5" ht="15" customHeight="1">
      <c r="A1523" s="12"/>
      <c r="B1523" s="19" t="s">
        <v>3144</v>
      </c>
      <c r="C1523" s="14" t="s">
        <v>3189</v>
      </c>
      <c r="D1523" s="14" t="s">
        <v>3193</v>
      </c>
      <c r="E1523" s="16" t="str">
        <f t="shared" si="4"/>
        <v>150204</v>
      </c>
    </row>
    <row r="1524" spans="1:5" ht="15" customHeight="1">
      <c r="A1524" s="12"/>
      <c r="B1524" s="19" t="s">
        <v>3144</v>
      </c>
      <c r="C1524" s="14" t="s">
        <v>3189</v>
      </c>
      <c r="D1524" s="14" t="s">
        <v>3194</v>
      </c>
      <c r="E1524" s="16" t="str">
        <f t="shared" si="4"/>
        <v>150205</v>
      </c>
    </row>
    <row r="1525" spans="1:5" ht="15" customHeight="1">
      <c r="A1525" s="12"/>
      <c r="B1525" s="23" t="s">
        <v>3144</v>
      </c>
      <c r="C1525" s="24" t="s">
        <v>3195</v>
      </c>
      <c r="D1525" s="24" t="s">
        <v>1755</v>
      </c>
      <c r="E1525" s="25" t="str">
        <f t="shared" si="4"/>
        <v xml:space="preserve">1503 </v>
      </c>
    </row>
    <row r="1526" spans="1:5" ht="15" customHeight="1">
      <c r="A1526" s="12"/>
      <c r="B1526" s="19" t="s">
        <v>3144</v>
      </c>
      <c r="C1526" s="14" t="s">
        <v>3195</v>
      </c>
      <c r="D1526" s="14" t="s">
        <v>3196</v>
      </c>
      <c r="E1526" s="16" t="str">
        <f t="shared" si="4"/>
        <v>150301</v>
      </c>
    </row>
    <row r="1527" spans="1:5" ht="15" customHeight="1">
      <c r="A1527" s="12"/>
      <c r="B1527" s="19" t="s">
        <v>3144</v>
      </c>
      <c r="C1527" s="14" t="s">
        <v>3195</v>
      </c>
      <c r="D1527" s="14" t="s">
        <v>3197</v>
      </c>
      <c r="E1527" s="16" t="str">
        <f t="shared" si="4"/>
        <v>150302</v>
      </c>
    </row>
    <row r="1528" spans="1:5" ht="15" customHeight="1">
      <c r="A1528" s="12"/>
      <c r="B1528" s="19" t="s">
        <v>3144</v>
      </c>
      <c r="C1528" s="14" t="s">
        <v>3195</v>
      </c>
      <c r="D1528" s="14" t="s">
        <v>3198</v>
      </c>
      <c r="E1528" s="16" t="str">
        <f t="shared" si="4"/>
        <v>150303</v>
      </c>
    </row>
    <row r="1529" spans="1:5" ht="15" customHeight="1">
      <c r="A1529" s="12"/>
      <c r="B1529" s="19" t="s">
        <v>3144</v>
      </c>
      <c r="C1529" s="14" t="s">
        <v>3195</v>
      </c>
      <c r="D1529" s="14" t="s">
        <v>3199</v>
      </c>
      <c r="E1529" s="16" t="str">
        <f t="shared" si="4"/>
        <v>150304</v>
      </c>
    </row>
    <row r="1530" spans="1:5" ht="15" customHeight="1">
      <c r="A1530" s="12"/>
      <c r="B1530" s="19" t="s">
        <v>3144</v>
      </c>
      <c r="C1530" s="14" t="s">
        <v>3195</v>
      </c>
      <c r="D1530" s="14" t="s">
        <v>3200</v>
      </c>
      <c r="E1530" s="16" t="str">
        <f t="shared" si="4"/>
        <v>150305</v>
      </c>
    </row>
    <row r="1531" spans="1:5" ht="15" customHeight="1">
      <c r="A1531" s="12"/>
      <c r="B1531" s="23" t="s">
        <v>3144</v>
      </c>
      <c r="C1531" s="24" t="s">
        <v>3201</v>
      </c>
      <c r="D1531" s="24" t="s">
        <v>1755</v>
      </c>
      <c r="E1531" s="25" t="str">
        <f t="shared" si="4"/>
        <v xml:space="preserve">1504 </v>
      </c>
    </row>
    <row r="1532" spans="1:5" ht="15" customHeight="1">
      <c r="A1532" s="12"/>
      <c r="B1532" s="19" t="s">
        <v>3144</v>
      </c>
      <c r="C1532" s="14" t="s">
        <v>3201</v>
      </c>
      <c r="D1532" s="14" t="s">
        <v>3202</v>
      </c>
      <c r="E1532" s="16" t="str">
        <f t="shared" si="4"/>
        <v>150401</v>
      </c>
    </row>
    <row r="1533" spans="1:5" ht="15" customHeight="1">
      <c r="A1533" s="12"/>
      <c r="B1533" s="19" t="s">
        <v>3144</v>
      </c>
      <c r="C1533" s="14" t="s">
        <v>3201</v>
      </c>
      <c r="D1533" s="14" t="s">
        <v>3203</v>
      </c>
      <c r="E1533" s="16" t="str">
        <f t="shared" si="4"/>
        <v>150402</v>
      </c>
    </row>
    <row r="1534" spans="1:5" ht="15" customHeight="1">
      <c r="A1534" s="12"/>
      <c r="B1534" s="19" t="s">
        <v>3144</v>
      </c>
      <c r="C1534" s="14" t="s">
        <v>3201</v>
      </c>
      <c r="D1534" s="14" t="s">
        <v>3204</v>
      </c>
      <c r="E1534" s="16" t="str">
        <f t="shared" si="4"/>
        <v>150403</v>
      </c>
    </row>
    <row r="1535" spans="1:5" ht="15" customHeight="1">
      <c r="A1535" s="12"/>
      <c r="B1535" s="20" t="s">
        <v>3144</v>
      </c>
      <c r="C1535" s="14" t="s">
        <v>3201</v>
      </c>
      <c r="D1535" s="14" t="s">
        <v>3205</v>
      </c>
      <c r="E1535" s="16" t="str">
        <f t="shared" si="4"/>
        <v>150404</v>
      </c>
    </row>
    <row r="1536" spans="1:5" ht="0.95" hidden="1" customHeight="1">
      <c r="A1536" s="12"/>
      <c r="B1536" s="21"/>
      <c r="C1536" s="21"/>
      <c r="D1536" s="21"/>
      <c r="E1536" s="12"/>
    </row>
    <row r="1537" spans="1:5" ht="12" hidden="1" customHeight="1">
      <c r="A1537" s="12"/>
      <c r="B1537" s="22" t="s">
        <v>1750</v>
      </c>
      <c r="C1537" s="15" t="s">
        <v>1751</v>
      </c>
      <c r="D1537" s="15" t="s">
        <v>1752</v>
      </c>
      <c r="E1537" s="12"/>
    </row>
    <row r="1538" spans="1:5" ht="15" customHeight="1">
      <c r="A1538" s="12"/>
      <c r="B1538" s="19" t="s">
        <v>3144</v>
      </c>
      <c r="C1538" s="14" t="s">
        <v>3201</v>
      </c>
      <c r="D1538" s="14" t="s">
        <v>3206</v>
      </c>
      <c r="E1538" s="16" t="str">
        <f t="shared" ref="E1538:E1569" si="5">+LEFT(B1538,2)&amp;LEFT(C1538,2)&amp;LEFT(D1538,2)</f>
        <v>150405</v>
      </c>
    </row>
    <row r="1539" spans="1:5" ht="15" customHeight="1">
      <c r="A1539" s="12"/>
      <c r="B1539" s="19" t="s">
        <v>3144</v>
      </c>
      <c r="C1539" s="14" t="s">
        <v>3201</v>
      </c>
      <c r="D1539" s="14" t="s">
        <v>3207</v>
      </c>
      <c r="E1539" s="16" t="str">
        <f t="shared" si="5"/>
        <v>150406</v>
      </c>
    </row>
    <row r="1540" spans="1:5" ht="15" customHeight="1">
      <c r="A1540" s="12"/>
      <c r="B1540" s="19" t="s">
        <v>3144</v>
      </c>
      <c r="C1540" s="14" t="s">
        <v>3201</v>
      </c>
      <c r="D1540" s="14" t="s">
        <v>3208</v>
      </c>
      <c r="E1540" s="16" t="str">
        <f t="shared" si="5"/>
        <v>150407</v>
      </c>
    </row>
    <row r="1541" spans="1:5" ht="15" customHeight="1">
      <c r="A1541" s="12"/>
      <c r="B1541" s="23" t="s">
        <v>3144</v>
      </c>
      <c r="C1541" s="24" t="s">
        <v>3209</v>
      </c>
      <c r="D1541" s="24" t="s">
        <v>1755</v>
      </c>
      <c r="E1541" s="25" t="str">
        <f t="shared" si="5"/>
        <v xml:space="preserve">1505 </v>
      </c>
    </row>
    <row r="1542" spans="1:5" ht="15" customHeight="1">
      <c r="A1542" s="12"/>
      <c r="B1542" s="19" t="s">
        <v>3144</v>
      </c>
      <c r="C1542" s="14" t="s">
        <v>3209</v>
      </c>
      <c r="D1542" s="14" t="s">
        <v>3210</v>
      </c>
      <c r="E1542" s="16" t="str">
        <f t="shared" si="5"/>
        <v>150501</v>
      </c>
    </row>
    <row r="1543" spans="1:5" ht="15" customHeight="1">
      <c r="A1543" s="12"/>
      <c r="B1543" s="19" t="s">
        <v>3144</v>
      </c>
      <c r="C1543" s="14" t="s">
        <v>3209</v>
      </c>
      <c r="D1543" s="14" t="s">
        <v>3211</v>
      </c>
      <c r="E1543" s="16" t="str">
        <f t="shared" si="5"/>
        <v>150502</v>
      </c>
    </row>
    <row r="1544" spans="1:5" ht="15" customHeight="1">
      <c r="A1544" s="12"/>
      <c r="B1544" s="19" t="s">
        <v>3144</v>
      </c>
      <c r="C1544" s="14" t="s">
        <v>3209</v>
      </c>
      <c r="D1544" s="14" t="s">
        <v>3212</v>
      </c>
      <c r="E1544" s="16" t="str">
        <f t="shared" si="5"/>
        <v>150503</v>
      </c>
    </row>
    <row r="1545" spans="1:5" ht="15" customHeight="1">
      <c r="A1545" s="12"/>
      <c r="B1545" s="19" t="s">
        <v>3144</v>
      </c>
      <c r="C1545" s="14" t="s">
        <v>3209</v>
      </c>
      <c r="D1545" s="14" t="s">
        <v>3213</v>
      </c>
      <c r="E1545" s="16" t="str">
        <f t="shared" si="5"/>
        <v>150504</v>
      </c>
    </row>
    <row r="1546" spans="1:5" ht="15" customHeight="1">
      <c r="A1546" s="12"/>
      <c r="B1546" s="19" t="s">
        <v>3144</v>
      </c>
      <c r="C1546" s="14" t="s">
        <v>3209</v>
      </c>
      <c r="D1546" s="14" t="s">
        <v>3214</v>
      </c>
      <c r="E1546" s="16" t="str">
        <f t="shared" si="5"/>
        <v>150505</v>
      </c>
    </row>
    <row r="1547" spans="1:5" ht="15" customHeight="1">
      <c r="A1547" s="12"/>
      <c r="B1547" s="19" t="s">
        <v>3144</v>
      </c>
      <c r="C1547" s="14" t="s">
        <v>3209</v>
      </c>
      <c r="D1547" s="14" t="s">
        <v>3215</v>
      </c>
      <c r="E1547" s="16" t="str">
        <f t="shared" si="5"/>
        <v>150506</v>
      </c>
    </row>
    <row r="1548" spans="1:5" ht="15" customHeight="1">
      <c r="A1548" s="12"/>
      <c r="B1548" s="19" t="s">
        <v>3144</v>
      </c>
      <c r="C1548" s="14" t="s">
        <v>3209</v>
      </c>
      <c r="D1548" s="14" t="s">
        <v>3216</v>
      </c>
      <c r="E1548" s="16" t="str">
        <f t="shared" si="5"/>
        <v>150507</v>
      </c>
    </row>
    <row r="1549" spans="1:5" ht="15" customHeight="1">
      <c r="A1549" s="12"/>
      <c r="B1549" s="19" t="s">
        <v>3144</v>
      </c>
      <c r="C1549" s="14" t="s">
        <v>3209</v>
      </c>
      <c r="D1549" s="14" t="s">
        <v>3217</v>
      </c>
      <c r="E1549" s="16" t="str">
        <f t="shared" si="5"/>
        <v>150508</v>
      </c>
    </row>
    <row r="1550" spans="1:5" ht="15" customHeight="1">
      <c r="A1550" s="12"/>
      <c r="B1550" s="19" t="s">
        <v>3144</v>
      </c>
      <c r="C1550" s="14" t="s">
        <v>3209</v>
      </c>
      <c r="D1550" s="14" t="s">
        <v>3218</v>
      </c>
      <c r="E1550" s="16" t="str">
        <f t="shared" si="5"/>
        <v>150509</v>
      </c>
    </row>
    <row r="1551" spans="1:5" ht="15" customHeight="1">
      <c r="A1551" s="12"/>
      <c r="B1551" s="19" t="s">
        <v>3144</v>
      </c>
      <c r="C1551" s="14" t="s">
        <v>3209</v>
      </c>
      <c r="D1551" s="14" t="s">
        <v>3219</v>
      </c>
      <c r="E1551" s="16" t="str">
        <f t="shared" si="5"/>
        <v>150510</v>
      </c>
    </row>
    <row r="1552" spans="1:5" ht="15" customHeight="1">
      <c r="A1552" s="12"/>
      <c r="B1552" s="19" t="s">
        <v>3144</v>
      </c>
      <c r="C1552" s="14" t="s">
        <v>3209</v>
      </c>
      <c r="D1552" s="14" t="s">
        <v>3220</v>
      </c>
      <c r="E1552" s="16" t="str">
        <f t="shared" si="5"/>
        <v>150511</v>
      </c>
    </row>
    <row r="1553" spans="1:5" ht="15" customHeight="1">
      <c r="A1553" s="12"/>
      <c r="B1553" s="19" t="s">
        <v>3144</v>
      </c>
      <c r="C1553" s="14" t="s">
        <v>3209</v>
      </c>
      <c r="D1553" s="14" t="s">
        <v>3221</v>
      </c>
      <c r="E1553" s="16" t="str">
        <f t="shared" si="5"/>
        <v>150512</v>
      </c>
    </row>
    <row r="1554" spans="1:5" ht="15" customHeight="1">
      <c r="A1554" s="12"/>
      <c r="B1554" s="19" t="s">
        <v>3144</v>
      </c>
      <c r="C1554" s="14" t="s">
        <v>3209</v>
      </c>
      <c r="D1554" s="14" t="s">
        <v>3222</v>
      </c>
      <c r="E1554" s="16" t="str">
        <f t="shared" si="5"/>
        <v>150513</v>
      </c>
    </row>
    <row r="1555" spans="1:5" ht="15" customHeight="1">
      <c r="A1555" s="12"/>
      <c r="B1555" s="19" t="s">
        <v>3144</v>
      </c>
      <c r="C1555" s="14" t="s">
        <v>3209</v>
      </c>
      <c r="D1555" s="14" t="s">
        <v>3223</v>
      </c>
      <c r="E1555" s="16" t="str">
        <f t="shared" si="5"/>
        <v>150514</v>
      </c>
    </row>
    <row r="1556" spans="1:5" ht="15" customHeight="1">
      <c r="A1556" s="12"/>
      <c r="B1556" s="19" t="s">
        <v>3144</v>
      </c>
      <c r="C1556" s="14" t="s">
        <v>3209</v>
      </c>
      <c r="D1556" s="14" t="s">
        <v>3224</v>
      </c>
      <c r="E1556" s="16" t="str">
        <f t="shared" si="5"/>
        <v>150515</v>
      </c>
    </row>
    <row r="1557" spans="1:5" ht="15" customHeight="1">
      <c r="A1557" s="12"/>
      <c r="B1557" s="19" t="s">
        <v>3144</v>
      </c>
      <c r="C1557" s="14" t="s">
        <v>3209</v>
      </c>
      <c r="D1557" s="14" t="s">
        <v>3225</v>
      </c>
      <c r="E1557" s="16" t="str">
        <f t="shared" si="5"/>
        <v>150516</v>
      </c>
    </row>
    <row r="1558" spans="1:5" ht="15" customHeight="1">
      <c r="A1558" s="12"/>
      <c r="B1558" s="23" t="s">
        <v>3144</v>
      </c>
      <c r="C1558" s="24" t="s">
        <v>3226</v>
      </c>
      <c r="D1558" s="24" t="s">
        <v>1755</v>
      </c>
      <c r="E1558" s="25" t="str">
        <f t="shared" si="5"/>
        <v xml:space="preserve">1506 </v>
      </c>
    </row>
    <row r="1559" spans="1:5" ht="15" customHeight="1">
      <c r="A1559" s="12"/>
      <c r="B1559" s="19" t="s">
        <v>3144</v>
      </c>
      <c r="C1559" s="14" t="s">
        <v>3226</v>
      </c>
      <c r="D1559" s="14" t="s">
        <v>3227</v>
      </c>
      <c r="E1559" s="16" t="str">
        <f t="shared" si="5"/>
        <v>150601</v>
      </c>
    </row>
    <row r="1560" spans="1:5" ht="15" customHeight="1">
      <c r="A1560" s="12"/>
      <c r="B1560" s="19" t="s">
        <v>3144</v>
      </c>
      <c r="C1560" s="14" t="s">
        <v>3226</v>
      </c>
      <c r="D1560" s="14" t="s">
        <v>3228</v>
      </c>
      <c r="E1560" s="16" t="str">
        <f t="shared" si="5"/>
        <v>150602</v>
      </c>
    </row>
    <row r="1561" spans="1:5" ht="15" customHeight="1">
      <c r="A1561" s="12"/>
      <c r="B1561" s="19" t="s">
        <v>3144</v>
      </c>
      <c r="C1561" s="14" t="s">
        <v>3226</v>
      </c>
      <c r="D1561" s="14" t="s">
        <v>3229</v>
      </c>
      <c r="E1561" s="16" t="str">
        <f t="shared" si="5"/>
        <v>150603</v>
      </c>
    </row>
    <row r="1562" spans="1:5" ht="15" customHeight="1">
      <c r="A1562" s="12"/>
      <c r="B1562" s="19" t="s">
        <v>3144</v>
      </c>
      <c r="C1562" s="14" t="s">
        <v>3226</v>
      </c>
      <c r="D1562" s="14" t="s">
        <v>3230</v>
      </c>
      <c r="E1562" s="16" t="str">
        <f t="shared" si="5"/>
        <v>150604</v>
      </c>
    </row>
    <row r="1563" spans="1:5" ht="15" customHeight="1">
      <c r="A1563" s="12"/>
      <c r="B1563" s="19" t="s">
        <v>3144</v>
      </c>
      <c r="C1563" s="14" t="s">
        <v>3226</v>
      </c>
      <c r="D1563" s="14" t="s">
        <v>3231</v>
      </c>
      <c r="E1563" s="16" t="str">
        <f t="shared" si="5"/>
        <v>150605</v>
      </c>
    </row>
    <row r="1564" spans="1:5" ht="15" customHeight="1">
      <c r="A1564" s="12"/>
      <c r="B1564" s="19" t="s">
        <v>3144</v>
      </c>
      <c r="C1564" s="14" t="s">
        <v>3226</v>
      </c>
      <c r="D1564" s="14" t="s">
        <v>3232</v>
      </c>
      <c r="E1564" s="16" t="str">
        <f t="shared" si="5"/>
        <v>150606</v>
      </c>
    </row>
    <row r="1565" spans="1:5" ht="15" customHeight="1">
      <c r="A1565" s="12"/>
      <c r="B1565" s="19" t="s">
        <v>3144</v>
      </c>
      <c r="C1565" s="14" t="s">
        <v>3226</v>
      </c>
      <c r="D1565" s="14" t="s">
        <v>3233</v>
      </c>
      <c r="E1565" s="16" t="str">
        <f t="shared" si="5"/>
        <v>150607</v>
      </c>
    </row>
    <row r="1566" spans="1:5" ht="15" customHeight="1">
      <c r="A1566" s="12"/>
      <c r="B1566" s="19" t="s">
        <v>3144</v>
      </c>
      <c r="C1566" s="14" t="s">
        <v>3226</v>
      </c>
      <c r="D1566" s="14" t="s">
        <v>3234</v>
      </c>
      <c r="E1566" s="16" t="str">
        <f t="shared" si="5"/>
        <v>150608</v>
      </c>
    </row>
    <row r="1567" spans="1:5" ht="15" customHeight="1">
      <c r="A1567" s="12"/>
      <c r="B1567" s="19" t="s">
        <v>3144</v>
      </c>
      <c r="C1567" s="14" t="s">
        <v>3226</v>
      </c>
      <c r="D1567" s="14" t="s">
        <v>3235</v>
      </c>
      <c r="E1567" s="16" t="str">
        <f t="shared" si="5"/>
        <v>150609</v>
      </c>
    </row>
    <row r="1568" spans="1:5" ht="15" customHeight="1">
      <c r="A1568" s="12"/>
      <c r="B1568" s="19" t="s">
        <v>3144</v>
      </c>
      <c r="C1568" s="14" t="s">
        <v>3226</v>
      </c>
      <c r="D1568" s="14" t="s">
        <v>3236</v>
      </c>
      <c r="E1568" s="16" t="str">
        <f t="shared" si="5"/>
        <v>150610</v>
      </c>
    </row>
    <row r="1569" spans="1:5" ht="15" customHeight="1">
      <c r="A1569" s="12"/>
      <c r="B1569" s="19" t="s">
        <v>3144</v>
      </c>
      <c r="C1569" s="14" t="s">
        <v>3226</v>
      </c>
      <c r="D1569" s="14" t="s">
        <v>3237</v>
      </c>
      <c r="E1569" s="16" t="str">
        <f t="shared" si="5"/>
        <v>150611</v>
      </c>
    </row>
    <row r="1570" spans="1:5" ht="15" customHeight="1">
      <c r="A1570" s="12"/>
      <c r="B1570" s="19" t="s">
        <v>3144</v>
      </c>
      <c r="C1570" s="14" t="s">
        <v>3226</v>
      </c>
      <c r="D1570" s="14" t="s">
        <v>3238</v>
      </c>
      <c r="E1570" s="16" t="str">
        <f t="shared" ref="E1570:E1588" si="6">+LEFT(B1570,2)&amp;LEFT(C1570,2)&amp;LEFT(D1570,2)</f>
        <v>150612</v>
      </c>
    </row>
    <row r="1571" spans="1:5" ht="15" customHeight="1">
      <c r="A1571" s="12"/>
      <c r="B1571" s="23" t="s">
        <v>3144</v>
      </c>
      <c r="C1571" s="24" t="s">
        <v>3239</v>
      </c>
      <c r="D1571" s="24" t="s">
        <v>1755</v>
      </c>
      <c r="E1571" s="25" t="str">
        <f t="shared" si="6"/>
        <v xml:space="preserve">1507 </v>
      </c>
    </row>
    <row r="1572" spans="1:5" ht="15" customHeight="1">
      <c r="A1572" s="12"/>
      <c r="B1572" s="19" t="s">
        <v>3144</v>
      </c>
      <c r="C1572" s="14" t="s">
        <v>3239</v>
      </c>
      <c r="D1572" s="14" t="s">
        <v>3240</v>
      </c>
      <c r="E1572" s="16" t="str">
        <f t="shared" si="6"/>
        <v>150701</v>
      </c>
    </row>
    <row r="1573" spans="1:5" ht="15" customHeight="1">
      <c r="A1573" s="12"/>
      <c r="B1573" s="19" t="s">
        <v>3144</v>
      </c>
      <c r="C1573" s="14" t="s">
        <v>3239</v>
      </c>
      <c r="D1573" s="14" t="s">
        <v>3241</v>
      </c>
      <c r="E1573" s="16" t="str">
        <f t="shared" si="6"/>
        <v>150702</v>
      </c>
    </row>
    <row r="1574" spans="1:5" ht="15" customHeight="1">
      <c r="A1574" s="12"/>
      <c r="B1574" s="19" t="s">
        <v>3144</v>
      </c>
      <c r="C1574" s="14" t="s">
        <v>3239</v>
      </c>
      <c r="D1574" s="14" t="s">
        <v>3242</v>
      </c>
      <c r="E1574" s="16" t="str">
        <f t="shared" si="6"/>
        <v>150703</v>
      </c>
    </row>
    <row r="1575" spans="1:5" ht="15" customHeight="1">
      <c r="A1575" s="12"/>
      <c r="B1575" s="19" t="s">
        <v>3144</v>
      </c>
      <c r="C1575" s="14" t="s">
        <v>3239</v>
      </c>
      <c r="D1575" s="14" t="s">
        <v>3243</v>
      </c>
      <c r="E1575" s="16" t="str">
        <f t="shared" si="6"/>
        <v>150704</v>
      </c>
    </row>
    <row r="1576" spans="1:5" ht="15" customHeight="1">
      <c r="A1576" s="12"/>
      <c r="B1576" s="19" t="s">
        <v>3144</v>
      </c>
      <c r="C1576" s="14" t="s">
        <v>3239</v>
      </c>
      <c r="D1576" s="14" t="s">
        <v>3244</v>
      </c>
      <c r="E1576" s="16" t="str">
        <f t="shared" si="6"/>
        <v>150705</v>
      </c>
    </row>
    <row r="1577" spans="1:5" ht="15" customHeight="1">
      <c r="A1577" s="12"/>
      <c r="B1577" s="19" t="s">
        <v>3144</v>
      </c>
      <c r="C1577" s="14" t="s">
        <v>3239</v>
      </c>
      <c r="D1577" s="14" t="s">
        <v>3245</v>
      </c>
      <c r="E1577" s="16" t="str">
        <f t="shared" si="6"/>
        <v>150706</v>
      </c>
    </row>
    <row r="1578" spans="1:5" ht="15" customHeight="1">
      <c r="A1578" s="12"/>
      <c r="B1578" s="19" t="s">
        <v>3144</v>
      </c>
      <c r="C1578" s="14" t="s">
        <v>3239</v>
      </c>
      <c r="D1578" s="14" t="s">
        <v>3246</v>
      </c>
      <c r="E1578" s="16" t="str">
        <f t="shared" si="6"/>
        <v>150707</v>
      </c>
    </row>
    <row r="1579" spans="1:5" ht="15" customHeight="1">
      <c r="A1579" s="12"/>
      <c r="B1579" s="19" t="s">
        <v>3144</v>
      </c>
      <c r="C1579" s="14" t="s">
        <v>3239</v>
      </c>
      <c r="D1579" s="14" t="s">
        <v>3247</v>
      </c>
      <c r="E1579" s="16" t="str">
        <f t="shared" si="6"/>
        <v>150708</v>
      </c>
    </row>
    <row r="1580" spans="1:5" ht="15" customHeight="1">
      <c r="A1580" s="12"/>
      <c r="B1580" s="19" t="s">
        <v>3144</v>
      </c>
      <c r="C1580" s="14" t="s">
        <v>3239</v>
      </c>
      <c r="D1580" s="14" t="s">
        <v>3248</v>
      </c>
      <c r="E1580" s="16" t="str">
        <f t="shared" si="6"/>
        <v>150709</v>
      </c>
    </row>
    <row r="1581" spans="1:5" ht="15" customHeight="1">
      <c r="A1581" s="12"/>
      <c r="B1581" s="19" t="s">
        <v>3144</v>
      </c>
      <c r="C1581" s="14" t="s">
        <v>3239</v>
      </c>
      <c r="D1581" s="14" t="s">
        <v>3249</v>
      </c>
      <c r="E1581" s="16" t="str">
        <f t="shared" si="6"/>
        <v>150710</v>
      </c>
    </row>
    <row r="1582" spans="1:5" ht="15" customHeight="1">
      <c r="A1582" s="12"/>
      <c r="B1582" s="19" t="s">
        <v>3144</v>
      </c>
      <c r="C1582" s="14" t="s">
        <v>3239</v>
      </c>
      <c r="D1582" s="14" t="s">
        <v>3250</v>
      </c>
      <c r="E1582" s="16" t="str">
        <f t="shared" si="6"/>
        <v>150711</v>
      </c>
    </row>
    <row r="1583" spans="1:5" ht="15" customHeight="1">
      <c r="A1583" s="12"/>
      <c r="B1583" s="19" t="s">
        <v>3144</v>
      </c>
      <c r="C1583" s="14" t="s">
        <v>3239</v>
      </c>
      <c r="D1583" s="14" t="s">
        <v>3251</v>
      </c>
      <c r="E1583" s="16" t="str">
        <f t="shared" si="6"/>
        <v>150712</v>
      </c>
    </row>
    <row r="1584" spans="1:5" ht="15" customHeight="1">
      <c r="A1584" s="12"/>
      <c r="B1584" s="19" t="s">
        <v>3144</v>
      </c>
      <c r="C1584" s="14" t="s">
        <v>3239</v>
      </c>
      <c r="D1584" s="14" t="s">
        <v>3252</v>
      </c>
      <c r="E1584" s="16" t="str">
        <f t="shared" si="6"/>
        <v>150713</v>
      </c>
    </row>
    <row r="1585" spans="1:5" ht="15" customHeight="1">
      <c r="A1585" s="12"/>
      <c r="B1585" s="19" t="s">
        <v>3144</v>
      </c>
      <c r="C1585" s="14" t="s">
        <v>3239</v>
      </c>
      <c r="D1585" s="14" t="s">
        <v>3253</v>
      </c>
      <c r="E1585" s="16" t="str">
        <f t="shared" si="6"/>
        <v>150714</v>
      </c>
    </row>
    <row r="1586" spans="1:5" ht="15" customHeight="1">
      <c r="A1586" s="12"/>
      <c r="B1586" s="19" t="s">
        <v>3144</v>
      </c>
      <c r="C1586" s="14" t="s">
        <v>3239</v>
      </c>
      <c r="D1586" s="14" t="s">
        <v>3254</v>
      </c>
      <c r="E1586" s="16" t="str">
        <f t="shared" si="6"/>
        <v>150715</v>
      </c>
    </row>
    <row r="1587" spans="1:5" ht="15" customHeight="1">
      <c r="A1587" s="12"/>
      <c r="B1587" s="19" t="s">
        <v>3144</v>
      </c>
      <c r="C1587" s="14" t="s">
        <v>3239</v>
      </c>
      <c r="D1587" s="14" t="s">
        <v>3255</v>
      </c>
      <c r="E1587" s="16" t="str">
        <f t="shared" si="6"/>
        <v>150716</v>
      </c>
    </row>
    <row r="1588" spans="1:5" ht="15" customHeight="1">
      <c r="A1588" s="12"/>
      <c r="B1588" s="20" t="s">
        <v>3144</v>
      </c>
      <c r="C1588" s="14" t="s">
        <v>3239</v>
      </c>
      <c r="D1588" s="14" t="s">
        <v>3256</v>
      </c>
      <c r="E1588" s="16" t="str">
        <f t="shared" si="6"/>
        <v>150717</v>
      </c>
    </row>
    <row r="1589" spans="1:5" ht="0.95" hidden="1" customHeight="1">
      <c r="A1589" s="12"/>
      <c r="B1589" s="21"/>
      <c r="C1589" s="21"/>
      <c r="D1589" s="21"/>
      <c r="E1589" s="12"/>
    </row>
    <row r="1590" spans="1:5" ht="12" hidden="1" customHeight="1">
      <c r="A1590" s="12"/>
      <c r="B1590" s="22" t="s">
        <v>1750</v>
      </c>
      <c r="C1590" s="15" t="s">
        <v>1751</v>
      </c>
      <c r="D1590" s="15" t="s">
        <v>1752</v>
      </c>
      <c r="E1590" s="12"/>
    </row>
    <row r="1591" spans="1:5" ht="15" customHeight="1">
      <c r="A1591" s="12"/>
      <c r="B1591" s="19" t="s">
        <v>3144</v>
      </c>
      <c r="C1591" s="14" t="s">
        <v>3239</v>
      </c>
      <c r="D1591" s="14" t="s">
        <v>3257</v>
      </c>
      <c r="E1591" s="16" t="str">
        <f t="shared" ref="E1591:E1622" si="7">+LEFT(B1591,2)&amp;LEFT(C1591,2)&amp;LEFT(D1591,2)</f>
        <v>150718</v>
      </c>
    </row>
    <row r="1592" spans="1:5" ht="15" customHeight="1">
      <c r="A1592" s="12"/>
      <c r="B1592" s="19" t="s">
        <v>3144</v>
      </c>
      <c r="C1592" s="14" t="s">
        <v>3239</v>
      </c>
      <c r="D1592" s="14" t="s">
        <v>3258</v>
      </c>
      <c r="E1592" s="16" t="str">
        <f t="shared" si="7"/>
        <v>150719</v>
      </c>
    </row>
    <row r="1593" spans="1:5" ht="15" customHeight="1">
      <c r="A1593" s="12"/>
      <c r="B1593" s="19" t="s">
        <v>3144</v>
      </c>
      <c r="C1593" s="14" t="s">
        <v>3239</v>
      </c>
      <c r="D1593" s="14" t="s">
        <v>3259</v>
      </c>
      <c r="E1593" s="16" t="str">
        <f t="shared" si="7"/>
        <v>150720</v>
      </c>
    </row>
    <row r="1594" spans="1:5" ht="15" customHeight="1">
      <c r="A1594" s="12"/>
      <c r="B1594" s="19" t="s">
        <v>3144</v>
      </c>
      <c r="C1594" s="14" t="s">
        <v>3239</v>
      </c>
      <c r="D1594" s="14" t="s">
        <v>3260</v>
      </c>
      <c r="E1594" s="16" t="str">
        <f t="shared" si="7"/>
        <v>150721</v>
      </c>
    </row>
    <row r="1595" spans="1:5" ht="15" customHeight="1">
      <c r="A1595" s="12"/>
      <c r="B1595" s="19" t="s">
        <v>3144</v>
      </c>
      <c r="C1595" s="14" t="s">
        <v>3239</v>
      </c>
      <c r="D1595" s="14" t="s">
        <v>3261</v>
      </c>
      <c r="E1595" s="16" t="str">
        <f t="shared" si="7"/>
        <v>150722</v>
      </c>
    </row>
    <row r="1596" spans="1:5" ht="15" customHeight="1">
      <c r="A1596" s="12"/>
      <c r="B1596" s="19" t="s">
        <v>3144</v>
      </c>
      <c r="C1596" s="14" t="s">
        <v>3239</v>
      </c>
      <c r="D1596" s="14" t="s">
        <v>3262</v>
      </c>
      <c r="E1596" s="16" t="str">
        <f t="shared" si="7"/>
        <v>150723</v>
      </c>
    </row>
    <row r="1597" spans="1:5" ht="15" customHeight="1">
      <c r="A1597" s="12"/>
      <c r="B1597" s="19" t="s">
        <v>3144</v>
      </c>
      <c r="C1597" s="14" t="s">
        <v>3239</v>
      </c>
      <c r="D1597" s="14" t="s">
        <v>3263</v>
      </c>
      <c r="E1597" s="16" t="str">
        <f t="shared" si="7"/>
        <v>150724</v>
      </c>
    </row>
    <row r="1598" spans="1:5" ht="15" customHeight="1">
      <c r="A1598" s="12"/>
      <c r="B1598" s="19" t="s">
        <v>3144</v>
      </c>
      <c r="C1598" s="14" t="s">
        <v>3239</v>
      </c>
      <c r="D1598" s="14" t="s">
        <v>3264</v>
      </c>
      <c r="E1598" s="16" t="str">
        <f t="shared" si="7"/>
        <v>150725</v>
      </c>
    </row>
    <row r="1599" spans="1:5" ht="15" customHeight="1">
      <c r="A1599" s="12"/>
      <c r="B1599" s="19" t="s">
        <v>3144</v>
      </c>
      <c r="C1599" s="14" t="s">
        <v>3239</v>
      </c>
      <c r="D1599" s="14" t="s">
        <v>3265</v>
      </c>
      <c r="E1599" s="16" t="str">
        <f t="shared" si="7"/>
        <v>150726</v>
      </c>
    </row>
    <row r="1600" spans="1:5" ht="15" customHeight="1">
      <c r="A1600" s="12"/>
      <c r="B1600" s="19" t="s">
        <v>3144</v>
      </c>
      <c r="C1600" s="14" t="s">
        <v>3239</v>
      </c>
      <c r="D1600" s="14" t="s">
        <v>3266</v>
      </c>
      <c r="E1600" s="16" t="str">
        <f t="shared" si="7"/>
        <v>150727</v>
      </c>
    </row>
    <row r="1601" spans="1:5" ht="15" customHeight="1">
      <c r="A1601" s="12"/>
      <c r="B1601" s="19" t="s">
        <v>3144</v>
      </c>
      <c r="C1601" s="14" t="s">
        <v>3239</v>
      </c>
      <c r="D1601" s="14" t="s">
        <v>3267</v>
      </c>
      <c r="E1601" s="16" t="str">
        <f t="shared" si="7"/>
        <v>150728</v>
      </c>
    </row>
    <row r="1602" spans="1:5" ht="15" customHeight="1">
      <c r="A1602" s="12"/>
      <c r="B1602" s="19" t="s">
        <v>3144</v>
      </c>
      <c r="C1602" s="14" t="s">
        <v>3239</v>
      </c>
      <c r="D1602" s="14" t="s">
        <v>3268</v>
      </c>
      <c r="E1602" s="16" t="str">
        <f t="shared" si="7"/>
        <v>150729</v>
      </c>
    </row>
    <row r="1603" spans="1:5" ht="15" customHeight="1">
      <c r="A1603" s="12"/>
      <c r="B1603" s="19" t="s">
        <v>3144</v>
      </c>
      <c r="C1603" s="14" t="s">
        <v>3239</v>
      </c>
      <c r="D1603" s="14" t="s">
        <v>3269</v>
      </c>
      <c r="E1603" s="16" t="str">
        <f t="shared" si="7"/>
        <v>150730</v>
      </c>
    </row>
    <row r="1604" spans="1:5" ht="15" customHeight="1">
      <c r="A1604" s="12"/>
      <c r="B1604" s="19" t="s">
        <v>3144</v>
      </c>
      <c r="C1604" s="14" t="s">
        <v>3239</v>
      </c>
      <c r="D1604" s="14" t="s">
        <v>3270</v>
      </c>
      <c r="E1604" s="16" t="str">
        <f t="shared" si="7"/>
        <v>150731</v>
      </c>
    </row>
    <row r="1605" spans="1:5" ht="15" customHeight="1">
      <c r="A1605" s="12"/>
      <c r="B1605" s="19" t="s">
        <v>3144</v>
      </c>
      <c r="C1605" s="14" t="s">
        <v>3239</v>
      </c>
      <c r="D1605" s="14" t="s">
        <v>3271</v>
      </c>
      <c r="E1605" s="16" t="str">
        <f t="shared" si="7"/>
        <v>150732</v>
      </c>
    </row>
    <row r="1606" spans="1:5" ht="15" customHeight="1">
      <c r="A1606" s="12"/>
      <c r="B1606" s="23" t="s">
        <v>3144</v>
      </c>
      <c r="C1606" s="24" t="s">
        <v>3272</v>
      </c>
      <c r="D1606" s="24" t="s">
        <v>1755</v>
      </c>
      <c r="E1606" s="25" t="str">
        <f t="shared" si="7"/>
        <v xml:space="preserve">1508 </v>
      </c>
    </row>
    <row r="1607" spans="1:5" ht="15" customHeight="1">
      <c r="A1607" s="12"/>
      <c r="B1607" s="19" t="s">
        <v>3144</v>
      </c>
      <c r="C1607" s="14" t="s">
        <v>3272</v>
      </c>
      <c r="D1607" s="14" t="s">
        <v>3273</v>
      </c>
      <c r="E1607" s="16" t="str">
        <f t="shared" si="7"/>
        <v>150801</v>
      </c>
    </row>
    <row r="1608" spans="1:5" ht="15" customHeight="1">
      <c r="A1608" s="12"/>
      <c r="B1608" s="19" t="s">
        <v>3144</v>
      </c>
      <c r="C1608" s="14" t="s">
        <v>3272</v>
      </c>
      <c r="D1608" s="14" t="s">
        <v>3274</v>
      </c>
      <c r="E1608" s="16" t="str">
        <f t="shared" si="7"/>
        <v>150802</v>
      </c>
    </row>
    <row r="1609" spans="1:5" ht="15" customHeight="1">
      <c r="A1609" s="12"/>
      <c r="B1609" s="19" t="s">
        <v>3144</v>
      </c>
      <c r="C1609" s="14" t="s">
        <v>3272</v>
      </c>
      <c r="D1609" s="14" t="s">
        <v>3275</v>
      </c>
      <c r="E1609" s="16" t="str">
        <f t="shared" si="7"/>
        <v>150803</v>
      </c>
    </row>
    <row r="1610" spans="1:5" ht="15" customHeight="1">
      <c r="A1610" s="12"/>
      <c r="B1610" s="19" t="s">
        <v>3144</v>
      </c>
      <c r="C1610" s="14" t="s">
        <v>3272</v>
      </c>
      <c r="D1610" s="14" t="s">
        <v>3276</v>
      </c>
      <c r="E1610" s="16" t="str">
        <f t="shared" si="7"/>
        <v>150804</v>
      </c>
    </row>
    <row r="1611" spans="1:5" ht="15" customHeight="1">
      <c r="A1611" s="12"/>
      <c r="B1611" s="19" t="s">
        <v>3144</v>
      </c>
      <c r="C1611" s="14" t="s">
        <v>3272</v>
      </c>
      <c r="D1611" s="14" t="s">
        <v>3277</v>
      </c>
      <c r="E1611" s="16" t="str">
        <f t="shared" si="7"/>
        <v>150805</v>
      </c>
    </row>
    <row r="1612" spans="1:5" ht="15" customHeight="1">
      <c r="A1612" s="12"/>
      <c r="B1612" s="19" t="s">
        <v>3144</v>
      </c>
      <c r="C1612" s="14" t="s">
        <v>3272</v>
      </c>
      <c r="D1612" s="14" t="s">
        <v>3278</v>
      </c>
      <c r="E1612" s="16" t="str">
        <f t="shared" si="7"/>
        <v>150806</v>
      </c>
    </row>
    <row r="1613" spans="1:5" ht="15" customHeight="1">
      <c r="A1613" s="12"/>
      <c r="B1613" s="19" t="s">
        <v>3144</v>
      </c>
      <c r="C1613" s="14" t="s">
        <v>3272</v>
      </c>
      <c r="D1613" s="14" t="s">
        <v>3279</v>
      </c>
      <c r="E1613" s="16" t="str">
        <f t="shared" si="7"/>
        <v>150807</v>
      </c>
    </row>
    <row r="1614" spans="1:5" ht="15" customHeight="1">
      <c r="A1614" s="12"/>
      <c r="B1614" s="19" t="s">
        <v>3144</v>
      </c>
      <c r="C1614" s="14" t="s">
        <v>3272</v>
      </c>
      <c r="D1614" s="14" t="s">
        <v>3280</v>
      </c>
      <c r="E1614" s="16" t="str">
        <f t="shared" si="7"/>
        <v>150808</v>
      </c>
    </row>
    <row r="1615" spans="1:5" ht="15" customHeight="1">
      <c r="A1615" s="12"/>
      <c r="B1615" s="19" t="s">
        <v>3144</v>
      </c>
      <c r="C1615" s="14" t="s">
        <v>3272</v>
      </c>
      <c r="D1615" s="14" t="s">
        <v>3281</v>
      </c>
      <c r="E1615" s="16" t="str">
        <f t="shared" si="7"/>
        <v>150809</v>
      </c>
    </row>
    <row r="1616" spans="1:5" ht="15" customHeight="1">
      <c r="A1616" s="12"/>
      <c r="B1616" s="19" t="s">
        <v>3144</v>
      </c>
      <c r="C1616" s="14" t="s">
        <v>3272</v>
      </c>
      <c r="D1616" s="14" t="s">
        <v>3282</v>
      </c>
      <c r="E1616" s="16" t="str">
        <f t="shared" si="7"/>
        <v>150810</v>
      </c>
    </row>
    <row r="1617" spans="1:5" ht="15" customHeight="1">
      <c r="A1617" s="12"/>
      <c r="B1617" s="19" t="s">
        <v>3144</v>
      </c>
      <c r="C1617" s="14" t="s">
        <v>3272</v>
      </c>
      <c r="D1617" s="14" t="s">
        <v>3283</v>
      </c>
      <c r="E1617" s="16" t="str">
        <f t="shared" si="7"/>
        <v>150811</v>
      </c>
    </row>
    <row r="1618" spans="1:5" ht="15" customHeight="1">
      <c r="A1618" s="12"/>
      <c r="B1618" s="19" t="s">
        <v>3144</v>
      </c>
      <c r="C1618" s="14" t="s">
        <v>3272</v>
      </c>
      <c r="D1618" s="14" t="s">
        <v>3284</v>
      </c>
      <c r="E1618" s="16" t="str">
        <f t="shared" si="7"/>
        <v>150812</v>
      </c>
    </row>
    <row r="1619" spans="1:5" ht="15" customHeight="1">
      <c r="A1619" s="12"/>
      <c r="B1619" s="23" t="s">
        <v>3144</v>
      </c>
      <c r="C1619" s="24" t="s">
        <v>3285</v>
      </c>
      <c r="D1619" s="24" t="s">
        <v>1755</v>
      </c>
      <c r="E1619" s="25" t="str">
        <f t="shared" si="7"/>
        <v xml:space="preserve">1509 </v>
      </c>
    </row>
    <row r="1620" spans="1:5" ht="15" customHeight="1">
      <c r="A1620" s="12"/>
      <c r="B1620" s="19" t="s">
        <v>3144</v>
      </c>
      <c r="C1620" s="14" t="s">
        <v>3285</v>
      </c>
      <c r="D1620" s="14" t="s">
        <v>3286</v>
      </c>
      <c r="E1620" s="16" t="str">
        <f t="shared" si="7"/>
        <v>150901</v>
      </c>
    </row>
    <row r="1621" spans="1:5" ht="15" customHeight="1">
      <c r="A1621" s="12"/>
      <c r="B1621" s="19" t="s">
        <v>3144</v>
      </c>
      <c r="C1621" s="14" t="s">
        <v>3285</v>
      </c>
      <c r="D1621" s="14" t="s">
        <v>3287</v>
      </c>
      <c r="E1621" s="16" t="str">
        <f t="shared" si="7"/>
        <v>150902</v>
      </c>
    </row>
    <row r="1622" spans="1:5" ht="15" customHeight="1">
      <c r="A1622" s="12"/>
      <c r="B1622" s="19" t="s">
        <v>3144</v>
      </c>
      <c r="C1622" s="14" t="s">
        <v>3285</v>
      </c>
      <c r="D1622" s="14" t="s">
        <v>3288</v>
      </c>
      <c r="E1622" s="16" t="str">
        <f t="shared" si="7"/>
        <v>150903</v>
      </c>
    </row>
    <row r="1623" spans="1:5" ht="15" customHeight="1">
      <c r="A1623" s="12"/>
      <c r="B1623" s="19" t="s">
        <v>3144</v>
      </c>
      <c r="C1623" s="14" t="s">
        <v>3285</v>
      </c>
      <c r="D1623" s="14" t="s">
        <v>3289</v>
      </c>
      <c r="E1623" s="16" t="str">
        <f t="shared" ref="E1623:E1641" si="8">+LEFT(B1623,2)&amp;LEFT(C1623,2)&amp;LEFT(D1623,2)</f>
        <v>150904</v>
      </c>
    </row>
    <row r="1624" spans="1:5" ht="15" customHeight="1">
      <c r="A1624" s="12"/>
      <c r="B1624" s="19" t="s">
        <v>3144</v>
      </c>
      <c r="C1624" s="14" t="s">
        <v>3285</v>
      </c>
      <c r="D1624" s="14" t="s">
        <v>3290</v>
      </c>
      <c r="E1624" s="16" t="str">
        <f t="shared" si="8"/>
        <v>150905</v>
      </c>
    </row>
    <row r="1625" spans="1:5" ht="15" customHeight="1">
      <c r="A1625" s="12"/>
      <c r="B1625" s="19" t="s">
        <v>3144</v>
      </c>
      <c r="C1625" s="14" t="s">
        <v>3285</v>
      </c>
      <c r="D1625" s="14" t="s">
        <v>3291</v>
      </c>
      <c r="E1625" s="16" t="str">
        <f t="shared" si="8"/>
        <v>150906</v>
      </c>
    </row>
    <row r="1626" spans="1:5" ht="15" customHeight="1">
      <c r="A1626" s="12"/>
      <c r="B1626" s="23" t="s">
        <v>3144</v>
      </c>
      <c r="C1626" s="24" t="s">
        <v>3292</v>
      </c>
      <c r="D1626" s="24" t="s">
        <v>1755</v>
      </c>
      <c r="E1626" s="25" t="str">
        <f t="shared" si="8"/>
        <v xml:space="preserve">1510 </v>
      </c>
    </row>
    <row r="1627" spans="1:5" ht="15" customHeight="1">
      <c r="A1627" s="12"/>
      <c r="B1627" s="19" t="s">
        <v>3144</v>
      </c>
      <c r="C1627" s="14" t="s">
        <v>3292</v>
      </c>
      <c r="D1627" s="14" t="s">
        <v>3293</v>
      </c>
      <c r="E1627" s="16" t="str">
        <f t="shared" si="8"/>
        <v>151001</v>
      </c>
    </row>
    <row r="1628" spans="1:5" ht="15" customHeight="1">
      <c r="A1628" s="12"/>
      <c r="B1628" s="19" t="s">
        <v>3144</v>
      </c>
      <c r="C1628" s="14" t="s">
        <v>3292</v>
      </c>
      <c r="D1628" s="14" t="s">
        <v>3294</v>
      </c>
      <c r="E1628" s="16" t="str">
        <f t="shared" si="8"/>
        <v>151002</v>
      </c>
    </row>
    <row r="1629" spans="1:5" ht="15" customHeight="1">
      <c r="A1629" s="12"/>
      <c r="B1629" s="19" t="s">
        <v>3144</v>
      </c>
      <c r="C1629" s="14" t="s">
        <v>3292</v>
      </c>
      <c r="D1629" s="14" t="s">
        <v>3295</v>
      </c>
      <c r="E1629" s="16" t="str">
        <f t="shared" si="8"/>
        <v>151003</v>
      </c>
    </row>
    <row r="1630" spans="1:5" ht="15" customHeight="1">
      <c r="A1630" s="12"/>
      <c r="B1630" s="19" t="s">
        <v>3144</v>
      </c>
      <c r="C1630" s="14" t="s">
        <v>3292</v>
      </c>
      <c r="D1630" s="14" t="s">
        <v>3296</v>
      </c>
      <c r="E1630" s="16" t="str">
        <f t="shared" si="8"/>
        <v>151004</v>
      </c>
    </row>
    <row r="1631" spans="1:5" ht="15" customHeight="1">
      <c r="A1631" s="12"/>
      <c r="B1631" s="19" t="s">
        <v>3144</v>
      </c>
      <c r="C1631" s="14" t="s">
        <v>3292</v>
      </c>
      <c r="D1631" s="14" t="s">
        <v>3297</v>
      </c>
      <c r="E1631" s="16" t="str">
        <f t="shared" si="8"/>
        <v>151005</v>
      </c>
    </row>
    <row r="1632" spans="1:5" ht="15" customHeight="1">
      <c r="A1632" s="12"/>
      <c r="B1632" s="19" t="s">
        <v>3144</v>
      </c>
      <c r="C1632" s="14" t="s">
        <v>3292</v>
      </c>
      <c r="D1632" s="14" t="s">
        <v>3298</v>
      </c>
      <c r="E1632" s="16" t="str">
        <f t="shared" si="8"/>
        <v>151006</v>
      </c>
    </row>
    <row r="1633" spans="1:5" ht="15" customHeight="1">
      <c r="A1633" s="12"/>
      <c r="B1633" s="19" t="s">
        <v>3144</v>
      </c>
      <c r="C1633" s="14" t="s">
        <v>3292</v>
      </c>
      <c r="D1633" s="14" t="s">
        <v>3299</v>
      </c>
      <c r="E1633" s="16" t="str">
        <f t="shared" si="8"/>
        <v>151007</v>
      </c>
    </row>
    <row r="1634" spans="1:5" ht="15" customHeight="1">
      <c r="A1634" s="12"/>
      <c r="B1634" s="19" t="s">
        <v>3144</v>
      </c>
      <c r="C1634" s="14" t="s">
        <v>3292</v>
      </c>
      <c r="D1634" s="14" t="s">
        <v>3300</v>
      </c>
      <c r="E1634" s="16" t="str">
        <f t="shared" si="8"/>
        <v>151008</v>
      </c>
    </row>
    <row r="1635" spans="1:5" ht="15" customHeight="1">
      <c r="A1635" s="12"/>
      <c r="B1635" s="19" t="s">
        <v>3144</v>
      </c>
      <c r="C1635" s="14" t="s">
        <v>3292</v>
      </c>
      <c r="D1635" s="14" t="s">
        <v>3301</v>
      </c>
      <c r="E1635" s="16" t="str">
        <f t="shared" si="8"/>
        <v>151009</v>
      </c>
    </row>
    <row r="1636" spans="1:5" ht="15" customHeight="1">
      <c r="A1636" s="12"/>
      <c r="B1636" s="19" t="s">
        <v>3144</v>
      </c>
      <c r="C1636" s="14" t="s">
        <v>3292</v>
      </c>
      <c r="D1636" s="14" t="s">
        <v>3302</v>
      </c>
      <c r="E1636" s="16" t="str">
        <f t="shared" si="8"/>
        <v>151010</v>
      </c>
    </row>
    <row r="1637" spans="1:5" ht="15" customHeight="1">
      <c r="A1637" s="12"/>
      <c r="B1637" s="19" t="s">
        <v>3144</v>
      </c>
      <c r="C1637" s="14" t="s">
        <v>3292</v>
      </c>
      <c r="D1637" s="14" t="s">
        <v>3303</v>
      </c>
      <c r="E1637" s="16" t="str">
        <f t="shared" si="8"/>
        <v>151011</v>
      </c>
    </row>
    <row r="1638" spans="1:5" ht="15" customHeight="1">
      <c r="A1638" s="12"/>
      <c r="B1638" s="19" t="s">
        <v>3144</v>
      </c>
      <c r="C1638" s="14" t="s">
        <v>3292</v>
      </c>
      <c r="D1638" s="14" t="s">
        <v>3304</v>
      </c>
      <c r="E1638" s="16" t="str">
        <f t="shared" si="8"/>
        <v>151012</v>
      </c>
    </row>
    <row r="1639" spans="1:5" ht="15" customHeight="1">
      <c r="A1639" s="12"/>
      <c r="B1639" s="19" t="s">
        <v>3144</v>
      </c>
      <c r="C1639" s="14" t="s">
        <v>3292</v>
      </c>
      <c r="D1639" s="14" t="s">
        <v>3305</v>
      </c>
      <c r="E1639" s="16" t="str">
        <f t="shared" si="8"/>
        <v>151013</v>
      </c>
    </row>
    <row r="1640" spans="1:5" ht="15" customHeight="1">
      <c r="A1640" s="12"/>
      <c r="B1640" s="19" t="s">
        <v>3144</v>
      </c>
      <c r="C1640" s="14" t="s">
        <v>3292</v>
      </c>
      <c r="D1640" s="14" t="s">
        <v>3306</v>
      </c>
      <c r="E1640" s="16" t="str">
        <f t="shared" si="8"/>
        <v>151014</v>
      </c>
    </row>
    <row r="1641" spans="1:5" ht="15" customHeight="1">
      <c r="A1641" s="12"/>
      <c r="B1641" s="20" t="s">
        <v>3144</v>
      </c>
      <c r="C1641" s="14" t="s">
        <v>3292</v>
      </c>
      <c r="D1641" s="14" t="s">
        <v>3307</v>
      </c>
      <c r="E1641" s="16" t="str">
        <f t="shared" si="8"/>
        <v>151015</v>
      </c>
    </row>
    <row r="1642" spans="1:5" ht="0.95" hidden="1" customHeight="1">
      <c r="A1642" s="12"/>
      <c r="B1642" s="21"/>
      <c r="C1642" s="21"/>
      <c r="D1642" s="21"/>
      <c r="E1642" s="12"/>
    </row>
    <row r="1643" spans="1:5" ht="12" hidden="1" customHeight="1">
      <c r="A1643" s="12"/>
      <c r="B1643" s="22" t="s">
        <v>1750</v>
      </c>
      <c r="C1643" s="15" t="s">
        <v>1751</v>
      </c>
      <c r="D1643" s="15" t="s">
        <v>1752</v>
      </c>
      <c r="E1643" s="12"/>
    </row>
    <row r="1644" spans="1:5" ht="15" customHeight="1">
      <c r="A1644" s="12"/>
      <c r="B1644" s="19" t="s">
        <v>3144</v>
      </c>
      <c r="C1644" s="14" t="s">
        <v>3292</v>
      </c>
      <c r="D1644" s="14" t="s">
        <v>3308</v>
      </c>
      <c r="E1644" s="16" t="str">
        <f t="shared" ref="E1644:E1661" si="9">+LEFT(B1644,2)&amp;LEFT(C1644,2)&amp;LEFT(D1644,2)</f>
        <v>151016</v>
      </c>
    </row>
    <row r="1645" spans="1:5" ht="15" customHeight="1">
      <c r="A1645" s="12"/>
      <c r="B1645" s="19" t="s">
        <v>3144</v>
      </c>
      <c r="C1645" s="14" t="s">
        <v>3292</v>
      </c>
      <c r="D1645" s="14" t="s">
        <v>3309</v>
      </c>
      <c r="E1645" s="16" t="str">
        <f t="shared" si="9"/>
        <v>151017</v>
      </c>
    </row>
    <row r="1646" spans="1:5" ht="15" customHeight="1">
      <c r="A1646" s="12"/>
      <c r="B1646" s="19" t="s">
        <v>3144</v>
      </c>
      <c r="C1646" s="14" t="s">
        <v>3292</v>
      </c>
      <c r="D1646" s="14" t="s">
        <v>3310</v>
      </c>
      <c r="E1646" s="16" t="str">
        <f t="shared" si="9"/>
        <v>151018</v>
      </c>
    </row>
    <row r="1647" spans="1:5" ht="15" customHeight="1">
      <c r="A1647" s="12"/>
      <c r="B1647" s="19" t="s">
        <v>3144</v>
      </c>
      <c r="C1647" s="14" t="s">
        <v>3292</v>
      </c>
      <c r="D1647" s="14" t="s">
        <v>3311</v>
      </c>
      <c r="E1647" s="16" t="str">
        <f t="shared" si="9"/>
        <v>151019</v>
      </c>
    </row>
    <row r="1648" spans="1:5" ht="15" customHeight="1">
      <c r="A1648" s="12"/>
      <c r="B1648" s="19" t="s">
        <v>3144</v>
      </c>
      <c r="C1648" s="14" t="s">
        <v>3292</v>
      </c>
      <c r="D1648" s="14" t="s">
        <v>3312</v>
      </c>
      <c r="E1648" s="16" t="str">
        <f t="shared" si="9"/>
        <v>151020</v>
      </c>
    </row>
    <row r="1649" spans="1:5" ht="15" customHeight="1">
      <c r="A1649" s="12"/>
      <c r="B1649" s="19" t="s">
        <v>3144</v>
      </c>
      <c r="C1649" s="14" t="s">
        <v>3292</v>
      </c>
      <c r="D1649" s="14" t="s">
        <v>3313</v>
      </c>
      <c r="E1649" s="16" t="str">
        <f t="shared" si="9"/>
        <v>151021</v>
      </c>
    </row>
    <row r="1650" spans="1:5" ht="15" customHeight="1">
      <c r="A1650" s="12"/>
      <c r="B1650" s="19" t="s">
        <v>3144</v>
      </c>
      <c r="C1650" s="14" t="s">
        <v>3292</v>
      </c>
      <c r="D1650" s="14" t="s">
        <v>3314</v>
      </c>
      <c r="E1650" s="16" t="str">
        <f t="shared" si="9"/>
        <v>151022</v>
      </c>
    </row>
    <row r="1651" spans="1:5" ht="15" customHeight="1">
      <c r="A1651" s="12"/>
      <c r="B1651" s="19" t="s">
        <v>3144</v>
      </c>
      <c r="C1651" s="14" t="s">
        <v>3292</v>
      </c>
      <c r="D1651" s="14" t="s">
        <v>3315</v>
      </c>
      <c r="E1651" s="16" t="str">
        <f t="shared" si="9"/>
        <v>151023</v>
      </c>
    </row>
    <row r="1652" spans="1:5" ht="15" customHeight="1">
      <c r="A1652" s="12"/>
      <c r="B1652" s="19" t="s">
        <v>3144</v>
      </c>
      <c r="C1652" s="14" t="s">
        <v>3292</v>
      </c>
      <c r="D1652" s="14" t="s">
        <v>3316</v>
      </c>
      <c r="E1652" s="16" t="str">
        <f t="shared" si="9"/>
        <v>151024</v>
      </c>
    </row>
    <row r="1653" spans="1:5" ht="15" customHeight="1">
      <c r="A1653" s="12"/>
      <c r="B1653" s="19" t="s">
        <v>3144</v>
      </c>
      <c r="C1653" s="14" t="s">
        <v>3292</v>
      </c>
      <c r="D1653" s="14" t="s">
        <v>3317</v>
      </c>
      <c r="E1653" s="16" t="str">
        <f t="shared" si="9"/>
        <v>151025</v>
      </c>
    </row>
    <row r="1654" spans="1:5" ht="15" customHeight="1">
      <c r="A1654" s="12"/>
      <c r="B1654" s="19" t="s">
        <v>3144</v>
      </c>
      <c r="C1654" s="14" t="s">
        <v>3292</v>
      </c>
      <c r="D1654" s="14" t="s">
        <v>3318</v>
      </c>
      <c r="E1654" s="16" t="str">
        <f t="shared" si="9"/>
        <v>151026</v>
      </c>
    </row>
    <row r="1655" spans="1:5" ht="15" customHeight="1">
      <c r="A1655" s="12"/>
      <c r="B1655" s="19" t="s">
        <v>3144</v>
      </c>
      <c r="C1655" s="14" t="s">
        <v>3292</v>
      </c>
      <c r="D1655" s="14" t="s">
        <v>3319</v>
      </c>
      <c r="E1655" s="16" t="str">
        <f t="shared" si="9"/>
        <v>151027</v>
      </c>
    </row>
    <row r="1656" spans="1:5" ht="15" customHeight="1">
      <c r="A1656" s="12"/>
      <c r="B1656" s="19" t="s">
        <v>3144</v>
      </c>
      <c r="C1656" s="14" t="s">
        <v>3292</v>
      </c>
      <c r="D1656" s="14" t="s">
        <v>3320</v>
      </c>
      <c r="E1656" s="16" t="str">
        <f t="shared" si="9"/>
        <v>151028</v>
      </c>
    </row>
    <row r="1657" spans="1:5" ht="15" customHeight="1">
      <c r="A1657" s="12"/>
      <c r="B1657" s="19" t="s">
        <v>3144</v>
      </c>
      <c r="C1657" s="14" t="s">
        <v>3292</v>
      </c>
      <c r="D1657" s="14" t="s">
        <v>3321</v>
      </c>
      <c r="E1657" s="16" t="str">
        <f t="shared" si="9"/>
        <v>151029</v>
      </c>
    </row>
    <row r="1658" spans="1:5" ht="15" customHeight="1">
      <c r="A1658" s="12"/>
      <c r="B1658" s="19" t="s">
        <v>3144</v>
      </c>
      <c r="C1658" s="14" t="s">
        <v>3292</v>
      </c>
      <c r="D1658" s="14" t="s">
        <v>3322</v>
      </c>
      <c r="E1658" s="16" t="str">
        <f t="shared" si="9"/>
        <v>151030</v>
      </c>
    </row>
    <row r="1659" spans="1:5" ht="15" customHeight="1">
      <c r="A1659" s="12"/>
      <c r="B1659" s="19" t="s">
        <v>3144</v>
      </c>
      <c r="C1659" s="14" t="s">
        <v>3292</v>
      </c>
      <c r="D1659" s="14" t="s">
        <v>3323</v>
      </c>
      <c r="E1659" s="16" t="str">
        <f t="shared" si="9"/>
        <v>151031</v>
      </c>
    </row>
    <row r="1660" spans="1:5" ht="15" customHeight="1">
      <c r="A1660" s="12"/>
      <c r="B1660" s="19" t="s">
        <v>3144</v>
      </c>
      <c r="C1660" s="14" t="s">
        <v>3292</v>
      </c>
      <c r="D1660" s="14" t="s">
        <v>3324</v>
      </c>
      <c r="E1660" s="16" t="str">
        <f t="shared" si="9"/>
        <v>151032</v>
      </c>
    </row>
    <row r="1661" spans="1:5" ht="15" customHeight="1">
      <c r="A1661" s="12"/>
      <c r="B1661" s="19" t="s">
        <v>3144</v>
      </c>
      <c r="C1661" s="14" t="s">
        <v>3292</v>
      </c>
      <c r="D1661" s="14" t="s">
        <v>3325</v>
      </c>
      <c r="E1661" s="16" t="str">
        <f t="shared" si="9"/>
        <v>151033</v>
      </c>
    </row>
    <row r="1662" spans="1:5" ht="15" hidden="1" customHeight="1">
      <c r="A1662" s="12"/>
      <c r="B1662" s="19" t="s">
        <v>3326</v>
      </c>
      <c r="C1662" s="14" t="s">
        <v>1755</v>
      </c>
      <c r="D1662" s="14" t="s">
        <v>1755</v>
      </c>
      <c r="E1662" s="12"/>
    </row>
    <row r="1663" spans="1:5" ht="15" hidden="1" customHeight="1">
      <c r="A1663" s="12"/>
      <c r="B1663" s="19" t="s">
        <v>3326</v>
      </c>
      <c r="C1663" s="14" t="s">
        <v>3327</v>
      </c>
      <c r="D1663" s="14" t="s">
        <v>1755</v>
      </c>
      <c r="E1663" s="12"/>
    </row>
    <row r="1664" spans="1:5" ht="15" hidden="1" customHeight="1">
      <c r="A1664" s="12"/>
      <c r="B1664" s="19" t="s">
        <v>3326</v>
      </c>
      <c r="C1664" s="14" t="s">
        <v>3327</v>
      </c>
      <c r="D1664" s="14" t="s">
        <v>3328</v>
      </c>
      <c r="E1664" s="12"/>
    </row>
    <row r="1665" spans="1:5" ht="15" hidden="1" customHeight="1">
      <c r="A1665" s="12"/>
      <c r="B1665" s="19" t="s">
        <v>3326</v>
      </c>
      <c r="C1665" s="14" t="s">
        <v>3327</v>
      </c>
      <c r="D1665" s="14" t="s">
        <v>3329</v>
      </c>
      <c r="E1665" s="12"/>
    </row>
    <row r="1666" spans="1:5" ht="15" hidden="1" customHeight="1">
      <c r="A1666" s="12"/>
      <c r="B1666" s="19" t="s">
        <v>3326</v>
      </c>
      <c r="C1666" s="14" t="s">
        <v>3327</v>
      </c>
      <c r="D1666" s="14" t="s">
        <v>3330</v>
      </c>
      <c r="E1666" s="12"/>
    </row>
    <row r="1667" spans="1:5" ht="15" hidden="1" customHeight="1">
      <c r="A1667" s="12"/>
      <c r="B1667" s="19" t="s">
        <v>3326</v>
      </c>
      <c r="C1667" s="14" t="s">
        <v>3327</v>
      </c>
      <c r="D1667" s="14" t="s">
        <v>3331</v>
      </c>
      <c r="E1667" s="12"/>
    </row>
    <row r="1668" spans="1:5" ht="15" hidden="1" customHeight="1">
      <c r="A1668" s="12"/>
      <c r="B1668" s="19" t="s">
        <v>3326</v>
      </c>
      <c r="C1668" s="14" t="s">
        <v>3327</v>
      </c>
      <c r="D1668" s="14" t="s">
        <v>3332</v>
      </c>
      <c r="E1668" s="12"/>
    </row>
    <row r="1669" spans="1:5" ht="15" hidden="1" customHeight="1">
      <c r="A1669" s="12"/>
      <c r="B1669" s="19" t="s">
        <v>3326</v>
      </c>
      <c r="C1669" s="14" t="s">
        <v>3327</v>
      </c>
      <c r="D1669" s="14" t="s">
        <v>3333</v>
      </c>
      <c r="E1669" s="12"/>
    </row>
    <row r="1670" spans="1:5" ht="15" hidden="1" customHeight="1">
      <c r="A1670" s="12"/>
      <c r="B1670" s="19" t="s">
        <v>3326</v>
      </c>
      <c r="C1670" s="14" t="s">
        <v>3327</v>
      </c>
      <c r="D1670" s="14" t="s">
        <v>3334</v>
      </c>
      <c r="E1670" s="12"/>
    </row>
    <row r="1671" spans="1:5" ht="15" hidden="1" customHeight="1">
      <c r="A1671" s="12"/>
      <c r="B1671" s="19" t="s">
        <v>3326</v>
      </c>
      <c r="C1671" s="14" t="s">
        <v>3327</v>
      </c>
      <c r="D1671" s="14" t="s">
        <v>3335</v>
      </c>
      <c r="E1671" s="12"/>
    </row>
    <row r="1672" spans="1:5" ht="15" hidden="1" customHeight="1">
      <c r="A1672" s="12"/>
      <c r="B1672" s="19" t="s">
        <v>3326</v>
      </c>
      <c r="C1672" s="14" t="s">
        <v>3327</v>
      </c>
      <c r="D1672" s="14" t="s">
        <v>3336</v>
      </c>
      <c r="E1672" s="12"/>
    </row>
    <row r="1673" spans="1:5" ht="15" hidden="1" customHeight="1">
      <c r="A1673" s="12"/>
      <c r="B1673" s="19" t="s">
        <v>3326</v>
      </c>
      <c r="C1673" s="14" t="s">
        <v>3327</v>
      </c>
      <c r="D1673" s="14" t="s">
        <v>3337</v>
      </c>
      <c r="E1673" s="12"/>
    </row>
    <row r="1674" spans="1:5" ht="15" hidden="1" customHeight="1">
      <c r="A1674" s="12"/>
      <c r="B1674" s="19" t="s">
        <v>3326</v>
      </c>
      <c r="C1674" s="14" t="s">
        <v>3327</v>
      </c>
      <c r="D1674" s="14" t="s">
        <v>3338</v>
      </c>
      <c r="E1674" s="12"/>
    </row>
    <row r="1675" spans="1:5" ht="15" hidden="1" customHeight="1">
      <c r="A1675" s="12"/>
      <c r="B1675" s="19" t="s">
        <v>3326</v>
      </c>
      <c r="C1675" s="14" t="s">
        <v>3339</v>
      </c>
      <c r="D1675" s="14" t="s">
        <v>1755</v>
      </c>
      <c r="E1675" s="12"/>
    </row>
    <row r="1676" spans="1:5" ht="15" hidden="1" customHeight="1">
      <c r="A1676" s="12"/>
      <c r="B1676" s="19" t="s">
        <v>3326</v>
      </c>
      <c r="C1676" s="14" t="s">
        <v>3339</v>
      </c>
      <c r="D1676" s="14" t="s">
        <v>3340</v>
      </c>
      <c r="E1676" s="12"/>
    </row>
    <row r="1677" spans="1:5" ht="15" hidden="1" customHeight="1">
      <c r="A1677" s="12"/>
      <c r="B1677" s="19" t="s">
        <v>3326</v>
      </c>
      <c r="C1677" s="14" t="s">
        <v>3339</v>
      </c>
      <c r="D1677" s="14" t="s">
        <v>3341</v>
      </c>
      <c r="E1677" s="12"/>
    </row>
    <row r="1678" spans="1:5" ht="15" hidden="1" customHeight="1">
      <c r="A1678" s="12"/>
      <c r="B1678" s="19" t="s">
        <v>3326</v>
      </c>
      <c r="C1678" s="14" t="s">
        <v>3339</v>
      </c>
      <c r="D1678" s="14" t="s">
        <v>3342</v>
      </c>
      <c r="E1678" s="12"/>
    </row>
    <row r="1679" spans="1:5" ht="15" hidden="1" customHeight="1">
      <c r="A1679" s="12"/>
      <c r="B1679" s="19" t="s">
        <v>3326</v>
      </c>
      <c r="C1679" s="14" t="s">
        <v>3339</v>
      </c>
      <c r="D1679" s="14" t="s">
        <v>3343</v>
      </c>
      <c r="E1679" s="12"/>
    </row>
    <row r="1680" spans="1:5" ht="15" hidden="1" customHeight="1">
      <c r="A1680" s="12"/>
      <c r="B1680" s="19" t="s">
        <v>3326</v>
      </c>
      <c r="C1680" s="14" t="s">
        <v>3339</v>
      </c>
      <c r="D1680" s="14" t="s">
        <v>3344</v>
      </c>
      <c r="E1680" s="12"/>
    </row>
    <row r="1681" spans="1:5" ht="15" hidden="1" customHeight="1">
      <c r="A1681" s="12"/>
      <c r="B1681" s="19" t="s">
        <v>3326</v>
      </c>
      <c r="C1681" s="14" t="s">
        <v>3339</v>
      </c>
      <c r="D1681" s="14" t="s">
        <v>3345</v>
      </c>
      <c r="E1681" s="12"/>
    </row>
    <row r="1682" spans="1:5" ht="15" hidden="1" customHeight="1">
      <c r="A1682" s="12"/>
      <c r="B1682" s="19" t="s">
        <v>3326</v>
      </c>
      <c r="C1682" s="14" t="s">
        <v>3346</v>
      </c>
      <c r="D1682" s="14" t="s">
        <v>1755</v>
      </c>
      <c r="E1682" s="12"/>
    </row>
    <row r="1683" spans="1:5" ht="15" hidden="1" customHeight="1">
      <c r="A1683" s="12"/>
      <c r="B1683" s="19" t="s">
        <v>3326</v>
      </c>
      <c r="C1683" s="14" t="s">
        <v>3346</v>
      </c>
      <c r="D1683" s="14" t="s">
        <v>3347</v>
      </c>
      <c r="E1683" s="12"/>
    </row>
    <row r="1684" spans="1:5" ht="15" hidden="1" customHeight="1">
      <c r="A1684" s="12"/>
      <c r="B1684" s="19" t="s">
        <v>3326</v>
      </c>
      <c r="C1684" s="14" t="s">
        <v>3346</v>
      </c>
      <c r="D1684" s="14" t="s">
        <v>3348</v>
      </c>
      <c r="E1684" s="12"/>
    </row>
    <row r="1685" spans="1:5" ht="15" hidden="1" customHeight="1">
      <c r="A1685" s="12"/>
      <c r="B1685" s="19" t="s">
        <v>3326</v>
      </c>
      <c r="C1685" s="14" t="s">
        <v>3346</v>
      </c>
      <c r="D1685" s="14" t="s">
        <v>3349</v>
      </c>
      <c r="E1685" s="12"/>
    </row>
    <row r="1686" spans="1:5" ht="15" hidden="1" customHeight="1">
      <c r="A1686" s="12"/>
      <c r="B1686" s="19" t="s">
        <v>3326</v>
      </c>
      <c r="C1686" s="14" t="s">
        <v>3346</v>
      </c>
      <c r="D1686" s="14" t="s">
        <v>3350</v>
      </c>
      <c r="E1686" s="12"/>
    </row>
    <row r="1687" spans="1:5" ht="15" hidden="1" customHeight="1">
      <c r="A1687" s="12"/>
      <c r="B1687" s="19" t="s">
        <v>3326</v>
      </c>
      <c r="C1687" s="14" t="s">
        <v>3346</v>
      </c>
      <c r="D1687" s="14" t="s">
        <v>3351</v>
      </c>
      <c r="E1687" s="12"/>
    </row>
    <row r="1688" spans="1:5" ht="15" hidden="1" customHeight="1">
      <c r="A1688" s="12"/>
      <c r="B1688" s="19" t="s">
        <v>3326</v>
      </c>
      <c r="C1688" s="14" t="s">
        <v>3352</v>
      </c>
      <c r="D1688" s="14" t="s">
        <v>1755</v>
      </c>
      <c r="E1688" s="12"/>
    </row>
    <row r="1689" spans="1:5" ht="15" hidden="1" customHeight="1">
      <c r="A1689" s="12"/>
      <c r="B1689" s="19" t="s">
        <v>3326</v>
      </c>
      <c r="C1689" s="14" t="s">
        <v>3352</v>
      </c>
      <c r="D1689" s="14" t="s">
        <v>3353</v>
      </c>
      <c r="E1689" s="12"/>
    </row>
    <row r="1690" spans="1:5" ht="15" hidden="1" customHeight="1">
      <c r="A1690" s="12"/>
      <c r="B1690" s="19" t="s">
        <v>3326</v>
      </c>
      <c r="C1690" s="14" t="s">
        <v>3352</v>
      </c>
      <c r="D1690" s="14" t="s">
        <v>3354</v>
      </c>
      <c r="E1690" s="12"/>
    </row>
    <row r="1691" spans="1:5" ht="15" hidden="1" customHeight="1">
      <c r="A1691" s="12"/>
      <c r="B1691" s="19" t="s">
        <v>3326</v>
      </c>
      <c r="C1691" s="14" t="s">
        <v>3352</v>
      </c>
      <c r="D1691" s="14" t="s">
        <v>3355</v>
      </c>
      <c r="E1691" s="12"/>
    </row>
    <row r="1692" spans="1:5" ht="15" hidden="1" customHeight="1">
      <c r="A1692" s="12"/>
      <c r="B1692" s="19" t="s">
        <v>3326</v>
      </c>
      <c r="C1692" s="14" t="s">
        <v>3352</v>
      </c>
      <c r="D1692" s="14" t="s">
        <v>3356</v>
      </c>
      <c r="E1692" s="12"/>
    </row>
    <row r="1693" spans="1:5" ht="15" hidden="1" customHeight="1">
      <c r="A1693" s="12"/>
      <c r="B1693" s="19" t="s">
        <v>3326</v>
      </c>
      <c r="C1693" s="14" t="s">
        <v>3357</v>
      </c>
      <c r="D1693" s="14" t="s">
        <v>1755</v>
      </c>
      <c r="E1693" s="12"/>
    </row>
    <row r="1694" spans="1:5" ht="15" hidden="1" customHeight="1">
      <c r="A1694" s="12"/>
      <c r="B1694" s="20" t="s">
        <v>3326</v>
      </c>
      <c r="C1694" s="14" t="s">
        <v>3357</v>
      </c>
      <c r="D1694" s="14" t="s">
        <v>3358</v>
      </c>
      <c r="E1694" s="12"/>
    </row>
    <row r="1695" spans="1:5" ht="0.95" hidden="1" customHeight="1">
      <c r="A1695" s="12"/>
      <c r="B1695" s="21"/>
      <c r="C1695" s="21"/>
      <c r="D1695" s="21"/>
      <c r="E1695" s="12"/>
    </row>
    <row r="1696" spans="1:5" ht="12" hidden="1" customHeight="1">
      <c r="A1696" s="12"/>
      <c r="B1696" s="22" t="s">
        <v>1750</v>
      </c>
      <c r="C1696" s="15" t="s">
        <v>1751</v>
      </c>
      <c r="D1696" s="15" t="s">
        <v>1752</v>
      </c>
      <c r="E1696" s="12"/>
    </row>
    <row r="1697" spans="1:5" ht="15" hidden="1" customHeight="1">
      <c r="A1697" s="12"/>
      <c r="B1697" s="19" t="s">
        <v>3326</v>
      </c>
      <c r="C1697" s="14" t="s">
        <v>3357</v>
      </c>
      <c r="D1697" s="14" t="s">
        <v>3359</v>
      </c>
      <c r="E1697" s="12"/>
    </row>
    <row r="1698" spans="1:5" ht="15" hidden="1" customHeight="1">
      <c r="A1698" s="12"/>
      <c r="B1698" s="19" t="s">
        <v>3326</v>
      </c>
      <c r="C1698" s="14" t="s">
        <v>3357</v>
      </c>
      <c r="D1698" s="14" t="s">
        <v>3360</v>
      </c>
      <c r="E1698" s="12"/>
    </row>
    <row r="1699" spans="1:5" ht="15" hidden="1" customHeight="1">
      <c r="A1699" s="12"/>
      <c r="B1699" s="19" t="s">
        <v>3326</v>
      </c>
      <c r="C1699" s="14" t="s">
        <v>3357</v>
      </c>
      <c r="D1699" s="14" t="s">
        <v>3361</v>
      </c>
      <c r="E1699" s="12"/>
    </row>
    <row r="1700" spans="1:5" ht="15" hidden="1" customHeight="1">
      <c r="A1700" s="12"/>
      <c r="B1700" s="19" t="s">
        <v>3326</v>
      </c>
      <c r="C1700" s="14" t="s">
        <v>3357</v>
      </c>
      <c r="D1700" s="14" t="s">
        <v>3362</v>
      </c>
      <c r="E1700" s="12"/>
    </row>
    <row r="1701" spans="1:5" ht="15" hidden="1" customHeight="1">
      <c r="A1701" s="12"/>
      <c r="B1701" s="19" t="s">
        <v>3326</v>
      </c>
      <c r="C1701" s="14" t="s">
        <v>3357</v>
      </c>
      <c r="D1701" s="14" t="s">
        <v>3363</v>
      </c>
      <c r="E1701" s="12"/>
    </row>
    <row r="1702" spans="1:5" ht="15" hidden="1" customHeight="1">
      <c r="A1702" s="12"/>
      <c r="B1702" s="19" t="s">
        <v>3326</v>
      </c>
      <c r="C1702" s="14" t="s">
        <v>3357</v>
      </c>
      <c r="D1702" s="14" t="s">
        <v>3364</v>
      </c>
      <c r="E1702" s="12"/>
    </row>
    <row r="1703" spans="1:5" ht="15" hidden="1" customHeight="1">
      <c r="A1703" s="12"/>
      <c r="B1703" s="19" t="s">
        <v>3326</v>
      </c>
      <c r="C1703" s="14" t="s">
        <v>3357</v>
      </c>
      <c r="D1703" s="14" t="s">
        <v>3365</v>
      </c>
      <c r="E1703" s="12"/>
    </row>
    <row r="1704" spans="1:5" ht="15" hidden="1" customHeight="1">
      <c r="A1704" s="12"/>
      <c r="B1704" s="19" t="s">
        <v>3326</v>
      </c>
      <c r="C1704" s="14" t="s">
        <v>3357</v>
      </c>
      <c r="D1704" s="14" t="s">
        <v>3366</v>
      </c>
      <c r="E1704" s="12"/>
    </row>
    <row r="1705" spans="1:5" ht="15" hidden="1" customHeight="1">
      <c r="A1705" s="12"/>
      <c r="B1705" s="19" t="s">
        <v>3326</v>
      </c>
      <c r="C1705" s="14" t="s">
        <v>3357</v>
      </c>
      <c r="D1705" s="14" t="s">
        <v>3367</v>
      </c>
      <c r="E1705" s="12"/>
    </row>
    <row r="1706" spans="1:5" ht="15" hidden="1" customHeight="1">
      <c r="A1706" s="12"/>
      <c r="B1706" s="19" t="s">
        <v>3326</v>
      </c>
      <c r="C1706" s="14" t="s">
        <v>3357</v>
      </c>
      <c r="D1706" s="14" t="s">
        <v>3368</v>
      </c>
      <c r="E1706" s="12"/>
    </row>
    <row r="1707" spans="1:5" ht="15" hidden="1" customHeight="1">
      <c r="A1707" s="12"/>
      <c r="B1707" s="19" t="s">
        <v>3326</v>
      </c>
      <c r="C1707" s="14" t="s">
        <v>3369</v>
      </c>
      <c r="D1707" s="14" t="s">
        <v>1755</v>
      </c>
      <c r="E1707" s="12"/>
    </row>
    <row r="1708" spans="1:5" ht="15" hidden="1" customHeight="1">
      <c r="A1708" s="12"/>
      <c r="B1708" s="19" t="s">
        <v>3326</v>
      </c>
      <c r="C1708" s="14" t="s">
        <v>3369</v>
      </c>
      <c r="D1708" s="14" t="s">
        <v>3370</v>
      </c>
      <c r="E1708" s="12"/>
    </row>
    <row r="1709" spans="1:5" ht="15" hidden="1" customHeight="1">
      <c r="A1709" s="12"/>
      <c r="B1709" s="19" t="s">
        <v>3326</v>
      </c>
      <c r="C1709" s="14" t="s">
        <v>3369</v>
      </c>
      <c r="D1709" s="14" t="s">
        <v>3371</v>
      </c>
      <c r="E1709" s="12"/>
    </row>
    <row r="1710" spans="1:5" ht="15" hidden="1" customHeight="1">
      <c r="A1710" s="12"/>
      <c r="B1710" s="19" t="s">
        <v>3326</v>
      </c>
      <c r="C1710" s="14" t="s">
        <v>3369</v>
      </c>
      <c r="D1710" s="14" t="s">
        <v>3372</v>
      </c>
      <c r="E1710" s="12"/>
    </row>
    <row r="1711" spans="1:5" ht="15" hidden="1" customHeight="1">
      <c r="A1711" s="12"/>
      <c r="B1711" s="19" t="s">
        <v>3326</v>
      </c>
      <c r="C1711" s="14" t="s">
        <v>3369</v>
      </c>
      <c r="D1711" s="14" t="s">
        <v>3373</v>
      </c>
      <c r="E1711" s="12"/>
    </row>
    <row r="1712" spans="1:5" ht="15" hidden="1" customHeight="1">
      <c r="A1712" s="12"/>
      <c r="B1712" s="19" t="s">
        <v>3326</v>
      </c>
      <c r="C1712" s="14" t="s">
        <v>3369</v>
      </c>
      <c r="D1712" s="14" t="s">
        <v>3374</v>
      </c>
      <c r="E1712" s="12"/>
    </row>
    <row r="1713" spans="1:5" ht="15" hidden="1" customHeight="1">
      <c r="A1713" s="12"/>
      <c r="B1713" s="19" t="s">
        <v>3326</v>
      </c>
      <c r="C1713" s="14" t="s">
        <v>3369</v>
      </c>
      <c r="D1713" s="14" t="s">
        <v>3375</v>
      </c>
      <c r="E1713" s="12"/>
    </row>
    <row r="1714" spans="1:5" ht="15" hidden="1" customHeight="1">
      <c r="A1714" s="12"/>
      <c r="B1714" s="19" t="s">
        <v>3326</v>
      </c>
      <c r="C1714" s="14" t="s">
        <v>3376</v>
      </c>
      <c r="D1714" s="14" t="s">
        <v>1755</v>
      </c>
      <c r="E1714" s="12"/>
    </row>
    <row r="1715" spans="1:5" ht="15" hidden="1" customHeight="1">
      <c r="A1715" s="12"/>
      <c r="B1715" s="19" t="s">
        <v>3326</v>
      </c>
      <c r="C1715" s="14" t="s">
        <v>3376</v>
      </c>
      <c r="D1715" s="14" t="s">
        <v>3190</v>
      </c>
      <c r="E1715" s="12"/>
    </row>
    <row r="1716" spans="1:5" ht="15" hidden="1" customHeight="1">
      <c r="A1716" s="12"/>
      <c r="B1716" s="19" t="s">
        <v>3326</v>
      </c>
      <c r="C1716" s="14" t="s">
        <v>3376</v>
      </c>
      <c r="D1716" s="14" t="s">
        <v>3377</v>
      </c>
      <c r="E1716" s="12"/>
    </row>
    <row r="1717" spans="1:5" ht="15" hidden="1" customHeight="1">
      <c r="A1717" s="12"/>
      <c r="B1717" s="19" t="s">
        <v>3326</v>
      </c>
      <c r="C1717" s="14" t="s">
        <v>3376</v>
      </c>
      <c r="D1717" s="14" t="s">
        <v>3378</v>
      </c>
      <c r="E1717" s="12"/>
    </row>
    <row r="1718" spans="1:5" ht="15" hidden="1" customHeight="1">
      <c r="A1718" s="12"/>
      <c r="B1718" s="19" t="s">
        <v>3326</v>
      </c>
      <c r="C1718" s="14" t="s">
        <v>3376</v>
      </c>
      <c r="D1718" s="14" t="s">
        <v>3379</v>
      </c>
      <c r="E1718" s="12"/>
    </row>
    <row r="1719" spans="1:5" ht="15" hidden="1" customHeight="1">
      <c r="A1719" s="12"/>
      <c r="B1719" s="19" t="s">
        <v>3326</v>
      </c>
      <c r="C1719" s="14" t="s">
        <v>3376</v>
      </c>
      <c r="D1719" s="14" t="s">
        <v>3380</v>
      </c>
      <c r="E1719" s="12"/>
    </row>
    <row r="1720" spans="1:5" ht="15" hidden="1" customHeight="1">
      <c r="A1720" s="12"/>
      <c r="B1720" s="19" t="s">
        <v>3326</v>
      </c>
      <c r="C1720" s="14" t="s">
        <v>3376</v>
      </c>
      <c r="D1720" s="14" t="s">
        <v>3381</v>
      </c>
      <c r="E1720" s="12"/>
    </row>
    <row r="1721" spans="1:5" ht="15" hidden="1" customHeight="1">
      <c r="A1721" s="12"/>
      <c r="B1721" s="19" t="s">
        <v>3326</v>
      </c>
      <c r="C1721" s="14" t="s">
        <v>3382</v>
      </c>
      <c r="D1721" s="14" t="s">
        <v>1755</v>
      </c>
      <c r="E1721" s="12"/>
    </row>
    <row r="1722" spans="1:5" ht="15" hidden="1" customHeight="1">
      <c r="A1722" s="12"/>
      <c r="B1722" s="19" t="s">
        <v>3326</v>
      </c>
      <c r="C1722" s="14" t="s">
        <v>3382</v>
      </c>
      <c r="D1722" s="14" t="s">
        <v>3383</v>
      </c>
      <c r="E1722" s="12"/>
    </row>
    <row r="1723" spans="1:5" ht="15" hidden="1" customHeight="1">
      <c r="A1723" s="12"/>
      <c r="B1723" s="19" t="s">
        <v>3326</v>
      </c>
      <c r="C1723" s="14" t="s">
        <v>3382</v>
      </c>
      <c r="D1723" s="14" t="s">
        <v>3384</v>
      </c>
      <c r="E1723" s="12"/>
    </row>
    <row r="1724" spans="1:5" ht="15" hidden="1" customHeight="1">
      <c r="A1724" s="12"/>
      <c r="B1724" s="19" t="s">
        <v>3326</v>
      </c>
      <c r="C1724" s="14" t="s">
        <v>3382</v>
      </c>
      <c r="D1724" s="14" t="s">
        <v>3385</v>
      </c>
      <c r="E1724" s="12"/>
    </row>
    <row r="1725" spans="1:5" ht="15" hidden="1" customHeight="1">
      <c r="A1725" s="12"/>
      <c r="B1725" s="19" t="s">
        <v>3326</v>
      </c>
      <c r="C1725" s="14" t="s">
        <v>3382</v>
      </c>
      <c r="D1725" s="14" t="s">
        <v>3386</v>
      </c>
      <c r="E1725" s="12"/>
    </row>
    <row r="1726" spans="1:5" ht="15" hidden="1" customHeight="1">
      <c r="A1726" s="12"/>
      <c r="B1726" s="19" t="s">
        <v>3387</v>
      </c>
      <c r="C1726" s="14" t="s">
        <v>1755</v>
      </c>
      <c r="D1726" s="14" t="s">
        <v>1755</v>
      </c>
      <c r="E1726" s="12"/>
    </row>
    <row r="1727" spans="1:5" ht="15" hidden="1" customHeight="1">
      <c r="A1727" s="12"/>
      <c r="B1727" s="19" t="s">
        <v>3387</v>
      </c>
      <c r="C1727" s="14" t="s">
        <v>3388</v>
      </c>
      <c r="D1727" s="14" t="s">
        <v>1755</v>
      </c>
      <c r="E1727" s="12"/>
    </row>
    <row r="1728" spans="1:5" ht="15" hidden="1" customHeight="1">
      <c r="A1728" s="12"/>
      <c r="B1728" s="19" t="s">
        <v>3387</v>
      </c>
      <c r="C1728" s="14" t="s">
        <v>3388</v>
      </c>
      <c r="D1728" s="14" t="s">
        <v>3389</v>
      </c>
      <c r="E1728" s="12"/>
    </row>
    <row r="1729" spans="1:5" ht="15" hidden="1" customHeight="1">
      <c r="A1729" s="12"/>
      <c r="B1729" s="19" t="s">
        <v>3387</v>
      </c>
      <c r="C1729" s="14" t="s">
        <v>3388</v>
      </c>
      <c r="D1729" s="14" t="s">
        <v>3390</v>
      </c>
      <c r="E1729" s="12"/>
    </row>
    <row r="1730" spans="1:5" ht="15" hidden="1" customHeight="1">
      <c r="A1730" s="12"/>
      <c r="B1730" s="19" t="s">
        <v>3387</v>
      </c>
      <c r="C1730" s="14" t="s">
        <v>3388</v>
      </c>
      <c r="D1730" s="14" t="s">
        <v>3391</v>
      </c>
      <c r="E1730" s="12"/>
    </row>
    <row r="1731" spans="1:5" ht="15" hidden="1" customHeight="1">
      <c r="A1731" s="12"/>
      <c r="B1731" s="19" t="s">
        <v>3387</v>
      </c>
      <c r="C1731" s="14" t="s">
        <v>3388</v>
      </c>
      <c r="D1731" s="14" t="s">
        <v>3392</v>
      </c>
      <c r="E1731" s="12"/>
    </row>
    <row r="1732" spans="1:5" ht="15" hidden="1" customHeight="1">
      <c r="A1732" s="12"/>
      <c r="B1732" s="19" t="s">
        <v>3387</v>
      </c>
      <c r="C1732" s="14" t="s">
        <v>3393</v>
      </c>
      <c r="D1732" s="14" t="s">
        <v>1755</v>
      </c>
      <c r="E1732" s="12"/>
    </row>
    <row r="1733" spans="1:5" ht="15" hidden="1" customHeight="1">
      <c r="A1733" s="12"/>
      <c r="B1733" s="19" t="s">
        <v>3387</v>
      </c>
      <c r="C1733" s="14" t="s">
        <v>3393</v>
      </c>
      <c r="D1733" s="14" t="s">
        <v>3394</v>
      </c>
      <c r="E1733" s="12"/>
    </row>
    <row r="1734" spans="1:5" ht="15" hidden="1" customHeight="1">
      <c r="A1734" s="12"/>
      <c r="B1734" s="19" t="s">
        <v>3387</v>
      </c>
      <c r="C1734" s="14" t="s">
        <v>3393</v>
      </c>
      <c r="D1734" s="14" t="s">
        <v>3395</v>
      </c>
      <c r="E1734" s="12"/>
    </row>
    <row r="1735" spans="1:5" ht="15" hidden="1" customHeight="1">
      <c r="A1735" s="12"/>
      <c r="B1735" s="19" t="s">
        <v>3387</v>
      </c>
      <c r="C1735" s="14" t="s">
        <v>3393</v>
      </c>
      <c r="D1735" s="14" t="s">
        <v>3396</v>
      </c>
      <c r="E1735" s="12"/>
    </row>
    <row r="1736" spans="1:5" ht="15" hidden="1" customHeight="1">
      <c r="A1736" s="12"/>
      <c r="B1736" s="19" t="s">
        <v>3387</v>
      </c>
      <c r="C1736" s="14" t="s">
        <v>3393</v>
      </c>
      <c r="D1736" s="14" t="s">
        <v>3397</v>
      </c>
      <c r="E1736" s="12"/>
    </row>
    <row r="1737" spans="1:5" ht="15" hidden="1" customHeight="1">
      <c r="A1737" s="12"/>
      <c r="B1737" s="19" t="s">
        <v>3387</v>
      </c>
      <c r="C1737" s="14" t="s">
        <v>3398</v>
      </c>
      <c r="D1737" s="14" t="s">
        <v>1755</v>
      </c>
      <c r="E1737" s="12"/>
    </row>
    <row r="1738" spans="1:5" ht="15" hidden="1" customHeight="1">
      <c r="A1738" s="12"/>
      <c r="B1738" s="19" t="s">
        <v>3387</v>
      </c>
      <c r="C1738" s="14" t="s">
        <v>3398</v>
      </c>
      <c r="D1738" s="14" t="s">
        <v>3399</v>
      </c>
      <c r="E1738" s="12"/>
    </row>
    <row r="1739" spans="1:5" ht="15" hidden="1" customHeight="1">
      <c r="A1739" s="12"/>
      <c r="B1739" s="19" t="s">
        <v>3387</v>
      </c>
      <c r="C1739" s="14" t="s">
        <v>3398</v>
      </c>
      <c r="D1739" s="14" t="s">
        <v>3400</v>
      </c>
      <c r="E1739" s="12"/>
    </row>
    <row r="1740" spans="1:5" ht="15" hidden="1" customHeight="1">
      <c r="A1740" s="12"/>
      <c r="B1740" s="19" t="s">
        <v>3387</v>
      </c>
      <c r="C1740" s="14" t="s">
        <v>3398</v>
      </c>
      <c r="D1740" s="14" t="s">
        <v>3401</v>
      </c>
      <c r="E1740" s="12"/>
    </row>
    <row r="1741" spans="1:5" ht="15" hidden="1" customHeight="1">
      <c r="A1741" s="12"/>
      <c r="B1741" s="19" t="s">
        <v>3402</v>
      </c>
      <c r="C1741" s="14" t="s">
        <v>1755</v>
      </c>
      <c r="D1741" s="14" t="s">
        <v>1755</v>
      </c>
      <c r="E1741" s="12"/>
    </row>
    <row r="1742" spans="1:5" ht="15" hidden="1" customHeight="1">
      <c r="A1742" s="12"/>
      <c r="B1742" s="19" t="s">
        <v>3402</v>
      </c>
      <c r="C1742" s="14" t="s">
        <v>3403</v>
      </c>
      <c r="D1742" s="14" t="s">
        <v>1755</v>
      </c>
      <c r="E1742" s="12"/>
    </row>
    <row r="1743" spans="1:5" ht="15" hidden="1" customHeight="1">
      <c r="A1743" s="12"/>
      <c r="B1743" s="19" t="s">
        <v>3402</v>
      </c>
      <c r="C1743" s="14" t="s">
        <v>3403</v>
      </c>
      <c r="D1743" s="14" t="s">
        <v>3404</v>
      </c>
      <c r="E1743" s="12"/>
    </row>
    <row r="1744" spans="1:5" ht="15" hidden="1" customHeight="1">
      <c r="A1744" s="12"/>
      <c r="B1744" s="19" t="s">
        <v>3402</v>
      </c>
      <c r="C1744" s="14" t="s">
        <v>3403</v>
      </c>
      <c r="D1744" s="14" t="s">
        <v>3405</v>
      </c>
      <c r="E1744" s="12"/>
    </row>
    <row r="1745" spans="1:5" ht="15" hidden="1" customHeight="1">
      <c r="A1745" s="12"/>
      <c r="B1745" s="19" t="s">
        <v>3402</v>
      </c>
      <c r="C1745" s="14" t="s">
        <v>3403</v>
      </c>
      <c r="D1745" s="14" t="s">
        <v>3406</v>
      </c>
      <c r="E1745" s="12"/>
    </row>
    <row r="1746" spans="1:5" ht="15" hidden="1" customHeight="1">
      <c r="A1746" s="12"/>
      <c r="B1746" s="19" t="s">
        <v>3402</v>
      </c>
      <c r="C1746" s="14" t="s">
        <v>3403</v>
      </c>
      <c r="D1746" s="14" t="s">
        <v>3407</v>
      </c>
      <c r="E1746" s="12"/>
    </row>
    <row r="1747" spans="1:5" ht="15" hidden="1" customHeight="1">
      <c r="A1747" s="12"/>
      <c r="B1747" s="20" t="s">
        <v>3402</v>
      </c>
      <c r="C1747" s="14" t="s">
        <v>3403</v>
      </c>
      <c r="D1747" s="14" t="s">
        <v>3408</v>
      </c>
      <c r="E1747" s="12"/>
    </row>
    <row r="1748" spans="1:5" ht="0.95" hidden="1" customHeight="1">
      <c r="A1748" s="12"/>
      <c r="B1748" s="21"/>
      <c r="C1748" s="21"/>
      <c r="D1748" s="21"/>
      <c r="E1748" s="12"/>
    </row>
    <row r="1749" spans="1:5" ht="12" hidden="1" customHeight="1">
      <c r="A1749" s="12"/>
      <c r="B1749" s="22" t="s">
        <v>1750</v>
      </c>
      <c r="C1749" s="15" t="s">
        <v>1751</v>
      </c>
      <c r="D1749" s="15" t="s">
        <v>1752</v>
      </c>
      <c r="E1749" s="12"/>
    </row>
    <row r="1750" spans="1:5" ht="15" hidden="1" customHeight="1">
      <c r="A1750" s="12"/>
      <c r="B1750" s="19" t="s">
        <v>3402</v>
      </c>
      <c r="C1750" s="14" t="s">
        <v>3403</v>
      </c>
      <c r="D1750" s="14" t="s">
        <v>3409</v>
      </c>
      <c r="E1750" s="12"/>
    </row>
    <row r="1751" spans="1:5" ht="15" hidden="1" customHeight="1">
      <c r="A1751" s="12"/>
      <c r="B1751" s="19" t="s">
        <v>3402</v>
      </c>
      <c r="C1751" s="14" t="s">
        <v>3410</v>
      </c>
      <c r="D1751" s="14" t="s">
        <v>1755</v>
      </c>
      <c r="E1751" s="12"/>
    </row>
    <row r="1752" spans="1:5" ht="15" hidden="1" customHeight="1">
      <c r="A1752" s="12"/>
      <c r="B1752" s="19" t="s">
        <v>3402</v>
      </c>
      <c r="C1752" s="14" t="s">
        <v>3410</v>
      </c>
      <c r="D1752" s="14" t="s">
        <v>3411</v>
      </c>
      <c r="E1752" s="12"/>
    </row>
    <row r="1753" spans="1:5" ht="15" hidden="1" customHeight="1">
      <c r="A1753" s="12"/>
      <c r="B1753" s="19" t="s">
        <v>3402</v>
      </c>
      <c r="C1753" s="14" t="s">
        <v>3410</v>
      </c>
      <c r="D1753" s="14" t="s">
        <v>3412</v>
      </c>
      <c r="E1753" s="12"/>
    </row>
    <row r="1754" spans="1:5" ht="15" hidden="1" customHeight="1">
      <c r="A1754" s="12"/>
      <c r="B1754" s="19" t="s">
        <v>3402</v>
      </c>
      <c r="C1754" s="14" t="s">
        <v>3410</v>
      </c>
      <c r="D1754" s="14" t="s">
        <v>3413</v>
      </c>
      <c r="E1754" s="12"/>
    </row>
    <row r="1755" spans="1:5" ht="15" hidden="1" customHeight="1">
      <c r="A1755" s="12"/>
      <c r="B1755" s="19" t="s">
        <v>3402</v>
      </c>
      <c r="C1755" s="14" t="s">
        <v>3410</v>
      </c>
      <c r="D1755" s="14" t="s">
        <v>3414</v>
      </c>
      <c r="E1755" s="12"/>
    </row>
    <row r="1756" spans="1:5" ht="15" hidden="1" customHeight="1">
      <c r="A1756" s="12"/>
      <c r="B1756" s="19" t="s">
        <v>3402</v>
      </c>
      <c r="C1756" s="14" t="s">
        <v>3410</v>
      </c>
      <c r="D1756" s="14" t="s">
        <v>3415</v>
      </c>
      <c r="E1756" s="12"/>
    </row>
    <row r="1757" spans="1:5" ht="15" hidden="1" customHeight="1">
      <c r="A1757" s="12"/>
      <c r="B1757" s="19" t="s">
        <v>3402</v>
      </c>
      <c r="C1757" s="14" t="s">
        <v>3410</v>
      </c>
      <c r="D1757" s="14" t="s">
        <v>3416</v>
      </c>
      <c r="E1757" s="12"/>
    </row>
    <row r="1758" spans="1:5" ht="15" hidden="1" customHeight="1">
      <c r="A1758" s="12"/>
      <c r="B1758" s="19" t="s">
        <v>3402</v>
      </c>
      <c r="C1758" s="14" t="s">
        <v>3410</v>
      </c>
      <c r="D1758" s="14" t="s">
        <v>3417</v>
      </c>
      <c r="E1758" s="12"/>
    </row>
    <row r="1759" spans="1:5" ht="15" hidden="1" customHeight="1">
      <c r="A1759" s="12"/>
      <c r="B1759" s="19" t="s">
        <v>3402</v>
      </c>
      <c r="C1759" s="14" t="s">
        <v>3410</v>
      </c>
      <c r="D1759" s="14" t="s">
        <v>3418</v>
      </c>
      <c r="E1759" s="12"/>
    </row>
    <row r="1760" spans="1:5" ht="15" hidden="1" customHeight="1">
      <c r="A1760" s="12"/>
      <c r="B1760" s="19" t="s">
        <v>3402</v>
      </c>
      <c r="C1760" s="14" t="s">
        <v>3410</v>
      </c>
      <c r="D1760" s="14" t="s">
        <v>3419</v>
      </c>
      <c r="E1760" s="12"/>
    </row>
    <row r="1761" spans="1:5" ht="15" hidden="1" customHeight="1">
      <c r="A1761" s="12"/>
      <c r="B1761" s="19" t="s">
        <v>3402</v>
      </c>
      <c r="C1761" s="14" t="s">
        <v>3410</v>
      </c>
      <c r="D1761" s="14" t="s">
        <v>3420</v>
      </c>
      <c r="E1761" s="12"/>
    </row>
    <row r="1762" spans="1:5" ht="15" hidden="1" customHeight="1">
      <c r="A1762" s="12"/>
      <c r="B1762" s="19" t="s">
        <v>3402</v>
      </c>
      <c r="C1762" s="14" t="s">
        <v>3410</v>
      </c>
      <c r="D1762" s="14" t="s">
        <v>3421</v>
      </c>
      <c r="E1762" s="12"/>
    </row>
    <row r="1763" spans="1:5" ht="15" hidden="1" customHeight="1">
      <c r="A1763" s="12"/>
      <c r="B1763" s="19" t="s">
        <v>3402</v>
      </c>
      <c r="C1763" s="14" t="s">
        <v>3422</v>
      </c>
      <c r="D1763" s="14" t="s">
        <v>1755</v>
      </c>
      <c r="E1763" s="12"/>
    </row>
    <row r="1764" spans="1:5" ht="15" hidden="1" customHeight="1">
      <c r="A1764" s="12"/>
      <c r="B1764" s="19" t="s">
        <v>3402</v>
      </c>
      <c r="C1764" s="14" t="s">
        <v>3422</v>
      </c>
      <c r="D1764" s="14" t="s">
        <v>3423</v>
      </c>
      <c r="E1764" s="12"/>
    </row>
    <row r="1765" spans="1:5" ht="15" hidden="1" customHeight="1">
      <c r="A1765" s="12"/>
      <c r="B1765" s="19" t="s">
        <v>3402</v>
      </c>
      <c r="C1765" s="14" t="s">
        <v>3422</v>
      </c>
      <c r="D1765" s="14" t="s">
        <v>3424</v>
      </c>
      <c r="E1765" s="12"/>
    </row>
    <row r="1766" spans="1:5" ht="15" hidden="1" customHeight="1">
      <c r="A1766" s="12"/>
      <c r="B1766" s="19" t="s">
        <v>3402</v>
      </c>
      <c r="C1766" s="14" t="s">
        <v>3422</v>
      </c>
      <c r="D1766" s="14" t="s">
        <v>3425</v>
      </c>
      <c r="E1766" s="12"/>
    </row>
    <row r="1767" spans="1:5" ht="15" hidden="1" customHeight="1">
      <c r="A1767" s="12"/>
      <c r="B1767" s="19" t="s">
        <v>3426</v>
      </c>
      <c r="C1767" s="14" t="s">
        <v>1755</v>
      </c>
      <c r="D1767" s="14" t="s">
        <v>1755</v>
      </c>
      <c r="E1767" s="12"/>
    </row>
    <row r="1768" spans="1:5" ht="15" hidden="1" customHeight="1">
      <c r="A1768" s="12"/>
      <c r="B1768" s="19" t="s">
        <v>3426</v>
      </c>
      <c r="C1768" s="14" t="s">
        <v>3427</v>
      </c>
      <c r="D1768" s="14" t="s">
        <v>1755</v>
      </c>
      <c r="E1768" s="12"/>
    </row>
    <row r="1769" spans="1:5" ht="15" hidden="1" customHeight="1">
      <c r="A1769" s="12"/>
      <c r="B1769" s="19" t="s">
        <v>3426</v>
      </c>
      <c r="C1769" s="14" t="s">
        <v>3427</v>
      </c>
      <c r="D1769" s="14" t="s">
        <v>3428</v>
      </c>
      <c r="E1769" s="12"/>
    </row>
    <row r="1770" spans="1:5" ht="15" hidden="1" customHeight="1">
      <c r="A1770" s="12"/>
      <c r="B1770" s="19" t="s">
        <v>3426</v>
      </c>
      <c r="C1770" s="14" t="s">
        <v>3427</v>
      </c>
      <c r="D1770" s="14" t="s">
        <v>3429</v>
      </c>
      <c r="E1770" s="12"/>
    </row>
    <row r="1771" spans="1:5" ht="15" hidden="1" customHeight="1">
      <c r="A1771" s="12"/>
      <c r="B1771" s="19" t="s">
        <v>3426</v>
      </c>
      <c r="C1771" s="14" t="s">
        <v>3427</v>
      </c>
      <c r="D1771" s="14" t="s">
        <v>3430</v>
      </c>
      <c r="E1771" s="12"/>
    </row>
    <row r="1772" spans="1:5" ht="15" hidden="1" customHeight="1">
      <c r="A1772" s="12"/>
      <c r="B1772" s="19" t="s">
        <v>3426</v>
      </c>
      <c r="C1772" s="14" t="s">
        <v>3427</v>
      </c>
      <c r="D1772" s="14" t="s">
        <v>3431</v>
      </c>
      <c r="E1772" s="12"/>
    </row>
    <row r="1773" spans="1:5" ht="15" hidden="1" customHeight="1">
      <c r="A1773" s="12"/>
      <c r="B1773" s="19" t="s">
        <v>3426</v>
      </c>
      <c r="C1773" s="14" t="s">
        <v>3427</v>
      </c>
      <c r="D1773" s="14" t="s">
        <v>3432</v>
      </c>
      <c r="E1773" s="12"/>
    </row>
    <row r="1774" spans="1:5" ht="15" hidden="1" customHeight="1">
      <c r="A1774" s="12"/>
      <c r="B1774" s="19" t="s">
        <v>3426</v>
      </c>
      <c r="C1774" s="14" t="s">
        <v>3427</v>
      </c>
      <c r="D1774" s="14" t="s">
        <v>3433</v>
      </c>
      <c r="E1774" s="12"/>
    </row>
    <row r="1775" spans="1:5" ht="15" hidden="1" customHeight="1">
      <c r="A1775" s="12"/>
      <c r="B1775" s="19" t="s">
        <v>3426</v>
      </c>
      <c r="C1775" s="14" t="s">
        <v>3427</v>
      </c>
      <c r="D1775" s="14" t="s">
        <v>3434</v>
      </c>
      <c r="E1775" s="12"/>
    </row>
    <row r="1776" spans="1:5" ht="15" hidden="1" customHeight="1">
      <c r="A1776" s="12"/>
      <c r="B1776" s="19" t="s">
        <v>3426</v>
      </c>
      <c r="C1776" s="14" t="s">
        <v>3427</v>
      </c>
      <c r="D1776" s="14" t="s">
        <v>3435</v>
      </c>
      <c r="E1776" s="12"/>
    </row>
    <row r="1777" spans="1:5" ht="15" hidden="1" customHeight="1">
      <c r="A1777" s="12"/>
      <c r="B1777" s="19" t="s">
        <v>3426</v>
      </c>
      <c r="C1777" s="14" t="s">
        <v>3427</v>
      </c>
      <c r="D1777" s="14" t="s">
        <v>3436</v>
      </c>
      <c r="E1777" s="12"/>
    </row>
    <row r="1778" spans="1:5" ht="15" hidden="1" customHeight="1">
      <c r="A1778" s="12"/>
      <c r="B1778" s="19" t="s">
        <v>3426</v>
      </c>
      <c r="C1778" s="14" t="s">
        <v>3427</v>
      </c>
      <c r="D1778" s="14" t="s">
        <v>3437</v>
      </c>
      <c r="E1778" s="12"/>
    </row>
    <row r="1779" spans="1:5" ht="15" hidden="1" customHeight="1">
      <c r="A1779" s="12"/>
      <c r="B1779" s="19" t="s">
        <v>3426</v>
      </c>
      <c r="C1779" s="14" t="s">
        <v>3427</v>
      </c>
      <c r="D1779" s="14" t="s">
        <v>3438</v>
      </c>
      <c r="E1779" s="12"/>
    </row>
    <row r="1780" spans="1:5" ht="15" hidden="1" customHeight="1">
      <c r="A1780" s="12"/>
      <c r="B1780" s="19" t="s">
        <v>3426</v>
      </c>
      <c r="C1780" s="14" t="s">
        <v>3427</v>
      </c>
      <c r="D1780" s="14" t="s">
        <v>3439</v>
      </c>
      <c r="E1780" s="12"/>
    </row>
    <row r="1781" spans="1:5" ht="15" hidden="1" customHeight="1">
      <c r="A1781" s="12"/>
      <c r="B1781" s="19" t="s">
        <v>3426</v>
      </c>
      <c r="C1781" s="14" t="s">
        <v>3427</v>
      </c>
      <c r="D1781" s="14" t="s">
        <v>3440</v>
      </c>
      <c r="E1781" s="12"/>
    </row>
    <row r="1782" spans="1:5" ht="15" hidden="1" customHeight="1">
      <c r="A1782" s="12"/>
      <c r="B1782" s="19" t="s">
        <v>3426</v>
      </c>
      <c r="C1782" s="14" t="s">
        <v>3441</v>
      </c>
      <c r="D1782" s="14" t="s">
        <v>1755</v>
      </c>
      <c r="E1782" s="12"/>
    </row>
    <row r="1783" spans="1:5" ht="15" hidden="1" customHeight="1">
      <c r="A1783" s="12"/>
      <c r="B1783" s="19" t="s">
        <v>3426</v>
      </c>
      <c r="C1783" s="14" t="s">
        <v>3441</v>
      </c>
      <c r="D1783" s="14" t="s">
        <v>3442</v>
      </c>
      <c r="E1783" s="12"/>
    </row>
    <row r="1784" spans="1:5" ht="15" hidden="1" customHeight="1">
      <c r="A1784" s="12"/>
      <c r="B1784" s="19" t="s">
        <v>3426</v>
      </c>
      <c r="C1784" s="14" t="s">
        <v>3441</v>
      </c>
      <c r="D1784" s="14" t="s">
        <v>3443</v>
      </c>
      <c r="E1784" s="12"/>
    </row>
    <row r="1785" spans="1:5" ht="15" hidden="1" customHeight="1">
      <c r="A1785" s="12"/>
      <c r="B1785" s="19" t="s">
        <v>3426</v>
      </c>
      <c r="C1785" s="14" t="s">
        <v>3441</v>
      </c>
      <c r="D1785" s="14" t="s">
        <v>3444</v>
      </c>
      <c r="E1785" s="12"/>
    </row>
    <row r="1786" spans="1:5" ht="15" hidden="1" customHeight="1">
      <c r="A1786" s="12"/>
      <c r="B1786" s="19" t="s">
        <v>3426</v>
      </c>
      <c r="C1786" s="14" t="s">
        <v>3441</v>
      </c>
      <c r="D1786" s="14" t="s">
        <v>3445</v>
      </c>
      <c r="E1786" s="12"/>
    </row>
    <row r="1787" spans="1:5" ht="15" hidden="1" customHeight="1">
      <c r="A1787" s="12"/>
      <c r="B1787" s="19" t="s">
        <v>3426</v>
      </c>
      <c r="C1787" s="14" t="s">
        <v>3441</v>
      </c>
      <c r="D1787" s="14" t="s">
        <v>3446</v>
      </c>
      <c r="E1787" s="12"/>
    </row>
    <row r="1788" spans="1:5" ht="15" hidden="1" customHeight="1">
      <c r="A1788" s="12"/>
      <c r="B1788" s="19" t="s">
        <v>3426</v>
      </c>
      <c r="C1788" s="14" t="s">
        <v>3441</v>
      </c>
      <c r="D1788" s="14" t="s">
        <v>3447</v>
      </c>
      <c r="E1788" s="12"/>
    </row>
    <row r="1789" spans="1:5" ht="15" hidden="1" customHeight="1">
      <c r="A1789" s="12"/>
      <c r="B1789" s="19" t="s">
        <v>3426</v>
      </c>
      <c r="C1789" s="14" t="s">
        <v>3441</v>
      </c>
      <c r="D1789" s="14" t="s">
        <v>3448</v>
      </c>
      <c r="E1789" s="12"/>
    </row>
    <row r="1790" spans="1:5" ht="15" hidden="1" customHeight="1">
      <c r="A1790" s="12"/>
      <c r="B1790" s="19" t="s">
        <v>3426</v>
      </c>
      <c r="C1790" s="14" t="s">
        <v>3441</v>
      </c>
      <c r="D1790" s="14" t="s">
        <v>3449</v>
      </c>
      <c r="E1790" s="12"/>
    </row>
    <row r="1791" spans="1:5" ht="15" hidden="1" customHeight="1">
      <c r="A1791" s="12"/>
      <c r="B1791" s="19" t="s">
        <v>3426</v>
      </c>
      <c r="C1791" s="14" t="s">
        <v>3450</v>
      </c>
      <c r="D1791" s="14" t="s">
        <v>1755</v>
      </c>
      <c r="E1791" s="12"/>
    </row>
    <row r="1792" spans="1:5" ht="15" hidden="1" customHeight="1">
      <c r="A1792" s="12"/>
      <c r="B1792" s="19" t="s">
        <v>3426</v>
      </c>
      <c r="C1792" s="14" t="s">
        <v>3450</v>
      </c>
      <c r="D1792" s="14" t="s">
        <v>3451</v>
      </c>
      <c r="E1792" s="12"/>
    </row>
    <row r="1793" spans="1:5" ht="15" hidden="1" customHeight="1">
      <c r="A1793" s="12"/>
      <c r="B1793" s="19" t="s">
        <v>3426</v>
      </c>
      <c r="C1793" s="14" t="s">
        <v>3450</v>
      </c>
      <c r="D1793" s="14" t="s">
        <v>3452</v>
      </c>
      <c r="E1793" s="12"/>
    </row>
    <row r="1794" spans="1:5" ht="15" hidden="1" customHeight="1">
      <c r="A1794" s="12"/>
      <c r="B1794" s="19" t="s">
        <v>3426</v>
      </c>
      <c r="C1794" s="14" t="s">
        <v>3450</v>
      </c>
      <c r="D1794" s="14" t="s">
        <v>3453</v>
      </c>
      <c r="E1794" s="12"/>
    </row>
    <row r="1795" spans="1:5" ht="15" hidden="1" customHeight="1">
      <c r="A1795" s="12"/>
      <c r="B1795" s="19" t="s">
        <v>3426</v>
      </c>
      <c r="C1795" s="14" t="s">
        <v>3450</v>
      </c>
      <c r="D1795" s="14" t="s">
        <v>3454</v>
      </c>
      <c r="E1795" s="12"/>
    </row>
    <row r="1796" spans="1:5" ht="15" hidden="1" customHeight="1">
      <c r="A1796" s="12"/>
      <c r="B1796" s="19" t="s">
        <v>3426</v>
      </c>
      <c r="C1796" s="14" t="s">
        <v>3450</v>
      </c>
      <c r="D1796" s="14" t="s">
        <v>3455</v>
      </c>
      <c r="E1796" s="12"/>
    </row>
    <row r="1797" spans="1:5" ht="15" hidden="1" customHeight="1">
      <c r="A1797" s="12"/>
      <c r="B1797" s="19" t="s">
        <v>3426</v>
      </c>
      <c r="C1797" s="14" t="s">
        <v>3450</v>
      </c>
      <c r="D1797" s="14" t="s">
        <v>3456</v>
      </c>
      <c r="E1797" s="12"/>
    </row>
    <row r="1798" spans="1:5" ht="15" hidden="1" customHeight="1">
      <c r="A1798" s="12"/>
      <c r="B1798" s="19" t="s">
        <v>3426</v>
      </c>
      <c r="C1798" s="14" t="s">
        <v>3450</v>
      </c>
      <c r="D1798" s="14" t="s">
        <v>3457</v>
      </c>
      <c r="E1798" s="12"/>
    </row>
    <row r="1799" spans="1:5" ht="15" hidden="1" customHeight="1">
      <c r="A1799" s="12"/>
      <c r="B1799" s="19" t="s">
        <v>3426</v>
      </c>
      <c r="C1799" s="14" t="s">
        <v>3450</v>
      </c>
      <c r="D1799" s="14" t="s">
        <v>3458</v>
      </c>
      <c r="E1799" s="12"/>
    </row>
    <row r="1800" spans="1:5" ht="15" hidden="1" customHeight="1">
      <c r="A1800" s="12"/>
      <c r="B1800" s="20" t="s">
        <v>3459</v>
      </c>
      <c r="C1800" s="14" t="s">
        <v>1755</v>
      </c>
      <c r="D1800" s="14" t="s">
        <v>1755</v>
      </c>
      <c r="E1800" s="12"/>
    </row>
    <row r="1801" spans="1:5" ht="0.95" hidden="1" customHeight="1">
      <c r="A1801" s="12"/>
      <c r="B1801" s="21"/>
      <c r="C1801" s="21"/>
      <c r="D1801" s="21"/>
      <c r="E1801" s="12"/>
    </row>
    <row r="1802" spans="1:5" ht="12" hidden="1" customHeight="1">
      <c r="A1802" s="12"/>
      <c r="B1802" s="22" t="s">
        <v>1750</v>
      </c>
      <c r="C1802" s="15" t="s">
        <v>1751</v>
      </c>
      <c r="D1802" s="15" t="s">
        <v>1752</v>
      </c>
      <c r="E1802" s="12"/>
    </row>
    <row r="1803" spans="1:5" ht="15" hidden="1" customHeight="1">
      <c r="A1803" s="12"/>
      <c r="B1803" s="19" t="s">
        <v>3459</v>
      </c>
      <c r="C1803" s="14" t="s">
        <v>3460</v>
      </c>
      <c r="D1803" s="14" t="s">
        <v>1755</v>
      </c>
      <c r="E1803" s="12"/>
    </row>
    <row r="1804" spans="1:5" ht="15" hidden="1" customHeight="1">
      <c r="A1804" s="12"/>
      <c r="B1804" s="19" t="s">
        <v>3459</v>
      </c>
      <c r="C1804" s="14" t="s">
        <v>3460</v>
      </c>
      <c r="D1804" s="14" t="s">
        <v>3461</v>
      </c>
      <c r="E1804" s="12"/>
    </row>
    <row r="1805" spans="1:5" ht="15" hidden="1" customHeight="1">
      <c r="A1805" s="12"/>
      <c r="B1805" s="19" t="s">
        <v>3459</v>
      </c>
      <c r="C1805" s="14" t="s">
        <v>3460</v>
      </c>
      <c r="D1805" s="14" t="s">
        <v>2172</v>
      </c>
      <c r="E1805" s="12"/>
    </row>
    <row r="1806" spans="1:5" ht="15" hidden="1" customHeight="1">
      <c r="A1806" s="12"/>
      <c r="B1806" s="19" t="s">
        <v>3459</v>
      </c>
      <c r="C1806" s="14" t="s">
        <v>3460</v>
      </c>
      <c r="D1806" s="14" t="s">
        <v>3462</v>
      </c>
      <c r="E1806" s="12"/>
    </row>
    <row r="1807" spans="1:5" ht="15" hidden="1" customHeight="1">
      <c r="A1807" s="12"/>
      <c r="B1807" s="19" t="s">
        <v>3459</v>
      </c>
      <c r="C1807" s="14" t="s">
        <v>3460</v>
      </c>
      <c r="D1807" s="14" t="s">
        <v>3463</v>
      </c>
      <c r="E1807" s="12"/>
    </row>
    <row r="1808" spans="1:5" ht="15" hidden="1" customHeight="1">
      <c r="A1808" s="12"/>
      <c r="B1808" s="19" t="s">
        <v>3459</v>
      </c>
      <c r="C1808" s="14" t="s">
        <v>3460</v>
      </c>
      <c r="D1808" s="14" t="s">
        <v>3464</v>
      </c>
      <c r="E1808" s="12"/>
    </row>
    <row r="1809" spans="1:5" ht="15" hidden="1" customHeight="1">
      <c r="A1809" s="12"/>
      <c r="B1809" s="19" t="s">
        <v>3459</v>
      </c>
      <c r="C1809" s="14" t="s">
        <v>3460</v>
      </c>
      <c r="D1809" s="14" t="s">
        <v>3465</v>
      </c>
      <c r="E1809" s="12"/>
    </row>
    <row r="1810" spans="1:5" ht="15" hidden="1" customHeight="1">
      <c r="A1810" s="12"/>
      <c r="B1810" s="19" t="s">
        <v>3459</v>
      </c>
      <c r="C1810" s="14" t="s">
        <v>3460</v>
      </c>
      <c r="D1810" s="14" t="s">
        <v>3466</v>
      </c>
      <c r="E1810" s="12"/>
    </row>
    <row r="1811" spans="1:5" ht="15" hidden="1" customHeight="1">
      <c r="A1811" s="12"/>
      <c r="B1811" s="19" t="s">
        <v>3459</v>
      </c>
      <c r="C1811" s="14" t="s">
        <v>3460</v>
      </c>
      <c r="D1811" s="14" t="s">
        <v>3467</v>
      </c>
      <c r="E1811" s="12"/>
    </row>
    <row r="1812" spans="1:5" ht="15" hidden="1" customHeight="1">
      <c r="A1812" s="12"/>
      <c r="B1812" s="19" t="s">
        <v>3459</v>
      </c>
      <c r="C1812" s="14" t="s">
        <v>3460</v>
      </c>
      <c r="D1812" s="14" t="s">
        <v>3468</v>
      </c>
      <c r="E1812" s="12"/>
    </row>
    <row r="1813" spans="1:5" ht="15" hidden="1" customHeight="1">
      <c r="A1813" s="12"/>
      <c r="B1813" s="19" t="s">
        <v>3459</v>
      </c>
      <c r="C1813" s="14" t="s">
        <v>3460</v>
      </c>
      <c r="D1813" s="14" t="s">
        <v>3469</v>
      </c>
      <c r="E1813" s="12"/>
    </row>
    <row r="1814" spans="1:5" ht="15" hidden="1" customHeight="1">
      <c r="A1814" s="12"/>
      <c r="B1814" s="19" t="s">
        <v>3459</v>
      </c>
      <c r="C1814" s="14" t="s">
        <v>3470</v>
      </c>
      <c r="D1814" s="14" t="s">
        <v>1755</v>
      </c>
      <c r="E1814" s="12"/>
    </row>
    <row r="1815" spans="1:5" ht="15" hidden="1" customHeight="1">
      <c r="A1815" s="12"/>
      <c r="B1815" s="19" t="s">
        <v>3459</v>
      </c>
      <c r="C1815" s="14" t="s">
        <v>3470</v>
      </c>
      <c r="D1815" s="14" t="s">
        <v>3471</v>
      </c>
      <c r="E1815" s="12"/>
    </row>
    <row r="1816" spans="1:5" ht="15" hidden="1" customHeight="1">
      <c r="A1816" s="12"/>
      <c r="B1816" s="19" t="s">
        <v>3459</v>
      </c>
      <c r="C1816" s="14" t="s">
        <v>3470</v>
      </c>
      <c r="D1816" s="14" t="s">
        <v>3472</v>
      </c>
      <c r="E1816" s="12"/>
    </row>
    <row r="1817" spans="1:5" ht="15" hidden="1" customHeight="1">
      <c r="A1817" s="12"/>
      <c r="B1817" s="19" t="s">
        <v>3459</v>
      </c>
      <c r="C1817" s="14" t="s">
        <v>3470</v>
      </c>
      <c r="D1817" s="14" t="s">
        <v>3473</v>
      </c>
      <c r="E1817" s="12"/>
    </row>
    <row r="1818" spans="1:5" ht="15" hidden="1" customHeight="1">
      <c r="A1818" s="12"/>
      <c r="B1818" s="19" t="s">
        <v>3459</v>
      </c>
      <c r="C1818" s="14" t="s">
        <v>3470</v>
      </c>
      <c r="D1818" s="14" t="s">
        <v>3474</v>
      </c>
      <c r="E1818" s="12"/>
    </row>
    <row r="1819" spans="1:5" ht="15" hidden="1" customHeight="1">
      <c r="A1819" s="12"/>
      <c r="B1819" s="19" t="s">
        <v>3459</v>
      </c>
      <c r="C1819" s="14" t="s">
        <v>3470</v>
      </c>
      <c r="D1819" s="14" t="s">
        <v>3475</v>
      </c>
      <c r="E1819" s="12"/>
    </row>
    <row r="1820" spans="1:5" ht="15" hidden="1" customHeight="1">
      <c r="A1820" s="12"/>
      <c r="B1820" s="19" t="s">
        <v>3459</v>
      </c>
      <c r="C1820" s="14" t="s">
        <v>3470</v>
      </c>
      <c r="D1820" s="14" t="s">
        <v>3476</v>
      </c>
      <c r="E1820" s="12"/>
    </row>
    <row r="1821" spans="1:5" ht="15" hidden="1" customHeight="1">
      <c r="A1821" s="12"/>
      <c r="B1821" s="19" t="s">
        <v>3459</v>
      </c>
      <c r="C1821" s="14" t="s">
        <v>3470</v>
      </c>
      <c r="D1821" s="14" t="s">
        <v>3477</v>
      </c>
      <c r="E1821" s="12"/>
    </row>
    <row r="1822" spans="1:5" ht="15" hidden="1" customHeight="1">
      <c r="A1822" s="12"/>
      <c r="B1822" s="19" t="s">
        <v>3459</v>
      </c>
      <c r="C1822" s="14" t="s">
        <v>3470</v>
      </c>
      <c r="D1822" s="14" t="s">
        <v>3478</v>
      </c>
      <c r="E1822" s="12"/>
    </row>
    <row r="1823" spans="1:5" ht="15" hidden="1" customHeight="1">
      <c r="A1823" s="12"/>
      <c r="B1823" s="19" t="s">
        <v>3459</v>
      </c>
      <c r="C1823" s="14" t="s">
        <v>3470</v>
      </c>
      <c r="D1823" s="14" t="s">
        <v>3479</v>
      </c>
      <c r="E1823" s="12"/>
    </row>
    <row r="1824" spans="1:5" ht="15" hidden="1" customHeight="1">
      <c r="A1824" s="12"/>
      <c r="B1824" s="19" t="s">
        <v>3459</v>
      </c>
      <c r="C1824" s="14" t="s">
        <v>3470</v>
      </c>
      <c r="D1824" s="14" t="s">
        <v>3480</v>
      </c>
      <c r="E1824" s="12"/>
    </row>
    <row r="1825" spans="1:5" ht="15" hidden="1" customHeight="1">
      <c r="A1825" s="12"/>
      <c r="B1825" s="19" t="s">
        <v>3459</v>
      </c>
      <c r="C1825" s="14" t="s">
        <v>3481</v>
      </c>
      <c r="D1825" s="14" t="s">
        <v>1755</v>
      </c>
      <c r="E1825" s="12"/>
    </row>
    <row r="1826" spans="1:5" ht="15" hidden="1" customHeight="1">
      <c r="A1826" s="12"/>
      <c r="B1826" s="19" t="s">
        <v>3459</v>
      </c>
      <c r="C1826" s="14" t="s">
        <v>3481</v>
      </c>
      <c r="D1826" s="14" t="s">
        <v>3482</v>
      </c>
      <c r="E1826" s="12"/>
    </row>
    <row r="1827" spans="1:5" ht="15" hidden="1" customHeight="1">
      <c r="A1827" s="12"/>
      <c r="B1827" s="19" t="s">
        <v>3459</v>
      </c>
      <c r="C1827" s="14" t="s">
        <v>3481</v>
      </c>
      <c r="D1827" s="14" t="s">
        <v>3483</v>
      </c>
      <c r="E1827" s="12"/>
    </row>
    <row r="1828" spans="1:5" ht="15" hidden="1" customHeight="1">
      <c r="A1828" s="12"/>
      <c r="B1828" s="19" t="s">
        <v>3459</v>
      </c>
      <c r="C1828" s="14" t="s">
        <v>3481</v>
      </c>
      <c r="D1828" s="14" t="s">
        <v>3484</v>
      </c>
      <c r="E1828" s="12"/>
    </row>
    <row r="1829" spans="1:5" ht="15" hidden="1" customHeight="1">
      <c r="A1829" s="12"/>
      <c r="B1829" s="19" t="s">
        <v>3459</v>
      </c>
      <c r="C1829" s="14" t="s">
        <v>3481</v>
      </c>
      <c r="D1829" s="14" t="s">
        <v>3485</v>
      </c>
      <c r="E1829" s="12"/>
    </row>
    <row r="1830" spans="1:5" ht="15" hidden="1" customHeight="1">
      <c r="A1830" s="12"/>
      <c r="B1830" s="19" t="s">
        <v>3459</v>
      </c>
      <c r="C1830" s="14" t="s">
        <v>3481</v>
      </c>
      <c r="D1830" s="14" t="s">
        <v>3486</v>
      </c>
      <c r="E1830" s="12"/>
    </row>
    <row r="1831" spans="1:5" ht="15" hidden="1" customHeight="1">
      <c r="A1831" s="12"/>
      <c r="B1831" s="19" t="s">
        <v>3459</v>
      </c>
      <c r="C1831" s="14" t="s">
        <v>3481</v>
      </c>
      <c r="D1831" s="14" t="s">
        <v>3487</v>
      </c>
      <c r="E1831" s="12"/>
    </row>
    <row r="1832" spans="1:5" ht="15" hidden="1" customHeight="1">
      <c r="A1832" s="12"/>
      <c r="B1832" s="19" t="s">
        <v>3459</v>
      </c>
      <c r="C1832" s="14" t="s">
        <v>3481</v>
      </c>
      <c r="D1832" s="14" t="s">
        <v>3488</v>
      </c>
      <c r="E1832" s="12"/>
    </row>
    <row r="1833" spans="1:5" ht="15" hidden="1" customHeight="1">
      <c r="A1833" s="12"/>
      <c r="B1833" s="19" t="s">
        <v>3459</v>
      </c>
      <c r="C1833" s="14" t="s">
        <v>3481</v>
      </c>
      <c r="D1833" s="14" t="s">
        <v>3489</v>
      </c>
      <c r="E1833" s="12"/>
    </row>
    <row r="1834" spans="1:5" ht="15" hidden="1" customHeight="1">
      <c r="A1834" s="12"/>
      <c r="B1834" s="19" t="s">
        <v>3459</v>
      </c>
      <c r="C1834" s="14" t="s">
        <v>3490</v>
      </c>
      <c r="D1834" s="14" t="s">
        <v>1755</v>
      </c>
      <c r="E1834" s="12"/>
    </row>
    <row r="1835" spans="1:5" ht="15" hidden="1" customHeight="1">
      <c r="A1835" s="12"/>
      <c r="B1835" s="19" t="s">
        <v>3459</v>
      </c>
      <c r="C1835" s="14" t="s">
        <v>3490</v>
      </c>
      <c r="D1835" s="14" t="s">
        <v>3491</v>
      </c>
      <c r="E1835" s="12"/>
    </row>
    <row r="1836" spans="1:5" ht="15" hidden="1" customHeight="1">
      <c r="A1836" s="12"/>
      <c r="B1836" s="19" t="s">
        <v>3459</v>
      </c>
      <c r="C1836" s="14" t="s">
        <v>3490</v>
      </c>
      <c r="D1836" s="14" t="s">
        <v>3492</v>
      </c>
      <c r="E1836" s="12"/>
    </row>
    <row r="1837" spans="1:5" ht="15" hidden="1" customHeight="1">
      <c r="A1837" s="12"/>
      <c r="B1837" s="19" t="s">
        <v>3459</v>
      </c>
      <c r="C1837" s="14" t="s">
        <v>3490</v>
      </c>
      <c r="D1837" s="14" t="s">
        <v>3493</v>
      </c>
      <c r="E1837" s="12"/>
    </row>
    <row r="1838" spans="1:5" ht="15" hidden="1" customHeight="1">
      <c r="A1838" s="12"/>
      <c r="B1838" s="19" t="s">
        <v>3459</v>
      </c>
      <c r="C1838" s="14" t="s">
        <v>3490</v>
      </c>
      <c r="D1838" s="14" t="s">
        <v>3494</v>
      </c>
      <c r="E1838" s="12"/>
    </row>
    <row r="1839" spans="1:5" ht="15" hidden="1" customHeight="1">
      <c r="A1839" s="12"/>
      <c r="B1839" s="19" t="s">
        <v>3459</v>
      </c>
      <c r="C1839" s="14" t="s">
        <v>3490</v>
      </c>
      <c r="D1839" s="14" t="s">
        <v>3495</v>
      </c>
      <c r="E1839" s="12"/>
    </row>
    <row r="1840" spans="1:5" ht="15" hidden="1" customHeight="1">
      <c r="A1840" s="12"/>
      <c r="B1840" s="19" t="s">
        <v>3459</v>
      </c>
      <c r="C1840" s="14" t="s">
        <v>3490</v>
      </c>
      <c r="D1840" s="14" t="s">
        <v>3496</v>
      </c>
      <c r="E1840" s="12"/>
    </row>
    <row r="1841" spans="1:5" ht="15" hidden="1" customHeight="1">
      <c r="A1841" s="12"/>
      <c r="B1841" s="19" t="s">
        <v>3459</v>
      </c>
      <c r="C1841" s="14" t="s">
        <v>3490</v>
      </c>
      <c r="D1841" s="14" t="s">
        <v>3497</v>
      </c>
      <c r="E1841" s="12"/>
    </row>
    <row r="1842" spans="1:5" ht="15" hidden="1" customHeight="1">
      <c r="A1842" s="12"/>
      <c r="B1842" s="19" t="s">
        <v>3459</v>
      </c>
      <c r="C1842" s="14" t="s">
        <v>3490</v>
      </c>
      <c r="D1842" s="14" t="s">
        <v>3498</v>
      </c>
      <c r="E1842" s="12"/>
    </row>
    <row r="1843" spans="1:5" ht="15" hidden="1" customHeight="1">
      <c r="A1843" s="12"/>
      <c r="B1843" s="19" t="s">
        <v>3459</v>
      </c>
      <c r="C1843" s="14" t="s">
        <v>3490</v>
      </c>
      <c r="D1843" s="14" t="s">
        <v>3499</v>
      </c>
      <c r="E1843" s="12"/>
    </row>
    <row r="1844" spans="1:5" ht="15" hidden="1" customHeight="1">
      <c r="A1844" s="12"/>
      <c r="B1844" s="19" t="s">
        <v>3459</v>
      </c>
      <c r="C1844" s="14" t="s">
        <v>3490</v>
      </c>
      <c r="D1844" s="14" t="s">
        <v>3500</v>
      </c>
      <c r="E1844" s="12"/>
    </row>
    <row r="1845" spans="1:5" ht="15" hidden="1" customHeight="1">
      <c r="A1845" s="12"/>
      <c r="B1845" s="19" t="s">
        <v>3459</v>
      </c>
      <c r="C1845" s="14" t="s">
        <v>3501</v>
      </c>
      <c r="D1845" s="14" t="s">
        <v>1755</v>
      </c>
      <c r="E1845" s="12"/>
    </row>
    <row r="1846" spans="1:5" ht="15" hidden="1" customHeight="1">
      <c r="A1846" s="12"/>
      <c r="B1846" s="19" t="s">
        <v>3459</v>
      </c>
      <c r="C1846" s="14" t="s">
        <v>3501</v>
      </c>
      <c r="D1846" s="14" t="s">
        <v>3502</v>
      </c>
      <c r="E1846" s="12"/>
    </row>
    <row r="1847" spans="1:5" ht="15" hidden="1" customHeight="1">
      <c r="A1847" s="12"/>
      <c r="B1847" s="19" t="s">
        <v>3459</v>
      </c>
      <c r="C1847" s="14" t="s">
        <v>3501</v>
      </c>
      <c r="D1847" s="14" t="s">
        <v>3503</v>
      </c>
      <c r="E1847" s="12"/>
    </row>
    <row r="1848" spans="1:5" ht="15" hidden="1" customHeight="1">
      <c r="A1848" s="12"/>
      <c r="B1848" s="19" t="s">
        <v>3459</v>
      </c>
      <c r="C1848" s="14" t="s">
        <v>3501</v>
      </c>
      <c r="D1848" s="14" t="s">
        <v>3504</v>
      </c>
      <c r="E1848" s="12"/>
    </row>
    <row r="1849" spans="1:5" ht="15" hidden="1" customHeight="1">
      <c r="A1849" s="12"/>
      <c r="B1849" s="19" t="s">
        <v>3459</v>
      </c>
      <c r="C1849" s="14" t="s">
        <v>3501</v>
      </c>
      <c r="D1849" s="14" t="s">
        <v>3505</v>
      </c>
      <c r="E1849" s="12"/>
    </row>
    <row r="1850" spans="1:5" ht="15" hidden="1" customHeight="1">
      <c r="A1850" s="12"/>
      <c r="B1850" s="19" t="s">
        <v>3459</v>
      </c>
      <c r="C1850" s="14" t="s">
        <v>3501</v>
      </c>
      <c r="D1850" s="14" t="s">
        <v>3506</v>
      </c>
      <c r="E1850" s="12"/>
    </row>
    <row r="1851" spans="1:5" ht="15" hidden="1" customHeight="1">
      <c r="A1851" s="12"/>
      <c r="B1851" s="19" t="s">
        <v>3459</v>
      </c>
      <c r="C1851" s="14" t="s">
        <v>3501</v>
      </c>
      <c r="D1851" s="14" t="s">
        <v>3507</v>
      </c>
      <c r="E1851" s="12"/>
    </row>
    <row r="1852" spans="1:5" ht="15" hidden="1" customHeight="1">
      <c r="A1852" s="12"/>
      <c r="B1852" s="19" t="s">
        <v>3459</v>
      </c>
      <c r="C1852" s="14" t="s">
        <v>3501</v>
      </c>
      <c r="D1852" s="14" t="s">
        <v>3508</v>
      </c>
      <c r="E1852" s="12"/>
    </row>
    <row r="1853" spans="1:5" ht="15" hidden="1" customHeight="1">
      <c r="A1853" s="12"/>
      <c r="B1853" s="20" t="s">
        <v>3459</v>
      </c>
      <c r="C1853" s="14" t="s">
        <v>3509</v>
      </c>
      <c r="D1853" s="14" t="s">
        <v>1755</v>
      </c>
      <c r="E1853" s="12"/>
    </row>
    <row r="1854" spans="1:5" ht="0.95" hidden="1" customHeight="1">
      <c r="A1854" s="12"/>
      <c r="B1854" s="21"/>
      <c r="C1854" s="21"/>
      <c r="D1854" s="21"/>
      <c r="E1854" s="12"/>
    </row>
    <row r="1855" spans="1:5" ht="12" hidden="1" customHeight="1">
      <c r="A1855" s="12"/>
      <c r="B1855" s="22" t="s">
        <v>1750</v>
      </c>
      <c r="C1855" s="15" t="s">
        <v>1751</v>
      </c>
      <c r="D1855" s="15" t="s">
        <v>1752</v>
      </c>
      <c r="E1855" s="12"/>
    </row>
    <row r="1856" spans="1:5" ht="15" hidden="1" customHeight="1">
      <c r="A1856" s="12"/>
      <c r="B1856" s="19" t="s">
        <v>3459</v>
      </c>
      <c r="C1856" s="14" t="s">
        <v>3509</v>
      </c>
      <c r="D1856" s="14" t="s">
        <v>3510</v>
      </c>
      <c r="E1856" s="12"/>
    </row>
    <row r="1857" spans="1:5" ht="15" hidden="1" customHeight="1">
      <c r="A1857" s="12"/>
      <c r="B1857" s="19" t="s">
        <v>3459</v>
      </c>
      <c r="C1857" s="14" t="s">
        <v>3509</v>
      </c>
      <c r="D1857" s="14" t="s">
        <v>2446</v>
      </c>
      <c r="E1857" s="12"/>
    </row>
    <row r="1858" spans="1:5" ht="15" hidden="1" customHeight="1">
      <c r="A1858" s="12"/>
      <c r="B1858" s="19" t="s">
        <v>3459</v>
      </c>
      <c r="C1858" s="14" t="s">
        <v>3509</v>
      </c>
      <c r="D1858" s="14" t="s">
        <v>3511</v>
      </c>
      <c r="E1858" s="12"/>
    </row>
    <row r="1859" spans="1:5" ht="15" hidden="1" customHeight="1">
      <c r="A1859" s="12"/>
      <c r="B1859" s="19" t="s">
        <v>3459</v>
      </c>
      <c r="C1859" s="14" t="s">
        <v>3509</v>
      </c>
      <c r="D1859" s="14" t="s">
        <v>3512</v>
      </c>
      <c r="E1859" s="12"/>
    </row>
    <row r="1860" spans="1:5" ht="15" hidden="1" customHeight="1">
      <c r="A1860" s="12"/>
      <c r="B1860" s="19" t="s">
        <v>3459</v>
      </c>
      <c r="C1860" s="14" t="s">
        <v>3509</v>
      </c>
      <c r="D1860" s="14" t="s">
        <v>3513</v>
      </c>
      <c r="E1860" s="12"/>
    </row>
    <row r="1861" spans="1:5" ht="15" hidden="1" customHeight="1">
      <c r="A1861" s="12"/>
      <c r="B1861" s="19" t="s">
        <v>3459</v>
      </c>
      <c r="C1861" s="14" t="s">
        <v>3509</v>
      </c>
      <c r="D1861" s="14" t="s">
        <v>3514</v>
      </c>
      <c r="E1861" s="12"/>
    </row>
    <row r="1862" spans="1:5" ht="15" hidden="1" customHeight="1">
      <c r="A1862" s="12"/>
      <c r="B1862" s="19" t="s">
        <v>3459</v>
      </c>
      <c r="C1862" s="14" t="s">
        <v>3509</v>
      </c>
      <c r="D1862" s="14" t="s">
        <v>3515</v>
      </c>
      <c r="E1862" s="12"/>
    </row>
    <row r="1863" spans="1:5" ht="15" hidden="1" customHeight="1">
      <c r="A1863" s="12"/>
      <c r="B1863" s="19" t="s">
        <v>3459</v>
      </c>
      <c r="C1863" s="14" t="s">
        <v>3509</v>
      </c>
      <c r="D1863" s="14" t="s">
        <v>3516</v>
      </c>
      <c r="E1863" s="12"/>
    </row>
    <row r="1864" spans="1:5" ht="15" hidden="1" customHeight="1">
      <c r="A1864" s="12"/>
      <c r="B1864" s="19" t="s">
        <v>3459</v>
      </c>
      <c r="C1864" s="14" t="s">
        <v>3517</v>
      </c>
      <c r="D1864" s="14" t="s">
        <v>1755</v>
      </c>
      <c r="E1864" s="12"/>
    </row>
    <row r="1865" spans="1:5" ht="15" hidden="1" customHeight="1">
      <c r="A1865" s="12"/>
      <c r="B1865" s="19" t="s">
        <v>3459</v>
      </c>
      <c r="C1865" s="14" t="s">
        <v>3517</v>
      </c>
      <c r="D1865" s="14" t="s">
        <v>3518</v>
      </c>
      <c r="E1865" s="12"/>
    </row>
    <row r="1866" spans="1:5" ht="15" hidden="1" customHeight="1">
      <c r="A1866" s="12"/>
      <c r="B1866" s="19" t="s">
        <v>3459</v>
      </c>
      <c r="C1866" s="14" t="s">
        <v>3517</v>
      </c>
      <c r="D1866" s="14" t="s">
        <v>3519</v>
      </c>
      <c r="E1866" s="12"/>
    </row>
    <row r="1867" spans="1:5" ht="15" hidden="1" customHeight="1">
      <c r="A1867" s="12"/>
      <c r="B1867" s="19" t="s">
        <v>3459</v>
      </c>
      <c r="C1867" s="14" t="s">
        <v>3517</v>
      </c>
      <c r="D1867" s="14" t="s">
        <v>3520</v>
      </c>
      <c r="E1867" s="12"/>
    </row>
    <row r="1868" spans="1:5" ht="15" hidden="1" customHeight="1">
      <c r="A1868" s="12"/>
      <c r="B1868" s="19" t="s">
        <v>3459</v>
      </c>
      <c r="C1868" s="14" t="s">
        <v>3517</v>
      </c>
      <c r="D1868" s="14" t="s">
        <v>3521</v>
      </c>
      <c r="E1868" s="12"/>
    </row>
    <row r="1869" spans="1:5" ht="15" hidden="1" customHeight="1">
      <c r="A1869" s="12"/>
      <c r="B1869" s="19" t="s">
        <v>3459</v>
      </c>
      <c r="C1869" s="14" t="s">
        <v>3517</v>
      </c>
      <c r="D1869" s="14" t="s">
        <v>3522</v>
      </c>
      <c r="E1869" s="12"/>
    </row>
    <row r="1870" spans="1:5" ht="15" hidden="1" customHeight="1">
      <c r="A1870" s="12"/>
      <c r="B1870" s="19" t="s">
        <v>3459</v>
      </c>
      <c r="C1870" s="14" t="s">
        <v>3517</v>
      </c>
      <c r="D1870" s="14" t="s">
        <v>3523</v>
      </c>
      <c r="E1870" s="12"/>
    </row>
    <row r="1871" spans="1:5" ht="15" hidden="1" customHeight="1">
      <c r="A1871" s="12"/>
      <c r="B1871" s="19" t="s">
        <v>3459</v>
      </c>
      <c r="C1871" s="14" t="s">
        <v>3524</v>
      </c>
      <c r="D1871" s="14" t="s">
        <v>1755</v>
      </c>
      <c r="E1871" s="12"/>
    </row>
    <row r="1872" spans="1:5" ht="15" hidden="1" customHeight="1">
      <c r="A1872" s="12"/>
      <c r="B1872" s="19" t="s">
        <v>3459</v>
      </c>
      <c r="C1872" s="14" t="s">
        <v>3524</v>
      </c>
      <c r="D1872" s="14" t="s">
        <v>3525</v>
      </c>
      <c r="E1872" s="12"/>
    </row>
    <row r="1873" spans="1:5" ht="15" hidden="1" customHeight="1">
      <c r="A1873" s="12"/>
      <c r="B1873" s="19" t="s">
        <v>3459</v>
      </c>
      <c r="C1873" s="14" t="s">
        <v>3524</v>
      </c>
      <c r="D1873" s="14" t="s">
        <v>3526</v>
      </c>
      <c r="E1873" s="12"/>
    </row>
    <row r="1874" spans="1:5" ht="15" hidden="1" customHeight="1">
      <c r="A1874" s="12"/>
      <c r="B1874" s="19" t="s">
        <v>3459</v>
      </c>
      <c r="C1874" s="14" t="s">
        <v>3524</v>
      </c>
      <c r="D1874" s="14" t="s">
        <v>3527</v>
      </c>
      <c r="E1874" s="12"/>
    </row>
    <row r="1875" spans="1:5" ht="15" hidden="1" customHeight="1">
      <c r="A1875" s="12"/>
      <c r="B1875" s="19" t="s">
        <v>3459</v>
      </c>
      <c r="C1875" s="14" t="s">
        <v>3524</v>
      </c>
      <c r="D1875" s="14" t="s">
        <v>3528</v>
      </c>
      <c r="E1875" s="12"/>
    </row>
    <row r="1876" spans="1:5" ht="15" hidden="1" customHeight="1">
      <c r="A1876" s="12"/>
      <c r="B1876" s="19" t="s">
        <v>3459</v>
      </c>
      <c r="C1876" s="14" t="s">
        <v>3524</v>
      </c>
      <c r="D1876" s="14" t="s">
        <v>3529</v>
      </c>
      <c r="E1876" s="12"/>
    </row>
    <row r="1877" spans="1:5" ht="15" hidden="1" customHeight="1">
      <c r="A1877" s="12"/>
      <c r="B1877" s="19" t="s">
        <v>3459</v>
      </c>
      <c r="C1877" s="14" t="s">
        <v>3524</v>
      </c>
      <c r="D1877" s="14" t="s">
        <v>3530</v>
      </c>
      <c r="E1877" s="12"/>
    </row>
    <row r="1878" spans="1:5" ht="15" hidden="1" customHeight="1">
      <c r="A1878" s="12"/>
      <c r="B1878" s="19" t="s">
        <v>3531</v>
      </c>
      <c r="C1878" s="14" t="s">
        <v>1755</v>
      </c>
      <c r="D1878" s="14" t="s">
        <v>1755</v>
      </c>
      <c r="E1878" s="12"/>
    </row>
    <row r="1879" spans="1:5" ht="15" hidden="1" customHeight="1">
      <c r="A1879" s="12"/>
      <c r="B1879" s="19" t="s">
        <v>3531</v>
      </c>
      <c r="C1879" s="14" t="s">
        <v>3532</v>
      </c>
      <c r="D1879" s="14" t="s">
        <v>1755</v>
      </c>
      <c r="E1879" s="12"/>
    </row>
    <row r="1880" spans="1:5" ht="15" hidden="1" customHeight="1">
      <c r="A1880" s="12"/>
      <c r="B1880" s="19" t="s">
        <v>3531</v>
      </c>
      <c r="C1880" s="14" t="s">
        <v>3532</v>
      </c>
      <c r="D1880" s="14" t="s">
        <v>3533</v>
      </c>
      <c r="E1880" s="12"/>
    </row>
    <row r="1881" spans="1:5" ht="15" hidden="1" customHeight="1">
      <c r="A1881" s="12"/>
      <c r="B1881" s="19" t="s">
        <v>3531</v>
      </c>
      <c r="C1881" s="14" t="s">
        <v>3532</v>
      </c>
      <c r="D1881" s="14" t="s">
        <v>3534</v>
      </c>
      <c r="E1881" s="12"/>
    </row>
    <row r="1882" spans="1:5" ht="15" hidden="1" customHeight="1">
      <c r="A1882" s="12"/>
      <c r="B1882" s="19" t="s">
        <v>3531</v>
      </c>
      <c r="C1882" s="14" t="s">
        <v>3532</v>
      </c>
      <c r="D1882" s="14" t="s">
        <v>3535</v>
      </c>
      <c r="E1882" s="12"/>
    </row>
    <row r="1883" spans="1:5" ht="15" hidden="1" customHeight="1">
      <c r="A1883" s="12"/>
      <c r="B1883" s="19" t="s">
        <v>3531</v>
      </c>
      <c r="C1883" s="14" t="s">
        <v>3532</v>
      </c>
      <c r="D1883" s="14" t="s">
        <v>3536</v>
      </c>
      <c r="E1883" s="12"/>
    </row>
    <row r="1884" spans="1:5" ht="15" hidden="1" customHeight="1">
      <c r="A1884" s="12"/>
      <c r="B1884" s="19" t="s">
        <v>3531</v>
      </c>
      <c r="C1884" s="14" t="s">
        <v>3532</v>
      </c>
      <c r="D1884" s="14" t="s">
        <v>3537</v>
      </c>
      <c r="E1884" s="12"/>
    </row>
    <row r="1885" spans="1:5" ht="15" hidden="1" customHeight="1">
      <c r="A1885" s="12"/>
      <c r="B1885" s="19" t="s">
        <v>3531</v>
      </c>
      <c r="C1885" s="14" t="s">
        <v>3532</v>
      </c>
      <c r="D1885" s="14" t="s">
        <v>3538</v>
      </c>
      <c r="E1885" s="12"/>
    </row>
    <row r="1886" spans="1:5" ht="15" hidden="1" customHeight="1">
      <c r="A1886" s="12"/>
      <c r="B1886" s="19" t="s">
        <v>3531</v>
      </c>
      <c r="C1886" s="14" t="s">
        <v>3532</v>
      </c>
      <c r="D1886" s="14" t="s">
        <v>3539</v>
      </c>
      <c r="E1886" s="12"/>
    </row>
    <row r="1887" spans="1:5" ht="15" hidden="1" customHeight="1">
      <c r="A1887" s="12"/>
      <c r="B1887" s="19" t="s">
        <v>3531</v>
      </c>
      <c r="C1887" s="14" t="s">
        <v>3532</v>
      </c>
      <c r="D1887" s="14" t="s">
        <v>3540</v>
      </c>
      <c r="E1887" s="12"/>
    </row>
    <row r="1888" spans="1:5" ht="15" hidden="1" customHeight="1">
      <c r="A1888" s="12"/>
      <c r="B1888" s="19" t="s">
        <v>3531</v>
      </c>
      <c r="C1888" s="14" t="s">
        <v>3532</v>
      </c>
      <c r="D1888" s="14" t="s">
        <v>3541</v>
      </c>
      <c r="E1888" s="12"/>
    </row>
    <row r="1889" spans="1:5" ht="15" hidden="1" customHeight="1">
      <c r="A1889" s="12"/>
      <c r="B1889" s="19" t="s">
        <v>3531</v>
      </c>
      <c r="C1889" s="14" t="s">
        <v>3532</v>
      </c>
      <c r="D1889" s="14" t="s">
        <v>3542</v>
      </c>
      <c r="E1889" s="12"/>
    </row>
    <row r="1890" spans="1:5" ht="15" hidden="1" customHeight="1">
      <c r="A1890" s="12"/>
      <c r="B1890" s="19" t="s">
        <v>3531</v>
      </c>
      <c r="C1890" s="14" t="s">
        <v>3532</v>
      </c>
      <c r="D1890" s="14" t="s">
        <v>3543</v>
      </c>
      <c r="E1890" s="12"/>
    </row>
    <row r="1891" spans="1:5" ht="15" hidden="1" customHeight="1">
      <c r="A1891" s="12"/>
      <c r="B1891" s="19" t="s">
        <v>3531</v>
      </c>
      <c r="C1891" s="14" t="s">
        <v>3532</v>
      </c>
      <c r="D1891" s="14" t="s">
        <v>3544</v>
      </c>
      <c r="E1891" s="12"/>
    </row>
    <row r="1892" spans="1:5" ht="15" hidden="1" customHeight="1">
      <c r="A1892" s="12"/>
      <c r="B1892" s="19" t="s">
        <v>3531</v>
      </c>
      <c r="C1892" s="14" t="s">
        <v>3532</v>
      </c>
      <c r="D1892" s="14" t="s">
        <v>3222</v>
      </c>
      <c r="E1892" s="12"/>
    </row>
    <row r="1893" spans="1:5" ht="15" hidden="1" customHeight="1">
      <c r="A1893" s="12"/>
      <c r="B1893" s="19" t="s">
        <v>3531</v>
      </c>
      <c r="C1893" s="14" t="s">
        <v>3532</v>
      </c>
      <c r="D1893" s="14" t="s">
        <v>3545</v>
      </c>
      <c r="E1893" s="12"/>
    </row>
    <row r="1894" spans="1:5" ht="15" hidden="1" customHeight="1">
      <c r="A1894" s="12"/>
      <c r="B1894" s="19" t="s">
        <v>3531</v>
      </c>
      <c r="C1894" s="14" t="s">
        <v>3532</v>
      </c>
      <c r="D1894" s="14" t="s">
        <v>3546</v>
      </c>
      <c r="E1894" s="12"/>
    </row>
    <row r="1895" spans="1:5" ht="15" hidden="1" customHeight="1">
      <c r="A1895" s="12"/>
      <c r="B1895" s="19" t="s">
        <v>3531</v>
      </c>
      <c r="C1895" s="14" t="s">
        <v>3547</v>
      </c>
      <c r="D1895" s="14" t="s">
        <v>1755</v>
      </c>
      <c r="E1895" s="12"/>
    </row>
    <row r="1896" spans="1:5" ht="15" hidden="1" customHeight="1">
      <c r="A1896" s="12"/>
      <c r="B1896" s="19" t="s">
        <v>3531</v>
      </c>
      <c r="C1896" s="14" t="s">
        <v>3547</v>
      </c>
      <c r="D1896" s="14" t="s">
        <v>3548</v>
      </c>
      <c r="E1896" s="12"/>
    </row>
    <row r="1897" spans="1:5" ht="15" hidden="1" customHeight="1">
      <c r="A1897" s="12"/>
      <c r="B1897" s="19" t="s">
        <v>3531</v>
      </c>
      <c r="C1897" s="14" t="s">
        <v>3547</v>
      </c>
      <c r="D1897" s="14" t="s">
        <v>3549</v>
      </c>
      <c r="E1897" s="12"/>
    </row>
    <row r="1898" spans="1:5" ht="15" hidden="1" customHeight="1">
      <c r="A1898" s="12"/>
      <c r="B1898" s="19" t="s">
        <v>3531</v>
      </c>
      <c r="C1898" s="14" t="s">
        <v>3547</v>
      </c>
      <c r="D1898" s="14" t="s">
        <v>3550</v>
      </c>
      <c r="E1898" s="12"/>
    </row>
    <row r="1899" spans="1:5" ht="15" hidden="1" customHeight="1">
      <c r="A1899" s="12"/>
      <c r="B1899" s="19" t="s">
        <v>3531</v>
      </c>
      <c r="C1899" s="14" t="s">
        <v>3547</v>
      </c>
      <c r="D1899" s="14" t="s">
        <v>3551</v>
      </c>
      <c r="E1899" s="12"/>
    </row>
    <row r="1900" spans="1:5" ht="15" hidden="1" customHeight="1">
      <c r="A1900" s="12"/>
      <c r="B1900" s="19" t="s">
        <v>3531</v>
      </c>
      <c r="C1900" s="14" t="s">
        <v>3547</v>
      </c>
      <c r="D1900" s="14" t="s">
        <v>3552</v>
      </c>
      <c r="E1900" s="12"/>
    </row>
    <row r="1901" spans="1:5" ht="15" hidden="1" customHeight="1">
      <c r="A1901" s="12"/>
      <c r="B1901" s="19" t="s">
        <v>3531</v>
      </c>
      <c r="C1901" s="14" t="s">
        <v>3547</v>
      </c>
      <c r="D1901" s="14" t="s">
        <v>3553</v>
      </c>
      <c r="E1901" s="12"/>
    </row>
    <row r="1902" spans="1:5" ht="15" hidden="1" customHeight="1">
      <c r="A1902" s="12"/>
      <c r="B1902" s="19" t="s">
        <v>3531</v>
      </c>
      <c r="C1902" s="14" t="s">
        <v>3547</v>
      </c>
      <c r="D1902" s="14" t="s">
        <v>3554</v>
      </c>
      <c r="E1902" s="12"/>
    </row>
    <row r="1903" spans="1:5" ht="15" hidden="1" customHeight="1">
      <c r="A1903" s="12"/>
      <c r="B1903" s="19" t="s">
        <v>3531</v>
      </c>
      <c r="C1903" s="14" t="s">
        <v>3547</v>
      </c>
      <c r="D1903" s="14" t="s">
        <v>3555</v>
      </c>
      <c r="E1903" s="12"/>
    </row>
    <row r="1904" spans="1:5" ht="15" hidden="1" customHeight="1">
      <c r="A1904" s="12"/>
      <c r="B1904" s="19" t="s">
        <v>3531</v>
      </c>
      <c r="C1904" s="14" t="s">
        <v>3547</v>
      </c>
      <c r="D1904" s="14" t="s">
        <v>3556</v>
      </c>
      <c r="E1904" s="12"/>
    </row>
    <row r="1905" spans="1:5" ht="15" hidden="1" customHeight="1">
      <c r="A1905" s="12"/>
      <c r="B1905" s="19" t="s">
        <v>3531</v>
      </c>
      <c r="C1905" s="14" t="s">
        <v>3547</v>
      </c>
      <c r="D1905" s="14" t="s">
        <v>3557</v>
      </c>
      <c r="E1905" s="12"/>
    </row>
    <row r="1906" spans="1:5" ht="15" hidden="1" customHeight="1">
      <c r="A1906" s="12"/>
      <c r="B1906" s="20" t="s">
        <v>3531</v>
      </c>
      <c r="C1906" s="14" t="s">
        <v>3547</v>
      </c>
      <c r="D1906" s="14" t="s">
        <v>3558</v>
      </c>
      <c r="E1906" s="12"/>
    </row>
    <row r="1907" spans="1:5" ht="0.95" hidden="1" customHeight="1">
      <c r="A1907" s="12"/>
      <c r="B1907" s="21"/>
      <c r="C1907" s="21"/>
      <c r="D1907" s="21"/>
      <c r="E1907" s="12"/>
    </row>
    <row r="1908" spans="1:5" ht="12" hidden="1" customHeight="1">
      <c r="A1908" s="12"/>
      <c r="B1908" s="22" t="s">
        <v>1750</v>
      </c>
      <c r="C1908" s="15" t="s">
        <v>1751</v>
      </c>
      <c r="D1908" s="15" t="s">
        <v>1752</v>
      </c>
      <c r="E1908" s="12"/>
    </row>
    <row r="1909" spans="1:5" ht="15" hidden="1" customHeight="1">
      <c r="A1909" s="12"/>
      <c r="B1909" s="19" t="s">
        <v>3531</v>
      </c>
      <c r="C1909" s="14" t="s">
        <v>3547</v>
      </c>
      <c r="D1909" s="14" t="s">
        <v>3559</v>
      </c>
      <c r="E1909" s="12"/>
    </row>
    <row r="1910" spans="1:5" ht="15" hidden="1" customHeight="1">
      <c r="A1910" s="12"/>
      <c r="B1910" s="19" t="s">
        <v>3531</v>
      </c>
      <c r="C1910" s="14" t="s">
        <v>3547</v>
      </c>
      <c r="D1910" s="14" t="s">
        <v>3560</v>
      </c>
      <c r="E1910" s="12"/>
    </row>
    <row r="1911" spans="1:5" ht="15" hidden="1" customHeight="1">
      <c r="A1911" s="12"/>
      <c r="B1911" s="19" t="s">
        <v>3531</v>
      </c>
      <c r="C1911" s="14" t="s">
        <v>3547</v>
      </c>
      <c r="D1911" s="14" t="s">
        <v>3561</v>
      </c>
      <c r="E1911" s="12"/>
    </row>
    <row r="1912" spans="1:5" ht="15" hidden="1" customHeight="1">
      <c r="A1912" s="12"/>
      <c r="B1912" s="19" t="s">
        <v>3531</v>
      </c>
      <c r="C1912" s="14" t="s">
        <v>3547</v>
      </c>
      <c r="D1912" s="14" t="s">
        <v>3562</v>
      </c>
      <c r="E1912" s="12"/>
    </row>
    <row r="1913" spans="1:5" ht="15" hidden="1" customHeight="1">
      <c r="A1913" s="12"/>
      <c r="B1913" s="19" t="s">
        <v>3531</v>
      </c>
      <c r="C1913" s="14" t="s">
        <v>3563</v>
      </c>
      <c r="D1913" s="14" t="s">
        <v>1755</v>
      </c>
      <c r="E1913" s="12"/>
    </row>
    <row r="1914" spans="1:5" ht="15" hidden="1" customHeight="1">
      <c r="A1914" s="12"/>
      <c r="B1914" s="19" t="s">
        <v>3531</v>
      </c>
      <c r="C1914" s="14" t="s">
        <v>3563</v>
      </c>
      <c r="D1914" s="14" t="s">
        <v>3564</v>
      </c>
      <c r="E1914" s="12"/>
    </row>
    <row r="1915" spans="1:5" ht="15" hidden="1" customHeight="1">
      <c r="A1915" s="12"/>
      <c r="B1915" s="19" t="s">
        <v>3531</v>
      </c>
      <c r="C1915" s="14" t="s">
        <v>3563</v>
      </c>
      <c r="D1915" s="14" t="s">
        <v>3565</v>
      </c>
      <c r="E1915" s="12"/>
    </row>
    <row r="1916" spans="1:5" ht="15" hidden="1" customHeight="1">
      <c r="A1916" s="12"/>
      <c r="B1916" s="19" t="s">
        <v>3531</v>
      </c>
      <c r="C1916" s="14" t="s">
        <v>3563</v>
      </c>
      <c r="D1916" s="14" t="s">
        <v>3566</v>
      </c>
      <c r="E1916" s="12"/>
    </row>
    <row r="1917" spans="1:5" ht="15" hidden="1" customHeight="1">
      <c r="A1917" s="12"/>
      <c r="B1917" s="19" t="s">
        <v>3531</v>
      </c>
      <c r="C1917" s="14" t="s">
        <v>3563</v>
      </c>
      <c r="D1917" s="14" t="s">
        <v>3567</v>
      </c>
      <c r="E1917" s="12"/>
    </row>
    <row r="1918" spans="1:5" ht="15" hidden="1" customHeight="1">
      <c r="A1918" s="12"/>
      <c r="B1918" s="19" t="s">
        <v>3531</v>
      </c>
      <c r="C1918" s="14" t="s">
        <v>3563</v>
      </c>
      <c r="D1918" s="14" t="s">
        <v>3568</v>
      </c>
      <c r="E1918" s="12"/>
    </row>
    <row r="1919" spans="1:5" ht="15" hidden="1" customHeight="1">
      <c r="A1919" s="12"/>
      <c r="B1919" s="19" t="s">
        <v>3531</v>
      </c>
      <c r="C1919" s="14" t="s">
        <v>3563</v>
      </c>
      <c r="D1919" s="14" t="s">
        <v>3569</v>
      </c>
      <c r="E1919" s="12"/>
    </row>
    <row r="1920" spans="1:5" ht="15" hidden="1" customHeight="1">
      <c r="A1920" s="12"/>
      <c r="B1920" s="19" t="s">
        <v>3531</v>
      </c>
      <c r="C1920" s="14" t="s">
        <v>3563</v>
      </c>
      <c r="D1920" s="14" t="s">
        <v>3570</v>
      </c>
      <c r="E1920" s="12"/>
    </row>
    <row r="1921" spans="1:5" ht="15" hidden="1" customHeight="1">
      <c r="A1921" s="12"/>
      <c r="B1921" s="19" t="s">
        <v>3531</v>
      </c>
      <c r="C1921" s="14" t="s">
        <v>3563</v>
      </c>
      <c r="D1921" s="14" t="s">
        <v>3571</v>
      </c>
      <c r="E1921" s="12"/>
    </row>
    <row r="1922" spans="1:5" ht="15" hidden="1" customHeight="1">
      <c r="A1922" s="12"/>
      <c r="B1922" s="19" t="s">
        <v>3531</v>
      </c>
      <c r="C1922" s="14" t="s">
        <v>3563</v>
      </c>
      <c r="D1922" s="14" t="s">
        <v>3572</v>
      </c>
      <c r="E1922" s="12"/>
    </row>
    <row r="1923" spans="1:5" ht="15" hidden="1" customHeight="1">
      <c r="A1923" s="12"/>
      <c r="B1923" s="19" t="s">
        <v>3531</v>
      </c>
      <c r="C1923" s="14" t="s">
        <v>3563</v>
      </c>
      <c r="D1923" s="14" t="s">
        <v>3573</v>
      </c>
      <c r="E1923" s="12"/>
    </row>
    <row r="1924" spans="1:5" ht="15" hidden="1" customHeight="1">
      <c r="A1924" s="12"/>
      <c r="B1924" s="19" t="s">
        <v>3531</v>
      </c>
      <c r="C1924" s="14" t="s">
        <v>3574</v>
      </c>
      <c r="D1924" s="14" t="s">
        <v>1755</v>
      </c>
      <c r="E1924" s="12"/>
    </row>
    <row r="1925" spans="1:5" ht="15" hidden="1" customHeight="1">
      <c r="A1925" s="12"/>
      <c r="B1925" s="19" t="s">
        <v>3531</v>
      </c>
      <c r="C1925" s="14" t="s">
        <v>3574</v>
      </c>
      <c r="D1925" s="14" t="s">
        <v>3575</v>
      </c>
      <c r="E1925" s="12"/>
    </row>
    <row r="1926" spans="1:5" ht="15" hidden="1" customHeight="1">
      <c r="A1926" s="12"/>
      <c r="B1926" s="19" t="s">
        <v>3531</v>
      </c>
      <c r="C1926" s="14" t="s">
        <v>3574</v>
      </c>
      <c r="D1926" s="14" t="s">
        <v>3576</v>
      </c>
      <c r="E1926" s="12"/>
    </row>
    <row r="1927" spans="1:5" ht="15" hidden="1" customHeight="1">
      <c r="A1927" s="12"/>
      <c r="B1927" s="19" t="s">
        <v>3531</v>
      </c>
      <c r="C1927" s="14" t="s">
        <v>3574</v>
      </c>
      <c r="D1927" s="14" t="s">
        <v>3577</v>
      </c>
      <c r="E1927" s="12"/>
    </row>
    <row r="1928" spans="1:5" ht="15" hidden="1" customHeight="1">
      <c r="A1928" s="12"/>
      <c r="B1928" s="19" t="s">
        <v>3531</v>
      </c>
      <c r="C1928" s="14" t="s">
        <v>3574</v>
      </c>
      <c r="D1928" s="14" t="s">
        <v>3578</v>
      </c>
      <c r="E1928" s="12"/>
    </row>
    <row r="1929" spans="1:5" ht="15" hidden="1" customHeight="1">
      <c r="A1929" s="12"/>
      <c r="B1929" s="19" t="s">
        <v>3531</v>
      </c>
      <c r="C1929" s="14" t="s">
        <v>3574</v>
      </c>
      <c r="D1929" s="14" t="s">
        <v>3579</v>
      </c>
      <c r="E1929" s="12"/>
    </row>
    <row r="1930" spans="1:5" ht="15" hidden="1" customHeight="1">
      <c r="A1930" s="12"/>
      <c r="B1930" s="19" t="s">
        <v>3531</v>
      </c>
      <c r="C1930" s="14" t="s">
        <v>3574</v>
      </c>
      <c r="D1930" s="14" t="s">
        <v>3580</v>
      </c>
      <c r="E1930" s="12"/>
    </row>
    <row r="1931" spans="1:5" ht="15" hidden="1" customHeight="1">
      <c r="A1931" s="12"/>
      <c r="B1931" s="19" t="s">
        <v>3531</v>
      </c>
      <c r="C1931" s="14" t="s">
        <v>3574</v>
      </c>
      <c r="D1931" s="14" t="s">
        <v>3581</v>
      </c>
      <c r="E1931" s="12"/>
    </row>
    <row r="1932" spans="1:5" ht="15" hidden="1" customHeight="1">
      <c r="A1932" s="12"/>
      <c r="B1932" s="19" t="s">
        <v>3531</v>
      </c>
      <c r="C1932" s="14" t="s">
        <v>3582</v>
      </c>
      <c r="D1932" s="14" t="s">
        <v>1755</v>
      </c>
      <c r="E1932" s="12"/>
    </row>
    <row r="1933" spans="1:5" ht="15" hidden="1" customHeight="1">
      <c r="A1933" s="12"/>
      <c r="B1933" s="19" t="s">
        <v>3531</v>
      </c>
      <c r="C1933" s="14" t="s">
        <v>3582</v>
      </c>
      <c r="D1933" s="14" t="s">
        <v>3583</v>
      </c>
      <c r="E1933" s="12"/>
    </row>
    <row r="1934" spans="1:5" ht="15" hidden="1" customHeight="1">
      <c r="A1934" s="12"/>
      <c r="B1934" s="19" t="s">
        <v>3531</v>
      </c>
      <c r="C1934" s="14" t="s">
        <v>3582</v>
      </c>
      <c r="D1934" s="14" t="s">
        <v>3584</v>
      </c>
      <c r="E1934" s="12"/>
    </row>
    <row r="1935" spans="1:5" ht="15" hidden="1" customHeight="1">
      <c r="A1935" s="12"/>
      <c r="B1935" s="19" t="s">
        <v>3531</v>
      </c>
      <c r="C1935" s="14" t="s">
        <v>3582</v>
      </c>
      <c r="D1935" s="14" t="s">
        <v>3585</v>
      </c>
      <c r="E1935" s="12"/>
    </row>
    <row r="1936" spans="1:5" ht="15" hidden="1" customHeight="1">
      <c r="A1936" s="12"/>
      <c r="B1936" s="19" t="s">
        <v>3531</v>
      </c>
      <c r="C1936" s="14" t="s">
        <v>3582</v>
      </c>
      <c r="D1936" s="14" t="s">
        <v>3586</v>
      </c>
      <c r="E1936" s="12"/>
    </row>
    <row r="1937" spans="1:5" ht="15" hidden="1" customHeight="1">
      <c r="A1937" s="12"/>
      <c r="B1937" s="19" t="s">
        <v>3531</v>
      </c>
      <c r="C1937" s="14" t="s">
        <v>3582</v>
      </c>
      <c r="D1937" s="14" t="s">
        <v>3587</v>
      </c>
      <c r="E1937" s="12"/>
    </row>
    <row r="1938" spans="1:5" ht="15" hidden="1" customHeight="1">
      <c r="A1938" s="12"/>
      <c r="B1938" s="19" t="s">
        <v>3531</v>
      </c>
      <c r="C1938" s="14" t="s">
        <v>3588</v>
      </c>
      <c r="D1938" s="14" t="s">
        <v>1755</v>
      </c>
      <c r="E1938" s="12"/>
    </row>
    <row r="1939" spans="1:5" ht="15" hidden="1" customHeight="1">
      <c r="A1939" s="12"/>
      <c r="B1939" s="19" t="s">
        <v>3531</v>
      </c>
      <c r="C1939" s="14" t="s">
        <v>3588</v>
      </c>
      <c r="D1939" s="14" t="s">
        <v>3589</v>
      </c>
      <c r="E1939" s="12"/>
    </row>
    <row r="1940" spans="1:5" ht="15" hidden="1" customHeight="1">
      <c r="A1940" s="12"/>
      <c r="B1940" s="19" t="s">
        <v>3531</v>
      </c>
      <c r="C1940" s="14" t="s">
        <v>3588</v>
      </c>
      <c r="D1940" s="14" t="s">
        <v>3590</v>
      </c>
      <c r="E1940" s="12"/>
    </row>
    <row r="1941" spans="1:5" ht="15" hidden="1" customHeight="1">
      <c r="A1941" s="12"/>
      <c r="B1941" s="19" t="s">
        <v>3531</v>
      </c>
      <c r="C1941" s="14" t="s">
        <v>3588</v>
      </c>
      <c r="D1941" s="14" t="s">
        <v>3591</v>
      </c>
      <c r="E1941" s="12"/>
    </row>
    <row r="1942" spans="1:5" ht="15" hidden="1" customHeight="1">
      <c r="A1942" s="12"/>
      <c r="B1942" s="19" t="s">
        <v>3531</v>
      </c>
      <c r="C1942" s="14" t="s">
        <v>3588</v>
      </c>
      <c r="D1942" s="14" t="s">
        <v>3592</v>
      </c>
      <c r="E1942" s="12"/>
    </row>
    <row r="1943" spans="1:5" ht="15" hidden="1" customHeight="1">
      <c r="A1943" s="12"/>
      <c r="B1943" s="19" t="s">
        <v>3531</v>
      </c>
      <c r="C1943" s="14" t="s">
        <v>3588</v>
      </c>
      <c r="D1943" s="14" t="s">
        <v>3593</v>
      </c>
      <c r="E1943" s="12"/>
    </row>
    <row r="1944" spans="1:5" ht="15" hidden="1" customHeight="1">
      <c r="A1944" s="12"/>
      <c r="B1944" s="19" t="s">
        <v>3531</v>
      </c>
      <c r="C1944" s="14" t="s">
        <v>3588</v>
      </c>
      <c r="D1944" s="14" t="s">
        <v>3594</v>
      </c>
      <c r="E1944" s="12"/>
    </row>
    <row r="1945" spans="1:5" ht="15" hidden="1" customHeight="1">
      <c r="A1945" s="12"/>
      <c r="B1945" s="19" t="s">
        <v>3531</v>
      </c>
      <c r="C1945" s="14" t="s">
        <v>3588</v>
      </c>
      <c r="D1945" s="14" t="s">
        <v>3595</v>
      </c>
      <c r="E1945" s="12"/>
    </row>
    <row r="1946" spans="1:5" ht="15" hidden="1" customHeight="1">
      <c r="A1946" s="12"/>
      <c r="B1946" s="19" t="s">
        <v>3531</v>
      </c>
      <c r="C1946" s="14" t="s">
        <v>3588</v>
      </c>
      <c r="D1946" s="14" t="s">
        <v>3596</v>
      </c>
      <c r="E1946" s="12"/>
    </row>
    <row r="1947" spans="1:5" ht="15" hidden="1" customHeight="1">
      <c r="A1947" s="12"/>
      <c r="B1947" s="19" t="s">
        <v>3531</v>
      </c>
      <c r="C1947" s="14" t="s">
        <v>3597</v>
      </c>
      <c r="D1947" s="14" t="s">
        <v>1755</v>
      </c>
      <c r="E1947" s="12"/>
    </row>
    <row r="1948" spans="1:5" ht="15" hidden="1" customHeight="1">
      <c r="A1948" s="12"/>
      <c r="B1948" s="19" t="s">
        <v>3531</v>
      </c>
      <c r="C1948" s="14" t="s">
        <v>3597</v>
      </c>
      <c r="D1948" s="14" t="s">
        <v>3598</v>
      </c>
      <c r="E1948" s="12"/>
    </row>
    <row r="1949" spans="1:5" ht="15" hidden="1" customHeight="1">
      <c r="A1949" s="12"/>
      <c r="B1949" s="19" t="s">
        <v>3531</v>
      </c>
      <c r="C1949" s="14" t="s">
        <v>3597</v>
      </c>
      <c r="D1949" s="14" t="s">
        <v>3599</v>
      </c>
      <c r="E1949" s="12"/>
    </row>
    <row r="1950" spans="1:5" ht="15" hidden="1" customHeight="1">
      <c r="A1950" s="12"/>
      <c r="B1950" s="19" t="s">
        <v>3531</v>
      </c>
      <c r="C1950" s="14" t="s">
        <v>3597</v>
      </c>
      <c r="D1950" s="14" t="s">
        <v>3600</v>
      </c>
      <c r="E1950" s="12"/>
    </row>
    <row r="1951" spans="1:5" ht="15" hidden="1" customHeight="1">
      <c r="A1951" s="12"/>
      <c r="B1951" s="19" t="s">
        <v>3531</v>
      </c>
      <c r="C1951" s="14" t="s">
        <v>3597</v>
      </c>
      <c r="D1951" s="14" t="s">
        <v>3601</v>
      </c>
      <c r="E1951" s="12"/>
    </row>
    <row r="1952" spans="1:5" ht="15" hidden="1" customHeight="1">
      <c r="A1952" s="12"/>
      <c r="B1952" s="19" t="s">
        <v>3531</v>
      </c>
      <c r="C1952" s="14" t="s">
        <v>3597</v>
      </c>
      <c r="D1952" s="14" t="s">
        <v>3602</v>
      </c>
      <c r="E1952" s="12"/>
    </row>
    <row r="1953" spans="1:5" ht="15" hidden="1" customHeight="1">
      <c r="A1953" s="12"/>
      <c r="B1953" s="19" t="s">
        <v>3531</v>
      </c>
      <c r="C1953" s="14" t="s">
        <v>3597</v>
      </c>
      <c r="D1953" s="14" t="s">
        <v>2982</v>
      </c>
      <c r="E1953" s="12"/>
    </row>
    <row r="1954" spans="1:5" ht="15" hidden="1" customHeight="1">
      <c r="A1954" s="12"/>
      <c r="B1954" s="19" t="s">
        <v>3531</v>
      </c>
      <c r="C1954" s="14" t="s">
        <v>3597</v>
      </c>
      <c r="D1954" s="14" t="s">
        <v>3603</v>
      </c>
      <c r="E1954" s="12"/>
    </row>
    <row r="1955" spans="1:5" ht="15" hidden="1" customHeight="1">
      <c r="A1955" s="12"/>
      <c r="B1955" s="19" t="s">
        <v>3531</v>
      </c>
      <c r="C1955" s="14" t="s">
        <v>3597</v>
      </c>
      <c r="D1955" s="14" t="s">
        <v>2452</v>
      </c>
      <c r="E1955" s="12"/>
    </row>
    <row r="1956" spans="1:5" ht="15" hidden="1" customHeight="1">
      <c r="A1956" s="12"/>
      <c r="B1956" s="19" t="s">
        <v>3531</v>
      </c>
      <c r="C1956" s="14" t="s">
        <v>3597</v>
      </c>
      <c r="D1956" s="14" t="s">
        <v>3604</v>
      </c>
      <c r="E1956" s="12"/>
    </row>
    <row r="1957" spans="1:5" ht="15" hidden="1" customHeight="1">
      <c r="A1957" s="12"/>
      <c r="B1957" s="19" t="s">
        <v>3531</v>
      </c>
      <c r="C1957" s="14" t="s">
        <v>3597</v>
      </c>
      <c r="D1957" s="14" t="s">
        <v>3605</v>
      </c>
      <c r="E1957" s="12"/>
    </row>
    <row r="1958" spans="1:5" ht="15" hidden="1" customHeight="1">
      <c r="A1958" s="12"/>
      <c r="B1958" s="19" t="s">
        <v>3531</v>
      </c>
      <c r="C1958" s="14" t="s">
        <v>3606</v>
      </c>
      <c r="D1958" s="14" t="s">
        <v>1755</v>
      </c>
      <c r="E1958" s="12"/>
    </row>
    <row r="1959" spans="1:5" ht="15" hidden="1" customHeight="1">
      <c r="A1959" s="12"/>
      <c r="B1959" s="20" t="s">
        <v>3531</v>
      </c>
      <c r="C1959" s="14" t="s">
        <v>3606</v>
      </c>
      <c r="D1959" s="14" t="s">
        <v>3607</v>
      </c>
      <c r="E1959" s="12"/>
    </row>
    <row r="1960" spans="1:5" ht="0.95" hidden="1" customHeight="1">
      <c r="A1960" s="12"/>
      <c r="B1960" s="21"/>
      <c r="C1960" s="21"/>
      <c r="D1960" s="21"/>
      <c r="E1960" s="12"/>
    </row>
    <row r="1961" spans="1:5" ht="12" hidden="1" customHeight="1">
      <c r="A1961" s="12"/>
      <c r="B1961" s="22" t="s">
        <v>1750</v>
      </c>
      <c r="C1961" s="15" t="s">
        <v>1751</v>
      </c>
      <c r="D1961" s="15" t="s">
        <v>1752</v>
      </c>
      <c r="E1961" s="12"/>
    </row>
    <row r="1962" spans="1:5" ht="15" hidden="1" customHeight="1">
      <c r="A1962" s="12"/>
      <c r="B1962" s="19" t="s">
        <v>3531</v>
      </c>
      <c r="C1962" s="14" t="s">
        <v>3606</v>
      </c>
      <c r="D1962" s="14" t="s">
        <v>3608</v>
      </c>
      <c r="E1962" s="12"/>
    </row>
    <row r="1963" spans="1:5" ht="15" hidden="1" customHeight="1">
      <c r="A1963" s="12"/>
      <c r="B1963" s="19" t="s">
        <v>3531</v>
      </c>
      <c r="C1963" s="14" t="s">
        <v>3606</v>
      </c>
      <c r="D1963" s="14" t="s">
        <v>3609</v>
      </c>
      <c r="E1963" s="12"/>
    </row>
    <row r="1964" spans="1:5" ht="15" hidden="1" customHeight="1">
      <c r="A1964" s="12"/>
      <c r="B1964" s="19" t="s">
        <v>3531</v>
      </c>
      <c r="C1964" s="14" t="s">
        <v>3606</v>
      </c>
      <c r="D1964" s="14" t="s">
        <v>3610</v>
      </c>
      <c r="E1964" s="12"/>
    </row>
    <row r="1965" spans="1:5" ht="15" hidden="1" customHeight="1">
      <c r="A1965" s="12"/>
      <c r="B1965" s="19" t="s">
        <v>3531</v>
      </c>
      <c r="C1965" s="14" t="s">
        <v>3606</v>
      </c>
      <c r="D1965" s="14" t="s">
        <v>3611</v>
      </c>
      <c r="E1965" s="12"/>
    </row>
    <row r="1966" spans="1:5" ht="15" hidden="1" customHeight="1">
      <c r="A1966" s="12"/>
      <c r="B1966" s="19" t="s">
        <v>3531</v>
      </c>
      <c r="C1966" s="14" t="s">
        <v>3606</v>
      </c>
      <c r="D1966" s="14" t="s">
        <v>3612</v>
      </c>
      <c r="E1966" s="12"/>
    </row>
    <row r="1967" spans="1:5" ht="15" hidden="1" customHeight="1">
      <c r="A1967" s="12"/>
      <c r="B1967" s="19" t="s">
        <v>3531</v>
      </c>
      <c r="C1967" s="14" t="s">
        <v>3606</v>
      </c>
      <c r="D1967" s="14" t="s">
        <v>3613</v>
      </c>
      <c r="E1967" s="12"/>
    </row>
    <row r="1968" spans="1:5" ht="15" hidden="1" customHeight="1">
      <c r="A1968" s="12"/>
      <c r="B1968" s="19" t="s">
        <v>3531</v>
      </c>
      <c r="C1968" s="14" t="s">
        <v>3606</v>
      </c>
      <c r="D1968" s="14" t="s">
        <v>3614</v>
      </c>
      <c r="E1968" s="12"/>
    </row>
    <row r="1969" spans="1:5" ht="15" hidden="1" customHeight="1">
      <c r="A1969" s="12"/>
      <c r="B1969" s="19" t="s">
        <v>3531</v>
      </c>
      <c r="C1969" s="14" t="s">
        <v>3606</v>
      </c>
      <c r="D1969" s="14" t="s">
        <v>3615</v>
      </c>
      <c r="E1969" s="12"/>
    </row>
    <row r="1970" spans="1:5" ht="15" hidden="1" customHeight="1">
      <c r="A1970" s="12"/>
      <c r="B1970" s="19" t="s">
        <v>3531</v>
      </c>
      <c r="C1970" s="14" t="s">
        <v>3616</v>
      </c>
      <c r="D1970" s="14" t="s">
        <v>1755</v>
      </c>
      <c r="E1970" s="12"/>
    </row>
    <row r="1971" spans="1:5" ht="15" hidden="1" customHeight="1">
      <c r="A1971" s="12"/>
      <c r="B1971" s="19" t="s">
        <v>3531</v>
      </c>
      <c r="C1971" s="14" t="s">
        <v>3616</v>
      </c>
      <c r="D1971" s="14" t="s">
        <v>3617</v>
      </c>
      <c r="E1971" s="12"/>
    </row>
    <row r="1972" spans="1:5" ht="15" hidden="1" customHeight="1">
      <c r="A1972" s="12"/>
      <c r="B1972" s="19" t="s">
        <v>3531</v>
      </c>
      <c r="C1972" s="14" t="s">
        <v>3616</v>
      </c>
      <c r="D1972" s="14" t="s">
        <v>3618</v>
      </c>
      <c r="E1972" s="12"/>
    </row>
    <row r="1973" spans="1:5" ht="15" hidden="1" customHeight="1">
      <c r="A1973" s="12"/>
      <c r="B1973" s="19" t="s">
        <v>3531</v>
      </c>
      <c r="C1973" s="14" t="s">
        <v>3616</v>
      </c>
      <c r="D1973" s="14" t="s">
        <v>3619</v>
      </c>
      <c r="E1973" s="12"/>
    </row>
    <row r="1974" spans="1:5" ht="15" hidden="1" customHeight="1">
      <c r="A1974" s="12"/>
      <c r="B1974" s="19" t="s">
        <v>3531</v>
      </c>
      <c r="C1974" s="14" t="s">
        <v>3616</v>
      </c>
      <c r="D1974" s="14" t="s">
        <v>3620</v>
      </c>
      <c r="E1974" s="12"/>
    </row>
    <row r="1975" spans="1:5" ht="15" hidden="1" customHeight="1">
      <c r="A1975" s="12"/>
      <c r="B1975" s="19" t="s">
        <v>3531</v>
      </c>
      <c r="C1975" s="14" t="s">
        <v>3621</v>
      </c>
      <c r="D1975" s="14" t="s">
        <v>1755</v>
      </c>
      <c r="E1975" s="12"/>
    </row>
    <row r="1976" spans="1:5" ht="15" hidden="1" customHeight="1">
      <c r="A1976" s="12"/>
      <c r="B1976" s="19" t="s">
        <v>3531</v>
      </c>
      <c r="C1976" s="14" t="s">
        <v>3621</v>
      </c>
      <c r="D1976" s="14" t="s">
        <v>3622</v>
      </c>
      <c r="E1976" s="12"/>
    </row>
    <row r="1977" spans="1:5" ht="15" hidden="1" customHeight="1">
      <c r="A1977" s="12"/>
      <c r="B1977" s="19" t="s">
        <v>3531</v>
      </c>
      <c r="C1977" s="14" t="s">
        <v>3621</v>
      </c>
      <c r="D1977" s="14" t="s">
        <v>3623</v>
      </c>
      <c r="E1977" s="12"/>
    </row>
    <row r="1978" spans="1:5" ht="15" hidden="1" customHeight="1">
      <c r="A1978" s="12"/>
      <c r="B1978" s="19" t="s">
        <v>3531</v>
      </c>
      <c r="C1978" s="14" t="s">
        <v>3621</v>
      </c>
      <c r="D1978" s="14" t="s">
        <v>3624</v>
      </c>
      <c r="E1978" s="12"/>
    </row>
    <row r="1979" spans="1:5" ht="15" hidden="1" customHeight="1">
      <c r="A1979" s="12"/>
      <c r="B1979" s="19" t="s">
        <v>3531</v>
      </c>
      <c r="C1979" s="14" t="s">
        <v>3621</v>
      </c>
      <c r="D1979" s="14" t="s">
        <v>3625</v>
      </c>
      <c r="E1979" s="12"/>
    </row>
    <row r="1980" spans="1:5" ht="15" hidden="1" customHeight="1">
      <c r="A1980" s="12"/>
      <c r="B1980" s="19" t="s">
        <v>3531</v>
      </c>
      <c r="C1980" s="14" t="s">
        <v>3621</v>
      </c>
      <c r="D1980" s="14" t="s">
        <v>3626</v>
      </c>
      <c r="E1980" s="12"/>
    </row>
    <row r="1981" spans="1:5" ht="15" hidden="1" customHeight="1">
      <c r="A1981" s="12"/>
      <c r="B1981" s="19" t="s">
        <v>3531</v>
      </c>
      <c r="C1981" s="14" t="s">
        <v>3627</v>
      </c>
      <c r="D1981" s="14" t="s">
        <v>1755</v>
      </c>
      <c r="E1981" s="12"/>
    </row>
    <row r="1982" spans="1:5" ht="15" hidden="1" customHeight="1">
      <c r="A1982" s="12"/>
      <c r="B1982" s="19" t="s">
        <v>3531</v>
      </c>
      <c r="C1982" s="14" t="s">
        <v>3627</v>
      </c>
      <c r="D1982" s="14" t="s">
        <v>3628</v>
      </c>
      <c r="E1982" s="12"/>
    </row>
    <row r="1983" spans="1:5" ht="15" hidden="1" customHeight="1">
      <c r="A1983" s="12"/>
      <c r="B1983" s="19" t="s">
        <v>3531</v>
      </c>
      <c r="C1983" s="14" t="s">
        <v>3627</v>
      </c>
      <c r="D1983" s="14" t="s">
        <v>3629</v>
      </c>
      <c r="E1983" s="12"/>
    </row>
    <row r="1984" spans="1:5" ht="15" hidden="1" customHeight="1">
      <c r="A1984" s="12"/>
      <c r="B1984" s="19" t="s">
        <v>3531</v>
      </c>
      <c r="C1984" s="14" t="s">
        <v>3627</v>
      </c>
      <c r="D1984" s="14" t="s">
        <v>3630</v>
      </c>
      <c r="E1984" s="12"/>
    </row>
    <row r="1985" spans="1:5" ht="15" hidden="1" customHeight="1">
      <c r="A1985" s="12"/>
      <c r="B1985" s="19" t="s">
        <v>3531</v>
      </c>
      <c r="C1985" s="14" t="s">
        <v>3627</v>
      </c>
      <c r="D1985" s="14" t="s">
        <v>3631</v>
      </c>
      <c r="E1985" s="12"/>
    </row>
    <row r="1986" spans="1:5" ht="15" hidden="1" customHeight="1">
      <c r="A1986" s="12"/>
      <c r="B1986" s="19" t="s">
        <v>3531</v>
      </c>
      <c r="C1986" s="14" t="s">
        <v>3632</v>
      </c>
      <c r="D1986" s="14" t="s">
        <v>1755</v>
      </c>
      <c r="E1986" s="12"/>
    </row>
    <row r="1987" spans="1:5" ht="15" hidden="1" customHeight="1">
      <c r="A1987" s="12"/>
      <c r="B1987" s="19" t="s">
        <v>3531</v>
      </c>
      <c r="C1987" s="14" t="s">
        <v>3632</v>
      </c>
      <c r="D1987" s="14" t="s">
        <v>3633</v>
      </c>
      <c r="E1987" s="12"/>
    </row>
    <row r="1988" spans="1:5" ht="15" hidden="1" customHeight="1">
      <c r="A1988" s="12"/>
      <c r="B1988" s="19" t="s">
        <v>3531</v>
      </c>
      <c r="C1988" s="14" t="s">
        <v>3632</v>
      </c>
      <c r="D1988" s="14" t="s">
        <v>3634</v>
      </c>
      <c r="E1988" s="12"/>
    </row>
    <row r="1989" spans="1:5" ht="15" hidden="1" customHeight="1">
      <c r="A1989" s="12"/>
      <c r="B1989" s="19" t="s">
        <v>3531</v>
      </c>
      <c r="C1989" s="14" t="s">
        <v>3632</v>
      </c>
      <c r="D1989" s="14" t="s">
        <v>3635</v>
      </c>
      <c r="E1989" s="12"/>
    </row>
    <row r="1990" spans="1:5" ht="15" hidden="1" customHeight="1">
      <c r="A1990" s="12"/>
      <c r="B1990" s="19" t="s">
        <v>3531</v>
      </c>
      <c r="C1990" s="14" t="s">
        <v>3632</v>
      </c>
      <c r="D1990" s="14" t="s">
        <v>3636</v>
      </c>
      <c r="E1990" s="12"/>
    </row>
    <row r="1991" spans="1:5" ht="15" hidden="1" customHeight="1">
      <c r="A1991" s="12"/>
      <c r="B1991" s="19" t="s">
        <v>3531</v>
      </c>
      <c r="C1991" s="14" t="s">
        <v>3632</v>
      </c>
      <c r="D1991" s="14" t="s">
        <v>3637</v>
      </c>
      <c r="E1991" s="12"/>
    </row>
    <row r="1992" spans="1:5" ht="15" hidden="1" customHeight="1">
      <c r="A1992" s="12"/>
      <c r="B1992" s="19" t="s">
        <v>3531</v>
      </c>
      <c r="C1992" s="14" t="s">
        <v>3632</v>
      </c>
      <c r="D1992" s="14" t="s">
        <v>3638</v>
      </c>
      <c r="E1992" s="12"/>
    </row>
    <row r="1993" spans="1:5" ht="15" hidden="1" customHeight="1">
      <c r="A1993" s="12"/>
      <c r="B1993" s="19" t="s">
        <v>3531</v>
      </c>
      <c r="C1993" s="14" t="s">
        <v>3632</v>
      </c>
      <c r="D1993" s="14" t="s">
        <v>3639</v>
      </c>
      <c r="E1993" s="12"/>
    </row>
    <row r="1994" spans="1:5" ht="15" hidden="1" customHeight="1">
      <c r="A1994" s="12"/>
      <c r="B1994" s="19" t="s">
        <v>3531</v>
      </c>
      <c r="C1994" s="14" t="s">
        <v>3632</v>
      </c>
      <c r="D1994" s="14" t="s">
        <v>3640</v>
      </c>
      <c r="E1994" s="12"/>
    </row>
    <row r="1995" spans="1:5" ht="15" hidden="1" customHeight="1">
      <c r="A1995" s="12"/>
      <c r="B1995" s="19" t="s">
        <v>3531</v>
      </c>
      <c r="C1995" s="14" t="s">
        <v>3632</v>
      </c>
      <c r="D1995" s="14" t="s">
        <v>3641</v>
      </c>
      <c r="E1995" s="12"/>
    </row>
    <row r="1996" spans="1:5" ht="15" hidden="1" customHeight="1">
      <c r="A1996" s="12"/>
      <c r="B1996" s="19" t="s">
        <v>3531</v>
      </c>
      <c r="C1996" s="14" t="s">
        <v>3632</v>
      </c>
      <c r="D1996" s="14" t="s">
        <v>3642</v>
      </c>
      <c r="E1996" s="12"/>
    </row>
    <row r="1997" spans="1:5" ht="15" hidden="1" customHeight="1">
      <c r="A1997" s="12"/>
      <c r="B1997" s="19" t="s">
        <v>3531</v>
      </c>
      <c r="C1997" s="14" t="s">
        <v>3643</v>
      </c>
      <c r="D1997" s="14" t="s">
        <v>1755</v>
      </c>
      <c r="E1997" s="12"/>
    </row>
    <row r="1998" spans="1:5" ht="15" hidden="1" customHeight="1">
      <c r="A1998" s="12"/>
      <c r="B1998" s="19" t="s">
        <v>3531</v>
      </c>
      <c r="C1998" s="14" t="s">
        <v>3643</v>
      </c>
      <c r="D1998" s="14" t="s">
        <v>3644</v>
      </c>
      <c r="E1998" s="12"/>
    </row>
    <row r="1999" spans="1:5" ht="15" hidden="1" customHeight="1">
      <c r="A1999" s="12"/>
      <c r="B1999" s="19" t="s">
        <v>3531</v>
      </c>
      <c r="C1999" s="14" t="s">
        <v>3643</v>
      </c>
      <c r="D1999" s="14" t="s">
        <v>3645</v>
      </c>
      <c r="E1999" s="12"/>
    </row>
    <row r="2000" spans="1:5" ht="15" hidden="1" customHeight="1">
      <c r="A2000" s="12"/>
      <c r="B2000" s="19" t="s">
        <v>3531</v>
      </c>
      <c r="C2000" s="14" t="s">
        <v>3643</v>
      </c>
      <c r="D2000" s="14" t="s">
        <v>3646</v>
      </c>
      <c r="E2000" s="12"/>
    </row>
    <row r="2001" spans="1:5" ht="15" hidden="1" customHeight="1">
      <c r="A2001" s="12"/>
      <c r="B2001" s="19" t="s">
        <v>3531</v>
      </c>
      <c r="C2001" s="14" t="s">
        <v>3643</v>
      </c>
      <c r="D2001" s="14" t="s">
        <v>3647</v>
      </c>
      <c r="E2001" s="12"/>
    </row>
    <row r="2002" spans="1:5" ht="15" hidden="1" customHeight="1">
      <c r="A2002" s="12"/>
      <c r="B2002" s="19" t="s">
        <v>3531</v>
      </c>
      <c r="C2002" s="14" t="s">
        <v>3643</v>
      </c>
      <c r="D2002" s="14" t="s">
        <v>3648</v>
      </c>
      <c r="E2002" s="12"/>
    </row>
    <row r="2003" spans="1:5" ht="15" hidden="1" customHeight="1">
      <c r="A2003" s="12"/>
      <c r="B2003" s="19" t="s">
        <v>3531</v>
      </c>
      <c r="C2003" s="14" t="s">
        <v>3643</v>
      </c>
      <c r="D2003" s="14" t="s">
        <v>3649</v>
      </c>
      <c r="E2003" s="12"/>
    </row>
    <row r="2004" spans="1:5" ht="15" hidden="1" customHeight="1">
      <c r="A2004" s="12"/>
      <c r="B2004" s="19" t="s">
        <v>3531</v>
      </c>
      <c r="C2004" s="14" t="s">
        <v>3643</v>
      </c>
      <c r="D2004" s="14" t="s">
        <v>3650</v>
      </c>
      <c r="E2004" s="12"/>
    </row>
    <row r="2005" spans="1:5" ht="15" hidden="1" customHeight="1">
      <c r="A2005" s="12"/>
      <c r="B2005" s="19" t="s">
        <v>3651</v>
      </c>
      <c r="C2005" s="14" t="s">
        <v>1755</v>
      </c>
      <c r="D2005" s="14" t="s">
        <v>1755</v>
      </c>
      <c r="E2005" s="12"/>
    </row>
    <row r="2006" spans="1:5" ht="15" hidden="1" customHeight="1">
      <c r="A2006" s="12"/>
      <c r="B2006" s="19" t="s">
        <v>3651</v>
      </c>
      <c r="C2006" s="14" t="s">
        <v>3652</v>
      </c>
      <c r="D2006" s="14" t="s">
        <v>1755</v>
      </c>
      <c r="E2006" s="12"/>
    </row>
    <row r="2007" spans="1:5" ht="15" hidden="1" customHeight="1">
      <c r="A2007" s="12"/>
      <c r="B2007" s="19" t="s">
        <v>3651</v>
      </c>
      <c r="C2007" s="14" t="s">
        <v>3652</v>
      </c>
      <c r="D2007" s="14" t="s">
        <v>3653</v>
      </c>
      <c r="E2007" s="12"/>
    </row>
    <row r="2008" spans="1:5" ht="15" hidden="1" customHeight="1">
      <c r="A2008" s="12"/>
      <c r="B2008" s="19" t="s">
        <v>3651</v>
      </c>
      <c r="C2008" s="14" t="s">
        <v>3652</v>
      </c>
      <c r="D2008" s="14" t="s">
        <v>3654</v>
      </c>
      <c r="E2008" s="12"/>
    </row>
    <row r="2009" spans="1:5" ht="15" hidden="1" customHeight="1">
      <c r="A2009" s="12"/>
      <c r="B2009" s="19" t="s">
        <v>3651</v>
      </c>
      <c r="C2009" s="14" t="s">
        <v>3652</v>
      </c>
      <c r="D2009" s="14" t="s">
        <v>3655</v>
      </c>
      <c r="E2009" s="12"/>
    </row>
    <row r="2010" spans="1:5" ht="15" hidden="1" customHeight="1">
      <c r="A2010" s="12"/>
      <c r="B2010" s="19" t="s">
        <v>3651</v>
      </c>
      <c r="C2010" s="14" t="s">
        <v>3652</v>
      </c>
      <c r="D2010" s="14" t="s">
        <v>3656</v>
      </c>
      <c r="E2010" s="12"/>
    </row>
    <row r="2011" spans="1:5" ht="15" hidden="1" customHeight="1">
      <c r="A2011" s="12"/>
      <c r="B2011" s="19" t="s">
        <v>3651</v>
      </c>
      <c r="C2011" s="14" t="s">
        <v>3652</v>
      </c>
      <c r="D2011" s="14" t="s">
        <v>3657</v>
      </c>
      <c r="E2011" s="12"/>
    </row>
    <row r="2012" spans="1:5" ht="15" hidden="1" customHeight="1">
      <c r="A2012" s="12"/>
      <c r="B2012" s="20" t="s">
        <v>3651</v>
      </c>
      <c r="C2012" s="14" t="s">
        <v>3652</v>
      </c>
      <c r="D2012" s="14" t="s">
        <v>3658</v>
      </c>
      <c r="E2012" s="12"/>
    </row>
    <row r="2013" spans="1:5" ht="0.95" hidden="1" customHeight="1">
      <c r="A2013" s="12"/>
      <c r="B2013" s="21"/>
      <c r="C2013" s="21"/>
      <c r="D2013" s="21"/>
      <c r="E2013" s="12"/>
    </row>
    <row r="2014" spans="1:5" ht="12" hidden="1" customHeight="1">
      <c r="A2014" s="12"/>
      <c r="B2014" s="22" t="s">
        <v>1750</v>
      </c>
      <c r="C2014" s="15" t="s">
        <v>1751</v>
      </c>
      <c r="D2014" s="15" t="s">
        <v>1752</v>
      </c>
      <c r="E2014" s="12"/>
    </row>
    <row r="2015" spans="1:5" ht="15" hidden="1" customHeight="1">
      <c r="A2015" s="12"/>
      <c r="B2015" s="19" t="s">
        <v>3651</v>
      </c>
      <c r="C2015" s="14" t="s">
        <v>3659</v>
      </c>
      <c r="D2015" s="14" t="s">
        <v>1755</v>
      </c>
      <c r="E2015" s="12"/>
    </row>
    <row r="2016" spans="1:5" ht="15" hidden="1" customHeight="1">
      <c r="A2016" s="12"/>
      <c r="B2016" s="19" t="s">
        <v>3651</v>
      </c>
      <c r="C2016" s="14" t="s">
        <v>3659</v>
      </c>
      <c r="D2016" s="14" t="s">
        <v>3660</v>
      </c>
      <c r="E2016" s="12"/>
    </row>
    <row r="2017" spans="1:5" ht="15" hidden="1" customHeight="1">
      <c r="A2017" s="12"/>
      <c r="B2017" s="19" t="s">
        <v>3651</v>
      </c>
      <c r="C2017" s="14" t="s">
        <v>3659</v>
      </c>
      <c r="D2017" s="14" t="s">
        <v>3661</v>
      </c>
      <c r="E2017" s="12"/>
    </row>
    <row r="2018" spans="1:5" ht="15" hidden="1" customHeight="1">
      <c r="A2018" s="12"/>
      <c r="B2018" s="19" t="s">
        <v>3651</v>
      </c>
      <c r="C2018" s="14" t="s">
        <v>3659</v>
      </c>
      <c r="D2018" s="14" t="s">
        <v>3662</v>
      </c>
      <c r="E2018" s="12"/>
    </row>
    <row r="2019" spans="1:5" ht="15" hidden="1" customHeight="1">
      <c r="A2019" s="12"/>
      <c r="B2019" s="19" t="s">
        <v>3651</v>
      </c>
      <c r="C2019" s="14" t="s">
        <v>3659</v>
      </c>
      <c r="D2019" s="14" t="s">
        <v>3663</v>
      </c>
      <c r="E2019" s="12"/>
    </row>
    <row r="2020" spans="1:5" ht="15" hidden="1" customHeight="1">
      <c r="A2020" s="12"/>
      <c r="B2020" s="19" t="s">
        <v>3651</v>
      </c>
      <c r="C2020" s="14" t="s">
        <v>3659</v>
      </c>
      <c r="D2020" s="14" t="s">
        <v>3664</v>
      </c>
      <c r="E2020" s="12"/>
    </row>
    <row r="2021" spans="1:5" ht="15" hidden="1" customHeight="1">
      <c r="A2021" s="12"/>
      <c r="B2021" s="19" t="s">
        <v>3651</v>
      </c>
      <c r="C2021" s="14" t="s">
        <v>3659</v>
      </c>
      <c r="D2021" s="14" t="s">
        <v>3665</v>
      </c>
      <c r="E2021" s="12"/>
    </row>
    <row r="2022" spans="1:5" ht="15" hidden="1" customHeight="1">
      <c r="A2022" s="12"/>
      <c r="B2022" s="19" t="s">
        <v>3651</v>
      </c>
      <c r="C2022" s="14" t="s">
        <v>3666</v>
      </c>
      <c r="D2022" s="14" t="s">
        <v>1755</v>
      </c>
      <c r="E2022" s="12"/>
    </row>
    <row r="2023" spans="1:5" ht="15" hidden="1" customHeight="1">
      <c r="A2023" s="12"/>
      <c r="B2023" s="19" t="s">
        <v>3651</v>
      </c>
      <c r="C2023" s="14" t="s">
        <v>3666</v>
      </c>
      <c r="D2023" s="14" t="s">
        <v>3667</v>
      </c>
      <c r="E2023" s="12"/>
    </row>
    <row r="2024" spans="1:5" ht="15" hidden="1" customHeight="1">
      <c r="A2024" s="12"/>
      <c r="B2024" s="19" t="s">
        <v>3651</v>
      </c>
      <c r="C2024" s="14" t="s">
        <v>3666</v>
      </c>
      <c r="D2024" s="14" t="s">
        <v>3668</v>
      </c>
      <c r="E2024" s="12"/>
    </row>
    <row r="2025" spans="1:5" ht="15" hidden="1" customHeight="1">
      <c r="A2025" s="12"/>
      <c r="B2025" s="19" t="s">
        <v>3651</v>
      </c>
      <c r="C2025" s="14" t="s">
        <v>3666</v>
      </c>
      <c r="D2025" s="14" t="s">
        <v>3669</v>
      </c>
      <c r="E2025" s="12"/>
    </row>
    <row r="2026" spans="1:5" ht="15" hidden="1" customHeight="1">
      <c r="A2026" s="12"/>
      <c r="B2026" s="19" t="s">
        <v>3651</v>
      </c>
      <c r="C2026" s="14" t="s">
        <v>3666</v>
      </c>
      <c r="D2026" s="14" t="s">
        <v>3586</v>
      </c>
      <c r="E2026" s="12"/>
    </row>
    <row r="2027" spans="1:5" ht="15" hidden="1" customHeight="1">
      <c r="A2027" s="12"/>
      <c r="B2027" s="19" t="s">
        <v>3651</v>
      </c>
      <c r="C2027" s="14" t="s">
        <v>3666</v>
      </c>
      <c r="D2027" s="14" t="s">
        <v>3670</v>
      </c>
      <c r="E2027" s="12"/>
    </row>
    <row r="2028" spans="1:5" ht="15" hidden="1" customHeight="1">
      <c r="A2028" s="12"/>
      <c r="B2028" s="19" t="s">
        <v>3651</v>
      </c>
      <c r="C2028" s="14" t="s">
        <v>3671</v>
      </c>
      <c r="D2028" s="14" t="s">
        <v>1755</v>
      </c>
      <c r="E2028" s="12"/>
    </row>
    <row r="2029" spans="1:5" ht="15" hidden="1" customHeight="1">
      <c r="A2029" s="12"/>
      <c r="B2029" s="19" t="s">
        <v>3651</v>
      </c>
      <c r="C2029" s="14" t="s">
        <v>3671</v>
      </c>
      <c r="D2029" s="14" t="s">
        <v>3672</v>
      </c>
      <c r="E2029" s="12"/>
    </row>
    <row r="2030" spans="1:5" ht="15" hidden="1" customHeight="1">
      <c r="A2030" s="12"/>
      <c r="B2030" s="19" t="s">
        <v>3651</v>
      </c>
      <c r="C2030" s="14" t="s">
        <v>3671</v>
      </c>
      <c r="D2030" s="14" t="s">
        <v>3673</v>
      </c>
      <c r="E2030" s="12"/>
    </row>
    <row r="2031" spans="1:5" ht="15" hidden="1" customHeight="1">
      <c r="A2031" s="12"/>
      <c r="B2031" s="19" t="s">
        <v>3651</v>
      </c>
      <c r="C2031" s="14" t="s">
        <v>3671</v>
      </c>
      <c r="D2031" s="14" t="s">
        <v>3674</v>
      </c>
      <c r="E2031" s="12"/>
    </row>
    <row r="2032" spans="1:5" ht="15" hidden="1" customHeight="1">
      <c r="A2032" s="12"/>
      <c r="B2032" s="19" t="s">
        <v>3651</v>
      </c>
      <c r="C2032" s="14" t="s">
        <v>3671</v>
      </c>
      <c r="D2032" s="14" t="s">
        <v>3675</v>
      </c>
      <c r="E2032" s="12"/>
    </row>
    <row r="2033" spans="1:5" ht="15" hidden="1" customHeight="1">
      <c r="A2033" s="12"/>
      <c r="B2033" s="19" t="s">
        <v>3651</v>
      </c>
      <c r="C2033" s="14" t="s">
        <v>3671</v>
      </c>
      <c r="D2033" s="14" t="s">
        <v>3676</v>
      </c>
      <c r="E2033" s="12"/>
    </row>
    <row r="2034" spans="1:5" ht="15" hidden="1" customHeight="1">
      <c r="A2034" s="12"/>
      <c r="B2034" s="19" t="s">
        <v>3651</v>
      </c>
      <c r="C2034" s="14" t="s">
        <v>3671</v>
      </c>
      <c r="D2034" s="14" t="s">
        <v>3677</v>
      </c>
      <c r="E2034" s="12"/>
    </row>
    <row r="2035" spans="1:5" ht="15" hidden="1" customHeight="1">
      <c r="A2035" s="12"/>
      <c r="B2035" s="19" t="s">
        <v>3651</v>
      </c>
      <c r="C2035" s="14" t="s">
        <v>3678</v>
      </c>
      <c r="D2035" s="14" t="s">
        <v>1755</v>
      </c>
      <c r="E2035" s="12"/>
    </row>
    <row r="2036" spans="1:5" ht="15" hidden="1" customHeight="1">
      <c r="A2036" s="12"/>
      <c r="B2036" s="19" t="s">
        <v>3651</v>
      </c>
      <c r="C2036" s="14" t="s">
        <v>3678</v>
      </c>
      <c r="D2036" s="14" t="s">
        <v>3679</v>
      </c>
      <c r="E2036" s="12"/>
    </row>
    <row r="2037" spans="1:5" ht="15" hidden="1" customHeight="1">
      <c r="A2037" s="12"/>
      <c r="B2037" s="19" t="s">
        <v>3651</v>
      </c>
      <c r="C2037" s="14" t="s">
        <v>3678</v>
      </c>
      <c r="D2037" s="14" t="s">
        <v>3680</v>
      </c>
      <c r="E2037" s="12"/>
    </row>
    <row r="2038" spans="1:5" ht="15" hidden="1" customHeight="1">
      <c r="A2038" s="12"/>
      <c r="B2038" s="19" t="s">
        <v>3651</v>
      </c>
      <c r="C2038" s="14" t="s">
        <v>3678</v>
      </c>
      <c r="D2038" s="14" t="s">
        <v>3681</v>
      </c>
      <c r="E2038" s="12"/>
    </row>
    <row r="2039" spans="1:5" ht="15" hidden="1" customHeight="1">
      <c r="A2039" s="12"/>
      <c r="B2039" s="19" t="s">
        <v>3651</v>
      </c>
      <c r="C2039" s="14" t="s">
        <v>3678</v>
      </c>
      <c r="D2039" s="14" t="s">
        <v>3682</v>
      </c>
      <c r="E2039" s="12"/>
    </row>
    <row r="2040" spans="1:5" ht="15" hidden="1" customHeight="1">
      <c r="A2040" s="12"/>
      <c r="B2040" s="19" t="s">
        <v>3651</v>
      </c>
      <c r="C2040" s="14" t="s">
        <v>3678</v>
      </c>
      <c r="D2040" s="14" t="s">
        <v>3683</v>
      </c>
      <c r="E2040" s="12"/>
    </row>
    <row r="2041" spans="1:5" ht="15" hidden="1" customHeight="1">
      <c r="A2041" s="12"/>
      <c r="B2041" s="19" t="s">
        <v>3651</v>
      </c>
      <c r="C2041" s="14" t="s">
        <v>3678</v>
      </c>
      <c r="D2041" s="14" t="s">
        <v>3684</v>
      </c>
      <c r="E2041" s="12"/>
    </row>
    <row r="2042" spans="1:5" ht="15" hidden="1" customHeight="1">
      <c r="A2042" s="12"/>
      <c r="B2042" s="19" t="s">
        <v>3651</v>
      </c>
      <c r="C2042" s="14" t="s">
        <v>3678</v>
      </c>
      <c r="D2042" s="14" t="s">
        <v>3685</v>
      </c>
      <c r="E2042" s="12"/>
    </row>
    <row r="2043" spans="1:5" ht="15" hidden="1" customHeight="1">
      <c r="A2043" s="12"/>
      <c r="B2043" s="19" t="s">
        <v>3651</v>
      </c>
      <c r="C2043" s="14" t="s">
        <v>3678</v>
      </c>
      <c r="D2043" s="14" t="s">
        <v>3686</v>
      </c>
      <c r="E2043" s="12"/>
    </row>
    <row r="2044" spans="1:5" ht="15" hidden="1" customHeight="1">
      <c r="A2044" s="12"/>
      <c r="B2044" s="19" t="s">
        <v>3651</v>
      </c>
      <c r="C2044" s="14" t="s">
        <v>3678</v>
      </c>
      <c r="D2044" s="14" t="s">
        <v>3687</v>
      </c>
      <c r="E2044" s="12"/>
    </row>
    <row r="2045" spans="1:5" ht="15" hidden="1" customHeight="1">
      <c r="A2045" s="12"/>
      <c r="B2045" s="19" t="s">
        <v>3651</v>
      </c>
      <c r="C2045" s="14" t="s">
        <v>3678</v>
      </c>
      <c r="D2045" s="14" t="s">
        <v>3688</v>
      </c>
      <c r="E2045" s="12"/>
    </row>
    <row r="2046" spans="1:5" ht="15" hidden="1" customHeight="1">
      <c r="A2046" s="12"/>
      <c r="B2046" s="19" t="s">
        <v>3651</v>
      </c>
      <c r="C2046" s="14" t="s">
        <v>3678</v>
      </c>
      <c r="D2046" s="14" t="s">
        <v>3689</v>
      </c>
      <c r="E2046" s="12"/>
    </row>
    <row r="2047" spans="1:5" ht="15" hidden="1" customHeight="1">
      <c r="A2047" s="12"/>
      <c r="B2047" s="19" t="s">
        <v>3651</v>
      </c>
      <c r="C2047" s="14" t="s">
        <v>3690</v>
      </c>
      <c r="D2047" s="14" t="s">
        <v>1755</v>
      </c>
      <c r="E2047" s="12"/>
    </row>
    <row r="2048" spans="1:5" ht="15" hidden="1" customHeight="1">
      <c r="A2048" s="12"/>
      <c r="B2048" s="19" t="s">
        <v>3651</v>
      </c>
      <c r="C2048" s="14" t="s">
        <v>3690</v>
      </c>
      <c r="D2048" s="14" t="s">
        <v>3691</v>
      </c>
      <c r="E2048" s="12"/>
    </row>
    <row r="2049" spans="1:5" ht="15" hidden="1" customHeight="1">
      <c r="A2049" s="12"/>
      <c r="B2049" s="19" t="s">
        <v>3651</v>
      </c>
      <c r="C2049" s="14" t="s">
        <v>3690</v>
      </c>
      <c r="D2049" s="14" t="s">
        <v>3692</v>
      </c>
      <c r="E2049" s="12"/>
    </row>
    <row r="2050" spans="1:5" ht="15" hidden="1" customHeight="1">
      <c r="A2050" s="12"/>
      <c r="B2050" s="19" t="s">
        <v>3651</v>
      </c>
      <c r="C2050" s="14" t="s">
        <v>3690</v>
      </c>
      <c r="D2050" s="14" t="s">
        <v>3693</v>
      </c>
      <c r="E2050" s="12"/>
    </row>
    <row r="2051" spans="1:5" ht="15" hidden="1" customHeight="1">
      <c r="A2051" s="12"/>
      <c r="B2051" s="19" t="s">
        <v>3651</v>
      </c>
      <c r="C2051" s="14" t="s">
        <v>3690</v>
      </c>
      <c r="D2051" s="14" t="s">
        <v>3694</v>
      </c>
      <c r="E2051" s="12"/>
    </row>
    <row r="2052" spans="1:5" ht="15" hidden="1" customHeight="1">
      <c r="A2052" s="12"/>
      <c r="B2052" s="19" t="s">
        <v>3651</v>
      </c>
      <c r="C2052" s="14" t="s">
        <v>3690</v>
      </c>
      <c r="D2052" s="14" t="s">
        <v>3695</v>
      </c>
      <c r="E2052" s="12"/>
    </row>
    <row r="2053" spans="1:5" ht="15" hidden="1" customHeight="1">
      <c r="A2053" s="12"/>
      <c r="B2053" s="19" t="s">
        <v>3651</v>
      </c>
      <c r="C2053" s="14" t="s">
        <v>3696</v>
      </c>
      <c r="D2053" s="14" t="s">
        <v>1755</v>
      </c>
      <c r="E2053" s="12"/>
    </row>
    <row r="2054" spans="1:5" ht="15" hidden="1" customHeight="1">
      <c r="A2054" s="12"/>
      <c r="B2054" s="19" t="s">
        <v>3651</v>
      </c>
      <c r="C2054" s="14" t="s">
        <v>3696</v>
      </c>
      <c r="D2054" s="14" t="s">
        <v>3697</v>
      </c>
      <c r="E2054" s="12"/>
    </row>
    <row r="2055" spans="1:5" ht="15" hidden="1" customHeight="1">
      <c r="A2055" s="12"/>
      <c r="B2055" s="19" t="s">
        <v>3651</v>
      </c>
      <c r="C2055" s="14" t="s">
        <v>3696</v>
      </c>
      <c r="D2055" s="14" t="s">
        <v>3492</v>
      </c>
      <c r="E2055" s="12"/>
    </row>
    <row r="2056" spans="1:5" ht="15" hidden="1" customHeight="1">
      <c r="A2056" s="12"/>
      <c r="B2056" s="19" t="s">
        <v>3651</v>
      </c>
      <c r="C2056" s="14" t="s">
        <v>3696</v>
      </c>
      <c r="D2056" s="14" t="s">
        <v>3698</v>
      </c>
      <c r="E2056" s="12"/>
    </row>
    <row r="2057" spans="1:5" ht="15" hidden="1" customHeight="1">
      <c r="A2057" s="12"/>
      <c r="B2057" s="19" t="s">
        <v>3651</v>
      </c>
      <c r="C2057" s="14" t="s">
        <v>3696</v>
      </c>
      <c r="D2057" s="14" t="s">
        <v>3699</v>
      </c>
      <c r="E2057" s="12"/>
    </row>
    <row r="2058" spans="1:5" ht="15" hidden="1" customHeight="1">
      <c r="A2058" s="12"/>
      <c r="B2058" s="19" t="s">
        <v>3651</v>
      </c>
      <c r="C2058" s="14" t="s">
        <v>3696</v>
      </c>
      <c r="D2058" s="14" t="s">
        <v>3700</v>
      </c>
      <c r="E2058" s="12"/>
    </row>
    <row r="2059" spans="1:5" ht="15" hidden="1" customHeight="1">
      <c r="A2059" s="12"/>
      <c r="B2059" s="19" t="s">
        <v>3651</v>
      </c>
      <c r="C2059" s="14" t="s">
        <v>3696</v>
      </c>
      <c r="D2059" s="14" t="s">
        <v>3701</v>
      </c>
      <c r="E2059" s="12"/>
    </row>
    <row r="2060" spans="1:5" ht="15" hidden="1" customHeight="1">
      <c r="A2060" s="12"/>
      <c r="B2060" s="19" t="s">
        <v>3651</v>
      </c>
      <c r="C2060" s="14" t="s">
        <v>3696</v>
      </c>
      <c r="D2060" s="14" t="s">
        <v>3702</v>
      </c>
      <c r="E2060" s="12"/>
    </row>
    <row r="2061" spans="1:5" ht="15" hidden="1" customHeight="1">
      <c r="A2061" s="12"/>
      <c r="B2061" s="19" t="s">
        <v>3651</v>
      </c>
      <c r="C2061" s="14" t="s">
        <v>3696</v>
      </c>
      <c r="D2061" s="14" t="s">
        <v>3703</v>
      </c>
      <c r="E2061" s="12"/>
    </row>
    <row r="2062" spans="1:5" ht="15" hidden="1" customHeight="1">
      <c r="A2062" s="12"/>
      <c r="B2062" s="19" t="s">
        <v>3651</v>
      </c>
      <c r="C2062" s="14" t="s">
        <v>3696</v>
      </c>
      <c r="D2062" s="14" t="s">
        <v>3704</v>
      </c>
      <c r="E2062" s="12"/>
    </row>
    <row r="2063" spans="1:5" ht="15" hidden="1" customHeight="1">
      <c r="A2063" s="12"/>
      <c r="B2063" s="19" t="s">
        <v>3651</v>
      </c>
      <c r="C2063" s="14" t="s">
        <v>3696</v>
      </c>
      <c r="D2063" s="14" t="s">
        <v>3705</v>
      </c>
      <c r="E2063" s="12"/>
    </row>
    <row r="2064" spans="1:5" ht="15" hidden="1" customHeight="1">
      <c r="A2064" s="12"/>
      <c r="B2064" s="19" t="s">
        <v>3651</v>
      </c>
      <c r="C2064" s="14" t="s">
        <v>3706</v>
      </c>
      <c r="D2064" s="14" t="s">
        <v>1755</v>
      </c>
      <c r="E2064" s="12"/>
    </row>
    <row r="2065" spans="1:5" ht="15" hidden="1" customHeight="1">
      <c r="A2065" s="12"/>
      <c r="B2065" s="20" t="s">
        <v>3651</v>
      </c>
      <c r="C2065" s="14" t="s">
        <v>3706</v>
      </c>
      <c r="D2065" s="14" t="s">
        <v>3707</v>
      </c>
      <c r="E2065" s="12"/>
    </row>
    <row r="2066" spans="1:5" ht="0.95" hidden="1" customHeight="1">
      <c r="A2066" s="12"/>
      <c r="B2066" s="21"/>
      <c r="C2066" s="21"/>
      <c r="D2066" s="21"/>
      <c r="E2066" s="12"/>
    </row>
    <row r="2067" spans="1:5" ht="12" hidden="1" customHeight="1">
      <c r="A2067" s="12"/>
      <c r="B2067" s="22" t="s">
        <v>1750</v>
      </c>
      <c r="C2067" s="15" t="s">
        <v>1751</v>
      </c>
      <c r="D2067" s="15" t="s">
        <v>1752</v>
      </c>
      <c r="E2067" s="12"/>
    </row>
    <row r="2068" spans="1:5" ht="15" hidden="1" customHeight="1">
      <c r="A2068" s="12"/>
      <c r="B2068" s="19" t="s">
        <v>3651</v>
      </c>
      <c r="C2068" s="14" t="s">
        <v>3706</v>
      </c>
      <c r="D2068" s="14" t="s">
        <v>3708</v>
      </c>
      <c r="E2068" s="12"/>
    </row>
    <row r="2069" spans="1:5" ht="15" hidden="1" customHeight="1">
      <c r="A2069" s="12"/>
      <c r="B2069" s="19" t="s">
        <v>3651</v>
      </c>
      <c r="C2069" s="14" t="s">
        <v>3706</v>
      </c>
      <c r="D2069" s="14" t="s">
        <v>3709</v>
      </c>
      <c r="E2069" s="12"/>
    </row>
    <row r="2070" spans="1:5" ht="15" hidden="1" customHeight="1">
      <c r="A2070" s="12"/>
      <c r="B2070" s="19" t="s">
        <v>3651</v>
      </c>
      <c r="C2070" s="14" t="s">
        <v>3706</v>
      </c>
      <c r="D2070" s="14" t="s">
        <v>3710</v>
      </c>
      <c r="E2070" s="12"/>
    </row>
    <row r="2071" spans="1:5" ht="15" hidden="1" customHeight="1">
      <c r="A2071" s="12"/>
      <c r="B2071" s="19" t="s">
        <v>3651</v>
      </c>
      <c r="C2071" s="14" t="s">
        <v>3706</v>
      </c>
      <c r="D2071" s="14" t="s">
        <v>3711</v>
      </c>
      <c r="E2071" s="12"/>
    </row>
    <row r="2072" spans="1:5" ht="15" hidden="1" customHeight="1">
      <c r="A2072" s="12"/>
      <c r="B2072" s="19" t="s">
        <v>3651</v>
      </c>
      <c r="C2072" s="14" t="s">
        <v>3706</v>
      </c>
      <c r="D2072" s="14" t="s">
        <v>3712</v>
      </c>
      <c r="E2072" s="12"/>
    </row>
    <row r="2073" spans="1:5" ht="15" hidden="1" customHeight="1">
      <c r="A2073" s="12"/>
      <c r="B2073" s="19" t="s">
        <v>3651</v>
      </c>
      <c r="C2073" s="14" t="s">
        <v>3706</v>
      </c>
      <c r="D2073" s="14" t="s">
        <v>3713</v>
      </c>
      <c r="E2073" s="12"/>
    </row>
    <row r="2074" spans="1:5" ht="15" hidden="1" customHeight="1">
      <c r="A2074" s="12"/>
      <c r="B2074" s="19" t="s">
        <v>3651</v>
      </c>
      <c r="C2074" s="14" t="s">
        <v>3706</v>
      </c>
      <c r="D2074" s="14" t="s">
        <v>3714</v>
      </c>
      <c r="E2074" s="12"/>
    </row>
    <row r="2075" spans="1:5" ht="15" hidden="1" customHeight="1">
      <c r="A2075" s="12"/>
      <c r="B2075" s="19" t="s">
        <v>3651</v>
      </c>
      <c r="C2075" s="14" t="s">
        <v>3706</v>
      </c>
      <c r="D2075" s="14" t="s">
        <v>3715</v>
      </c>
      <c r="E2075" s="12"/>
    </row>
    <row r="2076" spans="1:5" ht="15" hidden="1" customHeight="1">
      <c r="A2076" s="12"/>
      <c r="B2076" s="19" t="s">
        <v>3651</v>
      </c>
      <c r="C2076" s="14" t="s">
        <v>3716</v>
      </c>
      <c r="D2076" s="14" t="s">
        <v>1755</v>
      </c>
      <c r="E2076" s="12"/>
    </row>
    <row r="2077" spans="1:5" ht="15" hidden="1" customHeight="1">
      <c r="A2077" s="12"/>
      <c r="B2077" s="19" t="s">
        <v>3651</v>
      </c>
      <c r="C2077" s="14" t="s">
        <v>3716</v>
      </c>
      <c r="D2077" s="14" t="s">
        <v>3717</v>
      </c>
      <c r="E2077" s="12"/>
    </row>
    <row r="2078" spans="1:5" ht="15" hidden="1" customHeight="1">
      <c r="A2078" s="12"/>
      <c r="B2078" s="19" t="s">
        <v>3651</v>
      </c>
      <c r="C2078" s="14" t="s">
        <v>3716</v>
      </c>
      <c r="D2078" s="14" t="s">
        <v>3718</v>
      </c>
      <c r="E2078" s="12"/>
    </row>
    <row r="2079" spans="1:5" ht="15" hidden="1" customHeight="1">
      <c r="A2079" s="12"/>
      <c r="B2079" s="19" t="s">
        <v>3651</v>
      </c>
      <c r="C2079" s="14" t="s">
        <v>3716</v>
      </c>
      <c r="D2079" s="14" t="s">
        <v>3719</v>
      </c>
      <c r="E2079" s="12"/>
    </row>
    <row r="2080" spans="1:5" ht="15" hidden="1" customHeight="1">
      <c r="A2080" s="12"/>
      <c r="B2080" s="19" t="s">
        <v>3651</v>
      </c>
      <c r="C2080" s="14" t="s">
        <v>3716</v>
      </c>
      <c r="D2080" s="14" t="s">
        <v>3720</v>
      </c>
      <c r="E2080" s="12"/>
    </row>
    <row r="2081" spans="1:5" ht="15" hidden="1" customHeight="1">
      <c r="A2081" s="12"/>
      <c r="B2081" s="19" t="s">
        <v>3651</v>
      </c>
      <c r="C2081" s="14" t="s">
        <v>3716</v>
      </c>
      <c r="D2081" s="14" t="s">
        <v>3721</v>
      </c>
      <c r="E2081" s="12"/>
    </row>
    <row r="2082" spans="1:5" ht="15" hidden="1" customHeight="1">
      <c r="A2082" s="12"/>
      <c r="B2082" s="19" t="s">
        <v>3651</v>
      </c>
      <c r="C2082" s="14" t="s">
        <v>3716</v>
      </c>
      <c r="D2082" s="14" t="s">
        <v>3722</v>
      </c>
      <c r="E2082" s="12"/>
    </row>
    <row r="2083" spans="1:5" ht="15" hidden="1" customHeight="1">
      <c r="A2083" s="12"/>
      <c r="B2083" s="19" t="s">
        <v>3651</v>
      </c>
      <c r="C2083" s="14" t="s">
        <v>3716</v>
      </c>
      <c r="D2083" s="14" t="s">
        <v>3723</v>
      </c>
      <c r="E2083" s="12"/>
    </row>
    <row r="2084" spans="1:5" ht="15" hidden="1" customHeight="1">
      <c r="A2084" s="12"/>
      <c r="B2084" s="19" t="s">
        <v>3651</v>
      </c>
      <c r="C2084" s="14" t="s">
        <v>3716</v>
      </c>
      <c r="D2084" s="14" t="s">
        <v>3724</v>
      </c>
      <c r="E2084" s="12"/>
    </row>
    <row r="2085" spans="1:5" ht="15" hidden="1" customHeight="1">
      <c r="A2085" s="12"/>
      <c r="B2085" s="19" t="s">
        <v>3651</v>
      </c>
      <c r="C2085" s="14" t="s">
        <v>3716</v>
      </c>
      <c r="D2085" s="14" t="s">
        <v>3725</v>
      </c>
      <c r="E2085" s="12"/>
    </row>
    <row r="2086" spans="1:5" ht="15" hidden="1" customHeight="1">
      <c r="A2086" s="12"/>
      <c r="B2086" s="19" t="s">
        <v>3651</v>
      </c>
      <c r="C2086" s="14" t="s">
        <v>3716</v>
      </c>
      <c r="D2086" s="14" t="s">
        <v>3726</v>
      </c>
      <c r="E2086" s="12"/>
    </row>
    <row r="2087" spans="1:5" ht="15" hidden="1" customHeight="1">
      <c r="A2087" s="12"/>
      <c r="B2087" s="19" t="s">
        <v>3651</v>
      </c>
      <c r="C2087" s="14" t="s">
        <v>3716</v>
      </c>
      <c r="D2087" s="14" t="s">
        <v>3727</v>
      </c>
      <c r="E2087" s="12"/>
    </row>
    <row r="2088" spans="1:5" ht="15" hidden="1" customHeight="1">
      <c r="A2088" s="12"/>
      <c r="B2088" s="19" t="s">
        <v>3651</v>
      </c>
      <c r="C2088" s="14" t="s">
        <v>3716</v>
      </c>
      <c r="D2088" s="14" t="s">
        <v>3728</v>
      </c>
      <c r="E2088" s="12"/>
    </row>
    <row r="2089" spans="1:5" ht="15" hidden="1" customHeight="1">
      <c r="A2089" s="12"/>
      <c r="B2089" s="19" t="s">
        <v>3651</v>
      </c>
      <c r="C2089" s="14" t="s">
        <v>3716</v>
      </c>
      <c r="D2089" s="14" t="s">
        <v>3729</v>
      </c>
      <c r="E2089" s="12"/>
    </row>
    <row r="2090" spans="1:5" ht="15" hidden="1" customHeight="1">
      <c r="A2090" s="12"/>
      <c r="B2090" s="19" t="s">
        <v>3651</v>
      </c>
      <c r="C2090" s="14" t="s">
        <v>3716</v>
      </c>
      <c r="D2090" s="14" t="s">
        <v>3730</v>
      </c>
      <c r="E2090" s="12"/>
    </row>
    <row r="2091" spans="1:5" ht="15" hidden="1" customHeight="1">
      <c r="A2091" s="12"/>
      <c r="B2091" s="19" t="s">
        <v>3651</v>
      </c>
      <c r="C2091" s="14" t="s">
        <v>3731</v>
      </c>
      <c r="D2091" s="14" t="s">
        <v>1755</v>
      </c>
      <c r="E2091" s="12"/>
    </row>
    <row r="2092" spans="1:5" ht="15" hidden="1" customHeight="1">
      <c r="A2092" s="12"/>
      <c r="B2092" s="19" t="s">
        <v>3651</v>
      </c>
      <c r="C2092" s="14" t="s">
        <v>3731</v>
      </c>
      <c r="D2092" s="14" t="s">
        <v>3732</v>
      </c>
      <c r="E2092" s="12"/>
    </row>
    <row r="2093" spans="1:5" ht="15" hidden="1" customHeight="1">
      <c r="A2093" s="12"/>
      <c r="B2093" s="19" t="s">
        <v>3651</v>
      </c>
      <c r="C2093" s="14" t="s">
        <v>3731</v>
      </c>
      <c r="D2093" s="14" t="s">
        <v>3733</v>
      </c>
      <c r="E2093" s="12"/>
    </row>
    <row r="2094" spans="1:5" ht="15" hidden="1" customHeight="1">
      <c r="A2094" s="12"/>
      <c r="B2094" s="19" t="s">
        <v>3651</v>
      </c>
      <c r="C2094" s="14" t="s">
        <v>3731</v>
      </c>
      <c r="D2094" s="14" t="s">
        <v>3734</v>
      </c>
      <c r="E2094" s="12"/>
    </row>
    <row r="2095" spans="1:5" ht="15" hidden="1" customHeight="1">
      <c r="A2095" s="12"/>
      <c r="B2095" s="19" t="s">
        <v>3651</v>
      </c>
      <c r="C2095" s="14" t="s">
        <v>3731</v>
      </c>
      <c r="D2095" s="14" t="s">
        <v>3735</v>
      </c>
      <c r="E2095" s="12"/>
    </row>
    <row r="2096" spans="1:5" ht="15" hidden="1" customHeight="1">
      <c r="A2096" s="12"/>
      <c r="B2096" s="19" t="s">
        <v>3651</v>
      </c>
      <c r="C2096" s="14" t="s">
        <v>3731</v>
      </c>
      <c r="D2096" s="14" t="s">
        <v>3736</v>
      </c>
      <c r="E2096" s="12"/>
    </row>
    <row r="2097" spans="1:5" ht="15" hidden="1" customHeight="1">
      <c r="A2097" s="12"/>
      <c r="B2097" s="19" t="s">
        <v>3737</v>
      </c>
      <c r="C2097" s="14" t="s">
        <v>1755</v>
      </c>
      <c r="D2097" s="14" t="s">
        <v>1755</v>
      </c>
      <c r="E2097" s="12"/>
    </row>
    <row r="2098" spans="1:5" ht="15" hidden="1" customHeight="1">
      <c r="A2098" s="12"/>
      <c r="B2098" s="19" t="s">
        <v>3737</v>
      </c>
      <c r="C2098" s="14" t="s">
        <v>3738</v>
      </c>
      <c r="D2098" s="14" t="s">
        <v>1755</v>
      </c>
      <c r="E2098" s="12"/>
    </row>
    <row r="2099" spans="1:5" ht="15" hidden="1" customHeight="1">
      <c r="A2099" s="12"/>
      <c r="B2099" s="19" t="s">
        <v>3737</v>
      </c>
      <c r="C2099" s="14" t="s">
        <v>3738</v>
      </c>
      <c r="D2099" s="14" t="s">
        <v>3739</v>
      </c>
      <c r="E2099" s="12"/>
    </row>
    <row r="2100" spans="1:5" ht="15" hidden="1" customHeight="1">
      <c r="A2100" s="12"/>
      <c r="B2100" s="19" t="s">
        <v>3737</v>
      </c>
      <c r="C2100" s="14" t="s">
        <v>3738</v>
      </c>
      <c r="D2100" s="14" t="s">
        <v>3740</v>
      </c>
      <c r="E2100" s="12"/>
    </row>
    <row r="2101" spans="1:5" ht="15" hidden="1" customHeight="1">
      <c r="A2101" s="12"/>
      <c r="B2101" s="19" t="s">
        <v>3737</v>
      </c>
      <c r="C2101" s="14" t="s">
        <v>3738</v>
      </c>
      <c r="D2101" s="14" t="s">
        <v>3741</v>
      </c>
      <c r="E2101" s="12"/>
    </row>
    <row r="2102" spans="1:5" ht="15" hidden="1" customHeight="1">
      <c r="A2102" s="12"/>
      <c r="B2102" s="19" t="s">
        <v>3737</v>
      </c>
      <c r="C2102" s="14" t="s">
        <v>3738</v>
      </c>
      <c r="D2102" s="14" t="s">
        <v>3742</v>
      </c>
      <c r="E2102" s="12"/>
    </row>
    <row r="2103" spans="1:5" ht="15" hidden="1" customHeight="1">
      <c r="A2103" s="12"/>
      <c r="B2103" s="19" t="s">
        <v>3737</v>
      </c>
      <c r="C2103" s="14" t="s">
        <v>3738</v>
      </c>
      <c r="D2103" s="14" t="s">
        <v>3743</v>
      </c>
      <c r="E2103" s="12"/>
    </row>
    <row r="2104" spans="1:5" ht="15" hidden="1" customHeight="1">
      <c r="A2104" s="12"/>
      <c r="B2104" s="19" t="s">
        <v>3737</v>
      </c>
      <c r="C2104" s="14" t="s">
        <v>3738</v>
      </c>
      <c r="D2104" s="14" t="s">
        <v>3744</v>
      </c>
      <c r="E2104" s="12"/>
    </row>
    <row r="2105" spans="1:5" ht="15" hidden="1" customHeight="1">
      <c r="A2105" s="12"/>
      <c r="B2105" s="19" t="s">
        <v>3737</v>
      </c>
      <c r="C2105" s="14" t="s">
        <v>3738</v>
      </c>
      <c r="D2105" s="14" t="s">
        <v>3745</v>
      </c>
      <c r="E2105" s="12"/>
    </row>
    <row r="2106" spans="1:5" ht="15" hidden="1" customHeight="1">
      <c r="A2106" s="12"/>
      <c r="B2106" s="19" t="s">
        <v>3737</v>
      </c>
      <c r="C2106" s="14" t="s">
        <v>3738</v>
      </c>
      <c r="D2106" s="14" t="s">
        <v>3746</v>
      </c>
      <c r="E2106" s="12"/>
    </row>
    <row r="2107" spans="1:5" ht="15" hidden="1" customHeight="1">
      <c r="A2107" s="12"/>
      <c r="B2107" s="19" t="s">
        <v>3737</v>
      </c>
      <c r="C2107" s="14" t="s">
        <v>3738</v>
      </c>
      <c r="D2107" s="14" t="s">
        <v>3747</v>
      </c>
      <c r="E2107" s="12"/>
    </row>
    <row r="2108" spans="1:5" ht="15" hidden="1" customHeight="1">
      <c r="A2108" s="12"/>
      <c r="B2108" s="19" t="s">
        <v>3737</v>
      </c>
      <c r="C2108" s="14" t="s">
        <v>3738</v>
      </c>
      <c r="D2108" s="14" t="s">
        <v>3748</v>
      </c>
      <c r="E2108" s="12"/>
    </row>
    <row r="2109" spans="1:5" ht="15" hidden="1" customHeight="1">
      <c r="A2109" s="12"/>
      <c r="B2109" s="19" t="s">
        <v>3737</v>
      </c>
      <c r="C2109" s="14" t="s">
        <v>3738</v>
      </c>
      <c r="D2109" s="14" t="s">
        <v>3749</v>
      </c>
      <c r="E2109" s="12"/>
    </row>
    <row r="2110" spans="1:5" ht="15" hidden="1" customHeight="1">
      <c r="A2110" s="12"/>
      <c r="B2110" s="19" t="s">
        <v>3737</v>
      </c>
      <c r="C2110" s="14" t="s">
        <v>3750</v>
      </c>
      <c r="D2110" s="14" t="s">
        <v>1755</v>
      </c>
      <c r="E2110" s="12"/>
    </row>
    <row r="2111" spans="1:5" ht="15" hidden="1" customHeight="1">
      <c r="A2111" s="12"/>
      <c r="B2111" s="19" t="s">
        <v>3737</v>
      </c>
      <c r="C2111" s="14" t="s">
        <v>3750</v>
      </c>
      <c r="D2111" s="14" t="s">
        <v>3751</v>
      </c>
      <c r="E2111" s="12"/>
    </row>
    <row r="2112" spans="1:5" ht="15" hidden="1" customHeight="1">
      <c r="A2112" s="12"/>
      <c r="B2112" s="19" t="s">
        <v>3737</v>
      </c>
      <c r="C2112" s="14" t="s">
        <v>3750</v>
      </c>
      <c r="D2112" s="14" t="s">
        <v>3752</v>
      </c>
      <c r="E2112" s="12"/>
    </row>
    <row r="2113" spans="1:5" ht="15" hidden="1" customHeight="1">
      <c r="A2113" s="12"/>
      <c r="B2113" s="19" t="s">
        <v>3737</v>
      </c>
      <c r="C2113" s="14" t="s">
        <v>3750</v>
      </c>
      <c r="D2113" s="14" t="s">
        <v>3753</v>
      </c>
      <c r="E2113" s="12"/>
    </row>
    <row r="2114" spans="1:5" ht="15" hidden="1" customHeight="1">
      <c r="A2114" s="12"/>
      <c r="B2114" s="19" t="s">
        <v>3737</v>
      </c>
      <c r="C2114" s="14" t="s">
        <v>3750</v>
      </c>
      <c r="D2114" s="14" t="s">
        <v>3754</v>
      </c>
      <c r="E2114" s="12"/>
    </row>
    <row r="2115" spans="1:5" ht="15" hidden="1" customHeight="1">
      <c r="A2115" s="12"/>
      <c r="B2115" s="19" t="s">
        <v>3737</v>
      </c>
      <c r="C2115" s="14" t="s">
        <v>3750</v>
      </c>
      <c r="D2115" s="14" t="s">
        <v>3755</v>
      </c>
      <c r="E2115" s="12"/>
    </row>
    <row r="2116" spans="1:5" ht="15" hidden="1" customHeight="1">
      <c r="A2116" s="12"/>
      <c r="B2116" s="19" t="s">
        <v>3737</v>
      </c>
      <c r="C2116" s="14" t="s">
        <v>3750</v>
      </c>
      <c r="D2116" s="14" t="s">
        <v>3756</v>
      </c>
      <c r="E2116" s="12"/>
    </row>
    <row r="2117" spans="1:5" ht="15" hidden="1" customHeight="1">
      <c r="A2117" s="12"/>
      <c r="B2117" s="19" t="s">
        <v>3737</v>
      </c>
      <c r="C2117" s="14" t="s">
        <v>3757</v>
      </c>
      <c r="D2117" s="14" t="s">
        <v>1755</v>
      </c>
      <c r="E2117" s="12"/>
    </row>
    <row r="2118" spans="1:5" ht="15" hidden="1" customHeight="1">
      <c r="A2118" s="12"/>
      <c r="B2118" s="20" t="s">
        <v>3737</v>
      </c>
      <c r="C2118" s="14" t="s">
        <v>3757</v>
      </c>
      <c r="D2118" s="14" t="s">
        <v>3758</v>
      </c>
      <c r="E2118" s="12"/>
    </row>
    <row r="2119" spans="1:5" ht="0.95" hidden="1" customHeight="1">
      <c r="A2119" s="12"/>
      <c r="B2119" s="21"/>
      <c r="C2119" s="21"/>
      <c r="D2119" s="21"/>
      <c r="E2119" s="12"/>
    </row>
    <row r="2120" spans="1:5" ht="12" hidden="1" customHeight="1">
      <c r="A2120" s="12"/>
      <c r="B2120" s="22" t="s">
        <v>1750</v>
      </c>
      <c r="C2120" s="15" t="s">
        <v>1751</v>
      </c>
      <c r="D2120" s="15" t="s">
        <v>1752</v>
      </c>
      <c r="E2120" s="12"/>
    </row>
    <row r="2121" spans="1:5" ht="15" hidden="1" customHeight="1">
      <c r="A2121" s="12"/>
      <c r="B2121" s="19" t="s">
        <v>3737</v>
      </c>
      <c r="C2121" s="14" t="s">
        <v>3757</v>
      </c>
      <c r="D2121" s="14" t="s">
        <v>3759</v>
      </c>
      <c r="E2121" s="12"/>
    </row>
    <row r="2122" spans="1:5" ht="15" hidden="1" customHeight="1">
      <c r="A2122" s="12"/>
      <c r="B2122" s="19" t="s">
        <v>3737</v>
      </c>
      <c r="C2122" s="14" t="s">
        <v>3757</v>
      </c>
      <c r="D2122" s="14" t="s">
        <v>3760</v>
      </c>
      <c r="E2122" s="12"/>
    </row>
    <row r="2123" spans="1:5" ht="15" hidden="1" customHeight="1">
      <c r="A2123" s="12"/>
      <c r="B2123" s="19" t="s">
        <v>3737</v>
      </c>
      <c r="C2123" s="14" t="s">
        <v>3761</v>
      </c>
      <c r="D2123" s="14" t="s">
        <v>1755</v>
      </c>
      <c r="E2123" s="12"/>
    </row>
    <row r="2124" spans="1:5" ht="15" hidden="1" customHeight="1">
      <c r="A2124" s="12"/>
      <c r="B2124" s="19" t="s">
        <v>3737</v>
      </c>
      <c r="C2124" s="14" t="s">
        <v>3761</v>
      </c>
      <c r="D2124" s="14" t="s">
        <v>3762</v>
      </c>
      <c r="E2124" s="12"/>
    </row>
    <row r="2125" spans="1:5" ht="15" hidden="1" customHeight="1">
      <c r="A2125" s="12"/>
      <c r="B2125" s="19" t="s">
        <v>3737</v>
      </c>
      <c r="C2125" s="14" t="s">
        <v>3761</v>
      </c>
      <c r="D2125" s="14" t="s">
        <v>3763</v>
      </c>
      <c r="E2125" s="12"/>
    </row>
    <row r="2126" spans="1:5" ht="15" hidden="1" customHeight="1">
      <c r="A2126" s="12"/>
      <c r="B2126" s="19" t="s">
        <v>3737</v>
      </c>
      <c r="C2126" s="14" t="s">
        <v>3761</v>
      </c>
      <c r="D2126" s="14" t="s">
        <v>3764</v>
      </c>
      <c r="E2126" s="12"/>
    </row>
    <row r="2127" spans="1:5" ht="15" hidden="1" customHeight="1">
      <c r="A2127" s="12"/>
      <c r="B2127" s="19" t="s">
        <v>3737</v>
      </c>
      <c r="C2127" s="14" t="s">
        <v>3761</v>
      </c>
      <c r="D2127" s="14" t="s">
        <v>3765</v>
      </c>
      <c r="E2127" s="12"/>
    </row>
    <row r="2128" spans="1:5" ht="15" hidden="1" customHeight="1">
      <c r="A2128" s="12"/>
      <c r="B2128" s="19" t="s">
        <v>3737</v>
      </c>
      <c r="C2128" s="14" t="s">
        <v>3761</v>
      </c>
      <c r="D2128" s="14" t="s">
        <v>3766</v>
      </c>
      <c r="E2128" s="12"/>
    </row>
    <row r="2129" spans="1:5" ht="15" hidden="1" customHeight="1">
      <c r="A2129" s="12"/>
      <c r="B2129" s="19" t="s">
        <v>3737</v>
      </c>
      <c r="C2129" s="14" t="s">
        <v>3761</v>
      </c>
      <c r="D2129" s="14" t="s">
        <v>3767</v>
      </c>
      <c r="E2129" s="12"/>
    </row>
    <row r="2130" spans="1:5" ht="15" hidden="1" customHeight="1">
      <c r="A2130" s="12"/>
      <c r="B2130" s="19" t="s">
        <v>3737</v>
      </c>
      <c r="C2130" s="14" t="s">
        <v>3761</v>
      </c>
      <c r="D2130" s="14" t="s">
        <v>3768</v>
      </c>
      <c r="E2130" s="12"/>
    </row>
    <row r="2131" spans="1:5" ht="15" hidden="1" customHeight="1">
      <c r="A2131" s="12"/>
      <c r="B2131" s="19" t="s">
        <v>3737</v>
      </c>
      <c r="C2131" s="14" t="s">
        <v>3761</v>
      </c>
      <c r="D2131" s="14" t="s">
        <v>3769</v>
      </c>
      <c r="E2131" s="12"/>
    </row>
    <row r="2132" spans="1:5" ht="15" hidden="1" customHeight="1">
      <c r="A2132" s="12"/>
      <c r="B2132" s="19" t="s">
        <v>3770</v>
      </c>
      <c r="C2132" s="14" t="s">
        <v>1755</v>
      </c>
      <c r="D2132" s="14" t="s">
        <v>1755</v>
      </c>
      <c r="E2132" s="12"/>
    </row>
    <row r="2133" spans="1:5" ht="15" hidden="1" customHeight="1">
      <c r="A2133" s="12"/>
      <c r="B2133" s="19" t="s">
        <v>3770</v>
      </c>
      <c r="C2133" s="14" t="s">
        <v>3771</v>
      </c>
      <c r="D2133" s="14" t="s">
        <v>1755</v>
      </c>
      <c r="E2133" s="12"/>
    </row>
    <row r="2134" spans="1:5" ht="15" hidden="1" customHeight="1">
      <c r="A2134" s="12"/>
      <c r="B2134" s="19" t="s">
        <v>3770</v>
      </c>
      <c r="C2134" s="14" t="s">
        <v>3771</v>
      </c>
      <c r="D2134" s="14" t="s">
        <v>3772</v>
      </c>
      <c r="E2134" s="12"/>
    </row>
    <row r="2135" spans="1:5" ht="15" hidden="1" customHeight="1">
      <c r="A2135" s="12"/>
      <c r="B2135" s="19" t="s">
        <v>3770</v>
      </c>
      <c r="C2135" s="14" t="s">
        <v>3771</v>
      </c>
      <c r="D2135" s="14" t="s">
        <v>3773</v>
      </c>
      <c r="E2135" s="12"/>
    </row>
    <row r="2136" spans="1:5" ht="15" hidden="1" customHeight="1">
      <c r="A2136" s="12"/>
      <c r="B2136" s="19" t="s">
        <v>3770</v>
      </c>
      <c r="C2136" s="14" t="s">
        <v>3771</v>
      </c>
      <c r="D2136" s="14" t="s">
        <v>3774</v>
      </c>
      <c r="E2136" s="12"/>
    </row>
    <row r="2137" spans="1:5" ht="15" hidden="1" customHeight="1">
      <c r="A2137" s="12"/>
      <c r="B2137" s="19" t="s">
        <v>3770</v>
      </c>
      <c r="C2137" s="14" t="s">
        <v>3771</v>
      </c>
      <c r="D2137" s="14" t="s">
        <v>3775</v>
      </c>
      <c r="E2137" s="12"/>
    </row>
    <row r="2138" spans="1:5" ht="15" hidden="1" customHeight="1">
      <c r="A2138" s="12"/>
      <c r="B2138" s="19" t="s">
        <v>3770</v>
      </c>
      <c r="C2138" s="14" t="s">
        <v>3771</v>
      </c>
      <c r="D2138" s="14" t="s">
        <v>3776</v>
      </c>
      <c r="E2138" s="12"/>
    </row>
    <row r="2139" spans="1:5" ht="15" hidden="1" customHeight="1">
      <c r="A2139" s="12"/>
      <c r="B2139" s="19" t="s">
        <v>3770</v>
      </c>
      <c r="C2139" s="14" t="s">
        <v>3771</v>
      </c>
      <c r="D2139" s="14" t="s">
        <v>3777</v>
      </c>
      <c r="E2139" s="12"/>
    </row>
    <row r="2140" spans="1:5" ht="15" hidden="1" customHeight="1">
      <c r="A2140" s="12"/>
      <c r="B2140" s="19" t="s">
        <v>3770</v>
      </c>
      <c r="C2140" s="14" t="s">
        <v>3778</v>
      </c>
      <c r="D2140" s="14" t="s">
        <v>1755</v>
      </c>
      <c r="E2140" s="12"/>
    </row>
    <row r="2141" spans="1:5" ht="15" hidden="1" customHeight="1">
      <c r="A2141" s="12"/>
      <c r="B2141" s="19" t="s">
        <v>3770</v>
      </c>
      <c r="C2141" s="14" t="s">
        <v>3778</v>
      </c>
      <c r="D2141" s="14" t="s">
        <v>3779</v>
      </c>
      <c r="E2141" s="12"/>
    </row>
    <row r="2142" spans="1:5" ht="15" hidden="1" customHeight="1">
      <c r="A2142" s="12"/>
      <c r="B2142" s="19" t="s">
        <v>3770</v>
      </c>
      <c r="C2142" s="14" t="s">
        <v>3778</v>
      </c>
      <c r="D2142" s="14" t="s">
        <v>3780</v>
      </c>
      <c r="E2142" s="12"/>
    </row>
    <row r="2143" spans="1:5" ht="15" hidden="1" customHeight="1">
      <c r="A2143" s="12"/>
      <c r="B2143" s="19" t="s">
        <v>3770</v>
      </c>
      <c r="C2143" s="14" t="s">
        <v>3778</v>
      </c>
      <c r="D2143" s="14" t="s">
        <v>3781</v>
      </c>
      <c r="E2143" s="12"/>
    </row>
    <row r="2144" spans="1:5" ht="15" hidden="1" customHeight="1">
      <c r="A2144" s="12"/>
      <c r="B2144" s="19" t="s">
        <v>3770</v>
      </c>
      <c r="C2144" s="14" t="s">
        <v>3782</v>
      </c>
      <c r="D2144" s="14" t="s">
        <v>1755</v>
      </c>
      <c r="E2144" s="12"/>
    </row>
    <row r="2145" spans="1:5" ht="15" hidden="1" customHeight="1">
      <c r="A2145" s="12"/>
      <c r="B2145" s="19" t="s">
        <v>3770</v>
      </c>
      <c r="C2145" s="14" t="s">
        <v>3782</v>
      </c>
      <c r="D2145" s="14" t="s">
        <v>3783</v>
      </c>
      <c r="E2145" s="12"/>
    </row>
    <row r="2146" spans="1:5" ht="15" hidden="1" customHeight="1">
      <c r="A2146" s="12"/>
      <c r="B2146" s="19" t="s">
        <v>3770</v>
      </c>
      <c r="C2146" s="14" t="s">
        <v>3782</v>
      </c>
      <c r="D2146" s="14" t="s">
        <v>3784</v>
      </c>
      <c r="E2146" s="12"/>
    </row>
    <row r="2147" spans="1:5" ht="15" hidden="1" customHeight="1">
      <c r="A2147" s="12"/>
      <c r="B2147" s="19" t="s">
        <v>3770</v>
      </c>
      <c r="C2147" s="14" t="s">
        <v>3782</v>
      </c>
      <c r="D2147" s="14" t="s">
        <v>3785</v>
      </c>
      <c r="E2147" s="12"/>
    </row>
    <row r="2148" spans="1:5" ht="15" hidden="1" customHeight="1">
      <c r="A2148" s="12"/>
      <c r="B2148" s="19" t="s">
        <v>3770</v>
      </c>
      <c r="C2148" s="14" t="s">
        <v>3782</v>
      </c>
      <c r="D2148" s="14" t="s">
        <v>3786</v>
      </c>
      <c r="E2148" s="12"/>
    </row>
    <row r="2149" spans="1:5" ht="15" hidden="1" customHeight="1">
      <c r="A2149" s="12"/>
      <c r="B2149" s="19" t="s">
        <v>3787</v>
      </c>
      <c r="C2149" s="14" t="s">
        <v>1755</v>
      </c>
      <c r="D2149" s="14" t="s">
        <v>1755</v>
      </c>
      <c r="E2149" s="12"/>
    </row>
    <row r="2150" spans="1:5" ht="15" hidden="1" customHeight="1">
      <c r="A2150" s="12"/>
      <c r="B2150" s="19" t="s">
        <v>3787</v>
      </c>
      <c r="C2150" s="14" t="s">
        <v>3788</v>
      </c>
      <c r="D2150" s="14" t="s">
        <v>1755</v>
      </c>
      <c r="E2150" s="12"/>
    </row>
    <row r="2151" spans="1:5" ht="15" hidden="1" customHeight="1">
      <c r="A2151" s="12"/>
      <c r="B2151" s="19" t="s">
        <v>3787</v>
      </c>
      <c r="C2151" s="14" t="s">
        <v>3788</v>
      </c>
      <c r="D2151" s="14" t="s">
        <v>3789</v>
      </c>
      <c r="E2151" s="12"/>
    </row>
    <row r="2152" spans="1:5" ht="15" hidden="1" customHeight="1">
      <c r="A2152" s="12"/>
      <c r="B2152" s="19" t="s">
        <v>3787</v>
      </c>
      <c r="C2152" s="14" t="s">
        <v>3788</v>
      </c>
      <c r="D2152" s="14" t="s">
        <v>3790</v>
      </c>
      <c r="E2152" s="12"/>
    </row>
    <row r="2153" spans="1:5" ht="15" hidden="1" customHeight="1">
      <c r="A2153" s="12"/>
      <c r="B2153" s="19" t="s">
        <v>3787</v>
      </c>
      <c r="C2153" s="14" t="s">
        <v>3788</v>
      </c>
      <c r="D2153" s="14" t="s">
        <v>3791</v>
      </c>
      <c r="E2153" s="12"/>
    </row>
    <row r="2154" spans="1:5" ht="15" hidden="1" customHeight="1">
      <c r="A2154" s="12"/>
      <c r="B2154" s="19" t="s">
        <v>3787</v>
      </c>
      <c r="C2154" s="14" t="s">
        <v>3788</v>
      </c>
      <c r="D2154" s="14" t="s">
        <v>3792</v>
      </c>
      <c r="E2154" s="12"/>
    </row>
    <row r="2155" spans="1:5" ht="15" hidden="1" customHeight="1">
      <c r="A2155" s="12"/>
      <c r="B2155" s="19" t="s">
        <v>3787</v>
      </c>
      <c r="C2155" s="14" t="s">
        <v>3788</v>
      </c>
      <c r="D2155" s="14" t="s">
        <v>3793</v>
      </c>
      <c r="E2155" s="12"/>
    </row>
    <row r="2156" spans="1:5" ht="15" hidden="1" customHeight="1">
      <c r="A2156" s="12"/>
      <c r="B2156" s="19" t="s">
        <v>3787</v>
      </c>
      <c r="C2156" s="14" t="s">
        <v>3788</v>
      </c>
      <c r="D2156" s="14" t="s">
        <v>3794</v>
      </c>
      <c r="E2156" s="12"/>
    </row>
    <row r="2157" spans="1:5" ht="15" hidden="1" customHeight="1">
      <c r="A2157" s="12"/>
      <c r="B2157" s="19" t="s">
        <v>3787</v>
      </c>
      <c r="C2157" s="14" t="s">
        <v>3788</v>
      </c>
      <c r="D2157" s="14" t="s">
        <v>3795</v>
      </c>
      <c r="E2157" s="12"/>
    </row>
    <row r="2158" spans="1:5" ht="15" hidden="1" customHeight="1">
      <c r="A2158" s="12"/>
      <c r="B2158" s="19" t="s">
        <v>3787</v>
      </c>
      <c r="C2158" s="14" t="s">
        <v>3796</v>
      </c>
      <c r="D2158" s="14" t="s">
        <v>1755</v>
      </c>
      <c r="E2158" s="12"/>
    </row>
    <row r="2159" spans="1:5" ht="15" hidden="1" customHeight="1">
      <c r="A2159" s="12"/>
      <c r="B2159" s="19" t="s">
        <v>3787</v>
      </c>
      <c r="C2159" s="14" t="s">
        <v>3796</v>
      </c>
      <c r="D2159" s="14" t="s">
        <v>3797</v>
      </c>
      <c r="E2159" s="12"/>
    </row>
    <row r="2160" spans="1:5" ht="15" hidden="1" customHeight="1">
      <c r="A2160" s="12"/>
      <c r="B2160" s="19" t="s">
        <v>3787</v>
      </c>
      <c r="C2160" s="14" t="s">
        <v>3796</v>
      </c>
      <c r="D2160" s="14" t="s">
        <v>3798</v>
      </c>
      <c r="E2160" s="12"/>
    </row>
    <row r="2161" spans="1:5" ht="15" hidden="1" customHeight="1">
      <c r="A2161" s="12"/>
      <c r="B2161" s="19" t="s">
        <v>3787</v>
      </c>
      <c r="C2161" s="14" t="s">
        <v>3796</v>
      </c>
      <c r="D2161" s="14" t="s">
        <v>3799</v>
      </c>
      <c r="E2161" s="12"/>
    </row>
    <row r="2162" spans="1:5" ht="15" hidden="1" customHeight="1">
      <c r="A2162" s="12"/>
      <c r="B2162" s="19" t="s">
        <v>3787</v>
      </c>
      <c r="C2162" s="14" t="s">
        <v>3796</v>
      </c>
      <c r="D2162" s="14" t="s">
        <v>3800</v>
      </c>
      <c r="E2162" s="12"/>
    </row>
    <row r="2163" spans="1:5" ht="15" hidden="1" customHeight="1">
      <c r="A2163" s="12"/>
      <c r="B2163" s="19" t="s">
        <v>3787</v>
      </c>
      <c r="C2163" s="14" t="s">
        <v>3801</v>
      </c>
      <c r="D2163" s="14" t="s">
        <v>1755</v>
      </c>
      <c r="E2163" s="12"/>
    </row>
    <row r="2164" spans="1:5" ht="15" hidden="1" customHeight="1">
      <c r="A2164" s="12"/>
      <c r="B2164" s="19" t="s">
        <v>3787</v>
      </c>
      <c r="C2164" s="14" t="s">
        <v>3801</v>
      </c>
      <c r="D2164" s="14" t="s">
        <v>3802</v>
      </c>
      <c r="E2164" s="12"/>
    </row>
    <row r="2165" spans="1:5" ht="15" hidden="1" customHeight="1">
      <c r="A2165" s="12"/>
      <c r="B2165" s="19" t="s">
        <v>3787</v>
      </c>
      <c r="C2165" s="14" t="s">
        <v>3801</v>
      </c>
      <c r="D2165" s="14" t="s">
        <v>3803</v>
      </c>
      <c r="E2165" s="12"/>
    </row>
    <row r="2166" spans="1:5" ht="15" hidden="1" customHeight="1">
      <c r="A2166" s="12"/>
      <c r="B2166" s="19" t="s">
        <v>3787</v>
      </c>
      <c r="C2166" s="14" t="s">
        <v>3801</v>
      </c>
      <c r="D2166" s="14" t="s">
        <v>3804</v>
      </c>
      <c r="E2166" s="12"/>
    </row>
    <row r="2167" spans="1:5" ht="15" hidden="1" customHeight="1">
      <c r="A2167" s="12"/>
      <c r="B2167" s="19" t="s">
        <v>3787</v>
      </c>
      <c r="C2167" s="14" t="s">
        <v>3801</v>
      </c>
      <c r="D2167" s="14" t="s">
        <v>3805</v>
      </c>
      <c r="E2167" s="12"/>
    </row>
    <row r="2168" spans="1:5" ht="15" hidden="1" customHeight="1">
      <c r="A2168" s="12"/>
      <c r="B2168" s="19" t="s">
        <v>3787</v>
      </c>
      <c r="C2168" s="14" t="s">
        <v>3801</v>
      </c>
      <c r="D2168" s="14" t="s">
        <v>3806</v>
      </c>
      <c r="E2168" s="12"/>
    </row>
    <row r="2169" spans="1:5" ht="15" hidden="1" customHeight="1">
      <c r="A2169" s="12"/>
      <c r="B2169" s="19" t="s">
        <v>3787</v>
      </c>
      <c r="C2169" s="14" t="s">
        <v>3807</v>
      </c>
      <c r="D2169" s="14" t="s">
        <v>1755</v>
      </c>
      <c r="E2169" s="12"/>
    </row>
    <row r="2170" spans="1:5" ht="15" hidden="1" customHeight="1">
      <c r="A2170" s="12"/>
      <c r="B2170" s="20" t="s">
        <v>3787</v>
      </c>
      <c r="C2170" s="14" t="s">
        <v>3807</v>
      </c>
      <c r="D2170" s="14" t="s">
        <v>3808</v>
      </c>
      <c r="E2170" s="12"/>
    </row>
    <row r="2171" spans="1:5" ht="0.95" customHeight="1">
      <c r="A2171" s="12"/>
      <c r="B2171" s="21"/>
      <c r="C2171" s="21"/>
      <c r="D2171" s="21"/>
      <c r="E2171" s="12"/>
    </row>
  </sheetData>
  <autoFilter ref="B2:E2170">
    <filterColumn colId="0">
      <filters>
        <filter val="07 Callao"/>
        <filter val="15 Lima"/>
      </filters>
    </filterColumn>
  </autoFilter>
  <pageMargins left="0.75" right="0.75" top="1" bottom="1" header="0.5" footer="0.5"/>
  <pageSetup paperSize="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66FFFF"/>
  </sheetPr>
  <dimension ref="A1:BP61"/>
  <sheetViews>
    <sheetView showGridLines="0" view="pageBreakPreview" topLeftCell="AC2" zoomScaleNormal="85" zoomScaleSheetLayoutView="100" workbookViewId="0">
      <selection activeCell="AJ30" sqref="AJ30"/>
    </sheetView>
  </sheetViews>
  <sheetFormatPr baseColWidth="10" defaultRowHeight="15"/>
  <cols>
    <col min="2" max="2" width="12.140625" customWidth="1"/>
    <col min="3" max="3" width="14.140625" customWidth="1"/>
    <col min="4" max="4" width="17" customWidth="1"/>
    <col min="5" max="5" width="11.5703125" customWidth="1"/>
    <col min="6" max="6" width="14.28515625" customWidth="1"/>
    <col min="7" max="7" width="14.42578125" customWidth="1"/>
    <col min="8" max="8" width="14" customWidth="1"/>
    <col min="9" max="9" width="14.140625" customWidth="1"/>
    <col min="11" max="11" width="13.7109375" customWidth="1"/>
    <col min="12" max="12" width="14.5703125" customWidth="1"/>
    <col min="13" max="13" width="13" customWidth="1"/>
    <col min="14" max="14" width="12.5703125" customWidth="1"/>
    <col min="15" max="15" width="17.42578125" customWidth="1"/>
    <col min="17" max="17" width="11.5703125" customWidth="1"/>
    <col min="18" max="18" width="13.42578125" customWidth="1"/>
    <col min="19" max="19" width="14" customWidth="1"/>
    <col min="20" max="20" width="12.7109375" customWidth="1"/>
    <col min="21" max="21" width="20.85546875" customWidth="1"/>
    <col min="22" max="22" width="17.42578125" customWidth="1"/>
    <col min="23" max="23" width="16.42578125" customWidth="1"/>
    <col min="24" max="24" width="21.28515625" customWidth="1"/>
    <col min="25" max="25" width="18.140625" customWidth="1"/>
    <col min="26" max="26" width="17.42578125" customWidth="1"/>
    <col min="27" max="27" width="13.7109375" customWidth="1"/>
    <col min="28" max="28" width="14" customWidth="1"/>
    <col min="29" max="29" width="17" customWidth="1"/>
    <col min="30" max="30" width="26.7109375" customWidth="1"/>
    <col min="31" max="31" width="27.28515625" customWidth="1"/>
    <col min="32" max="32" width="23.140625" customWidth="1"/>
    <col min="33" max="33" width="13.42578125" customWidth="1"/>
    <col min="34" max="34" width="13.28515625" customWidth="1"/>
    <col min="35" max="35" width="24.28515625" customWidth="1"/>
    <col min="36" max="36" width="33.7109375" customWidth="1"/>
    <col min="37" max="37" width="22.28515625" customWidth="1"/>
    <col min="38" max="38" width="31.42578125" customWidth="1"/>
    <col min="39" max="39" width="30.85546875" customWidth="1"/>
    <col min="40" max="40" width="23.85546875" customWidth="1"/>
    <col min="41" max="41" width="20.140625" customWidth="1"/>
    <col min="42" max="42" width="11.7109375" customWidth="1"/>
    <col min="43" max="44" width="12.140625" customWidth="1"/>
    <col min="45" max="45" width="17.28515625" customWidth="1"/>
    <col min="46" max="46" width="37.7109375" customWidth="1"/>
    <col min="47" max="47" width="14.140625" customWidth="1"/>
    <col min="48" max="48" width="13.140625" customWidth="1"/>
    <col min="49" max="49" width="7.5703125" customWidth="1"/>
    <col min="50" max="50" width="22.7109375" customWidth="1"/>
    <col min="51" max="51" width="21.42578125" style="256" customWidth="1"/>
  </cols>
  <sheetData>
    <row r="1" spans="1:68" hidden="1">
      <c r="A1" s="5">
        <v>1</v>
      </c>
      <c r="B1" s="5">
        <v>2</v>
      </c>
      <c r="C1" s="5">
        <v>3</v>
      </c>
      <c r="D1" s="5">
        <v>4</v>
      </c>
      <c r="E1" s="5">
        <v>5</v>
      </c>
      <c r="F1" s="5">
        <v>6</v>
      </c>
      <c r="G1" s="5">
        <v>7</v>
      </c>
      <c r="H1" s="5">
        <v>8</v>
      </c>
      <c r="I1" s="61">
        <v>9</v>
      </c>
      <c r="J1" s="5">
        <v>10</v>
      </c>
      <c r="K1" s="5">
        <v>11</v>
      </c>
      <c r="L1" s="5">
        <v>12</v>
      </c>
      <c r="M1" s="5">
        <v>13</v>
      </c>
      <c r="N1" s="5">
        <v>14</v>
      </c>
      <c r="O1" s="5">
        <v>15</v>
      </c>
      <c r="P1" s="5">
        <v>16</v>
      </c>
      <c r="Q1" s="5">
        <v>17</v>
      </c>
      <c r="R1" s="5">
        <v>18</v>
      </c>
      <c r="S1" s="5">
        <v>19</v>
      </c>
      <c r="T1" s="57">
        <v>20</v>
      </c>
      <c r="U1" s="5">
        <v>21</v>
      </c>
      <c r="V1" s="5">
        <v>22</v>
      </c>
      <c r="W1" s="5">
        <v>23</v>
      </c>
      <c r="X1" s="5">
        <v>24</v>
      </c>
      <c r="Y1" s="5">
        <v>25</v>
      </c>
      <c r="Z1" s="5">
        <v>26</v>
      </c>
      <c r="AA1" s="5">
        <v>27</v>
      </c>
      <c r="AB1" s="5">
        <v>28</v>
      </c>
      <c r="AC1" s="5">
        <v>29</v>
      </c>
      <c r="AD1" s="59">
        <v>30</v>
      </c>
      <c r="AE1" s="60">
        <v>31</v>
      </c>
      <c r="AF1" s="60">
        <v>32</v>
      </c>
      <c r="AG1" s="5">
        <v>33</v>
      </c>
      <c r="AH1" s="5">
        <v>34</v>
      </c>
      <c r="AI1" s="40">
        <v>35</v>
      </c>
      <c r="AJ1" s="40">
        <v>36</v>
      </c>
      <c r="AK1" s="40">
        <v>37</v>
      </c>
      <c r="AL1" s="5">
        <v>38</v>
      </c>
      <c r="AM1" s="5">
        <v>39</v>
      </c>
      <c r="AN1" s="5">
        <v>40</v>
      </c>
      <c r="AO1" s="5">
        <v>41</v>
      </c>
      <c r="AP1" s="5">
        <v>42</v>
      </c>
      <c r="AQ1" s="5">
        <v>43</v>
      </c>
      <c r="AR1" s="5">
        <v>44</v>
      </c>
      <c r="AS1" s="5">
        <v>45</v>
      </c>
      <c r="AT1" s="40">
        <v>46</v>
      </c>
      <c r="AU1" s="5">
        <v>47</v>
      </c>
      <c r="AV1" s="5">
        <v>48</v>
      </c>
      <c r="AX1" s="254" t="s">
        <v>5599</v>
      </c>
      <c r="AY1" s="255"/>
    </row>
    <row r="2" spans="1:68" ht="132.75" customHeight="1">
      <c r="A2" s="257" t="s">
        <v>1</v>
      </c>
      <c r="B2" s="257" t="s">
        <v>176</v>
      </c>
      <c r="C2" s="257" t="s">
        <v>3</v>
      </c>
      <c r="D2" s="257" t="s">
        <v>4</v>
      </c>
      <c r="E2" s="257" t="s">
        <v>5</v>
      </c>
      <c r="F2" s="257" t="s">
        <v>6</v>
      </c>
      <c r="G2" s="257" t="s">
        <v>7</v>
      </c>
      <c r="H2" s="257" t="s">
        <v>8</v>
      </c>
      <c r="I2" s="257" t="s">
        <v>9</v>
      </c>
      <c r="J2" s="257" t="s">
        <v>10</v>
      </c>
      <c r="K2" s="257" t="s">
        <v>11</v>
      </c>
      <c r="L2" s="257" t="s">
        <v>12</v>
      </c>
      <c r="M2" s="257" t="s">
        <v>13</v>
      </c>
      <c r="N2" s="257" t="s">
        <v>14</v>
      </c>
      <c r="O2" s="257" t="s">
        <v>15</v>
      </c>
      <c r="P2" s="257" t="s">
        <v>16</v>
      </c>
      <c r="Q2" s="257" t="s">
        <v>17</v>
      </c>
      <c r="R2" s="257" t="s">
        <v>80</v>
      </c>
      <c r="S2" s="257" t="s">
        <v>18</v>
      </c>
      <c r="T2" s="257" t="s">
        <v>19</v>
      </c>
      <c r="U2" s="257" t="s">
        <v>20</v>
      </c>
      <c r="V2" s="257" t="s">
        <v>21</v>
      </c>
      <c r="W2" s="257" t="s">
        <v>22</v>
      </c>
      <c r="X2" s="257" t="s">
        <v>81</v>
      </c>
      <c r="Y2" s="257" t="s">
        <v>24</v>
      </c>
      <c r="Z2" s="257" t="s">
        <v>25</v>
      </c>
      <c r="AA2" s="257" t="s">
        <v>26</v>
      </c>
      <c r="AB2" s="257" t="s">
        <v>27</v>
      </c>
      <c r="AC2" s="257" t="s">
        <v>28</v>
      </c>
      <c r="AD2" s="257" t="s">
        <v>203</v>
      </c>
      <c r="AE2" s="257" t="s">
        <v>187</v>
      </c>
      <c r="AF2" s="257" t="s">
        <v>5598</v>
      </c>
      <c r="AG2" s="257" t="s">
        <v>82</v>
      </c>
      <c r="AH2" s="257" t="s">
        <v>170</v>
      </c>
      <c r="AI2" s="257" t="s">
        <v>194</v>
      </c>
      <c r="AJ2" s="257" t="s">
        <v>195</v>
      </c>
      <c r="AK2" s="257" t="s">
        <v>196</v>
      </c>
      <c r="AL2" s="257" t="s">
        <v>197</v>
      </c>
      <c r="AM2" s="257" t="s">
        <v>198</v>
      </c>
      <c r="AN2" s="257" t="s">
        <v>199</v>
      </c>
      <c r="AO2" s="257" t="s">
        <v>174</v>
      </c>
      <c r="AP2" s="257" t="s">
        <v>191</v>
      </c>
      <c r="AQ2" s="257" t="s">
        <v>192</v>
      </c>
      <c r="AR2" s="257" t="s">
        <v>193</v>
      </c>
      <c r="AS2" s="257" t="s">
        <v>171</v>
      </c>
      <c r="AT2" s="257" t="s">
        <v>32</v>
      </c>
      <c r="AU2" s="257" t="s">
        <v>33</v>
      </c>
      <c r="AV2" s="257" t="s">
        <v>34</v>
      </c>
      <c r="AX2" s="257" t="s">
        <v>31</v>
      </c>
      <c r="AY2" s="258" t="s">
        <v>5072</v>
      </c>
      <c r="BP2" s="91" t="s">
        <v>35</v>
      </c>
    </row>
    <row r="3" spans="1:68">
      <c r="A3" s="259" t="s">
        <v>35</v>
      </c>
      <c r="B3" s="259" t="s">
        <v>36</v>
      </c>
      <c r="C3" s="259" t="s">
        <v>37</v>
      </c>
      <c r="D3" s="259" t="s">
        <v>38</v>
      </c>
      <c r="E3" s="259" t="s">
        <v>39</v>
      </c>
      <c r="F3" s="259" t="s">
        <v>40</v>
      </c>
      <c r="G3" s="259" t="s">
        <v>41</v>
      </c>
      <c r="H3" s="259" t="s">
        <v>42</v>
      </c>
      <c r="I3" s="259" t="s">
        <v>43</v>
      </c>
      <c r="J3" s="259" t="s">
        <v>44</v>
      </c>
      <c r="K3" s="260" t="s">
        <v>45</v>
      </c>
      <c r="L3" s="260" t="s">
        <v>46</v>
      </c>
      <c r="M3" s="260" t="s">
        <v>47</v>
      </c>
      <c r="N3" s="260" t="s">
        <v>48</v>
      </c>
      <c r="O3" s="260" t="s">
        <v>49</v>
      </c>
      <c r="P3" s="260" t="s">
        <v>50</v>
      </c>
      <c r="Q3" s="260" t="s">
        <v>51</v>
      </c>
      <c r="R3" s="260" t="s">
        <v>83</v>
      </c>
      <c r="S3" s="260" t="s">
        <v>52</v>
      </c>
      <c r="T3" s="260" t="s">
        <v>53</v>
      </c>
      <c r="U3" s="260" t="s">
        <v>54</v>
      </c>
      <c r="V3" s="260" t="s">
        <v>55</v>
      </c>
      <c r="W3" s="260" t="s">
        <v>56</v>
      </c>
      <c r="X3" s="260" t="s">
        <v>57</v>
      </c>
      <c r="Y3" s="260" t="s">
        <v>58</v>
      </c>
      <c r="Z3" s="260" t="s">
        <v>59</v>
      </c>
      <c r="AA3" s="260" t="s">
        <v>60</v>
      </c>
      <c r="AB3" s="260" t="s">
        <v>61</v>
      </c>
      <c r="AC3" s="260" t="s">
        <v>62</v>
      </c>
      <c r="AD3" s="260" t="s">
        <v>63</v>
      </c>
      <c r="AE3" s="260" t="s">
        <v>84</v>
      </c>
      <c r="AF3" s="260" t="s">
        <v>65</v>
      </c>
      <c r="AG3" s="260" t="s">
        <v>66</v>
      </c>
      <c r="AH3" s="260" t="s">
        <v>5309</v>
      </c>
      <c r="AI3" s="260" t="s">
        <v>5310</v>
      </c>
      <c r="AJ3" s="260" t="s">
        <v>5311</v>
      </c>
      <c r="AK3" s="260" t="s">
        <v>5312</v>
      </c>
      <c r="AL3" s="260" t="s">
        <v>67</v>
      </c>
      <c r="AM3" s="260" t="s">
        <v>68</v>
      </c>
      <c r="AN3" s="260" t="s">
        <v>69</v>
      </c>
      <c r="AO3" s="260" t="s">
        <v>70</v>
      </c>
      <c r="AP3" s="260" t="s">
        <v>71</v>
      </c>
      <c r="AQ3" s="260" t="s">
        <v>72</v>
      </c>
      <c r="AR3" s="260" t="s">
        <v>73</v>
      </c>
      <c r="AS3" s="260" t="s">
        <v>74</v>
      </c>
      <c r="AT3" s="260" t="s">
        <v>77</v>
      </c>
      <c r="AU3" s="260" t="s">
        <v>78</v>
      </c>
      <c r="AV3" s="261" t="s">
        <v>79</v>
      </c>
      <c r="AX3" s="260" t="s">
        <v>76</v>
      </c>
      <c r="AY3" s="262" t="s">
        <v>75</v>
      </c>
      <c r="BP3" s="10">
        <v>2018</v>
      </c>
    </row>
    <row r="4" spans="1:68">
      <c r="A4" s="92">
        <v>2018</v>
      </c>
      <c r="B4" s="92" t="s">
        <v>5305</v>
      </c>
      <c r="C4" s="93">
        <v>43434</v>
      </c>
      <c r="D4" s="92" t="s">
        <v>205</v>
      </c>
      <c r="E4" s="92" t="s">
        <v>206</v>
      </c>
      <c r="F4" s="92" t="s">
        <v>5073</v>
      </c>
      <c r="G4" s="92" t="s">
        <v>210</v>
      </c>
      <c r="H4" s="92" t="s">
        <v>209</v>
      </c>
      <c r="I4" s="94" t="s">
        <v>5074</v>
      </c>
      <c r="J4" s="95" t="s">
        <v>5075</v>
      </c>
      <c r="K4" s="96" t="s">
        <v>211</v>
      </c>
      <c r="L4" s="96" t="s">
        <v>211</v>
      </c>
      <c r="M4" s="96" t="s">
        <v>3832</v>
      </c>
      <c r="N4" s="92" t="s">
        <v>3832</v>
      </c>
      <c r="O4" s="92" t="s">
        <v>212</v>
      </c>
      <c r="P4" s="92"/>
      <c r="Q4" s="96" t="s">
        <v>5076</v>
      </c>
      <c r="R4" s="92"/>
      <c r="S4" s="92" t="s">
        <v>5077</v>
      </c>
      <c r="T4" s="92" t="s">
        <v>5078</v>
      </c>
      <c r="U4" s="263" t="s">
        <v>1112</v>
      </c>
      <c r="V4" s="263" t="s">
        <v>4791</v>
      </c>
      <c r="W4" s="263" t="s">
        <v>1646</v>
      </c>
      <c r="X4" s="92">
        <v>1</v>
      </c>
      <c r="Y4" s="97" t="s">
        <v>551</v>
      </c>
      <c r="Z4" s="93">
        <v>14141</v>
      </c>
      <c r="AA4" s="92">
        <f t="shared" ref="AA4:AA60" ca="1" si="0">+DATEDIF(Z4,TODAY(),"y")</f>
        <v>80</v>
      </c>
      <c r="AB4" s="92" t="s">
        <v>218</v>
      </c>
      <c r="AC4" s="93">
        <v>43312</v>
      </c>
      <c r="AD4" s="92">
        <v>5</v>
      </c>
      <c r="AE4" s="92">
        <v>10</v>
      </c>
      <c r="AF4" s="92">
        <v>10</v>
      </c>
      <c r="AG4" s="92">
        <v>1</v>
      </c>
      <c r="AH4" s="98">
        <v>1</v>
      </c>
      <c r="AI4" s="98" t="s">
        <v>5304</v>
      </c>
      <c r="AJ4" s="98" t="s">
        <v>5302</v>
      </c>
      <c r="AK4" s="98"/>
      <c r="AL4" s="298">
        <v>2</v>
      </c>
      <c r="AM4" s="92">
        <v>2</v>
      </c>
      <c r="AN4" s="92"/>
      <c r="AO4" s="301">
        <f>+COUNTIF(AL4:AN4,1)</f>
        <v>0</v>
      </c>
      <c r="AP4" s="99"/>
      <c r="AQ4" s="99"/>
      <c r="AR4" s="92"/>
      <c r="AS4" s="92"/>
      <c r="AT4" s="92"/>
      <c r="AU4" s="100"/>
      <c r="AV4" s="100"/>
      <c r="AX4" s="266"/>
      <c r="AY4" s="267">
        <v>1</v>
      </c>
    </row>
    <row r="5" spans="1:68">
      <c r="A5" s="62">
        <v>2018</v>
      </c>
      <c r="B5" s="62" t="s">
        <v>5305</v>
      </c>
      <c r="C5" s="63">
        <v>43434</v>
      </c>
      <c r="D5" s="62" t="s">
        <v>205</v>
      </c>
      <c r="E5" s="62" t="s">
        <v>206</v>
      </c>
      <c r="F5" s="62" t="s">
        <v>5073</v>
      </c>
      <c r="G5" s="62" t="s">
        <v>210</v>
      </c>
      <c r="H5" s="62" t="s">
        <v>209</v>
      </c>
      <c r="I5" s="64" t="s">
        <v>5074</v>
      </c>
      <c r="J5" s="65" t="s">
        <v>5075</v>
      </c>
      <c r="K5" s="66" t="s">
        <v>211</v>
      </c>
      <c r="L5" s="66" t="s">
        <v>211</v>
      </c>
      <c r="M5" s="66" t="s">
        <v>3832</v>
      </c>
      <c r="N5" s="62" t="s">
        <v>3832</v>
      </c>
      <c r="O5" s="62" t="s">
        <v>212</v>
      </c>
      <c r="P5" s="62"/>
      <c r="Q5" s="66" t="s">
        <v>5076</v>
      </c>
      <c r="R5" s="62"/>
      <c r="S5" s="62" t="s">
        <v>5079</v>
      </c>
      <c r="T5" s="62" t="s">
        <v>5080</v>
      </c>
      <c r="U5" s="264" t="s">
        <v>1247</v>
      </c>
      <c r="V5" s="264" t="s">
        <v>5081</v>
      </c>
      <c r="W5" s="264" t="s">
        <v>1672</v>
      </c>
      <c r="X5" s="62">
        <v>1</v>
      </c>
      <c r="Y5" s="67" t="s">
        <v>5082</v>
      </c>
      <c r="Z5" s="63">
        <v>17427</v>
      </c>
      <c r="AA5" s="62">
        <f t="shared" ca="1" si="0"/>
        <v>71</v>
      </c>
      <c r="AB5" s="62" t="s">
        <v>218</v>
      </c>
      <c r="AC5" s="63">
        <v>41381</v>
      </c>
      <c r="AD5" s="62">
        <v>5</v>
      </c>
      <c r="AE5" s="62">
        <v>10</v>
      </c>
      <c r="AF5" s="62">
        <v>10</v>
      </c>
      <c r="AG5" s="62">
        <v>1</v>
      </c>
      <c r="AH5" s="68"/>
      <c r="AI5" s="68" t="s">
        <v>5301</v>
      </c>
      <c r="AJ5" s="68" t="s">
        <v>5302</v>
      </c>
      <c r="AK5" s="68"/>
      <c r="AL5" s="62">
        <v>2</v>
      </c>
      <c r="AM5" s="62"/>
      <c r="AN5" s="62"/>
      <c r="AO5" s="300">
        <f t="shared" ref="AO5:AO60" si="1">+COUNTIF(AL5:AN5,1)</f>
        <v>0</v>
      </c>
      <c r="AP5" s="69"/>
      <c r="AQ5" s="69"/>
      <c r="AR5" s="62"/>
      <c r="AS5" s="62"/>
      <c r="AT5" s="62">
        <v>5</v>
      </c>
      <c r="AU5" s="70"/>
      <c r="AV5" s="70"/>
      <c r="AX5" s="268">
        <v>43294</v>
      </c>
      <c r="AY5" s="269">
        <v>2</v>
      </c>
    </row>
    <row r="6" spans="1:68">
      <c r="A6" s="62">
        <v>2018</v>
      </c>
      <c r="B6" s="62" t="s">
        <v>5305</v>
      </c>
      <c r="C6" s="63">
        <v>43434</v>
      </c>
      <c r="D6" s="62" t="s">
        <v>205</v>
      </c>
      <c r="E6" s="62" t="s">
        <v>206</v>
      </c>
      <c r="F6" s="62" t="s">
        <v>5073</v>
      </c>
      <c r="G6" s="62" t="s">
        <v>210</v>
      </c>
      <c r="H6" s="62" t="s">
        <v>209</v>
      </c>
      <c r="I6" s="64" t="s">
        <v>5074</v>
      </c>
      <c r="J6" s="65" t="s">
        <v>5075</v>
      </c>
      <c r="K6" s="66" t="s">
        <v>211</v>
      </c>
      <c r="L6" s="66" t="s">
        <v>211</v>
      </c>
      <c r="M6" s="66" t="s">
        <v>3832</v>
      </c>
      <c r="N6" s="62" t="s">
        <v>3832</v>
      </c>
      <c r="O6" s="62" t="s">
        <v>212</v>
      </c>
      <c r="P6" s="62"/>
      <c r="Q6" s="66" t="s">
        <v>5076</v>
      </c>
      <c r="R6" s="62"/>
      <c r="S6" s="62" t="s">
        <v>5083</v>
      </c>
      <c r="T6" s="62" t="s">
        <v>5084</v>
      </c>
      <c r="U6" s="264" t="s">
        <v>1179</v>
      </c>
      <c r="V6" s="264" t="s">
        <v>1425</v>
      </c>
      <c r="W6" s="264" t="s">
        <v>5085</v>
      </c>
      <c r="X6" s="62">
        <v>1</v>
      </c>
      <c r="Y6" s="67" t="s">
        <v>553</v>
      </c>
      <c r="Z6" s="63">
        <v>14234</v>
      </c>
      <c r="AA6" s="62">
        <f t="shared" ca="1" si="0"/>
        <v>79</v>
      </c>
      <c r="AB6" s="62" t="s">
        <v>218</v>
      </c>
      <c r="AC6" s="63">
        <v>43363</v>
      </c>
      <c r="AD6" s="62">
        <v>5</v>
      </c>
      <c r="AE6" s="62">
        <v>1</v>
      </c>
      <c r="AF6" s="62">
        <v>10</v>
      </c>
      <c r="AG6" s="62">
        <v>1</v>
      </c>
      <c r="AH6" s="68"/>
      <c r="AI6" s="68" t="s">
        <v>5304</v>
      </c>
      <c r="AJ6" s="68" t="s">
        <v>5302</v>
      </c>
      <c r="AK6" s="68"/>
      <c r="AL6" s="299">
        <v>2</v>
      </c>
      <c r="AM6" s="62">
        <v>2</v>
      </c>
      <c r="AN6" s="62"/>
      <c r="AO6" s="300">
        <f t="shared" si="1"/>
        <v>0</v>
      </c>
      <c r="AP6" s="69"/>
      <c r="AQ6" s="69"/>
      <c r="AR6" s="62"/>
      <c r="AS6" s="62"/>
      <c r="AT6" s="62"/>
      <c r="AU6" s="70"/>
      <c r="AV6" s="70"/>
      <c r="AX6" s="270"/>
      <c r="AY6" s="269">
        <v>1</v>
      </c>
    </row>
    <row r="7" spans="1:68">
      <c r="A7" s="62">
        <v>2018</v>
      </c>
      <c r="B7" s="62" t="s">
        <v>5305</v>
      </c>
      <c r="C7" s="63">
        <v>43434</v>
      </c>
      <c r="D7" s="62" t="s">
        <v>205</v>
      </c>
      <c r="E7" s="62" t="s">
        <v>206</v>
      </c>
      <c r="F7" s="62" t="s">
        <v>5073</v>
      </c>
      <c r="G7" s="62" t="s">
        <v>210</v>
      </c>
      <c r="H7" s="62" t="s">
        <v>209</v>
      </c>
      <c r="I7" s="64" t="s">
        <v>5074</v>
      </c>
      <c r="J7" s="65" t="s">
        <v>5075</v>
      </c>
      <c r="K7" s="66" t="s">
        <v>211</v>
      </c>
      <c r="L7" s="66" t="s">
        <v>211</v>
      </c>
      <c r="M7" s="66" t="s">
        <v>3832</v>
      </c>
      <c r="N7" s="62" t="s">
        <v>3832</v>
      </c>
      <c r="O7" s="62" t="s">
        <v>212</v>
      </c>
      <c r="P7" s="62"/>
      <c r="Q7" s="66" t="s">
        <v>5076</v>
      </c>
      <c r="R7" s="62"/>
      <c r="S7" s="62" t="s">
        <v>5086</v>
      </c>
      <c r="T7" s="62" t="s">
        <v>5087</v>
      </c>
      <c r="U7" s="264" t="s">
        <v>5088</v>
      </c>
      <c r="V7" s="264" t="s">
        <v>974</v>
      </c>
      <c r="W7" s="264" t="s">
        <v>4092</v>
      </c>
      <c r="X7" s="62">
        <v>1</v>
      </c>
      <c r="Y7" s="67" t="s">
        <v>5089</v>
      </c>
      <c r="Z7" s="63">
        <v>14408</v>
      </c>
      <c r="AA7" s="62">
        <f t="shared" ca="1" si="0"/>
        <v>79</v>
      </c>
      <c r="AB7" s="62" t="s">
        <v>218</v>
      </c>
      <c r="AC7" s="63">
        <v>43046</v>
      </c>
      <c r="AD7" s="62">
        <v>1</v>
      </c>
      <c r="AE7" s="62">
        <v>10</v>
      </c>
      <c r="AF7" s="62">
        <v>10</v>
      </c>
      <c r="AG7" s="62">
        <v>1</v>
      </c>
      <c r="AH7" s="68"/>
      <c r="AI7" s="68" t="s">
        <v>5301</v>
      </c>
      <c r="AJ7" s="68" t="s">
        <v>5302</v>
      </c>
      <c r="AK7" s="68"/>
      <c r="AL7" s="299">
        <v>2</v>
      </c>
      <c r="AM7" s="62"/>
      <c r="AN7" s="62"/>
      <c r="AO7" s="300">
        <f t="shared" si="1"/>
        <v>0</v>
      </c>
      <c r="AP7" s="69"/>
      <c r="AQ7" s="69"/>
      <c r="AR7" s="62"/>
      <c r="AS7" s="62"/>
      <c r="AT7" s="62"/>
      <c r="AU7" s="70"/>
      <c r="AV7" s="70"/>
      <c r="AX7" s="271"/>
      <c r="AY7" s="272">
        <v>1</v>
      </c>
    </row>
    <row r="8" spans="1:68">
      <c r="A8" s="62">
        <v>2018</v>
      </c>
      <c r="B8" s="62" t="s">
        <v>5305</v>
      </c>
      <c r="C8" s="63">
        <v>43434</v>
      </c>
      <c r="D8" s="62" t="s">
        <v>205</v>
      </c>
      <c r="E8" s="62" t="s">
        <v>206</v>
      </c>
      <c r="F8" s="62" t="s">
        <v>5073</v>
      </c>
      <c r="G8" s="62" t="s">
        <v>210</v>
      </c>
      <c r="H8" s="62" t="s">
        <v>209</v>
      </c>
      <c r="I8" s="64" t="s">
        <v>5074</v>
      </c>
      <c r="J8" s="65" t="s">
        <v>5075</v>
      </c>
      <c r="K8" s="66" t="s">
        <v>211</v>
      </c>
      <c r="L8" s="66" t="s">
        <v>211</v>
      </c>
      <c r="M8" s="66" t="s">
        <v>3832</v>
      </c>
      <c r="N8" s="62" t="s">
        <v>3832</v>
      </c>
      <c r="O8" s="62" t="s">
        <v>212</v>
      </c>
      <c r="P8" s="62"/>
      <c r="Q8" s="66" t="s">
        <v>5076</v>
      </c>
      <c r="R8" s="62"/>
      <c r="S8" s="62" t="s">
        <v>5090</v>
      </c>
      <c r="T8" s="62" t="s">
        <v>5091</v>
      </c>
      <c r="U8" s="264" t="s">
        <v>1060</v>
      </c>
      <c r="V8" s="264" t="s">
        <v>5092</v>
      </c>
      <c r="W8" s="264" t="s">
        <v>1551</v>
      </c>
      <c r="X8" s="62">
        <v>1</v>
      </c>
      <c r="Y8" s="67" t="s">
        <v>275</v>
      </c>
      <c r="Z8" s="63">
        <v>17184</v>
      </c>
      <c r="AA8" s="62">
        <f t="shared" ca="1" si="0"/>
        <v>71</v>
      </c>
      <c r="AB8" s="62" t="s">
        <v>218</v>
      </c>
      <c r="AC8" s="63">
        <v>43168</v>
      </c>
      <c r="AD8" s="62">
        <v>5</v>
      </c>
      <c r="AE8" s="62">
        <v>1</v>
      </c>
      <c r="AF8" s="62">
        <v>10</v>
      </c>
      <c r="AG8" s="62">
        <v>1</v>
      </c>
      <c r="AH8" s="68"/>
      <c r="AI8" s="68" t="s">
        <v>5301</v>
      </c>
      <c r="AJ8" s="68" t="s">
        <v>5302</v>
      </c>
      <c r="AK8" s="68"/>
      <c r="AL8" s="299">
        <v>2</v>
      </c>
      <c r="AM8" s="62"/>
      <c r="AN8" s="62"/>
      <c r="AO8" s="300">
        <f t="shared" si="1"/>
        <v>0</v>
      </c>
      <c r="AP8" s="69"/>
      <c r="AQ8" s="69"/>
      <c r="AR8" s="62"/>
      <c r="AS8" s="62"/>
      <c r="AT8" s="62"/>
      <c r="AU8" s="70"/>
      <c r="AV8" s="70"/>
      <c r="AX8" s="271"/>
      <c r="AY8" s="272">
        <v>1</v>
      </c>
    </row>
    <row r="9" spans="1:68">
      <c r="A9" s="62">
        <v>2018</v>
      </c>
      <c r="B9" s="62" t="s">
        <v>5305</v>
      </c>
      <c r="C9" s="63">
        <v>43434</v>
      </c>
      <c r="D9" s="62" t="s">
        <v>205</v>
      </c>
      <c r="E9" s="62" t="s">
        <v>206</v>
      </c>
      <c r="F9" s="62" t="s">
        <v>5073</v>
      </c>
      <c r="G9" s="62" t="s">
        <v>210</v>
      </c>
      <c r="H9" s="62" t="s">
        <v>209</v>
      </c>
      <c r="I9" s="64" t="s">
        <v>5074</v>
      </c>
      <c r="J9" s="65" t="s">
        <v>5075</v>
      </c>
      <c r="K9" s="66" t="s">
        <v>211</v>
      </c>
      <c r="L9" s="66" t="s">
        <v>211</v>
      </c>
      <c r="M9" s="66" t="s">
        <v>3832</v>
      </c>
      <c r="N9" s="62" t="s">
        <v>3832</v>
      </c>
      <c r="O9" s="62" t="s">
        <v>212</v>
      </c>
      <c r="P9" s="62"/>
      <c r="Q9" s="66" t="s">
        <v>5076</v>
      </c>
      <c r="R9" s="62"/>
      <c r="S9" s="62" t="s">
        <v>5093</v>
      </c>
      <c r="T9" s="62" t="s">
        <v>5094</v>
      </c>
      <c r="U9" s="264" t="s">
        <v>5095</v>
      </c>
      <c r="V9" s="264" t="s">
        <v>4074</v>
      </c>
      <c r="W9" s="264" t="s">
        <v>5096</v>
      </c>
      <c r="X9" s="62">
        <v>1</v>
      </c>
      <c r="Y9" s="67" t="s">
        <v>5097</v>
      </c>
      <c r="Z9" s="63">
        <v>18292</v>
      </c>
      <c r="AA9" s="62">
        <f t="shared" ca="1" si="0"/>
        <v>68</v>
      </c>
      <c r="AB9" s="62" t="s">
        <v>218</v>
      </c>
      <c r="AC9" s="63">
        <v>42236</v>
      </c>
      <c r="AD9" s="62">
        <v>5</v>
      </c>
      <c r="AE9" s="62">
        <v>10</v>
      </c>
      <c r="AF9" s="62">
        <v>10</v>
      </c>
      <c r="AG9" s="62">
        <v>1</v>
      </c>
      <c r="AH9" s="68"/>
      <c r="AI9" s="68" t="s">
        <v>5301</v>
      </c>
      <c r="AJ9" s="68" t="s">
        <v>5302</v>
      </c>
      <c r="AK9" s="68"/>
      <c r="AL9" s="299">
        <v>2</v>
      </c>
      <c r="AM9" s="62"/>
      <c r="AN9" s="62"/>
      <c r="AO9" s="300">
        <f t="shared" si="1"/>
        <v>0</v>
      </c>
      <c r="AP9" s="69"/>
      <c r="AQ9" s="69"/>
      <c r="AR9" s="62"/>
      <c r="AS9" s="62"/>
      <c r="AT9" s="62"/>
      <c r="AU9" s="70"/>
      <c r="AV9" s="70"/>
      <c r="AX9" s="270"/>
      <c r="AY9" s="269">
        <v>1</v>
      </c>
    </row>
    <row r="10" spans="1:68">
      <c r="A10" s="62">
        <v>2018</v>
      </c>
      <c r="B10" s="62" t="s">
        <v>5305</v>
      </c>
      <c r="C10" s="63">
        <v>43434</v>
      </c>
      <c r="D10" s="62" t="s">
        <v>205</v>
      </c>
      <c r="E10" s="62" t="s">
        <v>206</v>
      </c>
      <c r="F10" s="62" t="s">
        <v>5073</v>
      </c>
      <c r="G10" s="62" t="s">
        <v>210</v>
      </c>
      <c r="H10" s="62" t="s">
        <v>209</v>
      </c>
      <c r="I10" s="64" t="s">
        <v>5074</v>
      </c>
      <c r="J10" s="65" t="s">
        <v>5075</v>
      </c>
      <c r="K10" s="66" t="s">
        <v>211</v>
      </c>
      <c r="L10" s="66" t="s">
        <v>211</v>
      </c>
      <c r="M10" s="66" t="s">
        <v>3832</v>
      </c>
      <c r="N10" s="62" t="s">
        <v>3832</v>
      </c>
      <c r="O10" s="62" t="s">
        <v>212</v>
      </c>
      <c r="P10" s="62"/>
      <c r="Q10" s="66" t="s">
        <v>5076</v>
      </c>
      <c r="R10" s="62"/>
      <c r="S10" s="62" t="s">
        <v>5098</v>
      </c>
      <c r="T10" s="62" t="s">
        <v>5099</v>
      </c>
      <c r="U10" s="264" t="s">
        <v>5100</v>
      </c>
      <c r="V10" s="264" t="s">
        <v>1358</v>
      </c>
      <c r="W10" s="264" t="s">
        <v>3933</v>
      </c>
      <c r="X10" s="62">
        <v>1</v>
      </c>
      <c r="Y10" s="67" t="s">
        <v>5101</v>
      </c>
      <c r="Z10" s="63">
        <v>15261</v>
      </c>
      <c r="AA10" s="62">
        <f t="shared" ca="1" si="0"/>
        <v>77</v>
      </c>
      <c r="AB10" s="62" t="s">
        <v>218</v>
      </c>
      <c r="AC10" s="63">
        <v>41379</v>
      </c>
      <c r="AD10" s="62">
        <v>5</v>
      </c>
      <c r="AE10" s="62">
        <v>10</v>
      </c>
      <c r="AF10" s="62">
        <v>10</v>
      </c>
      <c r="AG10" s="62">
        <v>1</v>
      </c>
      <c r="AH10" s="68"/>
      <c r="AI10" s="68" t="s">
        <v>5301</v>
      </c>
      <c r="AJ10" s="68" t="s">
        <v>5302</v>
      </c>
      <c r="AK10" s="68"/>
      <c r="AL10" s="299">
        <v>2</v>
      </c>
      <c r="AM10" s="62"/>
      <c r="AN10" s="62"/>
      <c r="AO10" s="300">
        <f t="shared" si="1"/>
        <v>0</v>
      </c>
      <c r="AP10" s="69"/>
      <c r="AQ10" s="69"/>
      <c r="AR10" s="62"/>
      <c r="AS10" s="62"/>
      <c r="AT10" s="62"/>
      <c r="AU10" s="70"/>
      <c r="AV10" s="70"/>
      <c r="AX10" s="270"/>
      <c r="AY10" s="269">
        <v>1</v>
      </c>
    </row>
    <row r="11" spans="1:68">
      <c r="A11" s="62">
        <v>2018</v>
      </c>
      <c r="B11" s="62" t="s">
        <v>5305</v>
      </c>
      <c r="C11" s="63">
        <v>43434</v>
      </c>
      <c r="D11" s="62" t="s">
        <v>205</v>
      </c>
      <c r="E11" s="62" t="s">
        <v>206</v>
      </c>
      <c r="F11" s="62" t="s">
        <v>5073</v>
      </c>
      <c r="G11" s="62" t="s">
        <v>210</v>
      </c>
      <c r="H11" s="62" t="s">
        <v>209</v>
      </c>
      <c r="I11" s="64" t="s">
        <v>5074</v>
      </c>
      <c r="J11" s="65" t="s">
        <v>5075</v>
      </c>
      <c r="K11" s="66" t="s">
        <v>211</v>
      </c>
      <c r="L11" s="66" t="s">
        <v>211</v>
      </c>
      <c r="M11" s="66" t="s">
        <v>3832</v>
      </c>
      <c r="N11" s="62" t="s">
        <v>3832</v>
      </c>
      <c r="O11" s="62" t="s">
        <v>212</v>
      </c>
      <c r="P11" s="62"/>
      <c r="Q11" s="66" t="s">
        <v>5076</v>
      </c>
      <c r="R11" s="62"/>
      <c r="S11" s="62" t="s">
        <v>5102</v>
      </c>
      <c r="T11" s="62" t="s">
        <v>5103</v>
      </c>
      <c r="U11" s="264" t="s">
        <v>5104</v>
      </c>
      <c r="V11" s="264" t="s">
        <v>5105</v>
      </c>
      <c r="W11" s="264" t="s">
        <v>5106</v>
      </c>
      <c r="X11" s="62">
        <v>1</v>
      </c>
      <c r="Y11" s="67" t="s">
        <v>5107</v>
      </c>
      <c r="Z11" s="63">
        <v>14117</v>
      </c>
      <c r="AA11" s="62">
        <f t="shared" ca="1" si="0"/>
        <v>80</v>
      </c>
      <c r="AB11" s="62" t="s">
        <v>218</v>
      </c>
      <c r="AC11" s="63">
        <v>41414</v>
      </c>
      <c r="AD11" s="62">
        <v>5</v>
      </c>
      <c r="AE11" s="62">
        <v>10</v>
      </c>
      <c r="AF11" s="62">
        <v>10</v>
      </c>
      <c r="AG11" s="62">
        <v>1</v>
      </c>
      <c r="AH11" s="68"/>
      <c r="AI11" s="68" t="s">
        <v>5301</v>
      </c>
      <c r="AJ11" s="68" t="s">
        <v>5302</v>
      </c>
      <c r="AK11" s="68"/>
      <c r="AL11" s="299">
        <v>2</v>
      </c>
      <c r="AM11" s="62"/>
      <c r="AN11" s="62"/>
      <c r="AO11" s="300">
        <f t="shared" si="1"/>
        <v>0</v>
      </c>
      <c r="AP11" s="69"/>
      <c r="AQ11" s="69"/>
      <c r="AR11" s="62"/>
      <c r="AS11" s="62"/>
      <c r="AT11" s="62"/>
      <c r="AU11" s="70"/>
      <c r="AV11" s="70"/>
      <c r="AX11" s="270"/>
      <c r="AY11" s="269">
        <v>1</v>
      </c>
    </row>
    <row r="12" spans="1:68">
      <c r="A12" s="62">
        <v>2018</v>
      </c>
      <c r="B12" s="62" t="s">
        <v>5305</v>
      </c>
      <c r="C12" s="63">
        <v>43434</v>
      </c>
      <c r="D12" s="62" t="s">
        <v>205</v>
      </c>
      <c r="E12" s="62" t="s">
        <v>206</v>
      </c>
      <c r="F12" s="62" t="s">
        <v>5073</v>
      </c>
      <c r="G12" s="62" t="s">
        <v>210</v>
      </c>
      <c r="H12" s="62" t="s">
        <v>209</v>
      </c>
      <c r="I12" s="64" t="s">
        <v>5074</v>
      </c>
      <c r="J12" s="65" t="s">
        <v>5075</v>
      </c>
      <c r="K12" s="66" t="s">
        <v>211</v>
      </c>
      <c r="L12" s="66" t="s">
        <v>211</v>
      </c>
      <c r="M12" s="66" t="s">
        <v>3832</v>
      </c>
      <c r="N12" s="62" t="s">
        <v>3832</v>
      </c>
      <c r="O12" s="62" t="s">
        <v>212</v>
      </c>
      <c r="P12" s="62"/>
      <c r="Q12" s="66" t="s">
        <v>5076</v>
      </c>
      <c r="R12" s="62"/>
      <c r="S12" s="62" t="s">
        <v>5108</v>
      </c>
      <c r="T12" s="62" t="s">
        <v>5109</v>
      </c>
      <c r="U12" s="264" t="s">
        <v>5110</v>
      </c>
      <c r="V12" s="264" t="s">
        <v>1571</v>
      </c>
      <c r="W12" s="264" t="s">
        <v>979</v>
      </c>
      <c r="X12" s="62">
        <v>1</v>
      </c>
      <c r="Y12" s="67" t="s">
        <v>5111</v>
      </c>
      <c r="Z12" s="63">
        <v>18356</v>
      </c>
      <c r="AA12" s="62">
        <f t="shared" ca="1" si="0"/>
        <v>68</v>
      </c>
      <c r="AB12" s="62" t="s">
        <v>218</v>
      </c>
      <c r="AC12" s="63">
        <v>41379</v>
      </c>
      <c r="AD12" s="62">
        <v>5</v>
      </c>
      <c r="AE12" s="62">
        <v>10</v>
      </c>
      <c r="AF12" s="62">
        <v>10</v>
      </c>
      <c r="AG12" s="62">
        <v>1</v>
      </c>
      <c r="AH12" s="68"/>
      <c r="AI12" s="68" t="s">
        <v>5301</v>
      </c>
      <c r="AJ12" s="68" t="s">
        <v>5302</v>
      </c>
      <c r="AK12" s="68"/>
      <c r="AL12" s="299">
        <v>2</v>
      </c>
      <c r="AM12" s="62"/>
      <c r="AN12" s="62"/>
      <c r="AO12" s="300">
        <f t="shared" si="1"/>
        <v>0</v>
      </c>
      <c r="AP12" s="69"/>
      <c r="AQ12" s="69"/>
      <c r="AR12" s="62"/>
      <c r="AS12" s="62"/>
      <c r="AT12" s="62"/>
      <c r="AU12" s="70"/>
      <c r="AV12" s="70"/>
      <c r="AX12" s="270"/>
      <c r="AY12" s="269">
        <v>1</v>
      </c>
    </row>
    <row r="13" spans="1:68">
      <c r="A13" s="62">
        <v>2018</v>
      </c>
      <c r="B13" s="62" t="s">
        <v>5305</v>
      </c>
      <c r="C13" s="63">
        <v>43434</v>
      </c>
      <c r="D13" s="62" t="s">
        <v>205</v>
      </c>
      <c r="E13" s="62" t="s">
        <v>206</v>
      </c>
      <c r="F13" s="62" t="s">
        <v>5073</v>
      </c>
      <c r="G13" s="62" t="s">
        <v>210</v>
      </c>
      <c r="H13" s="62" t="s">
        <v>209</v>
      </c>
      <c r="I13" s="64" t="s">
        <v>5074</v>
      </c>
      <c r="J13" s="65" t="s">
        <v>5075</v>
      </c>
      <c r="K13" s="66" t="s">
        <v>211</v>
      </c>
      <c r="L13" s="66" t="s">
        <v>211</v>
      </c>
      <c r="M13" s="66" t="s">
        <v>3832</v>
      </c>
      <c r="N13" s="62" t="s">
        <v>3832</v>
      </c>
      <c r="O13" s="62" t="s">
        <v>212</v>
      </c>
      <c r="P13" s="62"/>
      <c r="Q13" s="66" t="s">
        <v>5076</v>
      </c>
      <c r="R13" s="62"/>
      <c r="S13" s="62" t="s">
        <v>5112</v>
      </c>
      <c r="T13" s="62" t="s">
        <v>5113</v>
      </c>
      <c r="U13" s="264" t="s">
        <v>5114</v>
      </c>
      <c r="V13" s="264" t="s">
        <v>1020</v>
      </c>
      <c r="W13" s="264" t="s">
        <v>1363</v>
      </c>
      <c r="X13" s="62">
        <v>1</v>
      </c>
      <c r="Y13" s="67" t="s">
        <v>5115</v>
      </c>
      <c r="Z13" s="63">
        <v>14368</v>
      </c>
      <c r="AA13" s="62">
        <f t="shared" ca="1" si="0"/>
        <v>79</v>
      </c>
      <c r="AB13" s="62" t="s">
        <v>218</v>
      </c>
      <c r="AC13" s="63">
        <v>42535</v>
      </c>
      <c r="AD13" s="62">
        <v>5</v>
      </c>
      <c r="AE13" s="62">
        <v>10</v>
      </c>
      <c r="AF13" s="62">
        <v>10</v>
      </c>
      <c r="AG13" s="62">
        <v>1</v>
      </c>
      <c r="AH13" s="68"/>
      <c r="AI13" s="68" t="s">
        <v>5301</v>
      </c>
      <c r="AJ13" s="68" t="s">
        <v>5302</v>
      </c>
      <c r="AK13" s="68"/>
      <c r="AL13" s="299">
        <v>2</v>
      </c>
      <c r="AM13" s="62"/>
      <c r="AN13" s="62"/>
      <c r="AO13" s="300">
        <f t="shared" si="1"/>
        <v>0</v>
      </c>
      <c r="AP13" s="69"/>
      <c r="AQ13" s="69"/>
      <c r="AR13" s="62"/>
      <c r="AS13" s="62"/>
      <c r="AT13" s="62"/>
      <c r="AU13" s="70"/>
      <c r="AV13" s="70"/>
      <c r="AX13" s="270"/>
      <c r="AY13" s="269">
        <v>1</v>
      </c>
    </row>
    <row r="14" spans="1:68">
      <c r="A14" s="62">
        <v>2018</v>
      </c>
      <c r="B14" s="62" t="s">
        <v>5305</v>
      </c>
      <c r="C14" s="63">
        <v>43434</v>
      </c>
      <c r="D14" s="62" t="s">
        <v>205</v>
      </c>
      <c r="E14" s="62" t="s">
        <v>206</v>
      </c>
      <c r="F14" s="62" t="s">
        <v>5073</v>
      </c>
      <c r="G14" s="62" t="s">
        <v>210</v>
      </c>
      <c r="H14" s="62" t="s">
        <v>209</v>
      </c>
      <c r="I14" s="64" t="s">
        <v>5074</v>
      </c>
      <c r="J14" s="65" t="s">
        <v>5075</v>
      </c>
      <c r="K14" s="66" t="s">
        <v>211</v>
      </c>
      <c r="L14" s="66" t="s">
        <v>211</v>
      </c>
      <c r="M14" s="66" t="s">
        <v>3832</v>
      </c>
      <c r="N14" s="62" t="s">
        <v>3832</v>
      </c>
      <c r="O14" s="62" t="s">
        <v>212</v>
      </c>
      <c r="P14" s="62"/>
      <c r="Q14" s="66" t="s">
        <v>5076</v>
      </c>
      <c r="R14" s="62"/>
      <c r="S14" s="62" t="s">
        <v>5116</v>
      </c>
      <c r="T14" s="62" t="s">
        <v>5117</v>
      </c>
      <c r="U14" s="264" t="s">
        <v>5118</v>
      </c>
      <c r="V14" s="264" t="s">
        <v>989</v>
      </c>
      <c r="W14" s="264" t="s">
        <v>5119</v>
      </c>
      <c r="X14" s="62">
        <v>1</v>
      </c>
      <c r="Y14" s="67" t="s">
        <v>5120</v>
      </c>
      <c r="Z14" s="63">
        <v>19181</v>
      </c>
      <c r="AA14" s="62">
        <f t="shared" ca="1" si="0"/>
        <v>66</v>
      </c>
      <c r="AB14" s="62" t="s">
        <v>218</v>
      </c>
      <c r="AC14" s="63">
        <v>41429</v>
      </c>
      <c r="AD14" s="62">
        <v>5</v>
      </c>
      <c r="AE14" s="62">
        <v>10</v>
      </c>
      <c r="AF14" s="62">
        <v>10</v>
      </c>
      <c r="AG14" s="62">
        <v>1</v>
      </c>
      <c r="AH14" s="68"/>
      <c r="AI14" s="68" t="s">
        <v>5301</v>
      </c>
      <c r="AJ14" s="68" t="s">
        <v>5302</v>
      </c>
      <c r="AK14" s="68"/>
      <c r="AL14" s="299">
        <v>2</v>
      </c>
      <c r="AM14" s="62"/>
      <c r="AN14" s="62"/>
      <c r="AO14" s="300">
        <f t="shared" si="1"/>
        <v>0</v>
      </c>
      <c r="AP14" s="69"/>
      <c r="AQ14" s="69"/>
      <c r="AR14" s="62"/>
      <c r="AS14" s="62"/>
      <c r="AT14" s="62"/>
      <c r="AU14" s="70"/>
      <c r="AV14" s="70"/>
      <c r="AX14" s="270"/>
      <c r="AY14" s="269">
        <v>1</v>
      </c>
    </row>
    <row r="15" spans="1:68">
      <c r="A15" s="62">
        <v>2018</v>
      </c>
      <c r="B15" s="62" t="s">
        <v>5305</v>
      </c>
      <c r="C15" s="63">
        <v>43434</v>
      </c>
      <c r="D15" s="62" t="s">
        <v>205</v>
      </c>
      <c r="E15" s="62" t="s">
        <v>206</v>
      </c>
      <c r="F15" s="62" t="s">
        <v>5073</v>
      </c>
      <c r="G15" s="62" t="s">
        <v>210</v>
      </c>
      <c r="H15" s="62" t="s">
        <v>209</v>
      </c>
      <c r="I15" s="64" t="s">
        <v>5074</v>
      </c>
      <c r="J15" s="65" t="s">
        <v>5075</v>
      </c>
      <c r="K15" s="66" t="s">
        <v>211</v>
      </c>
      <c r="L15" s="66" t="s">
        <v>211</v>
      </c>
      <c r="M15" s="66" t="s">
        <v>3832</v>
      </c>
      <c r="N15" s="62" t="s">
        <v>3832</v>
      </c>
      <c r="O15" s="62" t="s">
        <v>212</v>
      </c>
      <c r="P15" s="62"/>
      <c r="Q15" s="66" t="s">
        <v>5076</v>
      </c>
      <c r="R15" s="62"/>
      <c r="S15" s="62" t="s">
        <v>5121</v>
      </c>
      <c r="T15" s="62" t="s">
        <v>5122</v>
      </c>
      <c r="U15" s="264" t="s">
        <v>5123</v>
      </c>
      <c r="V15" s="264" t="s">
        <v>5124</v>
      </c>
      <c r="W15" s="264" t="s">
        <v>1567</v>
      </c>
      <c r="X15" s="62">
        <v>1</v>
      </c>
      <c r="Y15" s="67" t="s">
        <v>5125</v>
      </c>
      <c r="Z15" s="63">
        <v>18089</v>
      </c>
      <c r="AA15" s="62">
        <f t="shared" ca="1" si="0"/>
        <v>69</v>
      </c>
      <c r="AB15" s="62" t="s">
        <v>218</v>
      </c>
      <c r="AC15" s="63">
        <v>41376</v>
      </c>
      <c r="AD15" s="62">
        <v>5</v>
      </c>
      <c r="AE15" s="62">
        <v>10</v>
      </c>
      <c r="AF15" s="62">
        <v>10</v>
      </c>
      <c r="AG15" s="62">
        <v>1</v>
      </c>
      <c r="AH15" s="68"/>
      <c r="AI15" s="68" t="s">
        <v>5301</v>
      </c>
      <c r="AJ15" s="68" t="s">
        <v>5302</v>
      </c>
      <c r="AK15" s="68"/>
      <c r="AL15" s="299">
        <v>2</v>
      </c>
      <c r="AM15" s="62"/>
      <c r="AN15" s="62"/>
      <c r="AO15" s="300">
        <f t="shared" si="1"/>
        <v>0</v>
      </c>
      <c r="AP15" s="69"/>
      <c r="AQ15" s="69"/>
      <c r="AR15" s="62"/>
      <c r="AS15" s="62"/>
      <c r="AT15" s="62"/>
      <c r="AU15" s="70"/>
      <c r="AV15" s="70"/>
      <c r="AX15" s="270"/>
      <c r="AY15" s="269">
        <v>1</v>
      </c>
    </row>
    <row r="16" spans="1:68">
      <c r="A16" s="62">
        <v>2018</v>
      </c>
      <c r="B16" s="62" t="s">
        <v>5305</v>
      </c>
      <c r="C16" s="63">
        <v>43434</v>
      </c>
      <c r="D16" s="62" t="s">
        <v>205</v>
      </c>
      <c r="E16" s="62" t="s">
        <v>206</v>
      </c>
      <c r="F16" s="62" t="s">
        <v>5073</v>
      </c>
      <c r="G16" s="62" t="s">
        <v>210</v>
      </c>
      <c r="H16" s="62" t="s">
        <v>209</v>
      </c>
      <c r="I16" s="64" t="s">
        <v>5074</v>
      </c>
      <c r="J16" s="65" t="s">
        <v>5075</v>
      </c>
      <c r="K16" s="66" t="s">
        <v>211</v>
      </c>
      <c r="L16" s="66" t="s">
        <v>211</v>
      </c>
      <c r="M16" s="66" t="s">
        <v>3832</v>
      </c>
      <c r="N16" s="62" t="s">
        <v>3832</v>
      </c>
      <c r="O16" s="62" t="s">
        <v>212</v>
      </c>
      <c r="P16" s="62"/>
      <c r="Q16" s="66" t="s">
        <v>5076</v>
      </c>
      <c r="R16" s="62"/>
      <c r="S16" s="62" t="s">
        <v>5126</v>
      </c>
      <c r="T16" s="62" t="s">
        <v>5127</v>
      </c>
      <c r="U16" s="264" t="s">
        <v>5128</v>
      </c>
      <c r="V16" s="264" t="s">
        <v>5129</v>
      </c>
      <c r="W16" s="264" t="s">
        <v>5130</v>
      </c>
      <c r="X16" s="62">
        <v>1</v>
      </c>
      <c r="Y16" s="67" t="s">
        <v>5131</v>
      </c>
      <c r="Z16" s="63">
        <v>18401</v>
      </c>
      <c r="AA16" s="62">
        <f t="shared" ca="1" si="0"/>
        <v>68</v>
      </c>
      <c r="AB16" s="62" t="s">
        <v>220</v>
      </c>
      <c r="AC16" s="63">
        <v>43068</v>
      </c>
      <c r="AD16" s="62">
        <v>1</v>
      </c>
      <c r="AE16" s="62">
        <v>10</v>
      </c>
      <c r="AF16" s="62">
        <v>10</v>
      </c>
      <c r="AG16" s="62">
        <v>1</v>
      </c>
      <c r="AH16" s="68"/>
      <c r="AI16" s="68" t="s">
        <v>5301</v>
      </c>
      <c r="AJ16" s="68" t="s">
        <v>5302</v>
      </c>
      <c r="AK16" s="68"/>
      <c r="AL16" s="299">
        <v>2</v>
      </c>
      <c r="AM16" s="62"/>
      <c r="AN16" s="62"/>
      <c r="AO16" s="300">
        <f t="shared" si="1"/>
        <v>0</v>
      </c>
      <c r="AP16" s="69"/>
      <c r="AQ16" s="69"/>
      <c r="AR16" s="62"/>
      <c r="AS16" s="62"/>
      <c r="AT16" s="62"/>
      <c r="AU16" s="70"/>
      <c r="AV16" s="70"/>
      <c r="AX16" s="271"/>
      <c r="AY16" s="272">
        <v>1</v>
      </c>
    </row>
    <row r="17" spans="1:51">
      <c r="A17" s="62">
        <v>2018</v>
      </c>
      <c r="B17" s="62" t="s">
        <v>5305</v>
      </c>
      <c r="C17" s="63">
        <v>43434</v>
      </c>
      <c r="D17" s="62" t="s">
        <v>205</v>
      </c>
      <c r="E17" s="62" t="s">
        <v>206</v>
      </c>
      <c r="F17" s="62" t="s">
        <v>5073</v>
      </c>
      <c r="G17" s="62" t="s">
        <v>210</v>
      </c>
      <c r="H17" s="62" t="s">
        <v>209</v>
      </c>
      <c r="I17" s="64" t="s">
        <v>5074</v>
      </c>
      <c r="J17" s="65" t="s">
        <v>5075</v>
      </c>
      <c r="K17" s="66" t="s">
        <v>211</v>
      </c>
      <c r="L17" s="66" t="s">
        <v>211</v>
      </c>
      <c r="M17" s="66" t="s">
        <v>3832</v>
      </c>
      <c r="N17" s="62" t="s">
        <v>3832</v>
      </c>
      <c r="O17" s="62" t="s">
        <v>212</v>
      </c>
      <c r="P17" s="62"/>
      <c r="Q17" s="66" t="s">
        <v>5076</v>
      </c>
      <c r="R17" s="62"/>
      <c r="S17" s="62" t="s">
        <v>5132</v>
      </c>
      <c r="T17" s="62" t="s">
        <v>5133</v>
      </c>
      <c r="U17" s="264" t="s">
        <v>5134</v>
      </c>
      <c r="V17" s="264" t="s">
        <v>5135</v>
      </c>
      <c r="W17" s="264" t="s">
        <v>5136</v>
      </c>
      <c r="X17" s="62">
        <v>1</v>
      </c>
      <c r="Y17" s="67" t="s">
        <v>5137</v>
      </c>
      <c r="Z17" s="63">
        <v>13598</v>
      </c>
      <c r="AA17" s="62">
        <f t="shared" ca="1" si="0"/>
        <v>81</v>
      </c>
      <c r="AB17" s="62" t="s">
        <v>218</v>
      </c>
      <c r="AC17" s="63">
        <v>42489</v>
      </c>
      <c r="AD17" s="62">
        <v>5</v>
      </c>
      <c r="AE17" s="62">
        <v>10</v>
      </c>
      <c r="AF17" s="62">
        <v>10</v>
      </c>
      <c r="AG17" s="62">
        <v>1</v>
      </c>
      <c r="AH17" s="68"/>
      <c r="AI17" s="68" t="s">
        <v>5301</v>
      </c>
      <c r="AJ17" s="68" t="s">
        <v>5302</v>
      </c>
      <c r="AK17" s="68"/>
      <c r="AL17" s="299">
        <v>2</v>
      </c>
      <c r="AM17" s="62"/>
      <c r="AN17" s="62"/>
      <c r="AO17" s="300">
        <f t="shared" si="1"/>
        <v>0</v>
      </c>
      <c r="AP17" s="69"/>
      <c r="AQ17" s="69"/>
      <c r="AR17" s="62"/>
      <c r="AS17" s="62"/>
      <c r="AT17" s="62"/>
      <c r="AU17" s="71"/>
      <c r="AV17" s="70"/>
      <c r="AX17" s="268"/>
      <c r="AY17" s="269">
        <v>1</v>
      </c>
    </row>
    <row r="18" spans="1:51">
      <c r="A18" s="62">
        <v>2018</v>
      </c>
      <c r="B18" s="62" t="s">
        <v>5305</v>
      </c>
      <c r="C18" s="63">
        <v>43434</v>
      </c>
      <c r="D18" s="62" t="s">
        <v>205</v>
      </c>
      <c r="E18" s="62" t="s">
        <v>206</v>
      </c>
      <c r="F18" s="62" t="s">
        <v>5073</v>
      </c>
      <c r="G18" s="62" t="s">
        <v>210</v>
      </c>
      <c r="H18" s="62" t="s">
        <v>209</v>
      </c>
      <c r="I18" s="64" t="s">
        <v>5074</v>
      </c>
      <c r="J18" s="65" t="s">
        <v>5075</v>
      </c>
      <c r="K18" s="66" t="s">
        <v>211</v>
      </c>
      <c r="L18" s="66" t="s">
        <v>211</v>
      </c>
      <c r="M18" s="66" t="s">
        <v>3832</v>
      </c>
      <c r="N18" s="62" t="s">
        <v>3832</v>
      </c>
      <c r="O18" s="62" t="s">
        <v>212</v>
      </c>
      <c r="P18" s="62"/>
      <c r="Q18" s="66" t="s">
        <v>5076</v>
      </c>
      <c r="R18" s="62"/>
      <c r="S18" s="62" t="s">
        <v>5138</v>
      </c>
      <c r="T18" s="62" t="s">
        <v>5139</v>
      </c>
      <c r="U18" s="264" t="s">
        <v>1090</v>
      </c>
      <c r="V18" s="264" t="s">
        <v>5140</v>
      </c>
      <c r="W18" s="264" t="s">
        <v>1575</v>
      </c>
      <c r="X18" s="62">
        <v>1</v>
      </c>
      <c r="Y18" s="67" t="s">
        <v>348</v>
      </c>
      <c r="Z18" s="63">
        <v>17894</v>
      </c>
      <c r="AA18" s="62">
        <f t="shared" ca="1" si="0"/>
        <v>69</v>
      </c>
      <c r="AB18" s="62" t="s">
        <v>218</v>
      </c>
      <c r="AC18" s="63">
        <v>43174</v>
      </c>
      <c r="AD18" s="62">
        <v>1</v>
      </c>
      <c r="AE18" s="62">
        <v>10</v>
      </c>
      <c r="AF18" s="62">
        <v>10</v>
      </c>
      <c r="AG18" s="62">
        <v>1</v>
      </c>
      <c r="AH18" s="68"/>
      <c r="AI18" s="68"/>
      <c r="AJ18" s="68"/>
      <c r="AK18" s="68"/>
      <c r="AL18" s="299">
        <v>2</v>
      </c>
      <c r="AM18" s="62"/>
      <c r="AN18" s="62"/>
      <c r="AO18" s="300">
        <f t="shared" si="1"/>
        <v>0</v>
      </c>
      <c r="AP18" s="69"/>
      <c r="AQ18" s="69"/>
      <c r="AR18" s="62"/>
      <c r="AS18" s="62"/>
      <c r="AT18" s="62">
        <v>8</v>
      </c>
      <c r="AU18" s="70"/>
      <c r="AV18" s="70"/>
      <c r="AX18" s="271">
        <v>43175</v>
      </c>
      <c r="AY18" s="272">
        <v>2</v>
      </c>
    </row>
    <row r="19" spans="1:51">
      <c r="A19" s="62">
        <v>2018</v>
      </c>
      <c r="B19" s="62" t="s">
        <v>5305</v>
      </c>
      <c r="C19" s="63">
        <v>43434</v>
      </c>
      <c r="D19" s="62" t="s">
        <v>205</v>
      </c>
      <c r="E19" s="62" t="s">
        <v>206</v>
      </c>
      <c r="F19" s="62" t="s">
        <v>5073</v>
      </c>
      <c r="G19" s="62" t="s">
        <v>210</v>
      </c>
      <c r="H19" s="62" t="s">
        <v>209</v>
      </c>
      <c r="I19" s="64" t="s">
        <v>5074</v>
      </c>
      <c r="J19" s="65" t="s">
        <v>5075</v>
      </c>
      <c r="K19" s="66" t="s">
        <v>211</v>
      </c>
      <c r="L19" s="66" t="s">
        <v>211</v>
      </c>
      <c r="M19" s="66" t="s">
        <v>3832</v>
      </c>
      <c r="N19" s="62" t="s">
        <v>3832</v>
      </c>
      <c r="O19" s="62" t="s">
        <v>212</v>
      </c>
      <c r="P19" s="62"/>
      <c r="Q19" s="66" t="s">
        <v>5076</v>
      </c>
      <c r="R19" s="62"/>
      <c r="S19" s="62" t="s">
        <v>5141</v>
      </c>
      <c r="T19" s="62" t="s">
        <v>5142</v>
      </c>
      <c r="U19" s="264" t="s">
        <v>5143</v>
      </c>
      <c r="V19" s="264" t="s">
        <v>5144</v>
      </c>
      <c r="W19" s="264" t="s">
        <v>3815</v>
      </c>
      <c r="X19" s="62">
        <v>1</v>
      </c>
      <c r="Y19" s="67" t="s">
        <v>5145</v>
      </c>
      <c r="Z19" s="63">
        <v>16332</v>
      </c>
      <c r="AA19" s="62">
        <f t="shared" ca="1" si="0"/>
        <v>74</v>
      </c>
      <c r="AB19" s="62" t="s">
        <v>218</v>
      </c>
      <c r="AC19" s="63">
        <v>43056</v>
      </c>
      <c r="AD19" s="62">
        <v>1</v>
      </c>
      <c r="AE19" s="62">
        <v>10</v>
      </c>
      <c r="AF19" s="62">
        <v>10</v>
      </c>
      <c r="AG19" s="62">
        <v>1</v>
      </c>
      <c r="AH19" s="68"/>
      <c r="AI19" s="68" t="s">
        <v>5301</v>
      </c>
      <c r="AJ19" s="68" t="s">
        <v>5302</v>
      </c>
      <c r="AK19" s="68"/>
      <c r="AL19" s="299">
        <v>2</v>
      </c>
      <c r="AM19" s="62"/>
      <c r="AN19" s="62"/>
      <c r="AO19" s="300">
        <f t="shared" si="1"/>
        <v>0</v>
      </c>
      <c r="AP19" s="69"/>
      <c r="AQ19" s="69"/>
      <c r="AR19" s="62"/>
      <c r="AS19" s="62"/>
      <c r="AT19" s="62"/>
      <c r="AU19" s="70"/>
      <c r="AV19" s="70"/>
      <c r="AX19" s="271"/>
      <c r="AY19" s="272">
        <v>1</v>
      </c>
    </row>
    <row r="20" spans="1:51">
      <c r="A20" s="62">
        <v>2018</v>
      </c>
      <c r="B20" s="62" t="s">
        <v>5305</v>
      </c>
      <c r="C20" s="63">
        <v>43434</v>
      </c>
      <c r="D20" s="62" t="s">
        <v>205</v>
      </c>
      <c r="E20" s="62" t="s">
        <v>206</v>
      </c>
      <c r="F20" s="62" t="s">
        <v>5073</v>
      </c>
      <c r="G20" s="62" t="s">
        <v>210</v>
      </c>
      <c r="H20" s="62" t="s">
        <v>209</v>
      </c>
      <c r="I20" s="64" t="s">
        <v>5074</v>
      </c>
      <c r="J20" s="65" t="s">
        <v>5075</v>
      </c>
      <c r="K20" s="66" t="s">
        <v>211</v>
      </c>
      <c r="L20" s="66" t="s">
        <v>211</v>
      </c>
      <c r="M20" s="66" t="s">
        <v>3832</v>
      </c>
      <c r="N20" s="62" t="s">
        <v>3832</v>
      </c>
      <c r="O20" s="62" t="s">
        <v>212</v>
      </c>
      <c r="P20" s="62"/>
      <c r="Q20" s="66" t="s">
        <v>5076</v>
      </c>
      <c r="R20" s="62"/>
      <c r="S20" s="62" t="s">
        <v>5146</v>
      </c>
      <c r="T20" s="62" t="s">
        <v>5147</v>
      </c>
      <c r="U20" s="264" t="s">
        <v>4899</v>
      </c>
      <c r="V20" s="264" t="s">
        <v>4900</v>
      </c>
      <c r="W20" s="264" t="s">
        <v>4901</v>
      </c>
      <c r="X20" s="62">
        <v>1</v>
      </c>
      <c r="Y20" s="67" t="s">
        <v>4902</v>
      </c>
      <c r="Z20" s="63">
        <v>17974</v>
      </c>
      <c r="AA20" s="62">
        <f t="shared" ca="1" si="0"/>
        <v>69</v>
      </c>
      <c r="AB20" s="62" t="s">
        <v>218</v>
      </c>
      <c r="AC20" s="63">
        <v>42726</v>
      </c>
      <c r="AD20" s="62">
        <v>5</v>
      </c>
      <c r="AE20" s="62">
        <v>10</v>
      </c>
      <c r="AF20" s="62">
        <v>10</v>
      </c>
      <c r="AG20" s="62">
        <v>1</v>
      </c>
      <c r="AH20" s="68"/>
      <c r="AI20" s="68" t="s">
        <v>5301</v>
      </c>
      <c r="AJ20" s="68" t="s">
        <v>5302</v>
      </c>
      <c r="AK20" s="68"/>
      <c r="AL20" s="299">
        <v>2</v>
      </c>
      <c r="AM20" s="62"/>
      <c r="AN20" s="62"/>
      <c r="AO20" s="300">
        <f t="shared" si="1"/>
        <v>0</v>
      </c>
      <c r="AP20" s="69"/>
      <c r="AQ20" s="69"/>
      <c r="AR20" s="62"/>
      <c r="AS20" s="62"/>
      <c r="AT20" s="62">
        <v>10</v>
      </c>
      <c r="AU20" s="70"/>
      <c r="AV20" s="70"/>
      <c r="AX20" s="271">
        <v>43159</v>
      </c>
      <c r="AY20" s="272">
        <v>2</v>
      </c>
    </row>
    <row r="21" spans="1:51">
      <c r="A21" s="62">
        <v>2018</v>
      </c>
      <c r="B21" s="62" t="s">
        <v>5305</v>
      </c>
      <c r="C21" s="63">
        <v>43434</v>
      </c>
      <c r="D21" s="62" t="s">
        <v>205</v>
      </c>
      <c r="E21" s="62" t="s">
        <v>206</v>
      </c>
      <c r="F21" s="62" t="s">
        <v>5073</v>
      </c>
      <c r="G21" s="62" t="s">
        <v>210</v>
      </c>
      <c r="H21" s="62" t="s">
        <v>209</v>
      </c>
      <c r="I21" s="64" t="s">
        <v>5074</v>
      </c>
      <c r="J21" s="65" t="s">
        <v>5075</v>
      </c>
      <c r="K21" s="66" t="s">
        <v>211</v>
      </c>
      <c r="L21" s="66" t="s">
        <v>211</v>
      </c>
      <c r="M21" s="66" t="s">
        <v>3832</v>
      </c>
      <c r="N21" s="62" t="s">
        <v>3832</v>
      </c>
      <c r="O21" s="62" t="s">
        <v>212</v>
      </c>
      <c r="P21" s="62"/>
      <c r="Q21" s="66" t="s">
        <v>5076</v>
      </c>
      <c r="R21" s="62"/>
      <c r="S21" s="62" t="s">
        <v>5148</v>
      </c>
      <c r="T21" s="62" t="s">
        <v>5149</v>
      </c>
      <c r="U21" s="264" t="s">
        <v>4904</v>
      </c>
      <c r="V21" s="264" t="s">
        <v>904</v>
      </c>
      <c r="W21" s="264" t="s">
        <v>1559</v>
      </c>
      <c r="X21" s="62">
        <v>1</v>
      </c>
      <c r="Y21" s="67" t="s">
        <v>295</v>
      </c>
      <c r="Z21" s="63">
        <v>12557</v>
      </c>
      <c r="AA21" s="62">
        <f t="shared" ca="1" si="0"/>
        <v>84</v>
      </c>
      <c r="AB21" s="62" t="s">
        <v>220</v>
      </c>
      <c r="AC21" s="63">
        <v>43153</v>
      </c>
      <c r="AD21" s="62">
        <v>3</v>
      </c>
      <c r="AE21" s="62">
        <v>4</v>
      </c>
      <c r="AF21" s="62">
        <v>10</v>
      </c>
      <c r="AG21" s="62">
        <v>1</v>
      </c>
      <c r="AH21" s="68"/>
      <c r="AI21" s="68"/>
      <c r="AJ21" s="68"/>
      <c r="AK21" s="68"/>
      <c r="AL21" s="299">
        <v>2</v>
      </c>
      <c r="AM21" s="62"/>
      <c r="AN21" s="62"/>
      <c r="AO21" s="300">
        <f t="shared" si="1"/>
        <v>0</v>
      </c>
      <c r="AP21" s="69"/>
      <c r="AQ21" s="69"/>
      <c r="AR21" s="62"/>
      <c r="AS21" s="62"/>
      <c r="AT21" s="62">
        <v>9</v>
      </c>
      <c r="AU21" s="70"/>
      <c r="AV21" s="70"/>
      <c r="AX21" s="271">
        <v>43154</v>
      </c>
      <c r="AY21" s="272">
        <v>2</v>
      </c>
    </row>
    <row r="22" spans="1:51" s="102" customFormat="1">
      <c r="A22" s="101">
        <v>2018</v>
      </c>
      <c r="B22" s="101" t="s">
        <v>5305</v>
      </c>
      <c r="C22" s="103">
        <v>43434</v>
      </c>
      <c r="D22" s="101" t="s">
        <v>205</v>
      </c>
      <c r="E22" s="101" t="s">
        <v>206</v>
      </c>
      <c r="F22" s="101" t="s">
        <v>5073</v>
      </c>
      <c r="G22" s="101" t="s">
        <v>210</v>
      </c>
      <c r="H22" s="101" t="s">
        <v>209</v>
      </c>
      <c r="I22" s="104" t="s">
        <v>5074</v>
      </c>
      <c r="J22" s="105" t="s">
        <v>5075</v>
      </c>
      <c r="K22" s="106" t="s">
        <v>211</v>
      </c>
      <c r="L22" s="106" t="s">
        <v>211</v>
      </c>
      <c r="M22" s="106" t="s">
        <v>3832</v>
      </c>
      <c r="N22" s="101" t="s">
        <v>3832</v>
      </c>
      <c r="O22" s="101" t="s">
        <v>212</v>
      </c>
      <c r="P22" s="101"/>
      <c r="Q22" s="106" t="s">
        <v>5076</v>
      </c>
      <c r="R22" s="101"/>
      <c r="S22" s="101" t="s">
        <v>5150</v>
      </c>
      <c r="T22" s="101" t="s">
        <v>5151</v>
      </c>
      <c r="U22" s="265" t="s">
        <v>3993</v>
      </c>
      <c r="V22" s="265" t="s">
        <v>3994</v>
      </c>
      <c r="W22" s="265" t="s">
        <v>3995</v>
      </c>
      <c r="X22" s="101">
        <v>1</v>
      </c>
      <c r="Y22" s="107" t="s">
        <v>3996</v>
      </c>
      <c r="Z22" s="103">
        <v>16633</v>
      </c>
      <c r="AA22" s="101">
        <f t="shared" ca="1" si="0"/>
        <v>73</v>
      </c>
      <c r="AB22" s="101" t="s">
        <v>218</v>
      </c>
      <c r="AC22" s="103">
        <v>43238</v>
      </c>
      <c r="AD22" s="101">
        <v>5</v>
      </c>
      <c r="AE22" s="101">
        <v>1</v>
      </c>
      <c r="AF22" s="101">
        <v>10</v>
      </c>
      <c r="AG22" s="101">
        <v>3</v>
      </c>
      <c r="AH22" s="108"/>
      <c r="AI22" s="108" t="s">
        <v>5304</v>
      </c>
      <c r="AJ22" s="108" t="s">
        <v>5302</v>
      </c>
      <c r="AK22" s="108"/>
      <c r="AL22" s="299">
        <v>2</v>
      </c>
      <c r="AM22" s="101"/>
      <c r="AN22" s="101"/>
      <c r="AO22" s="302">
        <f t="shared" si="1"/>
        <v>0</v>
      </c>
      <c r="AP22" s="109"/>
      <c r="AQ22" s="109"/>
      <c r="AR22" s="101"/>
      <c r="AS22" s="101"/>
      <c r="AT22" s="101">
        <v>10</v>
      </c>
      <c r="AU22" s="110">
        <v>43412</v>
      </c>
      <c r="AV22" s="111"/>
      <c r="AW22"/>
      <c r="AX22" s="273"/>
      <c r="AY22" s="274">
        <v>1</v>
      </c>
    </row>
    <row r="23" spans="1:51">
      <c r="A23" s="62">
        <v>2018</v>
      </c>
      <c r="B23" s="62" t="s">
        <v>5305</v>
      </c>
      <c r="C23" s="63">
        <v>43434</v>
      </c>
      <c r="D23" s="62" t="s">
        <v>205</v>
      </c>
      <c r="E23" s="62" t="s">
        <v>206</v>
      </c>
      <c r="F23" s="62" t="s">
        <v>5073</v>
      </c>
      <c r="G23" s="62" t="s">
        <v>210</v>
      </c>
      <c r="H23" s="62" t="s">
        <v>209</v>
      </c>
      <c r="I23" s="64" t="s">
        <v>5074</v>
      </c>
      <c r="J23" s="65" t="s">
        <v>5075</v>
      </c>
      <c r="K23" s="66" t="s">
        <v>211</v>
      </c>
      <c r="L23" s="66" t="s">
        <v>211</v>
      </c>
      <c r="M23" s="66" t="s">
        <v>3832</v>
      </c>
      <c r="N23" s="62" t="s">
        <v>3832</v>
      </c>
      <c r="O23" s="62" t="s">
        <v>212</v>
      </c>
      <c r="P23" s="62"/>
      <c r="Q23" s="66" t="s">
        <v>5076</v>
      </c>
      <c r="R23" s="62"/>
      <c r="S23" s="62" t="s">
        <v>5152</v>
      </c>
      <c r="T23" s="62" t="s">
        <v>5153</v>
      </c>
      <c r="U23" s="264" t="s">
        <v>1228</v>
      </c>
      <c r="V23" s="264" t="s">
        <v>887</v>
      </c>
      <c r="W23" s="264" t="s">
        <v>1619</v>
      </c>
      <c r="X23" s="62">
        <v>1</v>
      </c>
      <c r="Y23" s="67" t="s">
        <v>658</v>
      </c>
      <c r="Z23" s="63">
        <v>20021</v>
      </c>
      <c r="AA23" s="62">
        <f t="shared" ca="1" si="0"/>
        <v>64</v>
      </c>
      <c r="AB23" s="62" t="s">
        <v>218</v>
      </c>
      <c r="AC23" s="63">
        <v>43256</v>
      </c>
      <c r="AD23" s="62">
        <v>1</v>
      </c>
      <c r="AE23" s="62">
        <v>10</v>
      </c>
      <c r="AF23" s="62">
        <v>10</v>
      </c>
      <c r="AG23" s="62">
        <v>1</v>
      </c>
      <c r="AH23" s="68"/>
      <c r="AI23" s="68"/>
      <c r="AJ23" s="68"/>
      <c r="AK23" s="68"/>
      <c r="AL23" s="299">
        <v>2</v>
      </c>
      <c r="AM23" s="62"/>
      <c r="AN23" s="62"/>
      <c r="AO23" s="300">
        <f t="shared" si="1"/>
        <v>0</v>
      </c>
      <c r="AP23" s="69"/>
      <c r="AQ23" s="69"/>
      <c r="AR23" s="62"/>
      <c r="AS23" s="62"/>
      <c r="AT23" s="62">
        <v>5</v>
      </c>
      <c r="AU23" s="70"/>
      <c r="AV23" s="70"/>
      <c r="AX23" s="268">
        <v>43326</v>
      </c>
      <c r="AY23" s="269">
        <v>2</v>
      </c>
    </row>
    <row r="24" spans="1:51">
      <c r="A24" s="62">
        <v>2018</v>
      </c>
      <c r="B24" s="62" t="s">
        <v>5305</v>
      </c>
      <c r="C24" s="63">
        <v>43434</v>
      </c>
      <c r="D24" s="62" t="s">
        <v>205</v>
      </c>
      <c r="E24" s="62" t="s">
        <v>206</v>
      </c>
      <c r="F24" s="62" t="s">
        <v>5073</v>
      </c>
      <c r="G24" s="62" t="s">
        <v>210</v>
      </c>
      <c r="H24" s="62" t="s">
        <v>209</v>
      </c>
      <c r="I24" s="64" t="s">
        <v>5074</v>
      </c>
      <c r="J24" s="65" t="s">
        <v>5075</v>
      </c>
      <c r="K24" s="66" t="s">
        <v>211</v>
      </c>
      <c r="L24" s="66" t="s">
        <v>211</v>
      </c>
      <c r="M24" s="66" t="s">
        <v>3832</v>
      </c>
      <c r="N24" s="62" t="s">
        <v>3832</v>
      </c>
      <c r="O24" s="62" t="s">
        <v>212</v>
      </c>
      <c r="P24" s="62"/>
      <c r="Q24" s="66" t="s">
        <v>5076</v>
      </c>
      <c r="R24" s="62"/>
      <c r="S24" s="62" t="s">
        <v>5154</v>
      </c>
      <c r="T24" s="62" t="s">
        <v>5155</v>
      </c>
      <c r="U24" s="264" t="s">
        <v>5156</v>
      </c>
      <c r="V24" s="264" t="s">
        <v>1330</v>
      </c>
      <c r="W24" s="264" t="s">
        <v>5157</v>
      </c>
      <c r="X24" s="62">
        <v>1</v>
      </c>
      <c r="Y24" s="67" t="s">
        <v>5158</v>
      </c>
      <c r="Z24" s="63">
        <v>16967</v>
      </c>
      <c r="AA24" s="62">
        <f t="shared" ca="1" si="0"/>
        <v>72</v>
      </c>
      <c r="AB24" s="62" t="s">
        <v>218</v>
      </c>
      <c r="AC24" s="63">
        <v>41507</v>
      </c>
      <c r="AD24" s="62">
        <v>5</v>
      </c>
      <c r="AE24" s="62">
        <v>10</v>
      </c>
      <c r="AF24" s="62">
        <v>10</v>
      </c>
      <c r="AG24" s="62">
        <v>1</v>
      </c>
      <c r="AH24" s="68"/>
      <c r="AI24" s="68" t="s">
        <v>5301</v>
      </c>
      <c r="AJ24" s="68" t="s">
        <v>5302</v>
      </c>
      <c r="AK24" s="68"/>
      <c r="AL24" s="299">
        <v>2</v>
      </c>
      <c r="AM24" s="62"/>
      <c r="AN24" s="62"/>
      <c r="AO24" s="300">
        <f t="shared" si="1"/>
        <v>0</v>
      </c>
      <c r="AP24" s="69"/>
      <c r="AQ24" s="69"/>
      <c r="AR24" s="62"/>
      <c r="AS24" s="62"/>
      <c r="AT24" s="62"/>
      <c r="AU24" s="62"/>
      <c r="AV24" s="62"/>
      <c r="AX24" s="275"/>
      <c r="AY24" s="272">
        <v>1</v>
      </c>
    </row>
    <row r="25" spans="1:51">
      <c r="A25" s="62">
        <v>2018</v>
      </c>
      <c r="B25" s="62" t="s">
        <v>5305</v>
      </c>
      <c r="C25" s="63">
        <v>43434</v>
      </c>
      <c r="D25" s="62" t="s">
        <v>205</v>
      </c>
      <c r="E25" s="62" t="s">
        <v>206</v>
      </c>
      <c r="F25" s="62" t="s">
        <v>5073</v>
      </c>
      <c r="G25" s="62" t="s">
        <v>210</v>
      </c>
      <c r="H25" s="62" t="s">
        <v>209</v>
      </c>
      <c r="I25" s="64" t="s">
        <v>5074</v>
      </c>
      <c r="J25" s="65" t="s">
        <v>5075</v>
      </c>
      <c r="K25" s="66" t="s">
        <v>211</v>
      </c>
      <c r="L25" s="66" t="s">
        <v>211</v>
      </c>
      <c r="M25" s="66" t="s">
        <v>3832</v>
      </c>
      <c r="N25" s="62" t="s">
        <v>3832</v>
      </c>
      <c r="O25" s="62" t="s">
        <v>212</v>
      </c>
      <c r="P25" s="62"/>
      <c r="Q25" s="66" t="s">
        <v>5076</v>
      </c>
      <c r="R25" s="62"/>
      <c r="S25" s="62" t="s">
        <v>5159</v>
      </c>
      <c r="T25" s="62" t="s">
        <v>5160</v>
      </c>
      <c r="U25" s="264" t="s">
        <v>4921</v>
      </c>
      <c r="V25" s="264" t="s">
        <v>945</v>
      </c>
      <c r="W25" s="264" t="s">
        <v>931</v>
      </c>
      <c r="X25" s="62">
        <v>1</v>
      </c>
      <c r="Y25" s="67" t="s">
        <v>4922</v>
      </c>
      <c r="Z25" s="63">
        <v>15114</v>
      </c>
      <c r="AA25" s="62">
        <f t="shared" ca="1" si="0"/>
        <v>77</v>
      </c>
      <c r="AB25" s="62" t="s">
        <v>218</v>
      </c>
      <c r="AC25" s="63">
        <v>43039</v>
      </c>
      <c r="AD25" s="62">
        <v>1</v>
      </c>
      <c r="AE25" s="62">
        <v>10</v>
      </c>
      <c r="AF25" s="62">
        <v>10</v>
      </c>
      <c r="AG25" s="62">
        <v>1</v>
      </c>
      <c r="AH25" s="68"/>
      <c r="AI25" s="68" t="s">
        <v>5301</v>
      </c>
      <c r="AJ25" s="68" t="s">
        <v>5302</v>
      </c>
      <c r="AK25" s="68"/>
      <c r="AL25" s="299">
        <v>2</v>
      </c>
      <c r="AM25" s="62"/>
      <c r="AN25" s="62"/>
      <c r="AO25" s="300">
        <f t="shared" si="1"/>
        <v>0</v>
      </c>
      <c r="AP25" s="69"/>
      <c r="AQ25" s="69"/>
      <c r="AR25" s="62"/>
      <c r="AS25" s="62"/>
      <c r="AT25" s="62">
        <v>10</v>
      </c>
      <c r="AU25" s="70"/>
      <c r="AV25" s="70"/>
      <c r="AX25" s="271">
        <v>43186</v>
      </c>
      <c r="AY25" s="272">
        <v>2</v>
      </c>
    </row>
    <row r="26" spans="1:51">
      <c r="A26" s="62">
        <v>2018</v>
      </c>
      <c r="B26" s="62" t="s">
        <v>5305</v>
      </c>
      <c r="C26" s="63">
        <v>43434</v>
      </c>
      <c r="D26" s="62" t="s">
        <v>205</v>
      </c>
      <c r="E26" s="62" t="s">
        <v>206</v>
      </c>
      <c r="F26" s="62" t="s">
        <v>5073</v>
      </c>
      <c r="G26" s="62" t="s">
        <v>210</v>
      </c>
      <c r="H26" s="62" t="s">
        <v>209</v>
      </c>
      <c r="I26" s="64" t="s">
        <v>5074</v>
      </c>
      <c r="J26" s="65" t="s">
        <v>5075</v>
      </c>
      <c r="K26" s="66" t="s">
        <v>211</v>
      </c>
      <c r="L26" s="66" t="s">
        <v>211</v>
      </c>
      <c r="M26" s="66" t="s">
        <v>3832</v>
      </c>
      <c r="N26" s="62" t="s">
        <v>3832</v>
      </c>
      <c r="O26" s="62" t="s">
        <v>212</v>
      </c>
      <c r="P26" s="62"/>
      <c r="Q26" s="66" t="s">
        <v>5076</v>
      </c>
      <c r="R26" s="62"/>
      <c r="S26" s="62" t="s">
        <v>5161</v>
      </c>
      <c r="T26" s="62" t="s">
        <v>5162</v>
      </c>
      <c r="U26" s="264" t="s">
        <v>5163</v>
      </c>
      <c r="V26" s="264" t="s">
        <v>1404</v>
      </c>
      <c r="W26" s="264" t="s">
        <v>1624</v>
      </c>
      <c r="X26" s="62">
        <v>1</v>
      </c>
      <c r="Y26" s="67" t="s">
        <v>492</v>
      </c>
      <c r="Z26" s="63">
        <v>12062</v>
      </c>
      <c r="AA26" s="62">
        <f t="shared" ca="1" si="0"/>
        <v>85</v>
      </c>
      <c r="AB26" s="62" t="s">
        <v>218</v>
      </c>
      <c r="AC26" s="63">
        <v>43276</v>
      </c>
      <c r="AD26" s="62">
        <v>5</v>
      </c>
      <c r="AE26" s="62">
        <v>10</v>
      </c>
      <c r="AF26" s="62">
        <v>10</v>
      </c>
      <c r="AG26" s="62">
        <v>1</v>
      </c>
      <c r="AH26" s="68"/>
      <c r="AI26" s="68"/>
      <c r="AJ26" s="68"/>
      <c r="AK26" s="68"/>
      <c r="AL26" s="299">
        <v>2</v>
      </c>
      <c r="AM26" s="62"/>
      <c r="AN26" s="62"/>
      <c r="AO26" s="300">
        <f t="shared" si="1"/>
        <v>0</v>
      </c>
      <c r="AP26" s="69"/>
      <c r="AQ26" s="69"/>
      <c r="AR26" s="62"/>
      <c r="AS26" s="62"/>
      <c r="AT26" s="62">
        <v>12</v>
      </c>
      <c r="AU26" s="70"/>
      <c r="AV26" s="70"/>
      <c r="AX26" s="268">
        <v>43277</v>
      </c>
      <c r="AY26" s="269">
        <v>2</v>
      </c>
    </row>
    <row r="27" spans="1:51">
      <c r="A27" s="62">
        <v>2018</v>
      </c>
      <c r="B27" s="62" t="s">
        <v>5305</v>
      </c>
      <c r="C27" s="63">
        <v>43434</v>
      </c>
      <c r="D27" s="62" t="s">
        <v>205</v>
      </c>
      <c r="E27" s="62" t="s">
        <v>206</v>
      </c>
      <c r="F27" s="62" t="s">
        <v>5073</v>
      </c>
      <c r="G27" s="62" t="s">
        <v>210</v>
      </c>
      <c r="H27" s="62" t="s">
        <v>209</v>
      </c>
      <c r="I27" s="64" t="s">
        <v>5074</v>
      </c>
      <c r="J27" s="65" t="s">
        <v>5075</v>
      </c>
      <c r="K27" s="66" t="s">
        <v>211</v>
      </c>
      <c r="L27" s="66" t="s">
        <v>211</v>
      </c>
      <c r="M27" s="66" t="s">
        <v>3832</v>
      </c>
      <c r="N27" s="62" t="s">
        <v>3832</v>
      </c>
      <c r="O27" s="62" t="s">
        <v>212</v>
      </c>
      <c r="P27" s="62"/>
      <c r="Q27" s="66" t="s">
        <v>5076</v>
      </c>
      <c r="R27" s="62"/>
      <c r="S27" s="62" t="s">
        <v>5164</v>
      </c>
      <c r="T27" s="62" t="s">
        <v>5165</v>
      </c>
      <c r="U27" s="264" t="s">
        <v>5166</v>
      </c>
      <c r="V27" s="264" t="s">
        <v>5167</v>
      </c>
      <c r="W27" s="264" t="s">
        <v>5130</v>
      </c>
      <c r="X27" s="62">
        <v>1</v>
      </c>
      <c r="Y27" s="67" t="s">
        <v>5168</v>
      </c>
      <c r="Z27" s="63">
        <v>14928</v>
      </c>
      <c r="AA27" s="62">
        <f t="shared" ca="1" si="0"/>
        <v>78</v>
      </c>
      <c r="AB27" s="62" t="s">
        <v>218</v>
      </c>
      <c r="AC27" s="63">
        <v>41549</v>
      </c>
      <c r="AD27" s="62">
        <v>1</v>
      </c>
      <c r="AE27" s="62">
        <v>10</v>
      </c>
      <c r="AF27" s="62">
        <v>10</v>
      </c>
      <c r="AG27" s="62">
        <v>1</v>
      </c>
      <c r="AH27" s="68"/>
      <c r="AI27" s="68" t="s">
        <v>5301</v>
      </c>
      <c r="AJ27" s="68" t="s">
        <v>5302</v>
      </c>
      <c r="AK27" s="68"/>
      <c r="AL27" s="299">
        <v>2</v>
      </c>
      <c r="AM27" s="62"/>
      <c r="AN27" s="62"/>
      <c r="AO27" s="300">
        <f t="shared" si="1"/>
        <v>0</v>
      </c>
      <c r="AP27" s="69"/>
      <c r="AQ27" s="69"/>
      <c r="AR27" s="62"/>
      <c r="AS27" s="62"/>
      <c r="AT27" s="62"/>
      <c r="AU27" s="70"/>
      <c r="AV27" s="70"/>
      <c r="AX27" s="271"/>
      <c r="AY27" s="272">
        <v>1</v>
      </c>
    </row>
    <row r="28" spans="1:51">
      <c r="A28" s="62">
        <v>2018</v>
      </c>
      <c r="B28" s="62" t="s">
        <v>5305</v>
      </c>
      <c r="C28" s="63">
        <v>43434</v>
      </c>
      <c r="D28" s="62" t="s">
        <v>205</v>
      </c>
      <c r="E28" s="62" t="s">
        <v>206</v>
      </c>
      <c r="F28" s="62" t="s">
        <v>5073</v>
      </c>
      <c r="G28" s="62" t="s">
        <v>210</v>
      </c>
      <c r="H28" s="62" t="s">
        <v>209</v>
      </c>
      <c r="I28" s="64" t="s">
        <v>5074</v>
      </c>
      <c r="J28" s="65" t="s">
        <v>5075</v>
      </c>
      <c r="K28" s="66" t="s">
        <v>211</v>
      </c>
      <c r="L28" s="66" t="s">
        <v>211</v>
      </c>
      <c r="M28" s="66" t="s">
        <v>3832</v>
      </c>
      <c r="N28" s="62" t="s">
        <v>3832</v>
      </c>
      <c r="O28" s="62" t="s">
        <v>212</v>
      </c>
      <c r="P28" s="62"/>
      <c r="Q28" s="66" t="s">
        <v>5076</v>
      </c>
      <c r="R28" s="62"/>
      <c r="S28" s="62" t="s">
        <v>5169</v>
      </c>
      <c r="T28" s="62" t="s">
        <v>5170</v>
      </c>
      <c r="U28" s="264" t="s">
        <v>943</v>
      </c>
      <c r="V28" s="264" t="s">
        <v>930</v>
      </c>
      <c r="W28" s="264" t="s">
        <v>935</v>
      </c>
      <c r="X28" s="62">
        <v>1</v>
      </c>
      <c r="Y28" s="67" t="s">
        <v>5171</v>
      </c>
      <c r="Z28" s="63">
        <v>11818</v>
      </c>
      <c r="AA28" s="62">
        <f t="shared" ca="1" si="0"/>
        <v>86</v>
      </c>
      <c r="AB28" s="62" t="s">
        <v>218</v>
      </c>
      <c r="AC28" s="63">
        <v>42562</v>
      </c>
      <c r="AD28" s="62">
        <v>5</v>
      </c>
      <c r="AE28" s="62">
        <v>10</v>
      </c>
      <c r="AF28" s="62">
        <v>10</v>
      </c>
      <c r="AG28" s="62">
        <v>1</v>
      </c>
      <c r="AH28" s="68"/>
      <c r="AI28" s="68" t="s">
        <v>5301</v>
      </c>
      <c r="AJ28" s="68" t="s">
        <v>5302</v>
      </c>
      <c r="AK28" s="68"/>
      <c r="AL28" s="299">
        <v>2</v>
      </c>
      <c r="AM28" s="62"/>
      <c r="AN28" s="62"/>
      <c r="AO28" s="300">
        <f t="shared" si="1"/>
        <v>0</v>
      </c>
      <c r="AP28" s="69"/>
      <c r="AQ28" s="69"/>
      <c r="AR28" s="62"/>
      <c r="AS28" s="62"/>
      <c r="AT28" s="62">
        <v>8</v>
      </c>
      <c r="AU28" s="70"/>
      <c r="AV28" s="70"/>
      <c r="AX28" s="271">
        <v>43260</v>
      </c>
      <c r="AY28" s="272">
        <v>2</v>
      </c>
    </row>
    <row r="29" spans="1:51">
      <c r="A29" s="62">
        <v>2018</v>
      </c>
      <c r="B29" s="62" t="s">
        <v>5305</v>
      </c>
      <c r="C29" s="63">
        <v>43434</v>
      </c>
      <c r="D29" s="62" t="s">
        <v>205</v>
      </c>
      <c r="E29" s="62" t="s">
        <v>206</v>
      </c>
      <c r="F29" s="62" t="s">
        <v>5073</v>
      </c>
      <c r="G29" s="62" t="s">
        <v>210</v>
      </c>
      <c r="H29" s="62" t="s">
        <v>209</v>
      </c>
      <c r="I29" s="64" t="s">
        <v>5074</v>
      </c>
      <c r="J29" s="65" t="s">
        <v>5075</v>
      </c>
      <c r="K29" s="66" t="s">
        <v>211</v>
      </c>
      <c r="L29" s="66" t="s">
        <v>211</v>
      </c>
      <c r="M29" s="66" t="s">
        <v>3832</v>
      </c>
      <c r="N29" s="62" t="s">
        <v>3832</v>
      </c>
      <c r="O29" s="62" t="s">
        <v>212</v>
      </c>
      <c r="P29" s="62"/>
      <c r="Q29" s="66" t="s">
        <v>5076</v>
      </c>
      <c r="R29" s="62"/>
      <c r="S29" s="62" t="s">
        <v>5172</v>
      </c>
      <c r="T29" s="62" t="s">
        <v>5173</v>
      </c>
      <c r="U29" s="264" t="s">
        <v>5174</v>
      </c>
      <c r="V29" s="264" t="s">
        <v>5175</v>
      </c>
      <c r="W29" s="264" t="s">
        <v>4779</v>
      </c>
      <c r="X29" s="62">
        <v>1</v>
      </c>
      <c r="Y29" s="67" t="s">
        <v>5176</v>
      </c>
      <c r="Z29" s="63">
        <v>14819</v>
      </c>
      <c r="AA29" s="62">
        <f t="shared" ca="1" si="0"/>
        <v>78</v>
      </c>
      <c r="AB29" s="62" t="s">
        <v>218</v>
      </c>
      <c r="AC29" s="63">
        <v>42549</v>
      </c>
      <c r="AD29" s="62">
        <v>5</v>
      </c>
      <c r="AE29" s="62">
        <v>10</v>
      </c>
      <c r="AF29" s="62">
        <v>10</v>
      </c>
      <c r="AG29" s="62">
        <v>1</v>
      </c>
      <c r="AH29" s="68"/>
      <c r="AI29" s="68" t="s">
        <v>5301</v>
      </c>
      <c r="AJ29" s="68" t="s">
        <v>5302</v>
      </c>
      <c r="AK29" s="68"/>
      <c r="AL29" s="299">
        <v>2</v>
      </c>
      <c r="AM29" s="62"/>
      <c r="AN29" s="62"/>
      <c r="AO29" s="300">
        <f t="shared" si="1"/>
        <v>0</v>
      </c>
      <c r="AP29" s="69"/>
      <c r="AQ29" s="69"/>
      <c r="AR29" s="62"/>
      <c r="AS29" s="62"/>
      <c r="AT29" s="62"/>
      <c r="AU29" s="71"/>
      <c r="AV29" s="70"/>
      <c r="AX29" s="268"/>
      <c r="AY29" s="269">
        <v>1</v>
      </c>
    </row>
    <row r="30" spans="1:51">
      <c r="A30" s="62">
        <v>2018</v>
      </c>
      <c r="B30" s="62" t="s">
        <v>5305</v>
      </c>
      <c r="C30" s="63">
        <v>43434</v>
      </c>
      <c r="D30" s="62" t="s">
        <v>205</v>
      </c>
      <c r="E30" s="62" t="s">
        <v>206</v>
      </c>
      <c r="F30" s="62" t="s">
        <v>5073</v>
      </c>
      <c r="G30" s="62" t="s">
        <v>210</v>
      </c>
      <c r="H30" s="62" t="s">
        <v>209</v>
      </c>
      <c r="I30" s="64" t="s">
        <v>5074</v>
      </c>
      <c r="J30" s="65" t="s">
        <v>5075</v>
      </c>
      <c r="K30" s="66" t="s">
        <v>211</v>
      </c>
      <c r="L30" s="66" t="s">
        <v>211</v>
      </c>
      <c r="M30" s="66" t="s">
        <v>3832</v>
      </c>
      <c r="N30" s="62" t="s">
        <v>3832</v>
      </c>
      <c r="O30" s="62" t="s">
        <v>212</v>
      </c>
      <c r="P30" s="62"/>
      <c r="Q30" s="66" t="s">
        <v>5076</v>
      </c>
      <c r="R30" s="62"/>
      <c r="S30" s="62" t="s">
        <v>5177</v>
      </c>
      <c r="T30" s="62" t="s">
        <v>5178</v>
      </c>
      <c r="U30" s="264" t="s">
        <v>4016</v>
      </c>
      <c r="V30" s="264" t="s">
        <v>1423</v>
      </c>
      <c r="W30" s="264" t="s">
        <v>1645</v>
      </c>
      <c r="X30" s="62">
        <v>1</v>
      </c>
      <c r="Y30" s="67" t="s">
        <v>549</v>
      </c>
      <c r="Z30" s="63">
        <v>19180</v>
      </c>
      <c r="AA30" s="62">
        <f t="shared" ca="1" si="0"/>
        <v>66</v>
      </c>
      <c r="AB30" s="62" t="s">
        <v>218</v>
      </c>
      <c r="AC30" s="63">
        <v>43301</v>
      </c>
      <c r="AD30" s="62">
        <v>5</v>
      </c>
      <c r="AE30" s="62">
        <v>10</v>
      </c>
      <c r="AF30" s="62">
        <v>10</v>
      </c>
      <c r="AG30" s="62">
        <v>1</v>
      </c>
      <c r="AH30" s="68"/>
      <c r="AI30" s="68" t="s">
        <v>5301</v>
      </c>
      <c r="AJ30" s="68" t="s">
        <v>5302</v>
      </c>
      <c r="AK30" s="68"/>
      <c r="AL30" s="299">
        <v>2</v>
      </c>
      <c r="AM30" s="62"/>
      <c r="AN30" s="62"/>
      <c r="AO30" s="300">
        <f t="shared" si="1"/>
        <v>0</v>
      </c>
      <c r="AP30" s="69"/>
      <c r="AQ30" s="69"/>
      <c r="AR30" s="62"/>
      <c r="AS30" s="62"/>
      <c r="AT30" s="62"/>
      <c r="AU30" s="70"/>
      <c r="AV30" s="70"/>
      <c r="AX30" s="270"/>
      <c r="AY30" s="269">
        <v>1</v>
      </c>
    </row>
    <row r="31" spans="1:51">
      <c r="A31" s="62">
        <v>2018</v>
      </c>
      <c r="B31" s="62" t="s">
        <v>5305</v>
      </c>
      <c r="C31" s="63">
        <v>43434</v>
      </c>
      <c r="D31" s="62" t="s">
        <v>205</v>
      </c>
      <c r="E31" s="62" t="s">
        <v>206</v>
      </c>
      <c r="F31" s="62" t="s">
        <v>5073</v>
      </c>
      <c r="G31" s="62" t="s">
        <v>210</v>
      </c>
      <c r="H31" s="62" t="s">
        <v>209</v>
      </c>
      <c r="I31" s="64" t="s">
        <v>5074</v>
      </c>
      <c r="J31" s="65" t="s">
        <v>5075</v>
      </c>
      <c r="K31" s="66" t="s">
        <v>211</v>
      </c>
      <c r="L31" s="66" t="s">
        <v>211</v>
      </c>
      <c r="M31" s="66" t="s">
        <v>3832</v>
      </c>
      <c r="N31" s="62" t="s">
        <v>3832</v>
      </c>
      <c r="O31" s="62" t="s">
        <v>212</v>
      </c>
      <c r="P31" s="62"/>
      <c r="Q31" s="66" t="s">
        <v>5076</v>
      </c>
      <c r="R31" s="62"/>
      <c r="S31" s="62" t="s">
        <v>5179</v>
      </c>
      <c r="T31" s="62" t="s">
        <v>5180</v>
      </c>
      <c r="U31" s="264" t="s">
        <v>4941</v>
      </c>
      <c r="V31" s="264" t="s">
        <v>1383</v>
      </c>
      <c r="W31" s="264" t="s">
        <v>1601</v>
      </c>
      <c r="X31" s="62">
        <v>1</v>
      </c>
      <c r="Y31" s="67" t="s">
        <v>433</v>
      </c>
      <c r="Z31" s="63">
        <v>14966</v>
      </c>
      <c r="AA31" s="62">
        <f t="shared" ca="1" si="0"/>
        <v>77</v>
      </c>
      <c r="AB31" s="62" t="s">
        <v>218</v>
      </c>
      <c r="AC31" s="63">
        <v>43300</v>
      </c>
      <c r="AD31" s="62">
        <v>5</v>
      </c>
      <c r="AE31" s="62">
        <v>10</v>
      </c>
      <c r="AF31" s="62">
        <v>10</v>
      </c>
      <c r="AG31" s="62">
        <v>1</v>
      </c>
      <c r="AH31" s="68"/>
      <c r="AI31" s="68" t="s">
        <v>5304</v>
      </c>
      <c r="AJ31" s="68" t="s">
        <v>5302</v>
      </c>
      <c r="AK31" s="68"/>
      <c r="AL31" s="299">
        <v>2</v>
      </c>
      <c r="AM31" s="62"/>
      <c r="AN31" s="62"/>
      <c r="AO31" s="300">
        <f t="shared" si="1"/>
        <v>0</v>
      </c>
      <c r="AP31" s="69"/>
      <c r="AQ31" s="69"/>
      <c r="AR31" s="62"/>
      <c r="AS31" s="62"/>
      <c r="AT31" s="62"/>
      <c r="AU31" s="70"/>
      <c r="AV31" s="70"/>
      <c r="AX31" s="270"/>
      <c r="AY31" s="269">
        <v>1</v>
      </c>
    </row>
    <row r="32" spans="1:51">
      <c r="A32" s="62">
        <v>2018</v>
      </c>
      <c r="B32" s="62" t="s">
        <v>5305</v>
      </c>
      <c r="C32" s="63">
        <v>43434</v>
      </c>
      <c r="D32" s="62" t="s">
        <v>205</v>
      </c>
      <c r="E32" s="62" t="s">
        <v>206</v>
      </c>
      <c r="F32" s="62" t="s">
        <v>5073</v>
      </c>
      <c r="G32" s="62" t="s">
        <v>210</v>
      </c>
      <c r="H32" s="62" t="s">
        <v>209</v>
      </c>
      <c r="I32" s="64" t="s">
        <v>5074</v>
      </c>
      <c r="J32" s="65" t="s">
        <v>5075</v>
      </c>
      <c r="K32" s="66" t="s">
        <v>211</v>
      </c>
      <c r="L32" s="66" t="s">
        <v>211</v>
      </c>
      <c r="M32" s="66" t="s">
        <v>3832</v>
      </c>
      <c r="N32" s="62" t="s">
        <v>3832</v>
      </c>
      <c r="O32" s="62" t="s">
        <v>212</v>
      </c>
      <c r="P32" s="62"/>
      <c r="Q32" s="66" t="s">
        <v>5076</v>
      </c>
      <c r="R32" s="62"/>
      <c r="S32" s="62" t="s">
        <v>5181</v>
      </c>
      <c r="T32" s="62" t="s">
        <v>5182</v>
      </c>
      <c r="U32" s="264" t="s">
        <v>5183</v>
      </c>
      <c r="V32" s="264" t="s">
        <v>4092</v>
      </c>
      <c r="W32" s="264" t="s">
        <v>5184</v>
      </c>
      <c r="X32" s="62">
        <v>1</v>
      </c>
      <c r="Y32" s="67" t="s">
        <v>5185</v>
      </c>
      <c r="Z32" s="63">
        <v>15288</v>
      </c>
      <c r="AA32" s="62">
        <f t="shared" ca="1" si="0"/>
        <v>77</v>
      </c>
      <c r="AB32" s="62" t="s">
        <v>218</v>
      </c>
      <c r="AC32" s="63">
        <v>42544</v>
      </c>
      <c r="AD32" s="62">
        <v>5</v>
      </c>
      <c r="AE32" s="62">
        <v>10</v>
      </c>
      <c r="AF32" s="62">
        <v>10</v>
      </c>
      <c r="AG32" s="62">
        <v>1</v>
      </c>
      <c r="AH32" s="68"/>
      <c r="AI32" s="68" t="s">
        <v>5301</v>
      </c>
      <c r="AJ32" s="68" t="s">
        <v>5302</v>
      </c>
      <c r="AK32" s="68"/>
      <c r="AL32" s="299">
        <v>2</v>
      </c>
      <c r="AM32" s="62"/>
      <c r="AN32" s="62"/>
      <c r="AO32" s="300">
        <f t="shared" si="1"/>
        <v>0</v>
      </c>
      <c r="AP32" s="69"/>
      <c r="AQ32" s="69"/>
      <c r="AR32" s="62"/>
      <c r="AS32" s="62"/>
      <c r="AT32" s="62"/>
      <c r="AU32" s="70"/>
      <c r="AV32" s="70"/>
      <c r="AX32" s="270"/>
      <c r="AY32" s="269">
        <v>1</v>
      </c>
    </row>
    <row r="33" spans="1:51">
      <c r="A33" s="62">
        <v>2018</v>
      </c>
      <c r="B33" s="62" t="s">
        <v>5305</v>
      </c>
      <c r="C33" s="63">
        <v>43434</v>
      </c>
      <c r="D33" s="62" t="s">
        <v>205</v>
      </c>
      <c r="E33" s="62" t="s">
        <v>206</v>
      </c>
      <c r="F33" s="62" t="s">
        <v>5073</v>
      </c>
      <c r="G33" s="62" t="s">
        <v>210</v>
      </c>
      <c r="H33" s="62" t="s">
        <v>209</v>
      </c>
      <c r="I33" s="64" t="s">
        <v>5074</v>
      </c>
      <c r="J33" s="65" t="s">
        <v>5075</v>
      </c>
      <c r="K33" s="66" t="s">
        <v>211</v>
      </c>
      <c r="L33" s="66" t="s">
        <v>211</v>
      </c>
      <c r="M33" s="66" t="s">
        <v>3832</v>
      </c>
      <c r="N33" s="62" t="s">
        <v>3832</v>
      </c>
      <c r="O33" s="62" t="s">
        <v>212</v>
      </c>
      <c r="P33" s="62"/>
      <c r="Q33" s="66" t="s">
        <v>5076</v>
      </c>
      <c r="R33" s="62"/>
      <c r="S33" s="62" t="s">
        <v>5186</v>
      </c>
      <c r="T33" s="62" t="s">
        <v>5187</v>
      </c>
      <c r="U33" s="264" t="s">
        <v>4027</v>
      </c>
      <c r="V33" s="264" t="s">
        <v>1402</v>
      </c>
      <c r="W33" s="264" t="s">
        <v>1621</v>
      </c>
      <c r="X33" s="62">
        <v>7</v>
      </c>
      <c r="Y33" s="67" t="s">
        <v>219</v>
      </c>
      <c r="Z33" s="63">
        <v>19525</v>
      </c>
      <c r="AA33" s="62">
        <f t="shared" ca="1" si="0"/>
        <v>65</v>
      </c>
      <c r="AB33" s="62" t="s">
        <v>218</v>
      </c>
      <c r="AC33" s="63">
        <v>43265</v>
      </c>
      <c r="AD33" s="62">
        <v>5</v>
      </c>
      <c r="AE33" s="62">
        <v>10</v>
      </c>
      <c r="AF33" s="62">
        <v>10</v>
      </c>
      <c r="AG33" s="62">
        <v>1</v>
      </c>
      <c r="AH33" s="68"/>
      <c r="AI33" s="300" t="s">
        <v>5304</v>
      </c>
      <c r="AJ33" s="300" t="s">
        <v>5642</v>
      </c>
      <c r="AK33" s="68"/>
      <c r="AL33" s="299">
        <v>1</v>
      </c>
      <c r="AM33" s="62">
        <v>1</v>
      </c>
      <c r="AN33" s="62">
        <v>1</v>
      </c>
      <c r="AO33" s="300">
        <f t="shared" si="1"/>
        <v>3</v>
      </c>
      <c r="AP33" s="69"/>
      <c r="AQ33" s="69"/>
      <c r="AR33" s="62"/>
      <c r="AS33" s="62"/>
      <c r="AT33" s="62">
        <v>5</v>
      </c>
      <c r="AU33" s="70"/>
      <c r="AV33" s="70"/>
      <c r="AX33" s="268">
        <v>43266</v>
      </c>
      <c r="AY33" s="269">
        <v>2</v>
      </c>
    </row>
    <row r="34" spans="1:51">
      <c r="A34" s="62">
        <v>2018</v>
      </c>
      <c r="B34" s="62" t="s">
        <v>5305</v>
      </c>
      <c r="C34" s="63">
        <v>43434</v>
      </c>
      <c r="D34" s="62" t="s">
        <v>205</v>
      </c>
      <c r="E34" s="62" t="s">
        <v>206</v>
      </c>
      <c r="F34" s="62" t="s">
        <v>5073</v>
      </c>
      <c r="G34" s="62" t="s">
        <v>210</v>
      </c>
      <c r="H34" s="62" t="s">
        <v>209</v>
      </c>
      <c r="I34" s="64" t="s">
        <v>5074</v>
      </c>
      <c r="J34" s="65" t="s">
        <v>5075</v>
      </c>
      <c r="K34" s="66" t="s">
        <v>211</v>
      </c>
      <c r="L34" s="66" t="s">
        <v>211</v>
      </c>
      <c r="M34" s="66" t="s">
        <v>3832</v>
      </c>
      <c r="N34" s="62" t="s">
        <v>3832</v>
      </c>
      <c r="O34" s="62" t="s">
        <v>212</v>
      </c>
      <c r="P34" s="62"/>
      <c r="Q34" s="66" t="s">
        <v>5076</v>
      </c>
      <c r="R34" s="62"/>
      <c r="S34" s="62" t="s">
        <v>5188</v>
      </c>
      <c r="T34" s="62" t="s">
        <v>5189</v>
      </c>
      <c r="U34" s="264" t="s">
        <v>5190</v>
      </c>
      <c r="V34" s="264" t="s">
        <v>5191</v>
      </c>
      <c r="W34" s="264" t="s">
        <v>1571</v>
      </c>
      <c r="X34" s="62">
        <v>1</v>
      </c>
      <c r="Y34" s="67" t="s">
        <v>5192</v>
      </c>
      <c r="Z34" s="63">
        <v>16207</v>
      </c>
      <c r="AA34" s="62">
        <f t="shared" ca="1" si="0"/>
        <v>74</v>
      </c>
      <c r="AB34" s="62" t="s">
        <v>218</v>
      </c>
      <c r="AC34" s="63">
        <v>42466</v>
      </c>
      <c r="AD34" s="62">
        <v>5</v>
      </c>
      <c r="AE34" s="62">
        <v>10</v>
      </c>
      <c r="AF34" s="62">
        <v>10</v>
      </c>
      <c r="AG34" s="62">
        <v>1</v>
      </c>
      <c r="AH34" s="68"/>
      <c r="AI34" s="68" t="s">
        <v>5301</v>
      </c>
      <c r="AJ34" s="68" t="s">
        <v>5302</v>
      </c>
      <c r="AK34" s="68"/>
      <c r="AL34" s="62">
        <v>2</v>
      </c>
      <c r="AM34" s="62"/>
      <c r="AN34" s="62"/>
      <c r="AO34" s="300">
        <f t="shared" si="1"/>
        <v>0</v>
      </c>
      <c r="AP34" s="69"/>
      <c r="AQ34" s="69"/>
      <c r="AR34" s="62"/>
      <c r="AS34" s="62"/>
      <c r="AT34" s="62"/>
      <c r="AU34" s="70"/>
      <c r="AV34" s="70"/>
      <c r="AX34" s="270"/>
      <c r="AY34" s="269">
        <v>1</v>
      </c>
    </row>
    <row r="35" spans="1:51">
      <c r="A35" s="62">
        <v>2018</v>
      </c>
      <c r="B35" s="62" t="s">
        <v>5305</v>
      </c>
      <c r="C35" s="63">
        <v>43434</v>
      </c>
      <c r="D35" s="62" t="s">
        <v>205</v>
      </c>
      <c r="E35" s="62" t="s">
        <v>206</v>
      </c>
      <c r="F35" s="62" t="s">
        <v>5073</v>
      </c>
      <c r="G35" s="62" t="s">
        <v>210</v>
      </c>
      <c r="H35" s="62" t="s">
        <v>209</v>
      </c>
      <c r="I35" s="64" t="s">
        <v>5074</v>
      </c>
      <c r="J35" s="65" t="s">
        <v>5075</v>
      </c>
      <c r="K35" s="66" t="s">
        <v>211</v>
      </c>
      <c r="L35" s="66" t="s">
        <v>211</v>
      </c>
      <c r="M35" s="66" t="s">
        <v>3832</v>
      </c>
      <c r="N35" s="62" t="s">
        <v>3832</v>
      </c>
      <c r="O35" s="62" t="s">
        <v>212</v>
      </c>
      <c r="P35" s="62"/>
      <c r="Q35" s="66" t="s">
        <v>5076</v>
      </c>
      <c r="R35" s="62"/>
      <c r="S35" s="62" t="s">
        <v>5193</v>
      </c>
      <c r="T35" s="62" t="s">
        <v>5194</v>
      </c>
      <c r="U35" s="264" t="s">
        <v>5195</v>
      </c>
      <c r="V35" s="264" t="s">
        <v>1494</v>
      </c>
      <c r="W35" s="264" t="s">
        <v>1548</v>
      </c>
      <c r="X35" s="62">
        <v>1</v>
      </c>
      <c r="Y35" s="67" t="s">
        <v>5196</v>
      </c>
      <c r="Z35" s="63">
        <v>11680</v>
      </c>
      <c r="AA35" s="62">
        <f t="shared" ca="1" si="0"/>
        <v>86</v>
      </c>
      <c r="AB35" s="62" t="s">
        <v>218</v>
      </c>
      <c r="AC35" s="63">
        <v>41330</v>
      </c>
      <c r="AD35" s="62">
        <v>5</v>
      </c>
      <c r="AE35" s="62">
        <v>10</v>
      </c>
      <c r="AF35" s="62">
        <v>10</v>
      </c>
      <c r="AG35" s="62">
        <v>1</v>
      </c>
      <c r="AH35" s="68"/>
      <c r="AI35" s="68" t="s">
        <v>5301</v>
      </c>
      <c r="AJ35" s="68" t="s">
        <v>5302</v>
      </c>
      <c r="AK35" s="68"/>
      <c r="AL35" s="62">
        <v>2</v>
      </c>
      <c r="AM35" s="62"/>
      <c r="AN35" s="62"/>
      <c r="AO35" s="300">
        <f t="shared" si="1"/>
        <v>0</v>
      </c>
      <c r="AP35" s="69"/>
      <c r="AQ35" s="69"/>
      <c r="AR35" s="62"/>
      <c r="AS35" s="62"/>
      <c r="AT35" s="62"/>
      <c r="AU35" s="70"/>
      <c r="AV35" s="70"/>
      <c r="AX35" s="270"/>
      <c r="AY35" s="269">
        <v>1</v>
      </c>
    </row>
    <row r="36" spans="1:51">
      <c r="A36" s="62">
        <v>2018</v>
      </c>
      <c r="B36" s="62" t="s">
        <v>5305</v>
      </c>
      <c r="C36" s="63">
        <v>43434</v>
      </c>
      <c r="D36" s="62" t="s">
        <v>205</v>
      </c>
      <c r="E36" s="62" t="s">
        <v>206</v>
      </c>
      <c r="F36" s="62" t="s">
        <v>5073</v>
      </c>
      <c r="G36" s="62" t="s">
        <v>210</v>
      </c>
      <c r="H36" s="62" t="s">
        <v>209</v>
      </c>
      <c r="I36" s="64" t="s">
        <v>5074</v>
      </c>
      <c r="J36" s="65" t="s">
        <v>5075</v>
      </c>
      <c r="K36" s="66" t="s">
        <v>211</v>
      </c>
      <c r="L36" s="66" t="s">
        <v>211</v>
      </c>
      <c r="M36" s="66" t="s">
        <v>3832</v>
      </c>
      <c r="N36" s="62" t="s">
        <v>3832</v>
      </c>
      <c r="O36" s="62" t="s">
        <v>212</v>
      </c>
      <c r="P36" s="62"/>
      <c r="Q36" s="66" t="s">
        <v>5076</v>
      </c>
      <c r="R36" s="62"/>
      <c r="S36" s="62" t="s">
        <v>5197</v>
      </c>
      <c r="T36" s="62" t="s">
        <v>5198</v>
      </c>
      <c r="U36" s="264" t="s">
        <v>5199</v>
      </c>
      <c r="V36" s="264" t="s">
        <v>4225</v>
      </c>
      <c r="W36" s="264" t="s">
        <v>5200</v>
      </c>
      <c r="X36" s="62">
        <v>1</v>
      </c>
      <c r="Y36" s="67" t="s">
        <v>5201</v>
      </c>
      <c r="Z36" s="63">
        <v>18550</v>
      </c>
      <c r="AA36" s="62">
        <f t="shared" ca="1" si="0"/>
        <v>68</v>
      </c>
      <c r="AB36" s="62" t="s">
        <v>218</v>
      </c>
      <c r="AC36" s="63">
        <v>43098</v>
      </c>
      <c r="AD36" s="62">
        <v>1</v>
      </c>
      <c r="AE36" s="62">
        <v>10</v>
      </c>
      <c r="AF36" s="62">
        <v>10</v>
      </c>
      <c r="AG36" s="62">
        <v>1</v>
      </c>
      <c r="AH36" s="68"/>
      <c r="AI36" s="68"/>
      <c r="AJ36" s="68"/>
      <c r="AK36" s="68"/>
      <c r="AL36" s="62">
        <v>2</v>
      </c>
      <c r="AM36" s="62"/>
      <c r="AN36" s="62"/>
      <c r="AO36" s="300">
        <f t="shared" si="1"/>
        <v>0</v>
      </c>
      <c r="AP36" s="69"/>
      <c r="AQ36" s="69"/>
      <c r="AR36" s="62"/>
      <c r="AS36" s="62"/>
      <c r="AT36" s="62">
        <v>5</v>
      </c>
      <c r="AU36" s="70"/>
      <c r="AV36" s="70"/>
      <c r="AX36" s="271">
        <v>43109</v>
      </c>
      <c r="AY36" s="272">
        <v>2</v>
      </c>
    </row>
    <row r="37" spans="1:51">
      <c r="A37" s="62">
        <v>2018</v>
      </c>
      <c r="B37" s="62" t="s">
        <v>5305</v>
      </c>
      <c r="C37" s="63">
        <v>43434</v>
      </c>
      <c r="D37" s="62" t="s">
        <v>205</v>
      </c>
      <c r="E37" s="62" t="s">
        <v>206</v>
      </c>
      <c r="F37" s="62" t="s">
        <v>5073</v>
      </c>
      <c r="G37" s="62" t="s">
        <v>210</v>
      </c>
      <c r="H37" s="62" t="s">
        <v>209</v>
      </c>
      <c r="I37" s="64" t="s">
        <v>5074</v>
      </c>
      <c r="J37" s="65" t="s">
        <v>5075</v>
      </c>
      <c r="K37" s="66" t="s">
        <v>211</v>
      </c>
      <c r="L37" s="66" t="s">
        <v>211</v>
      </c>
      <c r="M37" s="66" t="s">
        <v>3832</v>
      </c>
      <c r="N37" s="62" t="s">
        <v>3832</v>
      </c>
      <c r="O37" s="62" t="s">
        <v>212</v>
      </c>
      <c r="P37" s="62"/>
      <c r="Q37" s="66" t="s">
        <v>5076</v>
      </c>
      <c r="R37" s="62"/>
      <c r="S37" s="62" t="s">
        <v>5202</v>
      </c>
      <c r="T37" s="62" t="s">
        <v>5203</v>
      </c>
      <c r="U37" s="264" t="s">
        <v>4983</v>
      </c>
      <c r="V37" s="264" t="s">
        <v>995</v>
      </c>
      <c r="W37" s="264" t="s">
        <v>4984</v>
      </c>
      <c r="X37" s="62">
        <v>1</v>
      </c>
      <c r="Y37" s="67" t="s">
        <v>4985</v>
      </c>
      <c r="Z37" s="63">
        <v>13993</v>
      </c>
      <c r="AA37" s="62">
        <f t="shared" ca="1" si="0"/>
        <v>80</v>
      </c>
      <c r="AB37" s="62" t="s">
        <v>218</v>
      </c>
      <c r="AC37" s="63">
        <v>41771</v>
      </c>
      <c r="AD37" s="62">
        <v>5</v>
      </c>
      <c r="AE37" s="62">
        <v>10</v>
      </c>
      <c r="AF37" s="62">
        <v>10</v>
      </c>
      <c r="AG37" s="62">
        <v>1</v>
      </c>
      <c r="AH37" s="68"/>
      <c r="AI37" s="68" t="s">
        <v>5301</v>
      </c>
      <c r="AJ37" s="68" t="s">
        <v>5302</v>
      </c>
      <c r="AK37" s="68"/>
      <c r="AL37" s="62">
        <v>2</v>
      </c>
      <c r="AM37" s="62"/>
      <c r="AN37" s="62"/>
      <c r="AO37" s="300">
        <f t="shared" si="1"/>
        <v>0</v>
      </c>
      <c r="AP37" s="69"/>
      <c r="AQ37" s="69"/>
      <c r="AR37" s="62"/>
      <c r="AS37" s="62"/>
      <c r="AT37" s="62">
        <v>10</v>
      </c>
      <c r="AU37" s="70"/>
      <c r="AV37" s="70"/>
      <c r="AX37" s="268">
        <v>43320</v>
      </c>
      <c r="AY37" s="269">
        <v>2</v>
      </c>
    </row>
    <row r="38" spans="1:51">
      <c r="A38" s="62">
        <v>2018</v>
      </c>
      <c r="B38" s="62" t="s">
        <v>5305</v>
      </c>
      <c r="C38" s="63">
        <v>43434</v>
      </c>
      <c r="D38" s="62" t="s">
        <v>205</v>
      </c>
      <c r="E38" s="62" t="s">
        <v>206</v>
      </c>
      <c r="F38" s="62" t="s">
        <v>5073</v>
      </c>
      <c r="G38" s="62" t="s">
        <v>210</v>
      </c>
      <c r="H38" s="62" t="s">
        <v>209</v>
      </c>
      <c r="I38" s="64" t="s">
        <v>5074</v>
      </c>
      <c r="J38" s="65" t="s">
        <v>5075</v>
      </c>
      <c r="K38" s="66" t="s">
        <v>211</v>
      </c>
      <c r="L38" s="66" t="s">
        <v>211</v>
      </c>
      <c r="M38" s="66" t="s">
        <v>3832</v>
      </c>
      <c r="N38" s="62" t="s">
        <v>3832</v>
      </c>
      <c r="O38" s="62" t="s">
        <v>212</v>
      </c>
      <c r="P38" s="62"/>
      <c r="Q38" s="66" t="s">
        <v>5076</v>
      </c>
      <c r="R38" s="62"/>
      <c r="S38" s="62" t="s">
        <v>5204</v>
      </c>
      <c r="T38" s="62" t="s">
        <v>5205</v>
      </c>
      <c r="U38" s="264" t="s">
        <v>1281</v>
      </c>
      <c r="V38" s="264" t="s">
        <v>5206</v>
      </c>
      <c r="W38" s="264" t="s">
        <v>1576</v>
      </c>
      <c r="X38" s="62">
        <v>1</v>
      </c>
      <c r="Y38" s="67" t="s">
        <v>714</v>
      </c>
      <c r="Z38" s="63">
        <v>15609</v>
      </c>
      <c r="AA38" s="62">
        <f t="shared" ca="1" si="0"/>
        <v>76</v>
      </c>
      <c r="AB38" s="62" t="s">
        <v>218</v>
      </c>
      <c r="AC38" s="63">
        <v>43373</v>
      </c>
      <c r="AD38" s="62">
        <v>1</v>
      </c>
      <c r="AE38" s="62">
        <v>1</v>
      </c>
      <c r="AF38" s="62">
        <v>10</v>
      </c>
      <c r="AG38" s="62">
        <v>1</v>
      </c>
      <c r="AH38" s="68"/>
      <c r="AI38" s="68" t="s">
        <v>5304</v>
      </c>
      <c r="AJ38" s="68" t="s">
        <v>5302</v>
      </c>
      <c r="AK38" s="68"/>
      <c r="AL38" s="62">
        <v>2</v>
      </c>
      <c r="AM38" s="62"/>
      <c r="AN38" s="62"/>
      <c r="AO38" s="300">
        <f t="shared" si="1"/>
        <v>0</v>
      </c>
      <c r="AP38" s="69"/>
      <c r="AQ38" s="69"/>
      <c r="AR38" s="62"/>
      <c r="AS38" s="62"/>
      <c r="AT38" s="62"/>
      <c r="AU38" s="70"/>
      <c r="AV38" s="70"/>
      <c r="AX38" s="270"/>
      <c r="AY38" s="269">
        <v>1</v>
      </c>
    </row>
    <row r="39" spans="1:51">
      <c r="A39" s="62">
        <v>2018</v>
      </c>
      <c r="B39" s="62" t="s">
        <v>5305</v>
      </c>
      <c r="C39" s="63">
        <v>43434</v>
      </c>
      <c r="D39" s="62" t="s">
        <v>205</v>
      </c>
      <c r="E39" s="62" t="s">
        <v>206</v>
      </c>
      <c r="F39" s="62" t="s">
        <v>5073</v>
      </c>
      <c r="G39" s="62" t="s">
        <v>210</v>
      </c>
      <c r="H39" s="62" t="s">
        <v>209</v>
      </c>
      <c r="I39" s="64" t="s">
        <v>5074</v>
      </c>
      <c r="J39" s="65" t="s">
        <v>5075</v>
      </c>
      <c r="K39" s="66" t="s">
        <v>211</v>
      </c>
      <c r="L39" s="66" t="s">
        <v>211</v>
      </c>
      <c r="M39" s="66" t="s">
        <v>3832</v>
      </c>
      <c r="N39" s="62" t="s">
        <v>3832</v>
      </c>
      <c r="O39" s="62" t="s">
        <v>212</v>
      </c>
      <c r="P39" s="62"/>
      <c r="Q39" s="66" t="s">
        <v>5076</v>
      </c>
      <c r="R39" s="62"/>
      <c r="S39" s="62" t="s">
        <v>5207</v>
      </c>
      <c r="T39" s="62" t="s">
        <v>5208</v>
      </c>
      <c r="U39" s="264" t="s">
        <v>5021</v>
      </c>
      <c r="V39" s="264" t="s">
        <v>1654</v>
      </c>
      <c r="W39" s="264" t="s">
        <v>930</v>
      </c>
      <c r="X39" s="62">
        <v>1</v>
      </c>
      <c r="Y39" s="67" t="s">
        <v>5022</v>
      </c>
      <c r="Z39" s="63">
        <v>16704</v>
      </c>
      <c r="AA39" s="62">
        <f t="shared" ca="1" si="0"/>
        <v>73</v>
      </c>
      <c r="AB39" s="62" t="s">
        <v>218</v>
      </c>
      <c r="AC39" s="63">
        <v>41472</v>
      </c>
      <c r="AD39" s="62">
        <v>5</v>
      </c>
      <c r="AE39" s="62">
        <v>10</v>
      </c>
      <c r="AF39" s="62">
        <v>10</v>
      </c>
      <c r="AG39" s="62">
        <v>1</v>
      </c>
      <c r="AH39" s="68"/>
      <c r="AI39" s="68" t="s">
        <v>5301</v>
      </c>
      <c r="AJ39" s="68" t="s">
        <v>5302</v>
      </c>
      <c r="AK39" s="68"/>
      <c r="AL39" s="62">
        <v>2</v>
      </c>
      <c r="AM39" s="62"/>
      <c r="AN39" s="62"/>
      <c r="AO39" s="300">
        <f t="shared" si="1"/>
        <v>0</v>
      </c>
      <c r="AP39" s="69"/>
      <c r="AQ39" s="69"/>
      <c r="AR39" s="62"/>
      <c r="AS39" s="62"/>
      <c r="AT39" s="62">
        <v>10</v>
      </c>
      <c r="AU39" s="71"/>
      <c r="AV39" s="70"/>
      <c r="AX39" s="268">
        <v>43398</v>
      </c>
      <c r="AY39" s="269">
        <v>2</v>
      </c>
    </row>
    <row r="40" spans="1:51">
      <c r="A40" s="62">
        <v>2018</v>
      </c>
      <c r="B40" s="62" t="s">
        <v>5305</v>
      </c>
      <c r="C40" s="63">
        <v>43434</v>
      </c>
      <c r="D40" s="62" t="s">
        <v>205</v>
      </c>
      <c r="E40" s="62" t="s">
        <v>206</v>
      </c>
      <c r="F40" s="62" t="s">
        <v>5073</v>
      </c>
      <c r="G40" s="62" t="s">
        <v>210</v>
      </c>
      <c r="H40" s="62" t="s">
        <v>209</v>
      </c>
      <c r="I40" s="64" t="s">
        <v>5074</v>
      </c>
      <c r="J40" s="65" t="s">
        <v>5075</v>
      </c>
      <c r="K40" s="66" t="s">
        <v>211</v>
      </c>
      <c r="L40" s="66" t="s">
        <v>211</v>
      </c>
      <c r="M40" s="66" t="s">
        <v>3832</v>
      </c>
      <c r="N40" s="62" t="s">
        <v>3832</v>
      </c>
      <c r="O40" s="62" t="s">
        <v>212</v>
      </c>
      <c r="P40" s="62"/>
      <c r="Q40" s="66" t="s">
        <v>5076</v>
      </c>
      <c r="R40" s="62"/>
      <c r="S40" s="62" t="s">
        <v>5209</v>
      </c>
      <c r="T40" s="62" t="s">
        <v>5210</v>
      </c>
      <c r="U40" s="264" t="s">
        <v>5211</v>
      </c>
      <c r="V40" s="264" t="s">
        <v>3816</v>
      </c>
      <c r="W40" s="264" t="s">
        <v>5212</v>
      </c>
      <c r="X40" s="62">
        <v>1</v>
      </c>
      <c r="Y40" s="67" t="s">
        <v>5213</v>
      </c>
      <c r="Z40" s="63">
        <v>19059</v>
      </c>
      <c r="AA40" s="62">
        <f t="shared" ca="1" si="0"/>
        <v>66</v>
      </c>
      <c r="AB40" s="62" t="s">
        <v>218</v>
      </c>
      <c r="AC40" s="63">
        <v>41471</v>
      </c>
      <c r="AD40" s="62">
        <v>5</v>
      </c>
      <c r="AE40" s="62">
        <v>10</v>
      </c>
      <c r="AF40" s="62">
        <v>10</v>
      </c>
      <c r="AG40" s="62">
        <v>3</v>
      </c>
      <c r="AH40" s="68"/>
      <c r="AI40" s="68" t="s">
        <v>5301</v>
      </c>
      <c r="AJ40" s="68" t="s">
        <v>5302</v>
      </c>
      <c r="AK40" s="68"/>
      <c r="AL40" s="62">
        <v>2</v>
      </c>
      <c r="AM40" s="62"/>
      <c r="AN40" s="62"/>
      <c r="AO40" s="300">
        <f t="shared" si="1"/>
        <v>0</v>
      </c>
      <c r="AP40" s="69"/>
      <c r="AQ40" s="69"/>
      <c r="AR40" s="62"/>
      <c r="AS40" s="62"/>
      <c r="AT40" s="62"/>
      <c r="AU40" s="71">
        <v>43334</v>
      </c>
      <c r="AV40" s="70"/>
      <c r="AX40" s="268"/>
      <c r="AY40" s="269">
        <v>1</v>
      </c>
    </row>
    <row r="41" spans="1:51">
      <c r="A41" s="62">
        <v>2018</v>
      </c>
      <c r="B41" s="62" t="s">
        <v>5305</v>
      </c>
      <c r="C41" s="63">
        <v>43434</v>
      </c>
      <c r="D41" s="62" t="s">
        <v>205</v>
      </c>
      <c r="E41" s="62" t="s">
        <v>206</v>
      </c>
      <c r="F41" s="62" t="s">
        <v>5073</v>
      </c>
      <c r="G41" s="62" t="s">
        <v>210</v>
      </c>
      <c r="H41" s="62" t="s">
        <v>209</v>
      </c>
      <c r="I41" s="64" t="s">
        <v>5074</v>
      </c>
      <c r="J41" s="65" t="s">
        <v>5075</v>
      </c>
      <c r="K41" s="66" t="s">
        <v>211</v>
      </c>
      <c r="L41" s="66" t="s">
        <v>211</v>
      </c>
      <c r="M41" s="66" t="s">
        <v>3832</v>
      </c>
      <c r="N41" s="62" t="s">
        <v>3832</v>
      </c>
      <c r="O41" s="62" t="s">
        <v>212</v>
      </c>
      <c r="P41" s="62"/>
      <c r="Q41" s="66" t="s">
        <v>5076</v>
      </c>
      <c r="R41" s="62"/>
      <c r="S41" s="62" t="s">
        <v>5214</v>
      </c>
      <c r="T41" s="62" t="s">
        <v>5215</v>
      </c>
      <c r="U41" s="264" t="s">
        <v>4929</v>
      </c>
      <c r="V41" s="264" t="s">
        <v>5216</v>
      </c>
      <c r="W41" s="264" t="s">
        <v>1582</v>
      </c>
      <c r="X41" s="62">
        <v>1</v>
      </c>
      <c r="Y41" s="67" t="s">
        <v>366</v>
      </c>
      <c r="Z41" s="63">
        <v>16526</v>
      </c>
      <c r="AA41" s="62">
        <f t="shared" ca="1" si="0"/>
        <v>73</v>
      </c>
      <c r="AB41" s="62" t="s">
        <v>218</v>
      </c>
      <c r="AC41" s="63">
        <v>43215</v>
      </c>
      <c r="AD41" s="62">
        <v>5</v>
      </c>
      <c r="AE41" s="62">
        <v>1</v>
      </c>
      <c r="AF41" s="62">
        <v>10</v>
      </c>
      <c r="AG41" s="62">
        <v>1</v>
      </c>
      <c r="AH41" s="68"/>
      <c r="AI41" s="68" t="s">
        <v>5301</v>
      </c>
      <c r="AJ41" s="68" t="s">
        <v>5302</v>
      </c>
      <c r="AK41" s="68"/>
      <c r="AL41" s="62">
        <v>2</v>
      </c>
      <c r="AM41" s="62"/>
      <c r="AN41" s="62"/>
      <c r="AO41" s="300">
        <f t="shared" si="1"/>
        <v>0</v>
      </c>
      <c r="AP41" s="69"/>
      <c r="AQ41" s="69"/>
      <c r="AR41" s="62"/>
      <c r="AS41" s="62"/>
      <c r="AT41" s="62">
        <v>10</v>
      </c>
      <c r="AU41" s="70"/>
      <c r="AV41" s="70"/>
      <c r="AX41" s="271">
        <v>43219</v>
      </c>
      <c r="AY41" s="272">
        <v>2</v>
      </c>
    </row>
    <row r="42" spans="1:51">
      <c r="A42" s="62">
        <v>2018</v>
      </c>
      <c r="B42" s="62" t="s">
        <v>5305</v>
      </c>
      <c r="C42" s="63">
        <v>43434</v>
      </c>
      <c r="D42" s="62" t="s">
        <v>205</v>
      </c>
      <c r="E42" s="62" t="s">
        <v>206</v>
      </c>
      <c r="F42" s="62" t="s">
        <v>5073</v>
      </c>
      <c r="G42" s="62" t="s">
        <v>210</v>
      </c>
      <c r="H42" s="62" t="s">
        <v>209</v>
      </c>
      <c r="I42" s="64" t="s">
        <v>5074</v>
      </c>
      <c r="J42" s="65" t="s">
        <v>5075</v>
      </c>
      <c r="K42" s="66" t="s">
        <v>211</v>
      </c>
      <c r="L42" s="66" t="s">
        <v>211</v>
      </c>
      <c r="M42" s="66" t="s">
        <v>3832</v>
      </c>
      <c r="N42" s="62" t="s">
        <v>3832</v>
      </c>
      <c r="O42" s="62" t="s">
        <v>212</v>
      </c>
      <c r="P42" s="62"/>
      <c r="Q42" s="66" t="s">
        <v>5076</v>
      </c>
      <c r="R42" s="62"/>
      <c r="S42" s="62" t="s">
        <v>5217</v>
      </c>
      <c r="T42" s="62" t="s">
        <v>5218</v>
      </c>
      <c r="U42" s="264" t="s">
        <v>5219</v>
      </c>
      <c r="V42" s="264" t="s">
        <v>5220</v>
      </c>
      <c r="W42" s="264" t="s">
        <v>5221</v>
      </c>
      <c r="X42" s="62">
        <v>1</v>
      </c>
      <c r="Y42" s="67" t="s">
        <v>5222</v>
      </c>
      <c r="Z42" s="63">
        <v>18801</v>
      </c>
      <c r="AA42" s="62">
        <f t="shared" ca="1" si="0"/>
        <v>67</v>
      </c>
      <c r="AB42" s="62" t="s">
        <v>218</v>
      </c>
      <c r="AC42" s="63">
        <v>41423</v>
      </c>
      <c r="AD42" s="62">
        <v>5</v>
      </c>
      <c r="AE42" s="62">
        <v>10</v>
      </c>
      <c r="AF42" s="62">
        <v>10</v>
      </c>
      <c r="AG42" s="62">
        <v>1</v>
      </c>
      <c r="AH42" s="68"/>
      <c r="AI42" s="68" t="s">
        <v>5301</v>
      </c>
      <c r="AJ42" s="68" t="s">
        <v>5302</v>
      </c>
      <c r="AK42" s="68"/>
      <c r="AL42" s="62">
        <v>2</v>
      </c>
      <c r="AM42" s="62"/>
      <c r="AN42" s="62"/>
      <c r="AO42" s="300">
        <f t="shared" si="1"/>
        <v>0</v>
      </c>
      <c r="AP42" s="69"/>
      <c r="AQ42" s="69"/>
      <c r="AR42" s="62"/>
      <c r="AS42" s="62"/>
      <c r="AT42" s="62"/>
      <c r="AU42" s="70"/>
      <c r="AV42" s="70"/>
      <c r="AX42" s="270"/>
      <c r="AY42" s="269">
        <v>1</v>
      </c>
    </row>
    <row r="43" spans="1:51">
      <c r="A43" s="62">
        <v>2018</v>
      </c>
      <c r="B43" s="62" t="s">
        <v>5305</v>
      </c>
      <c r="C43" s="63">
        <v>43434</v>
      </c>
      <c r="D43" s="62" t="s">
        <v>205</v>
      </c>
      <c r="E43" s="62" t="s">
        <v>206</v>
      </c>
      <c r="F43" s="62" t="s">
        <v>5073</v>
      </c>
      <c r="G43" s="62" t="s">
        <v>210</v>
      </c>
      <c r="H43" s="62" t="s">
        <v>209</v>
      </c>
      <c r="I43" s="64" t="s">
        <v>5074</v>
      </c>
      <c r="J43" s="65" t="s">
        <v>5075</v>
      </c>
      <c r="K43" s="66" t="s">
        <v>211</v>
      </c>
      <c r="L43" s="66" t="s">
        <v>211</v>
      </c>
      <c r="M43" s="66" t="s">
        <v>3832</v>
      </c>
      <c r="N43" s="62" t="s">
        <v>3832</v>
      </c>
      <c r="O43" s="62" t="s">
        <v>212</v>
      </c>
      <c r="P43" s="62"/>
      <c r="Q43" s="66" t="s">
        <v>5076</v>
      </c>
      <c r="R43" s="62"/>
      <c r="S43" s="62" t="s">
        <v>5223</v>
      </c>
      <c r="T43" s="62" t="s">
        <v>5224</v>
      </c>
      <c r="U43" s="264" t="s">
        <v>5225</v>
      </c>
      <c r="V43" s="264" t="s">
        <v>947</v>
      </c>
      <c r="W43" s="264" t="s">
        <v>979</v>
      </c>
      <c r="X43" s="62">
        <v>1</v>
      </c>
      <c r="Y43" s="67" t="s">
        <v>5226</v>
      </c>
      <c r="Z43" s="63">
        <v>18146</v>
      </c>
      <c r="AA43" s="62">
        <f t="shared" ca="1" si="0"/>
        <v>69</v>
      </c>
      <c r="AB43" s="62" t="s">
        <v>218</v>
      </c>
      <c r="AC43" s="63">
        <v>42761</v>
      </c>
      <c r="AD43" s="62">
        <v>1</v>
      </c>
      <c r="AE43" s="62">
        <v>10</v>
      </c>
      <c r="AF43" s="62">
        <v>10</v>
      </c>
      <c r="AG43" s="62">
        <v>1</v>
      </c>
      <c r="AH43" s="68"/>
      <c r="AI43" s="68" t="s">
        <v>5301</v>
      </c>
      <c r="AJ43" s="68" t="s">
        <v>5302</v>
      </c>
      <c r="AK43" s="68"/>
      <c r="AL43" s="62">
        <v>2</v>
      </c>
      <c r="AM43" s="62"/>
      <c r="AN43" s="62"/>
      <c r="AO43" s="300">
        <f t="shared" si="1"/>
        <v>0</v>
      </c>
      <c r="AP43" s="69"/>
      <c r="AQ43" s="69"/>
      <c r="AR43" s="62"/>
      <c r="AS43" s="62"/>
      <c r="AT43" s="62"/>
      <c r="AU43" s="70"/>
      <c r="AV43" s="70"/>
      <c r="AX43" s="271"/>
      <c r="AY43" s="272">
        <v>1</v>
      </c>
    </row>
    <row r="44" spans="1:51">
      <c r="A44" s="62">
        <v>2018</v>
      </c>
      <c r="B44" s="62" t="s">
        <v>5305</v>
      </c>
      <c r="C44" s="63">
        <v>43434</v>
      </c>
      <c r="D44" s="62" t="s">
        <v>205</v>
      </c>
      <c r="E44" s="62" t="s">
        <v>206</v>
      </c>
      <c r="F44" s="62" t="s">
        <v>5073</v>
      </c>
      <c r="G44" s="62" t="s">
        <v>210</v>
      </c>
      <c r="H44" s="62" t="s">
        <v>209</v>
      </c>
      <c r="I44" s="64" t="s">
        <v>5074</v>
      </c>
      <c r="J44" s="65" t="s">
        <v>5075</v>
      </c>
      <c r="K44" s="66" t="s">
        <v>211</v>
      </c>
      <c r="L44" s="66" t="s">
        <v>211</v>
      </c>
      <c r="M44" s="66" t="s">
        <v>3832</v>
      </c>
      <c r="N44" s="62" t="s">
        <v>3832</v>
      </c>
      <c r="O44" s="62" t="s">
        <v>212</v>
      </c>
      <c r="P44" s="62"/>
      <c r="Q44" s="66" t="s">
        <v>5076</v>
      </c>
      <c r="R44" s="62"/>
      <c r="S44" s="62" t="s">
        <v>5227</v>
      </c>
      <c r="T44" s="62" t="s">
        <v>5228</v>
      </c>
      <c r="U44" s="264" t="s">
        <v>5229</v>
      </c>
      <c r="V44" s="264" t="s">
        <v>5230</v>
      </c>
      <c r="W44" s="264" t="s">
        <v>1729</v>
      </c>
      <c r="X44" s="62">
        <v>1</v>
      </c>
      <c r="Y44" s="67" t="s">
        <v>805</v>
      </c>
      <c r="Z44" s="63">
        <v>14511</v>
      </c>
      <c r="AA44" s="62">
        <f t="shared" ca="1" si="0"/>
        <v>79</v>
      </c>
      <c r="AB44" s="62" t="s">
        <v>220</v>
      </c>
      <c r="AC44" s="63">
        <v>43067</v>
      </c>
      <c r="AD44" s="62">
        <v>1</v>
      </c>
      <c r="AE44" s="62">
        <v>10</v>
      </c>
      <c r="AF44" s="62">
        <v>10</v>
      </c>
      <c r="AG44" s="62">
        <v>1</v>
      </c>
      <c r="AH44" s="68"/>
      <c r="AI44" s="68"/>
      <c r="AJ44" s="68"/>
      <c r="AK44" s="68"/>
      <c r="AL44" s="62">
        <v>2</v>
      </c>
      <c r="AM44" s="62"/>
      <c r="AN44" s="62"/>
      <c r="AO44" s="300">
        <f t="shared" si="1"/>
        <v>0</v>
      </c>
      <c r="AP44" s="69"/>
      <c r="AQ44" s="69"/>
      <c r="AR44" s="62"/>
      <c r="AS44" s="62"/>
      <c r="AT44" s="62">
        <v>3</v>
      </c>
      <c r="AU44" s="70"/>
      <c r="AV44" s="70"/>
      <c r="AX44" s="271">
        <v>43124</v>
      </c>
      <c r="AY44" s="272">
        <v>2</v>
      </c>
    </row>
    <row r="45" spans="1:51">
      <c r="A45" s="62">
        <v>2018</v>
      </c>
      <c r="B45" s="62" t="s">
        <v>5305</v>
      </c>
      <c r="C45" s="63">
        <v>43434</v>
      </c>
      <c r="D45" s="62" t="s">
        <v>205</v>
      </c>
      <c r="E45" s="62" t="s">
        <v>206</v>
      </c>
      <c r="F45" s="62" t="s">
        <v>5073</v>
      </c>
      <c r="G45" s="62" t="s">
        <v>210</v>
      </c>
      <c r="H45" s="62" t="s">
        <v>209</v>
      </c>
      <c r="I45" s="64" t="s">
        <v>5074</v>
      </c>
      <c r="J45" s="65" t="s">
        <v>5075</v>
      </c>
      <c r="K45" s="66" t="s">
        <v>211</v>
      </c>
      <c r="L45" s="66" t="s">
        <v>211</v>
      </c>
      <c r="M45" s="66" t="s">
        <v>3832</v>
      </c>
      <c r="N45" s="62" t="s">
        <v>3832</v>
      </c>
      <c r="O45" s="62" t="s">
        <v>212</v>
      </c>
      <c r="P45" s="62"/>
      <c r="Q45" s="66" t="s">
        <v>5076</v>
      </c>
      <c r="R45" s="62"/>
      <c r="S45" s="62" t="s">
        <v>5231</v>
      </c>
      <c r="T45" s="62" t="s">
        <v>5232</v>
      </c>
      <c r="U45" s="264" t="s">
        <v>5233</v>
      </c>
      <c r="V45" s="264" t="s">
        <v>995</v>
      </c>
      <c r="W45" s="264" t="s">
        <v>5234</v>
      </c>
      <c r="X45" s="62">
        <v>1</v>
      </c>
      <c r="Y45" s="67" t="s">
        <v>5235</v>
      </c>
      <c r="Z45" s="63">
        <v>14715</v>
      </c>
      <c r="AA45" s="62">
        <f t="shared" ca="1" si="0"/>
        <v>78</v>
      </c>
      <c r="AB45" s="62" t="s">
        <v>218</v>
      </c>
      <c r="AC45" s="63">
        <v>42605</v>
      </c>
      <c r="AD45" s="62">
        <v>5</v>
      </c>
      <c r="AE45" s="62">
        <v>10</v>
      </c>
      <c r="AF45" s="62">
        <v>10</v>
      </c>
      <c r="AG45" s="62">
        <v>1</v>
      </c>
      <c r="AH45" s="68"/>
      <c r="AI45" s="68" t="s">
        <v>5301</v>
      </c>
      <c r="AJ45" s="68" t="s">
        <v>5302</v>
      </c>
      <c r="AK45" s="68"/>
      <c r="AL45" s="62">
        <v>2</v>
      </c>
      <c r="AM45" s="62"/>
      <c r="AN45" s="62"/>
      <c r="AO45" s="300">
        <f t="shared" si="1"/>
        <v>0</v>
      </c>
      <c r="AP45" s="69"/>
      <c r="AQ45" s="69"/>
      <c r="AR45" s="62"/>
      <c r="AS45" s="62"/>
      <c r="AT45" s="62"/>
      <c r="AU45" s="70"/>
      <c r="AV45" s="70"/>
      <c r="AX45" s="271"/>
      <c r="AY45" s="272">
        <v>1</v>
      </c>
    </row>
    <row r="46" spans="1:51">
      <c r="A46" s="62">
        <v>2018</v>
      </c>
      <c r="B46" s="62" t="s">
        <v>5305</v>
      </c>
      <c r="C46" s="63">
        <v>43434</v>
      </c>
      <c r="D46" s="62" t="s">
        <v>205</v>
      </c>
      <c r="E46" s="62" t="s">
        <v>206</v>
      </c>
      <c r="F46" s="62" t="s">
        <v>5073</v>
      </c>
      <c r="G46" s="62" t="s">
        <v>210</v>
      </c>
      <c r="H46" s="62" t="s">
        <v>209</v>
      </c>
      <c r="I46" s="64" t="s">
        <v>5074</v>
      </c>
      <c r="J46" s="65" t="s">
        <v>5075</v>
      </c>
      <c r="K46" s="66" t="s">
        <v>211</v>
      </c>
      <c r="L46" s="66" t="s">
        <v>211</v>
      </c>
      <c r="M46" s="66" t="s">
        <v>3832</v>
      </c>
      <c r="N46" s="62" t="s">
        <v>3832</v>
      </c>
      <c r="O46" s="62" t="s">
        <v>212</v>
      </c>
      <c r="P46" s="62"/>
      <c r="Q46" s="66" t="s">
        <v>5076</v>
      </c>
      <c r="R46" s="62"/>
      <c r="S46" s="62" t="s">
        <v>5236</v>
      </c>
      <c r="T46" s="62" t="s">
        <v>5237</v>
      </c>
      <c r="U46" s="264" t="s">
        <v>5238</v>
      </c>
      <c r="V46" s="264" t="s">
        <v>1384</v>
      </c>
      <c r="W46" s="264" t="s">
        <v>1602</v>
      </c>
      <c r="X46" s="62">
        <v>1</v>
      </c>
      <c r="Y46" s="67" t="s">
        <v>435</v>
      </c>
      <c r="Z46" s="63">
        <v>20266</v>
      </c>
      <c r="AA46" s="62">
        <f t="shared" ca="1" si="0"/>
        <v>63</v>
      </c>
      <c r="AB46" s="62" t="s">
        <v>218</v>
      </c>
      <c r="AC46" s="63">
        <v>43238</v>
      </c>
      <c r="AD46" s="62">
        <v>5</v>
      </c>
      <c r="AE46" s="62">
        <v>10</v>
      </c>
      <c r="AF46" s="62">
        <v>10</v>
      </c>
      <c r="AG46" s="62">
        <v>1</v>
      </c>
      <c r="AH46" s="68"/>
      <c r="AI46" s="68" t="s">
        <v>5301</v>
      </c>
      <c r="AJ46" s="68" t="s">
        <v>5302</v>
      </c>
      <c r="AK46" s="68"/>
      <c r="AL46" s="62">
        <v>2</v>
      </c>
      <c r="AM46" s="62"/>
      <c r="AN46" s="62"/>
      <c r="AO46" s="300">
        <f t="shared" si="1"/>
        <v>0</v>
      </c>
      <c r="AP46" s="69"/>
      <c r="AQ46" s="69"/>
      <c r="AR46" s="62"/>
      <c r="AS46" s="62"/>
      <c r="AT46" s="62">
        <v>5</v>
      </c>
      <c r="AU46" s="70"/>
      <c r="AV46" s="70"/>
      <c r="AX46" s="268">
        <v>43259</v>
      </c>
      <c r="AY46" s="269">
        <v>2</v>
      </c>
    </row>
    <row r="47" spans="1:51">
      <c r="A47" s="62">
        <v>2018</v>
      </c>
      <c r="B47" s="62" t="s">
        <v>5305</v>
      </c>
      <c r="C47" s="63">
        <v>43434</v>
      </c>
      <c r="D47" s="62" t="s">
        <v>205</v>
      </c>
      <c r="E47" s="62" t="s">
        <v>206</v>
      </c>
      <c r="F47" s="62" t="s">
        <v>5073</v>
      </c>
      <c r="G47" s="62" t="s">
        <v>210</v>
      </c>
      <c r="H47" s="62" t="s">
        <v>209</v>
      </c>
      <c r="I47" s="64" t="s">
        <v>5074</v>
      </c>
      <c r="J47" s="65" t="s">
        <v>5075</v>
      </c>
      <c r="K47" s="66" t="s">
        <v>211</v>
      </c>
      <c r="L47" s="66" t="s">
        <v>211</v>
      </c>
      <c r="M47" s="66" t="s">
        <v>3832</v>
      </c>
      <c r="N47" s="62" t="s">
        <v>3832</v>
      </c>
      <c r="O47" s="62" t="s">
        <v>212</v>
      </c>
      <c r="P47" s="62"/>
      <c r="Q47" s="66" t="s">
        <v>5076</v>
      </c>
      <c r="R47" s="62"/>
      <c r="S47" s="62" t="s">
        <v>5239</v>
      </c>
      <c r="T47" s="62" t="s">
        <v>5240</v>
      </c>
      <c r="U47" s="264" t="s">
        <v>5241</v>
      </c>
      <c r="V47" s="264" t="s">
        <v>5242</v>
      </c>
      <c r="W47" s="264" t="s">
        <v>5243</v>
      </c>
      <c r="X47" s="62">
        <v>1</v>
      </c>
      <c r="Y47" s="67" t="s">
        <v>5244</v>
      </c>
      <c r="Z47" s="63">
        <v>18648</v>
      </c>
      <c r="AA47" s="62">
        <f t="shared" ca="1" si="0"/>
        <v>67</v>
      </c>
      <c r="AB47" s="62" t="s">
        <v>220</v>
      </c>
      <c r="AC47" s="63">
        <v>42607</v>
      </c>
      <c r="AD47" s="62">
        <v>5</v>
      </c>
      <c r="AE47" s="62">
        <v>10</v>
      </c>
      <c r="AF47" s="62">
        <v>10</v>
      </c>
      <c r="AG47" s="62">
        <v>1</v>
      </c>
      <c r="AH47" s="68"/>
      <c r="AI47" s="68" t="s">
        <v>5301</v>
      </c>
      <c r="AJ47" s="68" t="s">
        <v>5302</v>
      </c>
      <c r="AK47" s="68"/>
      <c r="AL47" s="62">
        <v>2</v>
      </c>
      <c r="AM47" s="62"/>
      <c r="AN47" s="62"/>
      <c r="AO47" s="300">
        <f t="shared" si="1"/>
        <v>0</v>
      </c>
      <c r="AP47" s="69"/>
      <c r="AQ47" s="69"/>
      <c r="AR47" s="62"/>
      <c r="AS47" s="62"/>
      <c r="AT47" s="62"/>
      <c r="AU47" s="70"/>
      <c r="AV47" s="70"/>
      <c r="AX47" s="271"/>
      <c r="AY47" s="272">
        <v>1</v>
      </c>
    </row>
    <row r="48" spans="1:51" s="102" customFormat="1">
      <c r="A48" s="101">
        <v>2018</v>
      </c>
      <c r="B48" s="101" t="s">
        <v>5305</v>
      </c>
      <c r="C48" s="103">
        <v>43434</v>
      </c>
      <c r="D48" s="101" t="s">
        <v>205</v>
      </c>
      <c r="E48" s="101" t="s">
        <v>206</v>
      </c>
      <c r="F48" s="101" t="s">
        <v>5073</v>
      </c>
      <c r="G48" s="101" t="s">
        <v>210</v>
      </c>
      <c r="H48" s="101" t="s">
        <v>209</v>
      </c>
      <c r="I48" s="104" t="s">
        <v>5074</v>
      </c>
      <c r="J48" s="105" t="s">
        <v>5075</v>
      </c>
      <c r="K48" s="106" t="s">
        <v>211</v>
      </c>
      <c r="L48" s="106" t="s">
        <v>211</v>
      </c>
      <c r="M48" s="106" t="s">
        <v>3832</v>
      </c>
      <c r="N48" s="101" t="s">
        <v>3832</v>
      </c>
      <c r="O48" s="101" t="s">
        <v>212</v>
      </c>
      <c r="P48" s="101"/>
      <c r="Q48" s="106" t="s">
        <v>5076</v>
      </c>
      <c r="R48" s="101"/>
      <c r="S48" s="101" t="s">
        <v>5245</v>
      </c>
      <c r="T48" s="101" t="s">
        <v>5246</v>
      </c>
      <c r="U48" s="265" t="s">
        <v>4988</v>
      </c>
      <c r="V48" s="265" t="s">
        <v>1020</v>
      </c>
      <c r="W48" s="265" t="s">
        <v>1411</v>
      </c>
      <c r="X48" s="101">
        <v>1</v>
      </c>
      <c r="Y48" s="107" t="s">
        <v>4989</v>
      </c>
      <c r="Z48" s="103">
        <v>17860</v>
      </c>
      <c r="AA48" s="101">
        <f t="shared" ca="1" si="0"/>
        <v>70</v>
      </c>
      <c r="AB48" s="101" t="s">
        <v>218</v>
      </c>
      <c r="AC48" s="103">
        <v>41472</v>
      </c>
      <c r="AD48" s="101">
        <v>5</v>
      </c>
      <c r="AE48" s="101">
        <v>10</v>
      </c>
      <c r="AF48" s="101">
        <v>10</v>
      </c>
      <c r="AG48" s="101">
        <v>3</v>
      </c>
      <c r="AH48" s="108"/>
      <c r="AI48" s="108" t="s">
        <v>5301</v>
      </c>
      <c r="AJ48" s="108" t="s">
        <v>5302</v>
      </c>
      <c r="AK48" s="108"/>
      <c r="AL48" s="62">
        <v>2</v>
      </c>
      <c r="AM48" s="101"/>
      <c r="AN48" s="101"/>
      <c r="AO48" s="302">
        <f t="shared" si="1"/>
        <v>0</v>
      </c>
      <c r="AP48" s="109"/>
      <c r="AQ48" s="109"/>
      <c r="AR48" s="101"/>
      <c r="AS48" s="101"/>
      <c r="AT48" s="101">
        <v>10</v>
      </c>
      <c r="AU48" s="110">
        <v>43434</v>
      </c>
      <c r="AV48" s="111"/>
      <c r="AW48"/>
      <c r="AX48" s="273"/>
      <c r="AY48" s="274">
        <v>1</v>
      </c>
    </row>
    <row r="49" spans="1:51">
      <c r="A49" s="62">
        <v>2018</v>
      </c>
      <c r="B49" s="62" t="s">
        <v>5305</v>
      </c>
      <c r="C49" s="63">
        <v>43434</v>
      </c>
      <c r="D49" s="62" t="s">
        <v>205</v>
      </c>
      <c r="E49" s="62" t="s">
        <v>206</v>
      </c>
      <c r="F49" s="62" t="s">
        <v>5073</v>
      </c>
      <c r="G49" s="62" t="s">
        <v>210</v>
      </c>
      <c r="H49" s="62" t="s">
        <v>209</v>
      </c>
      <c r="I49" s="64" t="s">
        <v>5074</v>
      </c>
      <c r="J49" s="65" t="s">
        <v>5075</v>
      </c>
      <c r="K49" s="66" t="s">
        <v>211</v>
      </c>
      <c r="L49" s="66" t="s">
        <v>211</v>
      </c>
      <c r="M49" s="66" t="s">
        <v>3832</v>
      </c>
      <c r="N49" s="62" t="s">
        <v>3832</v>
      </c>
      <c r="O49" s="62" t="s">
        <v>212</v>
      </c>
      <c r="P49" s="62"/>
      <c r="Q49" s="66" t="s">
        <v>5076</v>
      </c>
      <c r="R49" s="62"/>
      <c r="S49" s="62" t="s">
        <v>5247</v>
      </c>
      <c r="T49" s="62" t="s">
        <v>5248</v>
      </c>
      <c r="U49" s="264" t="s">
        <v>5249</v>
      </c>
      <c r="V49" s="264" t="s">
        <v>926</v>
      </c>
      <c r="W49" s="264" t="s">
        <v>5250</v>
      </c>
      <c r="X49" s="62">
        <v>1</v>
      </c>
      <c r="Y49" s="67" t="s">
        <v>5251</v>
      </c>
      <c r="Z49" s="63">
        <v>14276</v>
      </c>
      <c r="AA49" s="62">
        <f t="shared" ca="1" si="0"/>
        <v>79</v>
      </c>
      <c r="AB49" s="62" t="s">
        <v>218</v>
      </c>
      <c r="AC49" s="63">
        <v>41718</v>
      </c>
      <c r="AD49" s="62">
        <v>5</v>
      </c>
      <c r="AE49" s="62">
        <v>10</v>
      </c>
      <c r="AF49" s="62">
        <v>10</v>
      </c>
      <c r="AG49" s="62">
        <v>1</v>
      </c>
      <c r="AH49" s="68"/>
      <c r="AI49" s="68" t="s">
        <v>5301</v>
      </c>
      <c r="AJ49" s="68" t="s">
        <v>5302</v>
      </c>
      <c r="AK49" s="68"/>
      <c r="AL49" s="62">
        <v>2</v>
      </c>
      <c r="AM49" s="62"/>
      <c r="AN49" s="62"/>
      <c r="AO49" s="300">
        <f t="shared" si="1"/>
        <v>0</v>
      </c>
      <c r="AP49" s="69"/>
      <c r="AQ49" s="69"/>
      <c r="AR49" s="62"/>
      <c r="AS49" s="62"/>
      <c r="AT49" s="62">
        <v>5</v>
      </c>
      <c r="AU49" s="70"/>
      <c r="AV49" s="70"/>
      <c r="AX49" s="268">
        <v>43157</v>
      </c>
      <c r="AY49" s="269">
        <v>2</v>
      </c>
    </row>
    <row r="50" spans="1:51">
      <c r="A50" s="62">
        <v>2018</v>
      </c>
      <c r="B50" s="62" t="s">
        <v>5305</v>
      </c>
      <c r="C50" s="63">
        <v>43434</v>
      </c>
      <c r="D50" s="62" t="s">
        <v>205</v>
      </c>
      <c r="E50" s="62" t="s">
        <v>206</v>
      </c>
      <c r="F50" s="62" t="s">
        <v>5073</v>
      </c>
      <c r="G50" s="62" t="s">
        <v>210</v>
      </c>
      <c r="H50" s="62" t="s">
        <v>209</v>
      </c>
      <c r="I50" s="64" t="s">
        <v>5074</v>
      </c>
      <c r="J50" s="65" t="s">
        <v>5075</v>
      </c>
      <c r="K50" s="66" t="s">
        <v>211</v>
      </c>
      <c r="L50" s="66" t="s">
        <v>211</v>
      </c>
      <c r="M50" s="66" t="s">
        <v>3832</v>
      </c>
      <c r="N50" s="62" t="s">
        <v>3832</v>
      </c>
      <c r="O50" s="62" t="s">
        <v>212</v>
      </c>
      <c r="P50" s="62"/>
      <c r="Q50" s="66" t="s">
        <v>5076</v>
      </c>
      <c r="R50" s="62"/>
      <c r="S50" s="62" t="s">
        <v>5252</v>
      </c>
      <c r="T50" s="62" t="s">
        <v>5253</v>
      </c>
      <c r="U50" s="264" t="s">
        <v>5254</v>
      </c>
      <c r="V50" s="264" t="s">
        <v>5255</v>
      </c>
      <c r="W50" s="264" t="s">
        <v>5256</v>
      </c>
      <c r="X50" s="62">
        <v>1</v>
      </c>
      <c r="Y50" s="67" t="s">
        <v>5257</v>
      </c>
      <c r="Z50" s="63">
        <v>20625</v>
      </c>
      <c r="AA50" s="62">
        <f t="shared" ca="1" si="0"/>
        <v>62</v>
      </c>
      <c r="AB50" s="62" t="s">
        <v>218</v>
      </c>
      <c r="AC50" s="63">
        <v>42590</v>
      </c>
      <c r="AD50" s="62">
        <v>5</v>
      </c>
      <c r="AE50" s="62">
        <v>10</v>
      </c>
      <c r="AF50" s="62">
        <v>10</v>
      </c>
      <c r="AG50" s="62">
        <v>1</v>
      </c>
      <c r="AH50" s="68"/>
      <c r="AI50" s="68" t="s">
        <v>5301</v>
      </c>
      <c r="AJ50" s="68" t="s">
        <v>5302</v>
      </c>
      <c r="AK50" s="68"/>
      <c r="AL50" s="62">
        <v>2</v>
      </c>
      <c r="AM50" s="62"/>
      <c r="AN50" s="62"/>
      <c r="AO50" s="300">
        <f t="shared" si="1"/>
        <v>0</v>
      </c>
      <c r="AP50" s="69"/>
      <c r="AQ50" s="69"/>
      <c r="AR50" s="62"/>
      <c r="AS50" s="62"/>
      <c r="AT50" s="62"/>
      <c r="AU50" s="70"/>
      <c r="AV50" s="70"/>
      <c r="AX50" s="271"/>
      <c r="AY50" s="272">
        <v>1</v>
      </c>
    </row>
    <row r="51" spans="1:51">
      <c r="A51" s="62">
        <v>2018</v>
      </c>
      <c r="B51" s="62" t="s">
        <v>5305</v>
      </c>
      <c r="C51" s="63">
        <v>43434</v>
      </c>
      <c r="D51" s="62" t="s">
        <v>205</v>
      </c>
      <c r="E51" s="62" t="s">
        <v>206</v>
      </c>
      <c r="F51" s="62" t="s">
        <v>5073</v>
      </c>
      <c r="G51" s="62" t="s">
        <v>210</v>
      </c>
      <c r="H51" s="62" t="s">
        <v>209</v>
      </c>
      <c r="I51" s="64" t="s">
        <v>5074</v>
      </c>
      <c r="J51" s="65" t="s">
        <v>5075</v>
      </c>
      <c r="K51" s="66" t="s">
        <v>211</v>
      </c>
      <c r="L51" s="66" t="s">
        <v>211</v>
      </c>
      <c r="M51" s="66" t="s">
        <v>3832</v>
      </c>
      <c r="N51" s="62" t="s">
        <v>3832</v>
      </c>
      <c r="O51" s="62" t="s">
        <v>212</v>
      </c>
      <c r="P51" s="62"/>
      <c r="Q51" s="66" t="s">
        <v>5076</v>
      </c>
      <c r="R51" s="62"/>
      <c r="S51" s="62" t="s">
        <v>5258</v>
      </c>
      <c r="T51" s="62" t="s">
        <v>5259</v>
      </c>
      <c r="U51" s="264" t="s">
        <v>4910</v>
      </c>
      <c r="V51" s="264" t="s">
        <v>4876</v>
      </c>
      <c r="W51" s="264" t="s">
        <v>1712</v>
      </c>
      <c r="X51" s="62">
        <v>1</v>
      </c>
      <c r="Y51" s="67" t="s">
        <v>4911</v>
      </c>
      <c r="Z51" s="63">
        <v>20689</v>
      </c>
      <c r="AA51" s="62">
        <f t="shared" ca="1" si="0"/>
        <v>62</v>
      </c>
      <c r="AB51" s="62" t="s">
        <v>218</v>
      </c>
      <c r="AC51" s="63">
        <v>43088</v>
      </c>
      <c r="AD51" s="62">
        <v>1</v>
      </c>
      <c r="AE51" s="62">
        <v>10</v>
      </c>
      <c r="AF51" s="62">
        <v>10</v>
      </c>
      <c r="AG51" s="62">
        <v>1</v>
      </c>
      <c r="AH51" s="68"/>
      <c r="AI51" s="68" t="s">
        <v>5301</v>
      </c>
      <c r="AJ51" s="68" t="s">
        <v>5302</v>
      </c>
      <c r="AK51" s="68"/>
      <c r="AL51" s="62">
        <v>2</v>
      </c>
      <c r="AM51" s="62"/>
      <c r="AN51" s="62"/>
      <c r="AO51" s="300">
        <f t="shared" si="1"/>
        <v>0</v>
      </c>
      <c r="AP51" s="69"/>
      <c r="AQ51" s="69"/>
      <c r="AR51" s="62"/>
      <c r="AS51" s="62"/>
      <c r="AT51" s="62">
        <v>10</v>
      </c>
      <c r="AU51" s="70"/>
      <c r="AV51" s="70"/>
      <c r="AX51" s="271">
        <v>43145</v>
      </c>
      <c r="AY51" s="272">
        <v>2</v>
      </c>
    </row>
    <row r="52" spans="1:51">
      <c r="A52" s="62">
        <v>2018</v>
      </c>
      <c r="B52" s="62" t="s">
        <v>5305</v>
      </c>
      <c r="C52" s="63">
        <v>43434</v>
      </c>
      <c r="D52" s="62" t="s">
        <v>205</v>
      </c>
      <c r="E52" s="62" t="s">
        <v>206</v>
      </c>
      <c r="F52" s="62" t="s">
        <v>5073</v>
      </c>
      <c r="G52" s="62" t="s">
        <v>210</v>
      </c>
      <c r="H52" s="62" t="s">
        <v>209</v>
      </c>
      <c r="I52" s="64" t="s">
        <v>5074</v>
      </c>
      <c r="J52" s="65" t="s">
        <v>5075</v>
      </c>
      <c r="K52" s="66" t="s">
        <v>211</v>
      </c>
      <c r="L52" s="66" t="s">
        <v>211</v>
      </c>
      <c r="M52" s="66" t="s">
        <v>3832</v>
      </c>
      <c r="N52" s="62" t="s">
        <v>3832</v>
      </c>
      <c r="O52" s="62" t="s">
        <v>212</v>
      </c>
      <c r="P52" s="62"/>
      <c r="Q52" s="66" t="s">
        <v>5076</v>
      </c>
      <c r="R52" s="62"/>
      <c r="S52" s="62" t="s">
        <v>5260</v>
      </c>
      <c r="T52" s="62" t="s">
        <v>5261</v>
      </c>
      <c r="U52" s="264" t="s">
        <v>5262</v>
      </c>
      <c r="V52" s="264" t="s">
        <v>1317</v>
      </c>
      <c r="W52" s="264" t="s">
        <v>1464</v>
      </c>
      <c r="X52" s="62">
        <v>1</v>
      </c>
      <c r="Y52" s="67" t="s">
        <v>5263</v>
      </c>
      <c r="Z52" s="63">
        <v>19686</v>
      </c>
      <c r="AA52" s="62">
        <f t="shared" ca="1" si="0"/>
        <v>65</v>
      </c>
      <c r="AB52" s="62" t="s">
        <v>218</v>
      </c>
      <c r="AC52" s="63">
        <v>42163</v>
      </c>
      <c r="AD52" s="62">
        <v>5</v>
      </c>
      <c r="AE52" s="62">
        <v>10</v>
      </c>
      <c r="AF52" s="62">
        <v>10</v>
      </c>
      <c r="AG52" s="62">
        <v>1</v>
      </c>
      <c r="AH52" s="68"/>
      <c r="AI52" s="68" t="s">
        <v>5301</v>
      </c>
      <c r="AJ52" s="68" t="s">
        <v>5302</v>
      </c>
      <c r="AK52" s="68"/>
      <c r="AL52" s="62">
        <v>2</v>
      </c>
      <c r="AM52" s="62"/>
      <c r="AN52" s="62"/>
      <c r="AO52" s="300">
        <f t="shared" si="1"/>
        <v>0</v>
      </c>
      <c r="AP52" s="69"/>
      <c r="AQ52" s="69"/>
      <c r="AR52" s="62"/>
      <c r="AS52" s="62"/>
      <c r="AT52" s="62"/>
      <c r="AU52" s="70"/>
      <c r="AV52" s="70"/>
      <c r="AX52" s="270"/>
      <c r="AY52" s="269">
        <v>1</v>
      </c>
    </row>
    <row r="53" spans="1:51">
      <c r="A53" s="62">
        <v>2018</v>
      </c>
      <c r="B53" s="62" t="s">
        <v>5305</v>
      </c>
      <c r="C53" s="63">
        <v>43434</v>
      </c>
      <c r="D53" s="62" t="s">
        <v>205</v>
      </c>
      <c r="E53" s="62" t="s">
        <v>206</v>
      </c>
      <c r="F53" s="62" t="s">
        <v>5073</v>
      </c>
      <c r="G53" s="62" t="s">
        <v>210</v>
      </c>
      <c r="H53" s="62" t="s">
        <v>209</v>
      </c>
      <c r="I53" s="64" t="s">
        <v>5074</v>
      </c>
      <c r="J53" s="65" t="s">
        <v>5075</v>
      </c>
      <c r="K53" s="66" t="s">
        <v>211</v>
      </c>
      <c r="L53" s="66" t="s">
        <v>211</v>
      </c>
      <c r="M53" s="66" t="s">
        <v>3832</v>
      </c>
      <c r="N53" s="62" t="s">
        <v>3832</v>
      </c>
      <c r="O53" s="62" t="s">
        <v>212</v>
      </c>
      <c r="P53" s="62"/>
      <c r="Q53" s="66" t="s">
        <v>5076</v>
      </c>
      <c r="R53" s="62"/>
      <c r="S53" s="62" t="s">
        <v>5264</v>
      </c>
      <c r="T53" s="62" t="s">
        <v>5265</v>
      </c>
      <c r="U53" s="264" t="s">
        <v>5266</v>
      </c>
      <c r="V53" s="264" t="s">
        <v>5267</v>
      </c>
      <c r="W53" s="264" t="s">
        <v>1582</v>
      </c>
      <c r="X53" s="62">
        <v>1</v>
      </c>
      <c r="Y53" s="67" t="s">
        <v>368</v>
      </c>
      <c r="Z53" s="63">
        <v>18312</v>
      </c>
      <c r="AA53" s="62">
        <f t="shared" ca="1" si="0"/>
        <v>68</v>
      </c>
      <c r="AB53" s="62" t="s">
        <v>220</v>
      </c>
      <c r="AC53" s="63">
        <v>43215</v>
      </c>
      <c r="AD53" s="62">
        <v>5</v>
      </c>
      <c r="AE53" s="62">
        <v>1</v>
      </c>
      <c r="AF53" s="62">
        <v>10</v>
      </c>
      <c r="AG53" s="62">
        <v>1</v>
      </c>
      <c r="AH53" s="68"/>
      <c r="AI53" s="68" t="s">
        <v>5304</v>
      </c>
      <c r="AJ53" s="68" t="s">
        <v>5302</v>
      </c>
      <c r="AK53" s="68"/>
      <c r="AL53" s="62">
        <v>2</v>
      </c>
      <c r="AM53" s="62"/>
      <c r="AN53" s="62"/>
      <c r="AO53" s="300">
        <f t="shared" si="1"/>
        <v>0</v>
      </c>
      <c r="AP53" s="69"/>
      <c r="AQ53" s="69"/>
      <c r="AR53" s="62"/>
      <c r="AS53" s="62"/>
      <c r="AT53" s="62">
        <v>10</v>
      </c>
      <c r="AU53" s="70"/>
      <c r="AV53" s="70"/>
      <c r="AX53" s="268">
        <v>43216</v>
      </c>
      <c r="AY53" s="269">
        <v>2</v>
      </c>
    </row>
    <row r="54" spans="1:51">
      <c r="A54" s="62">
        <v>2018</v>
      </c>
      <c r="B54" s="62" t="s">
        <v>5305</v>
      </c>
      <c r="C54" s="63">
        <v>43434</v>
      </c>
      <c r="D54" s="62" t="s">
        <v>205</v>
      </c>
      <c r="E54" s="62" t="s">
        <v>206</v>
      </c>
      <c r="F54" s="62" t="s">
        <v>5073</v>
      </c>
      <c r="G54" s="62" t="s">
        <v>210</v>
      </c>
      <c r="H54" s="62" t="s">
        <v>209</v>
      </c>
      <c r="I54" s="64" t="s">
        <v>5074</v>
      </c>
      <c r="J54" s="65" t="s">
        <v>5075</v>
      </c>
      <c r="K54" s="66" t="s">
        <v>211</v>
      </c>
      <c r="L54" s="66" t="s">
        <v>211</v>
      </c>
      <c r="M54" s="66" t="s">
        <v>3832</v>
      </c>
      <c r="N54" s="62" t="s">
        <v>3832</v>
      </c>
      <c r="O54" s="62" t="s">
        <v>212</v>
      </c>
      <c r="P54" s="62"/>
      <c r="Q54" s="66" t="s">
        <v>5076</v>
      </c>
      <c r="R54" s="62"/>
      <c r="S54" s="62" t="s">
        <v>5268</v>
      </c>
      <c r="T54" s="62" t="s">
        <v>5269</v>
      </c>
      <c r="U54" s="264" t="s">
        <v>5270</v>
      </c>
      <c r="V54" s="264" t="s">
        <v>5129</v>
      </c>
      <c r="W54" s="264" t="s">
        <v>5130</v>
      </c>
      <c r="X54" s="62">
        <v>1</v>
      </c>
      <c r="Y54" s="67" t="s">
        <v>5271</v>
      </c>
      <c r="Z54" s="63">
        <v>15355</v>
      </c>
      <c r="AA54" s="62">
        <f t="shared" ca="1" si="0"/>
        <v>76</v>
      </c>
      <c r="AB54" s="62" t="s">
        <v>220</v>
      </c>
      <c r="AC54" s="63">
        <v>43068</v>
      </c>
      <c r="AD54" s="62">
        <v>1</v>
      </c>
      <c r="AE54" s="62">
        <v>10</v>
      </c>
      <c r="AF54" s="62">
        <v>10</v>
      </c>
      <c r="AG54" s="62">
        <v>1</v>
      </c>
      <c r="AH54" s="68"/>
      <c r="AI54" s="68" t="s">
        <v>5301</v>
      </c>
      <c r="AJ54" s="68" t="s">
        <v>5302</v>
      </c>
      <c r="AK54" s="68"/>
      <c r="AL54" s="62">
        <v>2</v>
      </c>
      <c r="AM54" s="62"/>
      <c r="AN54" s="62"/>
      <c r="AO54" s="300">
        <f t="shared" si="1"/>
        <v>0</v>
      </c>
      <c r="AP54" s="69"/>
      <c r="AQ54" s="69"/>
      <c r="AR54" s="62"/>
      <c r="AS54" s="62"/>
      <c r="AT54" s="62"/>
      <c r="AU54" s="70"/>
      <c r="AV54" s="70"/>
      <c r="AX54" s="271"/>
      <c r="AY54" s="272">
        <v>1</v>
      </c>
    </row>
    <row r="55" spans="1:51">
      <c r="A55" s="62">
        <v>2018</v>
      </c>
      <c r="B55" s="62" t="s">
        <v>5305</v>
      </c>
      <c r="C55" s="63">
        <v>43434</v>
      </c>
      <c r="D55" s="62" t="s">
        <v>205</v>
      </c>
      <c r="E55" s="62" t="s">
        <v>206</v>
      </c>
      <c r="F55" s="62" t="s">
        <v>5073</v>
      </c>
      <c r="G55" s="62" t="s">
        <v>210</v>
      </c>
      <c r="H55" s="62" t="s">
        <v>209</v>
      </c>
      <c r="I55" s="64" t="s">
        <v>5074</v>
      </c>
      <c r="J55" s="65" t="s">
        <v>5075</v>
      </c>
      <c r="K55" s="66" t="s">
        <v>211</v>
      </c>
      <c r="L55" s="66" t="s">
        <v>211</v>
      </c>
      <c r="M55" s="66" t="s">
        <v>3832</v>
      </c>
      <c r="N55" s="62" t="s">
        <v>3832</v>
      </c>
      <c r="O55" s="62" t="s">
        <v>212</v>
      </c>
      <c r="P55" s="62"/>
      <c r="Q55" s="66" t="s">
        <v>5076</v>
      </c>
      <c r="R55" s="62"/>
      <c r="S55" s="62" t="s">
        <v>5272</v>
      </c>
      <c r="T55" s="62" t="s">
        <v>5273</v>
      </c>
      <c r="U55" s="264" t="s">
        <v>1139</v>
      </c>
      <c r="V55" s="264" t="s">
        <v>5274</v>
      </c>
      <c r="W55" s="264" t="s">
        <v>5275</v>
      </c>
      <c r="X55" s="62">
        <v>1</v>
      </c>
      <c r="Y55" s="67" t="s">
        <v>5276</v>
      </c>
      <c r="Z55" s="63">
        <v>11274</v>
      </c>
      <c r="AA55" s="62">
        <f t="shared" ca="1" si="0"/>
        <v>88</v>
      </c>
      <c r="AB55" s="62" t="s">
        <v>218</v>
      </c>
      <c r="AC55" s="63">
        <v>41421</v>
      </c>
      <c r="AD55" s="62">
        <v>5</v>
      </c>
      <c r="AE55" s="62">
        <v>10</v>
      </c>
      <c r="AF55" s="62">
        <v>10</v>
      </c>
      <c r="AG55" s="62">
        <v>1</v>
      </c>
      <c r="AH55" s="68"/>
      <c r="AI55" s="68" t="s">
        <v>5301</v>
      </c>
      <c r="AJ55" s="68" t="s">
        <v>5302</v>
      </c>
      <c r="AK55" s="68"/>
      <c r="AL55" s="62">
        <v>2</v>
      </c>
      <c r="AM55" s="62"/>
      <c r="AN55" s="62"/>
      <c r="AO55" s="300">
        <f t="shared" si="1"/>
        <v>0</v>
      </c>
      <c r="AP55" s="69"/>
      <c r="AQ55" s="69"/>
      <c r="AR55" s="62"/>
      <c r="AS55" s="62"/>
      <c r="AT55" s="62">
        <v>5</v>
      </c>
      <c r="AU55" s="70"/>
      <c r="AV55" s="70"/>
      <c r="AX55" s="268">
        <v>43255</v>
      </c>
      <c r="AY55" s="269">
        <v>2</v>
      </c>
    </row>
    <row r="56" spans="1:51">
      <c r="A56" s="62">
        <v>2018</v>
      </c>
      <c r="B56" s="62" t="s">
        <v>5305</v>
      </c>
      <c r="C56" s="63">
        <v>43434</v>
      </c>
      <c r="D56" s="62" t="s">
        <v>205</v>
      </c>
      <c r="E56" s="62" t="s">
        <v>206</v>
      </c>
      <c r="F56" s="62" t="s">
        <v>5073</v>
      </c>
      <c r="G56" s="62" t="s">
        <v>210</v>
      </c>
      <c r="H56" s="62" t="s">
        <v>209</v>
      </c>
      <c r="I56" s="64" t="s">
        <v>5074</v>
      </c>
      <c r="J56" s="65" t="s">
        <v>5075</v>
      </c>
      <c r="K56" s="66" t="s">
        <v>211</v>
      </c>
      <c r="L56" s="66" t="s">
        <v>211</v>
      </c>
      <c r="M56" s="66" t="s">
        <v>3832</v>
      </c>
      <c r="N56" s="62" t="s">
        <v>3832</v>
      </c>
      <c r="O56" s="62" t="s">
        <v>212</v>
      </c>
      <c r="P56" s="62"/>
      <c r="Q56" s="66" t="s">
        <v>5076</v>
      </c>
      <c r="R56" s="62"/>
      <c r="S56" s="62" t="s">
        <v>5277</v>
      </c>
      <c r="T56" s="62" t="s">
        <v>5278</v>
      </c>
      <c r="U56" s="264" t="s">
        <v>5279</v>
      </c>
      <c r="V56" s="264" t="s">
        <v>1317</v>
      </c>
      <c r="W56" s="264" t="s">
        <v>5051</v>
      </c>
      <c r="X56" s="62">
        <v>1</v>
      </c>
      <c r="Y56" s="67" t="s">
        <v>5280</v>
      </c>
      <c r="Z56" s="63">
        <v>19636</v>
      </c>
      <c r="AA56" s="62">
        <f t="shared" ca="1" si="0"/>
        <v>65</v>
      </c>
      <c r="AB56" s="62" t="s">
        <v>218</v>
      </c>
      <c r="AC56" s="63">
        <v>41556</v>
      </c>
      <c r="AD56" s="62">
        <v>5</v>
      </c>
      <c r="AE56" s="62">
        <v>10</v>
      </c>
      <c r="AF56" s="62">
        <v>10</v>
      </c>
      <c r="AG56" s="62">
        <v>1</v>
      </c>
      <c r="AH56" s="68"/>
      <c r="AI56" s="68" t="s">
        <v>5301</v>
      </c>
      <c r="AJ56" s="68" t="s">
        <v>5302</v>
      </c>
      <c r="AK56" s="68"/>
      <c r="AL56" s="62">
        <v>2</v>
      </c>
      <c r="AM56" s="62"/>
      <c r="AN56" s="62"/>
      <c r="AO56" s="300">
        <f t="shared" si="1"/>
        <v>0</v>
      </c>
      <c r="AP56" s="69"/>
      <c r="AQ56" s="69"/>
      <c r="AR56" s="62"/>
      <c r="AS56" s="62"/>
      <c r="AT56" s="62">
        <v>4</v>
      </c>
      <c r="AU56" s="70"/>
      <c r="AV56" s="70"/>
      <c r="AX56" s="268">
        <v>43271</v>
      </c>
      <c r="AY56" s="269">
        <v>2</v>
      </c>
    </row>
    <row r="57" spans="1:51">
      <c r="A57" s="62">
        <v>2018</v>
      </c>
      <c r="B57" s="62" t="s">
        <v>5305</v>
      </c>
      <c r="C57" s="63">
        <v>43434</v>
      </c>
      <c r="D57" s="62" t="s">
        <v>205</v>
      </c>
      <c r="E57" s="62" t="s">
        <v>206</v>
      </c>
      <c r="F57" s="62" t="s">
        <v>5073</v>
      </c>
      <c r="G57" s="62" t="s">
        <v>210</v>
      </c>
      <c r="H57" s="62" t="s">
        <v>209</v>
      </c>
      <c r="I57" s="64" t="s">
        <v>5074</v>
      </c>
      <c r="J57" s="65" t="s">
        <v>5075</v>
      </c>
      <c r="K57" s="66" t="s">
        <v>211</v>
      </c>
      <c r="L57" s="66" t="s">
        <v>211</v>
      </c>
      <c r="M57" s="66" t="s">
        <v>3832</v>
      </c>
      <c r="N57" s="62" t="s">
        <v>3832</v>
      </c>
      <c r="O57" s="62" t="s">
        <v>212</v>
      </c>
      <c r="P57" s="62"/>
      <c r="Q57" s="66" t="s">
        <v>5076</v>
      </c>
      <c r="R57" s="62"/>
      <c r="S57" s="62" t="s">
        <v>5281</v>
      </c>
      <c r="T57" s="62" t="s">
        <v>5282</v>
      </c>
      <c r="U57" s="264" t="s">
        <v>5283</v>
      </c>
      <c r="V57" s="264" t="s">
        <v>5284</v>
      </c>
      <c r="W57" s="264" t="s">
        <v>5285</v>
      </c>
      <c r="X57" s="62">
        <v>1</v>
      </c>
      <c r="Y57" s="67" t="s">
        <v>5286</v>
      </c>
      <c r="Z57" s="63">
        <v>16934</v>
      </c>
      <c r="AA57" s="62">
        <f t="shared" ca="1" si="0"/>
        <v>72</v>
      </c>
      <c r="AB57" s="62" t="s">
        <v>218</v>
      </c>
      <c r="AC57" s="63">
        <v>41498</v>
      </c>
      <c r="AD57" s="62">
        <v>5</v>
      </c>
      <c r="AE57" s="62">
        <v>10</v>
      </c>
      <c r="AF57" s="62">
        <v>10</v>
      </c>
      <c r="AG57" s="62">
        <v>1</v>
      </c>
      <c r="AH57" s="68"/>
      <c r="AI57" s="68" t="s">
        <v>5301</v>
      </c>
      <c r="AJ57" s="68" t="s">
        <v>5302</v>
      </c>
      <c r="AK57" s="68"/>
      <c r="AL57" s="62">
        <v>2</v>
      </c>
      <c r="AM57" s="62"/>
      <c r="AN57" s="62"/>
      <c r="AO57" s="300">
        <f t="shared" si="1"/>
        <v>0</v>
      </c>
      <c r="AP57" s="69"/>
      <c r="AQ57" s="69"/>
      <c r="AR57" s="62"/>
      <c r="AS57" s="62"/>
      <c r="AT57" s="62"/>
      <c r="AU57" s="70"/>
      <c r="AV57" s="70"/>
      <c r="AX57" s="268"/>
      <c r="AY57" s="269">
        <v>1</v>
      </c>
    </row>
    <row r="58" spans="1:51">
      <c r="A58" s="62">
        <v>2018</v>
      </c>
      <c r="B58" s="62" t="s">
        <v>5305</v>
      </c>
      <c r="C58" s="63">
        <v>43434</v>
      </c>
      <c r="D58" s="62" t="s">
        <v>205</v>
      </c>
      <c r="E58" s="62" t="s">
        <v>206</v>
      </c>
      <c r="F58" s="62" t="s">
        <v>5073</v>
      </c>
      <c r="G58" s="62" t="s">
        <v>210</v>
      </c>
      <c r="H58" s="62" t="s">
        <v>209</v>
      </c>
      <c r="I58" s="64" t="s">
        <v>5074</v>
      </c>
      <c r="J58" s="65" t="s">
        <v>5075</v>
      </c>
      <c r="K58" s="66" t="s">
        <v>211</v>
      </c>
      <c r="L58" s="66" t="s">
        <v>211</v>
      </c>
      <c r="M58" s="66" t="s">
        <v>3832</v>
      </c>
      <c r="N58" s="62" t="s">
        <v>3832</v>
      </c>
      <c r="O58" s="62" t="s">
        <v>212</v>
      </c>
      <c r="P58" s="62"/>
      <c r="Q58" s="66" t="s">
        <v>5076</v>
      </c>
      <c r="R58" s="62"/>
      <c r="S58" s="62" t="s">
        <v>5287</v>
      </c>
      <c r="T58" s="62" t="s">
        <v>5288</v>
      </c>
      <c r="U58" s="264" t="s">
        <v>5289</v>
      </c>
      <c r="V58" s="264" t="s">
        <v>5290</v>
      </c>
      <c r="W58" s="264" t="s">
        <v>1492</v>
      </c>
      <c r="X58" s="62">
        <v>1</v>
      </c>
      <c r="Y58" s="67" t="s">
        <v>5291</v>
      </c>
      <c r="Z58" s="63">
        <v>17869</v>
      </c>
      <c r="AA58" s="62">
        <f t="shared" ca="1" si="0"/>
        <v>70</v>
      </c>
      <c r="AB58" s="62" t="s">
        <v>220</v>
      </c>
      <c r="AC58" s="63">
        <v>42055</v>
      </c>
      <c r="AD58" s="62">
        <v>5</v>
      </c>
      <c r="AE58" s="62">
        <v>10</v>
      </c>
      <c r="AF58" s="62">
        <v>10</v>
      </c>
      <c r="AG58" s="62">
        <v>1</v>
      </c>
      <c r="AH58" s="68"/>
      <c r="AI58" s="68" t="s">
        <v>5301</v>
      </c>
      <c r="AJ58" s="68" t="s">
        <v>5302</v>
      </c>
      <c r="AK58" s="68"/>
      <c r="AL58" s="62">
        <v>2</v>
      </c>
      <c r="AM58" s="62"/>
      <c r="AN58" s="62"/>
      <c r="AO58" s="300">
        <f t="shared" si="1"/>
        <v>0</v>
      </c>
      <c r="AP58" s="69"/>
      <c r="AQ58" s="69"/>
      <c r="AR58" s="62"/>
      <c r="AS58" s="62"/>
      <c r="AT58" s="62"/>
      <c r="AU58" s="70"/>
      <c r="AV58" s="70"/>
      <c r="AX58" s="270"/>
      <c r="AY58" s="269">
        <v>1</v>
      </c>
    </row>
    <row r="59" spans="1:51">
      <c r="A59" s="62">
        <v>2018</v>
      </c>
      <c r="B59" s="62" t="s">
        <v>5305</v>
      </c>
      <c r="C59" s="63">
        <v>43434</v>
      </c>
      <c r="D59" s="62" t="s">
        <v>205</v>
      </c>
      <c r="E59" s="62" t="s">
        <v>206</v>
      </c>
      <c r="F59" s="62" t="s">
        <v>5073</v>
      </c>
      <c r="G59" s="62" t="s">
        <v>210</v>
      </c>
      <c r="H59" s="62" t="s">
        <v>209</v>
      </c>
      <c r="I59" s="64" t="s">
        <v>5074</v>
      </c>
      <c r="J59" s="65" t="s">
        <v>5075</v>
      </c>
      <c r="K59" s="66" t="s">
        <v>211</v>
      </c>
      <c r="L59" s="66" t="s">
        <v>211</v>
      </c>
      <c r="M59" s="66" t="s">
        <v>3832</v>
      </c>
      <c r="N59" s="62" t="s">
        <v>3832</v>
      </c>
      <c r="O59" s="62" t="s">
        <v>212</v>
      </c>
      <c r="P59" s="62"/>
      <c r="Q59" s="66" t="s">
        <v>5076</v>
      </c>
      <c r="R59" s="62"/>
      <c r="S59" s="62" t="s">
        <v>5292</v>
      </c>
      <c r="T59" s="62" t="s">
        <v>5293</v>
      </c>
      <c r="U59" s="264" t="s">
        <v>1042</v>
      </c>
      <c r="V59" s="264" t="s">
        <v>1311</v>
      </c>
      <c r="W59" s="264" t="s">
        <v>4085</v>
      </c>
      <c r="X59" s="62">
        <v>1</v>
      </c>
      <c r="Y59" s="67" t="s">
        <v>217</v>
      </c>
      <c r="Z59" s="63">
        <v>16422</v>
      </c>
      <c r="AA59" s="62">
        <f t="shared" ca="1" si="0"/>
        <v>73</v>
      </c>
      <c r="AB59" s="62" t="s">
        <v>218</v>
      </c>
      <c r="AC59" s="63">
        <v>43111</v>
      </c>
      <c r="AD59" s="62">
        <v>1</v>
      </c>
      <c r="AE59" s="62">
        <v>10</v>
      </c>
      <c r="AF59" s="62">
        <v>10</v>
      </c>
      <c r="AG59" s="62">
        <v>1</v>
      </c>
      <c r="AH59" s="68"/>
      <c r="AI59" s="68" t="s">
        <v>5304</v>
      </c>
      <c r="AJ59" s="68" t="s">
        <v>5642</v>
      </c>
      <c r="AK59" s="68"/>
      <c r="AL59" s="62">
        <v>2</v>
      </c>
      <c r="AM59" s="62"/>
      <c r="AN59" s="62"/>
      <c r="AO59" s="300">
        <f t="shared" si="1"/>
        <v>0</v>
      </c>
      <c r="AP59" s="69"/>
      <c r="AQ59" s="69"/>
      <c r="AR59" s="62"/>
      <c r="AS59" s="62"/>
      <c r="AT59" s="62">
        <v>10</v>
      </c>
      <c r="AU59" s="70"/>
      <c r="AV59" s="70"/>
      <c r="AX59" s="271">
        <v>43112</v>
      </c>
      <c r="AY59" s="272">
        <v>2</v>
      </c>
    </row>
    <row r="60" spans="1:51">
      <c r="A60" s="62">
        <v>2018</v>
      </c>
      <c r="B60" s="62" t="s">
        <v>5305</v>
      </c>
      <c r="C60" s="63">
        <v>43434</v>
      </c>
      <c r="D60" s="62" t="s">
        <v>205</v>
      </c>
      <c r="E60" s="62" t="s">
        <v>206</v>
      </c>
      <c r="F60" s="62" t="s">
        <v>5073</v>
      </c>
      <c r="G60" s="62" t="s">
        <v>210</v>
      </c>
      <c r="H60" s="62" t="s">
        <v>209</v>
      </c>
      <c r="I60" s="64" t="s">
        <v>5074</v>
      </c>
      <c r="J60" s="65" t="s">
        <v>5075</v>
      </c>
      <c r="K60" s="66" t="s">
        <v>211</v>
      </c>
      <c r="L60" s="66" t="s">
        <v>211</v>
      </c>
      <c r="M60" s="66" t="s">
        <v>3832</v>
      </c>
      <c r="N60" s="62" t="s">
        <v>3832</v>
      </c>
      <c r="O60" s="62" t="s">
        <v>212</v>
      </c>
      <c r="P60" s="62"/>
      <c r="Q60" s="66" t="s">
        <v>5076</v>
      </c>
      <c r="R60" s="62"/>
      <c r="S60" s="62" t="s">
        <v>5294</v>
      </c>
      <c r="T60" s="62" t="s">
        <v>5295</v>
      </c>
      <c r="U60" s="264" t="s">
        <v>5296</v>
      </c>
      <c r="V60" s="264" t="s">
        <v>5297</v>
      </c>
      <c r="W60" s="264" t="s">
        <v>5298</v>
      </c>
      <c r="X60" s="62">
        <v>1</v>
      </c>
      <c r="Y60" s="67" t="s">
        <v>5299</v>
      </c>
      <c r="Z60" s="63">
        <v>15065</v>
      </c>
      <c r="AA60" s="62">
        <f t="shared" ca="1" si="0"/>
        <v>77</v>
      </c>
      <c r="AB60" s="62" t="s">
        <v>218</v>
      </c>
      <c r="AC60" s="63">
        <v>41379</v>
      </c>
      <c r="AD60" s="62">
        <v>5</v>
      </c>
      <c r="AE60" s="62">
        <v>10</v>
      </c>
      <c r="AF60" s="62">
        <v>10</v>
      </c>
      <c r="AG60" s="62">
        <v>1</v>
      </c>
      <c r="AH60" s="68"/>
      <c r="AI60" s="68" t="s">
        <v>5301</v>
      </c>
      <c r="AJ60" s="68" t="s">
        <v>5302</v>
      </c>
      <c r="AK60" s="68"/>
      <c r="AL60" s="62">
        <v>2</v>
      </c>
      <c r="AM60" s="62"/>
      <c r="AN60" s="62"/>
      <c r="AO60" s="300">
        <f t="shared" si="1"/>
        <v>0</v>
      </c>
      <c r="AP60" s="69"/>
      <c r="AQ60" s="69"/>
      <c r="AR60" s="62"/>
      <c r="AS60" s="62"/>
      <c r="AT60" s="62"/>
      <c r="AU60" s="70"/>
      <c r="AV60" s="70"/>
      <c r="AX60" s="270"/>
      <c r="AY60" s="269">
        <v>1</v>
      </c>
    </row>
    <row r="61" spans="1:51">
      <c r="AY61"/>
    </row>
  </sheetData>
  <autoFilter ref="A3:AY61"/>
  <conditionalFormatting sqref="Y1">
    <cfRule type="duplicateValues" dxfId="37" priority="3"/>
  </conditionalFormatting>
  <conditionalFormatting sqref="Y2">
    <cfRule type="duplicateValues" dxfId="36" priority="2"/>
  </conditionalFormatting>
  <conditionalFormatting sqref="AI4:AJ60">
    <cfRule type="containsBlanks" dxfId="35" priority="1">
      <formula>LEN(TRIM(AI4))=0</formula>
    </cfRule>
  </conditionalFormatting>
  <dataValidations count="1">
    <dataValidation type="whole" allowBlank="1" showInputMessage="1" showErrorMessage="1" sqref="AD4:AD60">
      <formula1>1</formula1>
      <formula2>7</formula2>
    </dataValidation>
  </dataValidations>
  <pageMargins left="0.7" right="0.7" top="0.75" bottom="0.75" header="0.3" footer="0.3"/>
  <pageSetup scale="10" orientation="portrait"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E"/>
  </sheetPr>
  <dimension ref="A1:BP65"/>
  <sheetViews>
    <sheetView showGridLines="0" view="pageBreakPreview" topLeftCell="Y2" zoomScaleNormal="85" zoomScaleSheetLayoutView="100" workbookViewId="0">
      <pane ySplit="2" topLeftCell="A49" activePane="bottomLeft" state="frozen"/>
      <selection activeCell="A2" sqref="A2"/>
      <selection pane="bottomLeft" activeCell="AG10" sqref="AG10"/>
    </sheetView>
  </sheetViews>
  <sheetFormatPr baseColWidth="10" defaultRowHeight="15"/>
  <cols>
    <col min="2" max="2" width="12.140625" customWidth="1"/>
    <col min="3" max="3" width="14.140625" customWidth="1"/>
    <col min="4" max="4" width="10.140625" customWidth="1"/>
    <col min="5" max="5" width="14.28515625" customWidth="1"/>
    <col min="6" max="6" width="10.7109375" customWidth="1"/>
    <col min="7" max="7" width="11.5703125" customWidth="1"/>
    <col min="8" max="8" width="10.7109375" customWidth="1"/>
    <col min="9" max="9" width="14.140625" customWidth="1"/>
    <col min="10" max="10" width="10" customWidth="1"/>
    <col min="11" max="11" width="11.140625" customWidth="1"/>
    <col min="12" max="12" width="12.28515625" customWidth="1"/>
    <col min="13" max="13" width="13" customWidth="1"/>
    <col min="14" max="14" width="12.5703125" customWidth="1"/>
    <col min="15" max="15" width="15.140625" customWidth="1"/>
    <col min="16" max="16" width="9.5703125" customWidth="1"/>
    <col min="17" max="17" width="13.140625" bestFit="1" customWidth="1"/>
    <col min="18" max="18" width="11.7109375" customWidth="1"/>
    <col min="19" max="19" width="13.5703125" bestFit="1" customWidth="1"/>
    <col min="20" max="20" width="12.7109375" customWidth="1"/>
    <col min="21" max="21" width="20.85546875" customWidth="1"/>
    <col min="22" max="22" width="17.42578125" customWidth="1"/>
    <col min="23" max="23" width="16.42578125" customWidth="1"/>
    <col min="24" max="24" width="21.28515625" customWidth="1"/>
    <col min="25" max="25" width="15.28515625" customWidth="1"/>
    <col min="26" max="26" width="17.42578125" customWidth="1"/>
    <col min="27" max="27" width="13.7109375" customWidth="1"/>
    <col min="28" max="28" width="14" customWidth="1"/>
    <col min="29" max="29" width="17" customWidth="1"/>
    <col min="30" max="30" width="26.7109375" customWidth="1"/>
    <col min="31" max="31" width="32" customWidth="1"/>
    <col min="32" max="32" width="23.140625" customWidth="1"/>
    <col min="33" max="33" width="14.5703125" customWidth="1"/>
    <col min="34" max="34" width="13.28515625" customWidth="1"/>
    <col min="35" max="35" width="20.28515625" customWidth="1"/>
    <col min="36" max="36" width="26" customWidth="1"/>
    <col min="37" max="37" width="19.85546875" customWidth="1"/>
    <col min="38" max="38" width="28" customWidth="1"/>
    <col min="39" max="39" width="30.85546875" customWidth="1"/>
    <col min="40" max="40" width="23.85546875" customWidth="1"/>
    <col min="41" max="41" width="20.140625" customWidth="1"/>
    <col min="42" max="42" width="11.7109375" customWidth="1"/>
    <col min="43" max="44" width="12.140625" customWidth="1"/>
    <col min="45" max="45" width="17.28515625" customWidth="1"/>
    <col min="46" max="46" width="37.7109375" customWidth="1"/>
    <col min="47" max="47" width="14.140625" customWidth="1"/>
    <col min="48" max="48" width="13.140625" customWidth="1"/>
    <col min="49" max="49" width="7.5703125" customWidth="1"/>
    <col min="50" max="50" width="22.7109375" customWidth="1"/>
    <col min="51" max="51" width="21.42578125" style="256" customWidth="1"/>
  </cols>
  <sheetData>
    <row r="1" spans="1:68" hidden="1">
      <c r="A1" s="5">
        <v>1</v>
      </c>
      <c r="B1" s="5">
        <v>2</v>
      </c>
      <c r="C1" s="5">
        <v>3</v>
      </c>
      <c r="D1" s="5">
        <v>4</v>
      </c>
      <c r="E1" s="5">
        <v>5</v>
      </c>
      <c r="F1" s="5">
        <v>6</v>
      </c>
      <c r="G1" s="5">
        <v>7</v>
      </c>
      <c r="H1" s="5">
        <v>8</v>
      </c>
      <c r="I1" s="61">
        <v>9</v>
      </c>
      <c r="J1" s="5">
        <v>10</v>
      </c>
      <c r="K1" s="5">
        <v>11</v>
      </c>
      <c r="L1" s="5">
        <v>12</v>
      </c>
      <c r="M1" s="5">
        <v>13</v>
      </c>
      <c r="N1" s="5">
        <v>14</v>
      </c>
      <c r="O1" s="5">
        <v>15</v>
      </c>
      <c r="P1" s="5">
        <v>16</v>
      </c>
      <c r="Q1" s="5">
        <v>17</v>
      </c>
      <c r="R1" s="5">
        <v>18</v>
      </c>
      <c r="S1" s="5">
        <v>19</v>
      </c>
      <c r="T1" s="57">
        <v>20</v>
      </c>
      <c r="U1" s="5">
        <v>21</v>
      </c>
      <c r="V1" s="5">
        <v>22</v>
      </c>
      <c r="W1" s="5">
        <v>23</v>
      </c>
      <c r="X1" s="5">
        <v>24</v>
      </c>
      <c r="Y1" s="5">
        <v>25</v>
      </c>
      <c r="Z1" s="5">
        <v>26</v>
      </c>
      <c r="AA1" s="5">
        <v>27</v>
      </c>
      <c r="AB1" s="5">
        <v>28</v>
      </c>
      <c r="AC1" s="5">
        <v>29</v>
      </c>
      <c r="AD1" s="59">
        <v>30</v>
      </c>
      <c r="AE1" s="60">
        <v>31</v>
      </c>
      <c r="AF1" s="60">
        <v>32</v>
      </c>
      <c r="AG1" s="5">
        <v>33</v>
      </c>
      <c r="AH1" s="5">
        <v>34</v>
      </c>
      <c r="AI1" s="40">
        <v>35</v>
      </c>
      <c r="AJ1" s="40">
        <v>36</v>
      </c>
      <c r="AK1" s="40">
        <v>37</v>
      </c>
      <c r="AL1" s="5">
        <v>38</v>
      </c>
      <c r="AM1" s="5">
        <v>39</v>
      </c>
      <c r="AN1" s="5">
        <v>40</v>
      </c>
      <c r="AO1" s="5">
        <v>41</v>
      </c>
      <c r="AP1" s="5">
        <v>42</v>
      </c>
      <c r="AQ1" s="5">
        <v>43</v>
      </c>
      <c r="AR1" s="5">
        <v>44</v>
      </c>
      <c r="AS1" s="5">
        <v>45</v>
      </c>
      <c r="AT1" s="40">
        <v>46</v>
      </c>
      <c r="AU1" s="5">
        <v>47</v>
      </c>
      <c r="AV1" s="5">
        <v>48</v>
      </c>
      <c r="AX1" s="254" t="s">
        <v>5599</v>
      </c>
      <c r="AY1" s="255"/>
    </row>
    <row r="2" spans="1:68" ht="132.75" customHeight="1">
      <c r="A2" s="257" t="s">
        <v>1</v>
      </c>
      <c r="B2" s="257" t="s">
        <v>176</v>
      </c>
      <c r="C2" s="257" t="s">
        <v>3</v>
      </c>
      <c r="D2" s="257" t="s">
        <v>4</v>
      </c>
      <c r="E2" s="257" t="s">
        <v>5</v>
      </c>
      <c r="F2" s="257" t="s">
        <v>6</v>
      </c>
      <c r="G2" s="257" t="s">
        <v>7</v>
      </c>
      <c r="H2" s="257" t="s">
        <v>8</v>
      </c>
      <c r="I2" s="257" t="s">
        <v>9</v>
      </c>
      <c r="J2" s="257" t="s">
        <v>10</v>
      </c>
      <c r="K2" s="257" t="s">
        <v>11</v>
      </c>
      <c r="L2" s="257" t="s">
        <v>12</v>
      </c>
      <c r="M2" s="257" t="s">
        <v>13</v>
      </c>
      <c r="N2" s="257" t="s">
        <v>14</v>
      </c>
      <c r="O2" s="257" t="s">
        <v>15</v>
      </c>
      <c r="P2" s="257" t="s">
        <v>16</v>
      </c>
      <c r="Q2" s="257" t="s">
        <v>17</v>
      </c>
      <c r="R2" s="257" t="s">
        <v>80</v>
      </c>
      <c r="S2" s="257" t="s">
        <v>18</v>
      </c>
      <c r="T2" s="257" t="s">
        <v>19</v>
      </c>
      <c r="U2" s="257" t="s">
        <v>20</v>
      </c>
      <c r="V2" s="257" t="s">
        <v>21</v>
      </c>
      <c r="W2" s="257" t="s">
        <v>22</v>
      </c>
      <c r="X2" s="257" t="s">
        <v>81</v>
      </c>
      <c r="Y2" s="257" t="s">
        <v>24</v>
      </c>
      <c r="Z2" s="257" t="s">
        <v>25</v>
      </c>
      <c r="AA2" s="257" t="s">
        <v>26</v>
      </c>
      <c r="AB2" s="257" t="s">
        <v>27</v>
      </c>
      <c r="AC2" s="257" t="s">
        <v>28</v>
      </c>
      <c r="AD2" s="257" t="s">
        <v>203</v>
      </c>
      <c r="AE2" s="257" t="s">
        <v>187</v>
      </c>
      <c r="AF2" s="257" t="s">
        <v>5598</v>
      </c>
      <c r="AG2" s="257" t="s">
        <v>5809</v>
      </c>
      <c r="AH2" s="257" t="s">
        <v>170</v>
      </c>
      <c r="AI2" s="257" t="s">
        <v>194</v>
      </c>
      <c r="AJ2" s="257" t="s">
        <v>195</v>
      </c>
      <c r="AK2" s="257" t="s">
        <v>196</v>
      </c>
      <c r="AL2" s="257" t="s">
        <v>197</v>
      </c>
      <c r="AM2" s="257" t="s">
        <v>198</v>
      </c>
      <c r="AN2" s="257" t="s">
        <v>199</v>
      </c>
      <c r="AO2" s="257" t="s">
        <v>174</v>
      </c>
      <c r="AP2" s="257" t="s">
        <v>191</v>
      </c>
      <c r="AQ2" s="257" t="s">
        <v>192</v>
      </c>
      <c r="AR2" s="257" t="s">
        <v>193</v>
      </c>
      <c r="AS2" s="257" t="s">
        <v>171</v>
      </c>
      <c r="AT2" s="257" t="s">
        <v>32</v>
      </c>
      <c r="AU2" s="257" t="s">
        <v>33</v>
      </c>
      <c r="AV2" s="257" t="s">
        <v>34</v>
      </c>
      <c r="AX2" s="257" t="s">
        <v>31</v>
      </c>
      <c r="AY2" s="258" t="s">
        <v>5072</v>
      </c>
      <c r="BP2" s="91" t="s">
        <v>35</v>
      </c>
    </row>
    <row r="3" spans="1:68">
      <c r="A3" s="259" t="s">
        <v>35</v>
      </c>
      <c r="B3" s="259" t="s">
        <v>36</v>
      </c>
      <c r="C3" s="259" t="s">
        <v>37</v>
      </c>
      <c r="D3" s="259" t="s">
        <v>38</v>
      </c>
      <c r="E3" s="259" t="s">
        <v>39</v>
      </c>
      <c r="F3" s="259" t="s">
        <v>40</v>
      </c>
      <c r="G3" s="259" t="s">
        <v>41</v>
      </c>
      <c r="H3" s="259" t="s">
        <v>42</v>
      </c>
      <c r="I3" s="259" t="s">
        <v>43</v>
      </c>
      <c r="J3" s="259" t="s">
        <v>44</v>
      </c>
      <c r="K3" s="260" t="s">
        <v>45</v>
      </c>
      <c r="L3" s="260" t="s">
        <v>46</v>
      </c>
      <c r="M3" s="260" t="s">
        <v>47</v>
      </c>
      <c r="N3" s="260" t="s">
        <v>48</v>
      </c>
      <c r="O3" s="260" t="s">
        <v>49</v>
      </c>
      <c r="P3" s="260" t="s">
        <v>50</v>
      </c>
      <c r="Q3" s="260" t="s">
        <v>51</v>
      </c>
      <c r="R3" s="260" t="s">
        <v>83</v>
      </c>
      <c r="S3" s="260" t="s">
        <v>52</v>
      </c>
      <c r="T3" s="260" t="s">
        <v>53</v>
      </c>
      <c r="U3" s="260" t="s">
        <v>54</v>
      </c>
      <c r="V3" s="260" t="s">
        <v>55</v>
      </c>
      <c r="W3" s="260" t="s">
        <v>56</v>
      </c>
      <c r="X3" s="260" t="s">
        <v>57</v>
      </c>
      <c r="Y3" s="260" t="s">
        <v>58</v>
      </c>
      <c r="Z3" s="260" t="s">
        <v>59</v>
      </c>
      <c r="AA3" s="260" t="s">
        <v>60</v>
      </c>
      <c r="AB3" s="260" t="s">
        <v>61</v>
      </c>
      <c r="AC3" s="260" t="s">
        <v>62</v>
      </c>
      <c r="AD3" s="260" t="s">
        <v>63</v>
      </c>
      <c r="AE3" s="260" t="s">
        <v>84</v>
      </c>
      <c r="AF3" s="260" t="s">
        <v>65</v>
      </c>
      <c r="AG3" s="368" t="s">
        <v>66</v>
      </c>
      <c r="AH3" s="260" t="s">
        <v>5309</v>
      </c>
      <c r="AI3" s="260" t="s">
        <v>5310</v>
      </c>
      <c r="AJ3" s="260" t="s">
        <v>5311</v>
      </c>
      <c r="AK3" s="260" t="s">
        <v>5312</v>
      </c>
      <c r="AL3" s="260" t="s">
        <v>67</v>
      </c>
      <c r="AM3" s="260" t="s">
        <v>68</v>
      </c>
      <c r="AN3" s="260" t="s">
        <v>69</v>
      </c>
      <c r="AO3" s="260" t="s">
        <v>70</v>
      </c>
      <c r="AP3" s="260" t="s">
        <v>71</v>
      </c>
      <c r="AQ3" s="260" t="s">
        <v>72</v>
      </c>
      <c r="AR3" s="260" t="s">
        <v>73</v>
      </c>
      <c r="AS3" s="260" t="s">
        <v>74</v>
      </c>
      <c r="AT3" s="260" t="s">
        <v>77</v>
      </c>
      <c r="AU3" s="260" t="s">
        <v>78</v>
      </c>
      <c r="AV3" s="261" t="s">
        <v>79</v>
      </c>
      <c r="AX3" s="260" t="s">
        <v>76</v>
      </c>
      <c r="AY3" s="262" t="s">
        <v>75</v>
      </c>
      <c r="BP3" s="10">
        <v>2018</v>
      </c>
    </row>
    <row r="4" spans="1:68">
      <c r="A4" s="92">
        <v>2018</v>
      </c>
      <c r="B4" s="92" t="s">
        <v>5305</v>
      </c>
      <c r="C4" s="93">
        <v>43434</v>
      </c>
      <c r="D4" s="92" t="s">
        <v>205</v>
      </c>
      <c r="E4" s="92" t="s">
        <v>206</v>
      </c>
      <c r="F4" s="92" t="s">
        <v>5073</v>
      </c>
      <c r="G4" s="92" t="s">
        <v>210</v>
      </c>
      <c r="H4" s="92" t="s">
        <v>209</v>
      </c>
      <c r="I4" s="94" t="s">
        <v>5074</v>
      </c>
      <c r="J4" s="95" t="s">
        <v>5075</v>
      </c>
      <c r="K4" s="96" t="s">
        <v>211</v>
      </c>
      <c r="L4" s="96" t="s">
        <v>211</v>
      </c>
      <c r="M4" s="96" t="s">
        <v>3832</v>
      </c>
      <c r="N4" s="92" t="s">
        <v>3832</v>
      </c>
      <c r="O4" s="92" t="s">
        <v>212</v>
      </c>
      <c r="P4" s="92"/>
      <c r="Q4" s="96" t="s">
        <v>5076</v>
      </c>
      <c r="R4" s="92"/>
      <c r="S4" s="92" t="s">
        <v>5077</v>
      </c>
      <c r="T4" s="92" t="s">
        <v>5078</v>
      </c>
      <c r="U4" s="263" t="s">
        <v>1112</v>
      </c>
      <c r="V4" s="263" t="s">
        <v>4791</v>
      </c>
      <c r="W4" s="263" t="s">
        <v>1646</v>
      </c>
      <c r="X4" s="92">
        <v>1</v>
      </c>
      <c r="Y4" s="97" t="s">
        <v>551</v>
      </c>
      <c r="Z4" s="93">
        <v>14141</v>
      </c>
      <c r="AA4" s="92">
        <f ca="1">+DATEDIF(Z4,TODAY(),"y")</f>
        <v>80</v>
      </c>
      <c r="AB4" s="92" t="s">
        <v>218</v>
      </c>
      <c r="AC4" s="93">
        <v>43312</v>
      </c>
      <c r="AD4" s="92">
        <v>5</v>
      </c>
      <c r="AE4" s="92">
        <v>10</v>
      </c>
      <c r="AF4" s="92">
        <v>10</v>
      </c>
      <c r="AG4" s="92">
        <v>1</v>
      </c>
      <c r="AH4" s="98"/>
      <c r="AI4" s="98">
        <v>2</v>
      </c>
      <c r="AJ4" s="98">
        <v>2</v>
      </c>
      <c r="AK4" s="98"/>
      <c r="AL4" s="298">
        <v>2</v>
      </c>
      <c r="AM4" s="92">
        <v>2</v>
      </c>
      <c r="AN4" s="92"/>
      <c r="AO4" s="301">
        <f>+COUNTIF(AL4:AN4,1)</f>
        <v>0</v>
      </c>
      <c r="AP4" s="99"/>
      <c r="AQ4" s="99"/>
      <c r="AR4" s="92"/>
      <c r="AS4" s="92"/>
      <c r="AT4" s="92"/>
      <c r="AU4" s="100"/>
      <c r="AV4" s="100"/>
      <c r="AX4" s="266"/>
      <c r="AY4" s="267">
        <v>1</v>
      </c>
    </row>
    <row r="5" spans="1:68">
      <c r="A5" s="62">
        <v>2018</v>
      </c>
      <c r="B5" s="62" t="s">
        <v>5305</v>
      </c>
      <c r="C5" s="63">
        <v>43434</v>
      </c>
      <c r="D5" s="62" t="s">
        <v>205</v>
      </c>
      <c r="E5" s="62" t="s">
        <v>206</v>
      </c>
      <c r="F5" s="62" t="s">
        <v>5073</v>
      </c>
      <c r="G5" s="62" t="s">
        <v>210</v>
      </c>
      <c r="H5" s="62" t="s">
        <v>209</v>
      </c>
      <c r="I5" s="64" t="s">
        <v>5074</v>
      </c>
      <c r="J5" s="65" t="s">
        <v>5075</v>
      </c>
      <c r="K5" s="66" t="s">
        <v>211</v>
      </c>
      <c r="L5" s="66" t="s">
        <v>211</v>
      </c>
      <c r="M5" s="66" t="s">
        <v>3832</v>
      </c>
      <c r="N5" s="62" t="s">
        <v>3832</v>
      </c>
      <c r="O5" s="62" t="s">
        <v>212</v>
      </c>
      <c r="P5" s="62"/>
      <c r="Q5" s="66" t="s">
        <v>5076</v>
      </c>
      <c r="R5" s="62"/>
      <c r="S5" s="62" t="s">
        <v>5079</v>
      </c>
      <c r="T5" s="62" t="s">
        <v>5080</v>
      </c>
      <c r="U5" s="264" t="s">
        <v>1247</v>
      </c>
      <c r="V5" s="264" t="s">
        <v>5081</v>
      </c>
      <c r="W5" s="264" t="s">
        <v>1672</v>
      </c>
      <c r="X5" s="62">
        <v>1</v>
      </c>
      <c r="Y5" s="67" t="s">
        <v>5082</v>
      </c>
      <c r="Z5" s="63">
        <v>17427</v>
      </c>
      <c r="AA5" s="62">
        <f ca="1">+DATEDIF(Z5,TODAY(),"y")</f>
        <v>71</v>
      </c>
      <c r="AB5" s="62" t="s">
        <v>218</v>
      </c>
      <c r="AC5" s="63">
        <v>41381</v>
      </c>
      <c r="AD5" s="62">
        <v>5</v>
      </c>
      <c r="AE5" s="62">
        <v>10</v>
      </c>
      <c r="AF5" s="62">
        <v>10</v>
      </c>
      <c r="AG5" s="62">
        <v>1</v>
      </c>
      <c r="AH5" s="68"/>
      <c r="AI5" s="68">
        <v>1</v>
      </c>
      <c r="AJ5" s="68">
        <v>2</v>
      </c>
      <c r="AK5" s="68"/>
      <c r="AL5" s="62">
        <v>2</v>
      </c>
      <c r="AM5" s="62"/>
      <c r="AN5" s="62"/>
      <c r="AO5" s="300">
        <f>+COUNTIF(AL5:AN5,1)</f>
        <v>0</v>
      </c>
      <c r="AP5" s="69"/>
      <c r="AQ5" s="69"/>
      <c r="AR5" s="62"/>
      <c r="AS5" s="62"/>
      <c r="AT5" s="62">
        <v>5</v>
      </c>
      <c r="AU5" s="70"/>
      <c r="AV5" s="70"/>
      <c r="AX5" s="268">
        <v>43294</v>
      </c>
      <c r="AY5" s="269">
        <v>2</v>
      </c>
    </row>
    <row r="6" spans="1:68">
      <c r="A6" s="62">
        <v>2018</v>
      </c>
      <c r="B6" s="62" t="s">
        <v>5305</v>
      </c>
      <c r="C6" s="63">
        <v>43434</v>
      </c>
      <c r="D6" s="62" t="s">
        <v>205</v>
      </c>
      <c r="E6" s="62" t="s">
        <v>206</v>
      </c>
      <c r="F6" s="62" t="s">
        <v>5073</v>
      </c>
      <c r="G6" s="62" t="s">
        <v>210</v>
      </c>
      <c r="H6" s="62" t="s">
        <v>209</v>
      </c>
      <c r="I6" s="64" t="s">
        <v>5074</v>
      </c>
      <c r="J6" s="65" t="s">
        <v>5075</v>
      </c>
      <c r="K6" s="66" t="s">
        <v>211</v>
      </c>
      <c r="L6" s="66" t="s">
        <v>211</v>
      </c>
      <c r="M6" s="66" t="s">
        <v>3832</v>
      </c>
      <c r="N6" s="62" t="s">
        <v>3832</v>
      </c>
      <c r="O6" s="62" t="s">
        <v>212</v>
      </c>
      <c r="P6" s="62"/>
      <c r="Q6" s="66" t="s">
        <v>5076</v>
      </c>
      <c r="R6" s="62"/>
      <c r="S6" s="62" t="s">
        <v>5083</v>
      </c>
      <c r="T6" s="62" t="s">
        <v>5084</v>
      </c>
      <c r="U6" s="264" t="s">
        <v>1179</v>
      </c>
      <c r="V6" s="264" t="s">
        <v>1425</v>
      </c>
      <c r="W6" s="264" t="s">
        <v>5085</v>
      </c>
      <c r="X6" s="62">
        <v>1</v>
      </c>
      <c r="Y6" s="67" t="s">
        <v>553</v>
      </c>
      <c r="Z6" s="63">
        <v>14234</v>
      </c>
      <c r="AA6" s="62">
        <f ca="1">+DATEDIF(Z6,TODAY(),"y")</f>
        <v>79</v>
      </c>
      <c r="AB6" s="62" t="s">
        <v>218</v>
      </c>
      <c r="AC6" s="63">
        <v>43363</v>
      </c>
      <c r="AD6" s="62">
        <v>5</v>
      </c>
      <c r="AE6" s="62">
        <v>1</v>
      </c>
      <c r="AF6" s="62">
        <v>10</v>
      </c>
      <c r="AG6" s="62">
        <v>1</v>
      </c>
      <c r="AH6" s="68"/>
      <c r="AI6" s="68">
        <v>2</v>
      </c>
      <c r="AJ6" s="68">
        <v>2</v>
      </c>
      <c r="AK6" s="68"/>
      <c r="AL6" s="299">
        <v>2</v>
      </c>
      <c r="AM6" s="62">
        <v>2</v>
      </c>
      <c r="AN6" s="62"/>
      <c r="AO6" s="300">
        <f>+COUNTIF(AL6:AN6,1)</f>
        <v>0</v>
      </c>
      <c r="AP6" s="69"/>
      <c r="AQ6" s="69"/>
      <c r="AR6" s="62"/>
      <c r="AS6" s="62"/>
      <c r="AT6" s="62"/>
      <c r="AU6" s="70"/>
      <c r="AV6" s="70"/>
      <c r="AX6" s="270"/>
      <c r="AY6" s="269">
        <v>1</v>
      </c>
    </row>
    <row r="7" spans="1:68">
      <c r="A7" s="62">
        <v>2018</v>
      </c>
      <c r="B7" s="62" t="s">
        <v>5305</v>
      </c>
      <c r="C7" s="63">
        <v>43434</v>
      </c>
      <c r="D7" s="62" t="s">
        <v>205</v>
      </c>
      <c r="E7" s="62" t="s">
        <v>206</v>
      </c>
      <c r="F7" s="62" t="s">
        <v>5073</v>
      </c>
      <c r="G7" s="62" t="s">
        <v>210</v>
      </c>
      <c r="H7" s="62" t="s">
        <v>209</v>
      </c>
      <c r="I7" s="64" t="s">
        <v>5074</v>
      </c>
      <c r="J7" s="65" t="s">
        <v>5075</v>
      </c>
      <c r="K7" s="66" t="s">
        <v>211</v>
      </c>
      <c r="L7" s="66" t="s">
        <v>211</v>
      </c>
      <c r="M7" s="66" t="s">
        <v>3832</v>
      </c>
      <c r="N7" s="62" t="s">
        <v>3832</v>
      </c>
      <c r="O7" s="62" t="s">
        <v>212</v>
      </c>
      <c r="P7" s="62"/>
      <c r="Q7" s="66" t="s">
        <v>5076</v>
      </c>
      <c r="R7" s="62"/>
      <c r="S7" s="62" t="s">
        <v>5086</v>
      </c>
      <c r="T7" s="62" t="s">
        <v>5087</v>
      </c>
      <c r="U7" s="264" t="s">
        <v>5088</v>
      </c>
      <c r="V7" s="264" t="s">
        <v>974</v>
      </c>
      <c r="W7" s="264" t="s">
        <v>4092</v>
      </c>
      <c r="X7" s="62">
        <v>1</v>
      </c>
      <c r="Y7" s="67" t="s">
        <v>5089</v>
      </c>
      <c r="Z7" s="63">
        <v>14408</v>
      </c>
      <c r="AA7" s="62">
        <f ca="1">+DATEDIF(Z7,TODAY(),"y")</f>
        <v>79</v>
      </c>
      <c r="AB7" s="62" t="s">
        <v>218</v>
      </c>
      <c r="AC7" s="63">
        <v>43046</v>
      </c>
      <c r="AD7" s="62">
        <v>1</v>
      </c>
      <c r="AE7" s="62">
        <v>10</v>
      </c>
      <c r="AF7" s="62">
        <v>10</v>
      </c>
      <c r="AG7" s="62">
        <v>1</v>
      </c>
      <c r="AH7" s="68"/>
      <c r="AI7" s="68">
        <v>1</v>
      </c>
      <c r="AJ7" s="68">
        <v>2</v>
      </c>
      <c r="AK7" s="68"/>
      <c r="AL7" s="299">
        <v>2</v>
      </c>
      <c r="AM7" s="62"/>
      <c r="AN7" s="62"/>
      <c r="AO7" s="300">
        <f>+COUNTIF(AL7:AN7,1)</f>
        <v>0</v>
      </c>
      <c r="AP7" s="69"/>
      <c r="AQ7" s="69"/>
      <c r="AR7" s="62"/>
      <c r="AS7" s="62"/>
      <c r="AT7" s="62"/>
      <c r="AU7" s="70"/>
      <c r="AV7" s="70"/>
      <c r="AX7" s="271"/>
      <c r="AY7" s="272">
        <v>1</v>
      </c>
    </row>
    <row r="8" spans="1:68">
      <c r="A8" s="62">
        <v>2018</v>
      </c>
      <c r="B8" s="62" t="s">
        <v>5305</v>
      </c>
      <c r="C8" s="63">
        <v>43434</v>
      </c>
      <c r="D8" s="62" t="s">
        <v>205</v>
      </c>
      <c r="E8" s="62" t="s">
        <v>206</v>
      </c>
      <c r="F8" s="62" t="s">
        <v>5073</v>
      </c>
      <c r="G8" s="62" t="s">
        <v>210</v>
      </c>
      <c r="H8" s="62" t="s">
        <v>209</v>
      </c>
      <c r="I8" s="64" t="s">
        <v>5074</v>
      </c>
      <c r="J8" s="65" t="s">
        <v>5075</v>
      </c>
      <c r="K8" s="66" t="s">
        <v>211</v>
      </c>
      <c r="L8" s="66" t="s">
        <v>211</v>
      </c>
      <c r="M8" s="66" t="s">
        <v>3832</v>
      </c>
      <c r="N8" s="62" t="s">
        <v>3832</v>
      </c>
      <c r="O8" s="62" t="s">
        <v>212</v>
      </c>
      <c r="P8" s="62"/>
      <c r="Q8" s="66" t="s">
        <v>5076</v>
      </c>
      <c r="R8" s="62"/>
      <c r="S8" s="62" t="s">
        <v>5090</v>
      </c>
      <c r="T8" s="62" t="s">
        <v>5091</v>
      </c>
      <c r="U8" s="264" t="s">
        <v>1060</v>
      </c>
      <c r="V8" s="264" t="s">
        <v>5092</v>
      </c>
      <c r="W8" s="264" t="s">
        <v>1551</v>
      </c>
      <c r="X8" s="62">
        <v>1</v>
      </c>
      <c r="Y8" s="67" t="s">
        <v>275</v>
      </c>
      <c r="Z8" s="63">
        <v>17184</v>
      </c>
      <c r="AA8" s="62">
        <f ca="1">+DATEDIF(Z8,TODAY(),"y")</f>
        <v>71</v>
      </c>
      <c r="AB8" s="62" t="s">
        <v>218</v>
      </c>
      <c r="AC8" s="63">
        <v>43168</v>
      </c>
      <c r="AD8" s="62">
        <v>5</v>
      </c>
      <c r="AE8" s="62">
        <v>1</v>
      </c>
      <c r="AF8" s="62">
        <v>10</v>
      </c>
      <c r="AG8" s="62">
        <v>1</v>
      </c>
      <c r="AH8" s="68"/>
      <c r="AI8" s="68">
        <v>1</v>
      </c>
      <c r="AJ8" s="68">
        <v>2</v>
      </c>
      <c r="AK8" s="68"/>
      <c r="AL8" s="299">
        <v>2</v>
      </c>
      <c r="AM8" s="62"/>
      <c r="AN8" s="62"/>
      <c r="AO8" s="300">
        <f>+COUNTIF(AL8:AN8,1)</f>
        <v>0</v>
      </c>
      <c r="AP8" s="69"/>
      <c r="AQ8" s="69"/>
      <c r="AR8" s="62"/>
      <c r="AS8" s="62"/>
      <c r="AT8" s="62"/>
      <c r="AU8" s="70"/>
      <c r="AV8" s="70"/>
      <c r="AX8" s="271"/>
      <c r="AY8" s="272">
        <v>1</v>
      </c>
    </row>
    <row r="9" spans="1:68">
      <c r="A9" s="62">
        <v>2018</v>
      </c>
      <c r="B9" s="62" t="s">
        <v>5305</v>
      </c>
      <c r="C9" s="63">
        <v>43434</v>
      </c>
      <c r="D9" s="62" t="s">
        <v>205</v>
      </c>
      <c r="E9" s="62" t="s">
        <v>206</v>
      </c>
      <c r="F9" s="62" t="s">
        <v>5073</v>
      </c>
      <c r="G9" s="62" t="s">
        <v>210</v>
      </c>
      <c r="H9" s="62" t="s">
        <v>209</v>
      </c>
      <c r="I9" s="64" t="s">
        <v>5074</v>
      </c>
      <c r="J9" s="65" t="s">
        <v>5075</v>
      </c>
      <c r="K9" s="66" t="s">
        <v>211</v>
      </c>
      <c r="L9" s="66" t="s">
        <v>211</v>
      </c>
      <c r="M9" s="66" t="s">
        <v>3832</v>
      </c>
      <c r="N9" s="62" t="s">
        <v>3832</v>
      </c>
      <c r="O9" s="62" t="s">
        <v>212</v>
      </c>
      <c r="P9" s="62"/>
      <c r="Q9" s="66" t="s">
        <v>5076</v>
      </c>
      <c r="R9" s="62"/>
      <c r="S9" s="62" t="s">
        <v>5093</v>
      </c>
      <c r="T9" s="62" t="s">
        <v>5094</v>
      </c>
      <c r="U9" s="264" t="s">
        <v>5095</v>
      </c>
      <c r="V9" s="264" t="s">
        <v>4074</v>
      </c>
      <c r="W9" s="264" t="s">
        <v>5096</v>
      </c>
      <c r="X9" s="62">
        <v>1</v>
      </c>
      <c r="Y9" s="67" t="s">
        <v>5097</v>
      </c>
      <c r="Z9" s="63">
        <v>18292</v>
      </c>
      <c r="AA9" s="62">
        <f ca="1">+DATEDIF(Z9,TODAY(),"y")</f>
        <v>68</v>
      </c>
      <c r="AB9" s="62" t="s">
        <v>218</v>
      </c>
      <c r="AC9" s="63">
        <v>42236</v>
      </c>
      <c r="AD9" s="62">
        <v>5</v>
      </c>
      <c r="AE9" s="62">
        <v>10</v>
      </c>
      <c r="AF9" s="62">
        <v>10</v>
      </c>
      <c r="AG9" s="62">
        <v>1</v>
      </c>
      <c r="AH9" s="68"/>
      <c r="AI9" s="68">
        <v>1</v>
      </c>
      <c r="AJ9" s="68">
        <v>2</v>
      </c>
      <c r="AK9" s="68"/>
      <c r="AL9" s="299">
        <v>2</v>
      </c>
      <c r="AM9" s="62"/>
      <c r="AN9" s="62"/>
      <c r="AO9" s="300">
        <f>+COUNTIF(AL9:AN9,1)</f>
        <v>0</v>
      </c>
      <c r="AP9" s="69"/>
      <c r="AQ9" s="69"/>
      <c r="AR9" s="62"/>
      <c r="AS9" s="62"/>
      <c r="AT9" s="62"/>
      <c r="AU9" s="70"/>
      <c r="AV9" s="70"/>
      <c r="AX9" s="270"/>
      <c r="AY9" s="269">
        <v>1</v>
      </c>
    </row>
    <row r="10" spans="1:68">
      <c r="A10" s="62">
        <v>2018</v>
      </c>
      <c r="B10" s="62" t="s">
        <v>5305</v>
      </c>
      <c r="C10" s="63">
        <v>43434</v>
      </c>
      <c r="D10" s="62" t="s">
        <v>205</v>
      </c>
      <c r="E10" s="62" t="s">
        <v>206</v>
      </c>
      <c r="F10" s="62" t="s">
        <v>5073</v>
      </c>
      <c r="G10" s="62" t="s">
        <v>210</v>
      </c>
      <c r="H10" s="62" t="s">
        <v>209</v>
      </c>
      <c r="I10" s="64" t="s">
        <v>5074</v>
      </c>
      <c r="J10" s="65" t="s">
        <v>5075</v>
      </c>
      <c r="K10" s="66" t="s">
        <v>211</v>
      </c>
      <c r="L10" s="66" t="s">
        <v>211</v>
      </c>
      <c r="M10" s="66" t="s">
        <v>3832</v>
      </c>
      <c r="N10" s="62" t="s">
        <v>3832</v>
      </c>
      <c r="O10" s="62" t="s">
        <v>212</v>
      </c>
      <c r="P10" s="62"/>
      <c r="Q10" s="66" t="s">
        <v>5076</v>
      </c>
      <c r="R10" s="62"/>
      <c r="S10" s="62" t="s">
        <v>5098</v>
      </c>
      <c r="T10" s="62" t="s">
        <v>5099</v>
      </c>
      <c r="U10" s="264" t="s">
        <v>5100</v>
      </c>
      <c r="V10" s="264" t="s">
        <v>1358</v>
      </c>
      <c r="W10" s="264" t="s">
        <v>3933</v>
      </c>
      <c r="X10" s="62">
        <v>1</v>
      </c>
      <c r="Y10" s="67" t="s">
        <v>5101</v>
      </c>
      <c r="Z10" s="63">
        <v>15261</v>
      </c>
      <c r="AA10" s="62">
        <f ca="1">+DATEDIF(Z10,TODAY(),"y")</f>
        <v>77</v>
      </c>
      <c r="AB10" s="62" t="s">
        <v>218</v>
      </c>
      <c r="AC10" s="63">
        <v>41379</v>
      </c>
      <c r="AD10" s="62">
        <v>5</v>
      </c>
      <c r="AE10" s="62">
        <v>10</v>
      </c>
      <c r="AF10" s="62">
        <v>10</v>
      </c>
      <c r="AG10" s="62">
        <v>1</v>
      </c>
      <c r="AH10" s="68"/>
      <c r="AI10" s="68">
        <v>1</v>
      </c>
      <c r="AJ10" s="68">
        <v>2</v>
      </c>
      <c r="AK10" s="68"/>
      <c r="AL10" s="299">
        <v>2</v>
      </c>
      <c r="AM10" s="62"/>
      <c r="AN10" s="62"/>
      <c r="AO10" s="300">
        <f>+COUNTIF(AL10:AN10,1)</f>
        <v>0</v>
      </c>
      <c r="AP10" s="69"/>
      <c r="AQ10" s="69"/>
      <c r="AR10" s="62"/>
      <c r="AS10" s="62"/>
      <c r="AT10" s="62"/>
      <c r="AU10" s="70"/>
      <c r="AV10" s="70"/>
      <c r="AX10" s="270"/>
      <c r="AY10" s="269">
        <v>1</v>
      </c>
    </row>
    <row r="11" spans="1:68">
      <c r="A11" s="62">
        <v>2018</v>
      </c>
      <c r="B11" s="62" t="s">
        <v>5305</v>
      </c>
      <c r="C11" s="63">
        <v>43434</v>
      </c>
      <c r="D11" s="62" t="s">
        <v>205</v>
      </c>
      <c r="E11" s="62" t="s">
        <v>206</v>
      </c>
      <c r="F11" s="62" t="s">
        <v>5073</v>
      </c>
      <c r="G11" s="62" t="s">
        <v>210</v>
      </c>
      <c r="H11" s="62" t="s">
        <v>209</v>
      </c>
      <c r="I11" s="64" t="s">
        <v>5074</v>
      </c>
      <c r="J11" s="65" t="s">
        <v>5075</v>
      </c>
      <c r="K11" s="66" t="s">
        <v>211</v>
      </c>
      <c r="L11" s="66" t="s">
        <v>211</v>
      </c>
      <c r="M11" s="66" t="s">
        <v>3832</v>
      </c>
      <c r="N11" s="62" t="s">
        <v>3832</v>
      </c>
      <c r="O11" s="62" t="s">
        <v>212</v>
      </c>
      <c r="P11" s="62"/>
      <c r="Q11" s="66" t="s">
        <v>5076</v>
      </c>
      <c r="R11" s="62"/>
      <c r="S11" s="62" t="s">
        <v>5102</v>
      </c>
      <c r="T11" s="62" t="s">
        <v>5103</v>
      </c>
      <c r="U11" s="264" t="s">
        <v>5104</v>
      </c>
      <c r="V11" s="264" t="s">
        <v>5105</v>
      </c>
      <c r="W11" s="264" t="s">
        <v>5106</v>
      </c>
      <c r="X11" s="62">
        <v>1</v>
      </c>
      <c r="Y11" s="67" t="s">
        <v>5107</v>
      </c>
      <c r="Z11" s="63">
        <v>14117</v>
      </c>
      <c r="AA11" s="62">
        <f ca="1">+DATEDIF(Z11,TODAY(),"y")</f>
        <v>80</v>
      </c>
      <c r="AB11" s="62" t="s">
        <v>218</v>
      </c>
      <c r="AC11" s="63">
        <v>41414</v>
      </c>
      <c r="AD11" s="62">
        <v>5</v>
      </c>
      <c r="AE11" s="62">
        <v>10</v>
      </c>
      <c r="AF11" s="62">
        <v>10</v>
      </c>
      <c r="AG11" s="62">
        <v>1</v>
      </c>
      <c r="AH11" s="68"/>
      <c r="AI11" s="68">
        <v>1</v>
      </c>
      <c r="AJ11" s="68">
        <v>2</v>
      </c>
      <c r="AK11" s="68"/>
      <c r="AL11" s="299">
        <v>2</v>
      </c>
      <c r="AM11" s="62"/>
      <c r="AN11" s="62"/>
      <c r="AO11" s="300">
        <f>+COUNTIF(AL11:AN11,1)</f>
        <v>0</v>
      </c>
      <c r="AP11" s="69"/>
      <c r="AQ11" s="69"/>
      <c r="AR11" s="62"/>
      <c r="AS11" s="62"/>
      <c r="AT11" s="62"/>
      <c r="AU11" s="70"/>
      <c r="AV11" s="70"/>
      <c r="AX11" s="270"/>
      <c r="AY11" s="269">
        <v>1</v>
      </c>
    </row>
    <row r="12" spans="1:68">
      <c r="A12" s="62">
        <v>2018</v>
      </c>
      <c r="B12" s="62" t="s">
        <v>5305</v>
      </c>
      <c r="C12" s="63">
        <v>43434</v>
      </c>
      <c r="D12" s="62" t="s">
        <v>205</v>
      </c>
      <c r="E12" s="62" t="s">
        <v>206</v>
      </c>
      <c r="F12" s="62" t="s">
        <v>5073</v>
      </c>
      <c r="G12" s="62" t="s">
        <v>210</v>
      </c>
      <c r="H12" s="62" t="s">
        <v>209</v>
      </c>
      <c r="I12" s="64" t="s">
        <v>5074</v>
      </c>
      <c r="J12" s="65" t="s">
        <v>5075</v>
      </c>
      <c r="K12" s="66" t="s">
        <v>211</v>
      </c>
      <c r="L12" s="66" t="s">
        <v>211</v>
      </c>
      <c r="M12" s="66" t="s">
        <v>3832</v>
      </c>
      <c r="N12" s="62" t="s">
        <v>3832</v>
      </c>
      <c r="O12" s="62" t="s">
        <v>212</v>
      </c>
      <c r="P12" s="62"/>
      <c r="Q12" s="66" t="s">
        <v>5076</v>
      </c>
      <c r="R12" s="62"/>
      <c r="S12" s="62" t="s">
        <v>5108</v>
      </c>
      <c r="T12" s="62" t="s">
        <v>5109</v>
      </c>
      <c r="U12" s="264" t="s">
        <v>5110</v>
      </c>
      <c r="V12" s="264" t="s">
        <v>3994</v>
      </c>
      <c r="W12" s="264" t="s">
        <v>979</v>
      </c>
      <c r="X12" s="62">
        <v>1</v>
      </c>
      <c r="Y12" s="67" t="s">
        <v>5111</v>
      </c>
      <c r="Z12" s="63">
        <v>18356</v>
      </c>
      <c r="AA12" s="62">
        <f ca="1">+DATEDIF(Z12,TODAY(),"y")</f>
        <v>68</v>
      </c>
      <c r="AB12" s="62" t="s">
        <v>218</v>
      </c>
      <c r="AC12" s="63">
        <v>41379</v>
      </c>
      <c r="AD12" s="62">
        <v>5</v>
      </c>
      <c r="AE12" s="62">
        <v>10</v>
      </c>
      <c r="AF12" s="62">
        <v>10</v>
      </c>
      <c r="AG12" s="62">
        <v>1</v>
      </c>
      <c r="AH12" s="68"/>
      <c r="AI12" s="68">
        <v>1</v>
      </c>
      <c r="AJ12" s="68">
        <v>2</v>
      </c>
      <c r="AK12" s="68"/>
      <c r="AL12" s="299">
        <v>2</v>
      </c>
      <c r="AM12" s="62"/>
      <c r="AN12" s="62"/>
      <c r="AO12" s="300">
        <f>+COUNTIF(AL12:AN12,1)</f>
        <v>0</v>
      </c>
      <c r="AP12" s="69"/>
      <c r="AQ12" s="69"/>
      <c r="AR12" s="62"/>
      <c r="AS12" s="62"/>
      <c r="AT12" s="62"/>
      <c r="AU12" s="70"/>
      <c r="AV12" s="70"/>
      <c r="AX12" s="270"/>
      <c r="AY12" s="269">
        <v>1</v>
      </c>
    </row>
    <row r="13" spans="1:68">
      <c r="A13" s="62">
        <v>2018</v>
      </c>
      <c r="B13" s="62" t="s">
        <v>5305</v>
      </c>
      <c r="C13" s="63">
        <v>43434</v>
      </c>
      <c r="D13" s="62" t="s">
        <v>205</v>
      </c>
      <c r="E13" s="62" t="s">
        <v>206</v>
      </c>
      <c r="F13" s="62" t="s">
        <v>5073</v>
      </c>
      <c r="G13" s="62" t="s">
        <v>210</v>
      </c>
      <c r="H13" s="62" t="s">
        <v>209</v>
      </c>
      <c r="I13" s="64" t="s">
        <v>5074</v>
      </c>
      <c r="J13" s="65" t="s">
        <v>5075</v>
      </c>
      <c r="K13" s="66" t="s">
        <v>211</v>
      </c>
      <c r="L13" s="66" t="s">
        <v>211</v>
      </c>
      <c r="M13" s="66" t="s">
        <v>3832</v>
      </c>
      <c r="N13" s="62" t="s">
        <v>3832</v>
      </c>
      <c r="O13" s="62" t="s">
        <v>212</v>
      </c>
      <c r="P13" s="62"/>
      <c r="Q13" s="66" t="s">
        <v>5076</v>
      </c>
      <c r="R13" s="62"/>
      <c r="S13" s="62" t="s">
        <v>5112</v>
      </c>
      <c r="T13" s="62" t="s">
        <v>5113</v>
      </c>
      <c r="U13" s="264" t="s">
        <v>5114</v>
      </c>
      <c r="V13" s="264" t="s">
        <v>1020</v>
      </c>
      <c r="W13" s="264" t="s">
        <v>1363</v>
      </c>
      <c r="X13" s="62">
        <v>1</v>
      </c>
      <c r="Y13" s="67" t="s">
        <v>5115</v>
      </c>
      <c r="Z13" s="63">
        <v>14368</v>
      </c>
      <c r="AA13" s="62">
        <f ca="1">+DATEDIF(Z13,TODAY(),"y")</f>
        <v>79</v>
      </c>
      <c r="AB13" s="62" t="s">
        <v>218</v>
      </c>
      <c r="AC13" s="63">
        <v>42535</v>
      </c>
      <c r="AD13" s="62">
        <v>5</v>
      </c>
      <c r="AE13" s="62">
        <v>10</v>
      </c>
      <c r="AF13" s="62">
        <v>10</v>
      </c>
      <c r="AG13" s="62">
        <v>1</v>
      </c>
      <c r="AH13" s="68"/>
      <c r="AI13" s="68">
        <v>1</v>
      </c>
      <c r="AJ13" s="68">
        <v>2</v>
      </c>
      <c r="AK13" s="68"/>
      <c r="AL13" s="299">
        <v>2</v>
      </c>
      <c r="AM13" s="62"/>
      <c r="AN13" s="62"/>
      <c r="AO13" s="300">
        <f>+COUNTIF(AL13:AN13,1)</f>
        <v>0</v>
      </c>
      <c r="AP13" s="69"/>
      <c r="AQ13" s="69"/>
      <c r="AR13" s="62"/>
      <c r="AS13" s="62"/>
      <c r="AT13" s="62"/>
      <c r="AU13" s="70"/>
      <c r="AV13" s="70"/>
      <c r="AX13" s="270"/>
      <c r="AY13" s="269">
        <v>1</v>
      </c>
    </row>
    <row r="14" spans="1:68">
      <c r="A14" s="62">
        <v>2018</v>
      </c>
      <c r="B14" s="62" t="s">
        <v>5305</v>
      </c>
      <c r="C14" s="63">
        <v>43434</v>
      </c>
      <c r="D14" s="62" t="s">
        <v>205</v>
      </c>
      <c r="E14" s="62" t="s">
        <v>206</v>
      </c>
      <c r="F14" s="62" t="s">
        <v>5073</v>
      </c>
      <c r="G14" s="62" t="s">
        <v>210</v>
      </c>
      <c r="H14" s="62" t="s">
        <v>209</v>
      </c>
      <c r="I14" s="64" t="s">
        <v>5074</v>
      </c>
      <c r="J14" s="65" t="s">
        <v>5075</v>
      </c>
      <c r="K14" s="66" t="s">
        <v>211</v>
      </c>
      <c r="L14" s="66" t="s">
        <v>211</v>
      </c>
      <c r="M14" s="66" t="s">
        <v>3832</v>
      </c>
      <c r="N14" s="62" t="s">
        <v>3832</v>
      </c>
      <c r="O14" s="62" t="s">
        <v>212</v>
      </c>
      <c r="P14" s="62"/>
      <c r="Q14" s="66" t="s">
        <v>5076</v>
      </c>
      <c r="R14" s="62"/>
      <c r="S14" s="62" t="s">
        <v>5116</v>
      </c>
      <c r="T14" s="62" t="s">
        <v>5117</v>
      </c>
      <c r="U14" s="264" t="s">
        <v>5118</v>
      </c>
      <c r="V14" s="264" t="s">
        <v>989</v>
      </c>
      <c r="W14" s="264" t="s">
        <v>5119</v>
      </c>
      <c r="X14" s="62">
        <v>1</v>
      </c>
      <c r="Y14" s="67" t="s">
        <v>5120</v>
      </c>
      <c r="Z14" s="63">
        <v>19181</v>
      </c>
      <c r="AA14" s="62">
        <f ca="1">+DATEDIF(Z14,TODAY(),"y")</f>
        <v>66</v>
      </c>
      <c r="AB14" s="62" t="s">
        <v>218</v>
      </c>
      <c r="AC14" s="63">
        <v>41429</v>
      </c>
      <c r="AD14" s="62">
        <v>5</v>
      </c>
      <c r="AE14" s="62">
        <v>10</v>
      </c>
      <c r="AF14" s="62">
        <v>10</v>
      </c>
      <c r="AG14" s="62">
        <v>1</v>
      </c>
      <c r="AH14" s="68"/>
      <c r="AI14" s="68">
        <v>1</v>
      </c>
      <c r="AJ14" s="68">
        <v>2</v>
      </c>
      <c r="AK14" s="68"/>
      <c r="AL14" s="299">
        <v>2</v>
      </c>
      <c r="AM14" s="62"/>
      <c r="AN14" s="62"/>
      <c r="AO14" s="300">
        <f>+COUNTIF(AL14:AN14,1)</f>
        <v>0</v>
      </c>
      <c r="AP14" s="69"/>
      <c r="AQ14" s="69"/>
      <c r="AR14" s="62"/>
      <c r="AS14" s="62"/>
      <c r="AT14" s="62"/>
      <c r="AU14" s="70"/>
      <c r="AV14" s="70"/>
      <c r="AX14" s="270"/>
      <c r="AY14" s="269">
        <v>1</v>
      </c>
    </row>
    <row r="15" spans="1:68">
      <c r="A15" s="62">
        <v>2018</v>
      </c>
      <c r="B15" s="62" t="s">
        <v>5305</v>
      </c>
      <c r="C15" s="63">
        <v>43434</v>
      </c>
      <c r="D15" s="62" t="s">
        <v>205</v>
      </c>
      <c r="E15" s="62" t="s">
        <v>206</v>
      </c>
      <c r="F15" s="62" t="s">
        <v>5073</v>
      </c>
      <c r="G15" s="62" t="s">
        <v>210</v>
      </c>
      <c r="H15" s="62" t="s">
        <v>209</v>
      </c>
      <c r="I15" s="64" t="s">
        <v>5074</v>
      </c>
      <c r="J15" s="65" t="s">
        <v>5075</v>
      </c>
      <c r="K15" s="66" t="s">
        <v>211</v>
      </c>
      <c r="L15" s="66" t="s">
        <v>211</v>
      </c>
      <c r="M15" s="66" t="s">
        <v>3832</v>
      </c>
      <c r="N15" s="62" t="s">
        <v>3832</v>
      </c>
      <c r="O15" s="62" t="s">
        <v>212</v>
      </c>
      <c r="P15" s="62"/>
      <c r="Q15" s="66" t="s">
        <v>5076</v>
      </c>
      <c r="R15" s="62"/>
      <c r="S15" s="62" t="s">
        <v>5121</v>
      </c>
      <c r="T15" s="62" t="s">
        <v>5122</v>
      </c>
      <c r="U15" s="264" t="s">
        <v>5123</v>
      </c>
      <c r="V15" s="264" t="s">
        <v>5124</v>
      </c>
      <c r="W15" s="264" t="s">
        <v>1567</v>
      </c>
      <c r="X15" s="62">
        <v>1</v>
      </c>
      <c r="Y15" s="67" t="s">
        <v>5125</v>
      </c>
      <c r="Z15" s="63">
        <v>18089</v>
      </c>
      <c r="AA15" s="62">
        <f ca="1">+DATEDIF(Z15,TODAY(),"y")</f>
        <v>69</v>
      </c>
      <c r="AB15" s="62" t="s">
        <v>218</v>
      </c>
      <c r="AC15" s="63">
        <v>41376</v>
      </c>
      <c r="AD15" s="62">
        <v>5</v>
      </c>
      <c r="AE15" s="62">
        <v>10</v>
      </c>
      <c r="AF15" s="62">
        <v>10</v>
      </c>
      <c r="AG15" s="62">
        <v>1</v>
      </c>
      <c r="AH15" s="68"/>
      <c r="AI15" s="68">
        <v>1</v>
      </c>
      <c r="AJ15" s="68">
        <v>2</v>
      </c>
      <c r="AK15" s="68"/>
      <c r="AL15" s="299">
        <v>2</v>
      </c>
      <c r="AM15" s="62"/>
      <c r="AN15" s="62"/>
      <c r="AO15" s="300">
        <f>+COUNTIF(AL15:AN15,1)</f>
        <v>0</v>
      </c>
      <c r="AP15" s="69"/>
      <c r="AQ15" s="69"/>
      <c r="AR15" s="62"/>
      <c r="AS15" s="62"/>
      <c r="AT15" s="62"/>
      <c r="AU15" s="70"/>
      <c r="AV15" s="70"/>
      <c r="AX15" s="270"/>
      <c r="AY15" s="269">
        <v>1</v>
      </c>
    </row>
    <row r="16" spans="1:68">
      <c r="A16" s="62">
        <v>2018</v>
      </c>
      <c r="B16" s="62" t="s">
        <v>5305</v>
      </c>
      <c r="C16" s="63">
        <v>43434</v>
      </c>
      <c r="D16" s="62" t="s">
        <v>205</v>
      </c>
      <c r="E16" s="62" t="s">
        <v>206</v>
      </c>
      <c r="F16" s="62" t="s">
        <v>5073</v>
      </c>
      <c r="G16" s="62" t="s">
        <v>210</v>
      </c>
      <c r="H16" s="62" t="s">
        <v>209</v>
      </c>
      <c r="I16" s="64" t="s">
        <v>5074</v>
      </c>
      <c r="J16" s="65" t="s">
        <v>5075</v>
      </c>
      <c r="K16" s="66" t="s">
        <v>211</v>
      </c>
      <c r="L16" s="66" t="s">
        <v>211</v>
      </c>
      <c r="M16" s="66" t="s">
        <v>3832</v>
      </c>
      <c r="N16" s="62" t="s">
        <v>3832</v>
      </c>
      <c r="O16" s="62" t="s">
        <v>212</v>
      </c>
      <c r="P16" s="62"/>
      <c r="Q16" s="66" t="s">
        <v>5076</v>
      </c>
      <c r="R16" s="62"/>
      <c r="S16" s="62" t="s">
        <v>5126</v>
      </c>
      <c r="T16" s="62" t="s">
        <v>5127</v>
      </c>
      <c r="U16" s="264" t="s">
        <v>5128</v>
      </c>
      <c r="V16" s="264" t="s">
        <v>5129</v>
      </c>
      <c r="W16" s="264" t="s">
        <v>5130</v>
      </c>
      <c r="X16" s="62">
        <v>1</v>
      </c>
      <c r="Y16" s="67" t="s">
        <v>5131</v>
      </c>
      <c r="Z16" s="63">
        <v>18401</v>
      </c>
      <c r="AA16" s="62">
        <f ca="1">+DATEDIF(Z16,TODAY(),"y")</f>
        <v>68</v>
      </c>
      <c r="AB16" s="62" t="s">
        <v>220</v>
      </c>
      <c r="AC16" s="63">
        <v>43068</v>
      </c>
      <c r="AD16" s="62">
        <v>1</v>
      </c>
      <c r="AE16" s="62">
        <v>10</v>
      </c>
      <c r="AF16" s="62">
        <v>10</v>
      </c>
      <c r="AG16" s="62">
        <v>1</v>
      </c>
      <c r="AH16" s="68"/>
      <c r="AI16" s="68">
        <v>1</v>
      </c>
      <c r="AJ16" s="68">
        <v>2</v>
      </c>
      <c r="AK16" s="68"/>
      <c r="AL16" s="299">
        <v>2</v>
      </c>
      <c r="AM16" s="62"/>
      <c r="AN16" s="62"/>
      <c r="AO16" s="300">
        <f>+COUNTIF(AL16:AN16,1)</f>
        <v>0</v>
      </c>
      <c r="AP16" s="69"/>
      <c r="AQ16" s="69"/>
      <c r="AR16" s="62"/>
      <c r="AS16" s="62"/>
      <c r="AT16" s="62"/>
      <c r="AU16" s="70"/>
      <c r="AV16" s="70"/>
      <c r="AX16" s="271"/>
      <c r="AY16" s="272">
        <v>1</v>
      </c>
    </row>
    <row r="17" spans="1:51">
      <c r="A17" s="62">
        <v>2018</v>
      </c>
      <c r="B17" s="62" t="s">
        <v>5305</v>
      </c>
      <c r="C17" s="63">
        <v>43434</v>
      </c>
      <c r="D17" s="62" t="s">
        <v>205</v>
      </c>
      <c r="E17" s="62" t="s">
        <v>206</v>
      </c>
      <c r="F17" s="62" t="s">
        <v>5073</v>
      </c>
      <c r="G17" s="62" t="s">
        <v>210</v>
      </c>
      <c r="H17" s="62" t="s">
        <v>209</v>
      </c>
      <c r="I17" s="64" t="s">
        <v>5074</v>
      </c>
      <c r="J17" s="65" t="s">
        <v>5075</v>
      </c>
      <c r="K17" s="66" t="s">
        <v>211</v>
      </c>
      <c r="L17" s="66" t="s">
        <v>211</v>
      </c>
      <c r="M17" s="66" t="s">
        <v>3832</v>
      </c>
      <c r="N17" s="62" t="s">
        <v>3832</v>
      </c>
      <c r="O17" s="62" t="s">
        <v>212</v>
      </c>
      <c r="P17" s="62"/>
      <c r="Q17" s="66" t="s">
        <v>5076</v>
      </c>
      <c r="R17" s="62"/>
      <c r="S17" s="62" t="s">
        <v>5132</v>
      </c>
      <c r="T17" s="62" t="s">
        <v>5133</v>
      </c>
      <c r="U17" s="264" t="s">
        <v>5134</v>
      </c>
      <c r="V17" s="264" t="s">
        <v>5135</v>
      </c>
      <c r="W17" s="264" t="s">
        <v>5136</v>
      </c>
      <c r="X17" s="62">
        <v>1</v>
      </c>
      <c r="Y17" s="67" t="s">
        <v>5137</v>
      </c>
      <c r="Z17" s="63">
        <v>13598</v>
      </c>
      <c r="AA17" s="62">
        <f ca="1">+DATEDIF(Z17,TODAY(),"y")</f>
        <v>81</v>
      </c>
      <c r="AB17" s="62" t="s">
        <v>218</v>
      </c>
      <c r="AC17" s="63">
        <v>42489</v>
      </c>
      <c r="AD17" s="62">
        <v>5</v>
      </c>
      <c r="AE17" s="62">
        <v>10</v>
      </c>
      <c r="AF17" s="62">
        <v>10</v>
      </c>
      <c r="AG17" s="62">
        <v>1</v>
      </c>
      <c r="AH17" s="68"/>
      <c r="AI17" s="68">
        <v>1</v>
      </c>
      <c r="AJ17" s="68">
        <v>2</v>
      </c>
      <c r="AK17" s="68"/>
      <c r="AL17" s="299">
        <v>2</v>
      </c>
      <c r="AM17" s="62"/>
      <c r="AN17" s="62"/>
      <c r="AO17" s="300">
        <f>+COUNTIF(AL17:AN17,1)</f>
        <v>0</v>
      </c>
      <c r="AP17" s="69"/>
      <c r="AQ17" s="69"/>
      <c r="AR17" s="62"/>
      <c r="AS17" s="62"/>
      <c r="AT17" s="62"/>
      <c r="AU17" s="71"/>
      <c r="AV17" s="70"/>
      <c r="AX17" s="268"/>
      <c r="AY17" s="269">
        <v>1</v>
      </c>
    </row>
    <row r="18" spans="1:51">
      <c r="A18" s="62">
        <v>2018</v>
      </c>
      <c r="B18" s="62" t="s">
        <v>5305</v>
      </c>
      <c r="C18" s="63">
        <v>43434</v>
      </c>
      <c r="D18" s="62" t="s">
        <v>205</v>
      </c>
      <c r="E18" s="62" t="s">
        <v>206</v>
      </c>
      <c r="F18" s="62" t="s">
        <v>5073</v>
      </c>
      <c r="G18" s="62" t="s">
        <v>210</v>
      </c>
      <c r="H18" s="62" t="s">
        <v>209</v>
      </c>
      <c r="I18" s="64" t="s">
        <v>5074</v>
      </c>
      <c r="J18" s="65" t="s">
        <v>5075</v>
      </c>
      <c r="K18" s="66" t="s">
        <v>211</v>
      </c>
      <c r="L18" s="66" t="s">
        <v>211</v>
      </c>
      <c r="M18" s="66" t="s">
        <v>3832</v>
      </c>
      <c r="N18" s="62" t="s">
        <v>3832</v>
      </c>
      <c r="O18" s="62" t="s">
        <v>212</v>
      </c>
      <c r="P18" s="62"/>
      <c r="Q18" s="66" t="s">
        <v>5076</v>
      </c>
      <c r="R18" s="62"/>
      <c r="S18" s="62" t="s">
        <v>5138</v>
      </c>
      <c r="T18" s="62" t="s">
        <v>5139</v>
      </c>
      <c r="U18" s="264" t="s">
        <v>1090</v>
      </c>
      <c r="V18" s="264" t="s">
        <v>5140</v>
      </c>
      <c r="W18" s="264" t="s">
        <v>1575</v>
      </c>
      <c r="X18" s="62">
        <v>1</v>
      </c>
      <c r="Y18" s="67" t="s">
        <v>348</v>
      </c>
      <c r="Z18" s="63">
        <v>17894</v>
      </c>
      <c r="AA18" s="62">
        <f ca="1">+DATEDIF(Z18,TODAY(),"y")</f>
        <v>69</v>
      </c>
      <c r="AB18" s="62" t="s">
        <v>218</v>
      </c>
      <c r="AC18" s="63">
        <v>43174</v>
      </c>
      <c r="AD18" s="62">
        <v>1</v>
      </c>
      <c r="AE18" s="62">
        <v>10</v>
      </c>
      <c r="AF18" s="62">
        <v>10</v>
      </c>
      <c r="AG18" s="62">
        <v>1</v>
      </c>
      <c r="AH18" s="68"/>
      <c r="AI18" s="68">
        <v>1</v>
      </c>
      <c r="AJ18" s="68">
        <v>2</v>
      </c>
      <c r="AK18" s="68"/>
      <c r="AL18" s="299">
        <v>2</v>
      </c>
      <c r="AM18" s="62"/>
      <c r="AN18" s="62"/>
      <c r="AO18" s="300">
        <f>+COUNTIF(AL18:AN18,1)</f>
        <v>0</v>
      </c>
      <c r="AP18" s="69"/>
      <c r="AQ18" s="69"/>
      <c r="AR18" s="62"/>
      <c r="AS18" s="62"/>
      <c r="AT18" s="62">
        <v>8</v>
      </c>
      <c r="AU18" s="70"/>
      <c r="AV18" s="70"/>
      <c r="AX18" s="271">
        <v>43175</v>
      </c>
      <c r="AY18" s="272">
        <v>2</v>
      </c>
    </row>
    <row r="19" spans="1:51">
      <c r="A19" s="62">
        <v>2018</v>
      </c>
      <c r="B19" s="62" t="s">
        <v>5305</v>
      </c>
      <c r="C19" s="63">
        <v>43434</v>
      </c>
      <c r="D19" s="62" t="s">
        <v>205</v>
      </c>
      <c r="E19" s="62" t="s">
        <v>206</v>
      </c>
      <c r="F19" s="62" t="s">
        <v>5073</v>
      </c>
      <c r="G19" s="62" t="s">
        <v>210</v>
      </c>
      <c r="H19" s="62" t="s">
        <v>209</v>
      </c>
      <c r="I19" s="64" t="s">
        <v>5074</v>
      </c>
      <c r="J19" s="65" t="s">
        <v>5075</v>
      </c>
      <c r="K19" s="66" t="s">
        <v>211</v>
      </c>
      <c r="L19" s="66" t="s">
        <v>211</v>
      </c>
      <c r="M19" s="66" t="s">
        <v>3832</v>
      </c>
      <c r="N19" s="62" t="s">
        <v>3832</v>
      </c>
      <c r="O19" s="62" t="s">
        <v>212</v>
      </c>
      <c r="P19" s="62"/>
      <c r="Q19" s="66" t="s">
        <v>5076</v>
      </c>
      <c r="R19" s="62"/>
      <c r="S19" s="62" t="s">
        <v>5141</v>
      </c>
      <c r="T19" s="62" t="s">
        <v>5142</v>
      </c>
      <c r="U19" s="264" t="s">
        <v>5143</v>
      </c>
      <c r="V19" s="264" t="s">
        <v>5144</v>
      </c>
      <c r="W19" s="264" t="s">
        <v>3815</v>
      </c>
      <c r="X19" s="62">
        <v>1</v>
      </c>
      <c r="Y19" s="67" t="s">
        <v>5145</v>
      </c>
      <c r="Z19" s="63">
        <v>16332</v>
      </c>
      <c r="AA19" s="62">
        <f ca="1">+DATEDIF(Z19,TODAY(),"y")</f>
        <v>74</v>
      </c>
      <c r="AB19" s="62" t="s">
        <v>218</v>
      </c>
      <c r="AC19" s="63">
        <v>43056</v>
      </c>
      <c r="AD19" s="62">
        <v>1</v>
      </c>
      <c r="AE19" s="62">
        <v>10</v>
      </c>
      <c r="AF19" s="62">
        <v>10</v>
      </c>
      <c r="AG19" s="62">
        <v>1</v>
      </c>
      <c r="AH19" s="68"/>
      <c r="AI19" s="68">
        <v>1</v>
      </c>
      <c r="AJ19" s="68">
        <v>2</v>
      </c>
      <c r="AK19" s="68"/>
      <c r="AL19" s="299">
        <v>2</v>
      </c>
      <c r="AM19" s="62"/>
      <c r="AN19" s="62"/>
      <c r="AO19" s="300">
        <f>+COUNTIF(AL19:AN19,1)</f>
        <v>0</v>
      </c>
      <c r="AP19" s="69"/>
      <c r="AQ19" s="69"/>
      <c r="AR19" s="62"/>
      <c r="AS19" s="62"/>
      <c r="AT19" s="62"/>
      <c r="AU19" s="70"/>
      <c r="AV19" s="70"/>
      <c r="AX19" s="271"/>
      <c r="AY19" s="272">
        <v>1</v>
      </c>
    </row>
    <row r="20" spans="1:51">
      <c r="A20" s="62">
        <v>2018</v>
      </c>
      <c r="B20" s="62" t="s">
        <v>5305</v>
      </c>
      <c r="C20" s="63">
        <v>43434</v>
      </c>
      <c r="D20" s="62" t="s">
        <v>205</v>
      </c>
      <c r="E20" s="62" t="s">
        <v>206</v>
      </c>
      <c r="F20" s="62" t="s">
        <v>5073</v>
      </c>
      <c r="G20" s="62" t="s">
        <v>210</v>
      </c>
      <c r="H20" s="62" t="s">
        <v>209</v>
      </c>
      <c r="I20" s="64" t="s">
        <v>5074</v>
      </c>
      <c r="J20" s="65" t="s">
        <v>5075</v>
      </c>
      <c r="K20" s="66" t="s">
        <v>211</v>
      </c>
      <c r="L20" s="66" t="s">
        <v>211</v>
      </c>
      <c r="M20" s="66" t="s">
        <v>3832</v>
      </c>
      <c r="N20" s="62" t="s">
        <v>3832</v>
      </c>
      <c r="O20" s="62" t="s">
        <v>212</v>
      </c>
      <c r="P20" s="62"/>
      <c r="Q20" s="66" t="s">
        <v>5076</v>
      </c>
      <c r="R20" s="62"/>
      <c r="S20" s="62" t="s">
        <v>5146</v>
      </c>
      <c r="T20" s="62" t="s">
        <v>5147</v>
      </c>
      <c r="U20" s="264" t="s">
        <v>4899</v>
      </c>
      <c r="V20" s="264" t="s">
        <v>4900</v>
      </c>
      <c r="W20" s="264" t="s">
        <v>4901</v>
      </c>
      <c r="X20" s="62">
        <v>1</v>
      </c>
      <c r="Y20" s="67" t="s">
        <v>4902</v>
      </c>
      <c r="Z20" s="63">
        <v>17974</v>
      </c>
      <c r="AA20" s="62">
        <f ca="1">+DATEDIF(Z20,TODAY(),"y")</f>
        <v>69</v>
      </c>
      <c r="AB20" s="62" t="s">
        <v>218</v>
      </c>
      <c r="AC20" s="63">
        <v>42726</v>
      </c>
      <c r="AD20" s="62">
        <v>5</v>
      </c>
      <c r="AE20" s="62">
        <v>10</v>
      </c>
      <c r="AF20" s="62">
        <v>10</v>
      </c>
      <c r="AG20" s="62">
        <v>1</v>
      </c>
      <c r="AH20" s="68"/>
      <c r="AI20" s="68">
        <v>1</v>
      </c>
      <c r="AJ20" s="68">
        <v>2</v>
      </c>
      <c r="AK20" s="68"/>
      <c r="AL20" s="299">
        <v>2</v>
      </c>
      <c r="AM20" s="62"/>
      <c r="AN20" s="62"/>
      <c r="AO20" s="300">
        <f>+COUNTIF(AL20:AN20,1)</f>
        <v>0</v>
      </c>
      <c r="AP20" s="69"/>
      <c r="AQ20" s="69"/>
      <c r="AR20" s="62"/>
      <c r="AS20" s="62"/>
      <c r="AT20" s="62">
        <v>10</v>
      </c>
      <c r="AU20" s="70"/>
      <c r="AV20" s="70"/>
      <c r="AX20" s="271">
        <v>43159</v>
      </c>
      <c r="AY20" s="272">
        <v>2</v>
      </c>
    </row>
    <row r="21" spans="1:51">
      <c r="A21" s="62">
        <v>2018</v>
      </c>
      <c r="B21" s="62" t="s">
        <v>5305</v>
      </c>
      <c r="C21" s="63">
        <v>43434</v>
      </c>
      <c r="D21" s="62" t="s">
        <v>205</v>
      </c>
      <c r="E21" s="62" t="s">
        <v>206</v>
      </c>
      <c r="F21" s="62" t="s">
        <v>5073</v>
      </c>
      <c r="G21" s="62" t="s">
        <v>210</v>
      </c>
      <c r="H21" s="62" t="s">
        <v>209</v>
      </c>
      <c r="I21" s="64" t="s">
        <v>5074</v>
      </c>
      <c r="J21" s="65" t="s">
        <v>5075</v>
      </c>
      <c r="K21" s="66" t="s">
        <v>211</v>
      </c>
      <c r="L21" s="66" t="s">
        <v>211</v>
      </c>
      <c r="M21" s="66" t="s">
        <v>3832</v>
      </c>
      <c r="N21" s="62" t="s">
        <v>3832</v>
      </c>
      <c r="O21" s="62" t="s">
        <v>212</v>
      </c>
      <c r="P21" s="62"/>
      <c r="Q21" s="66" t="s">
        <v>5076</v>
      </c>
      <c r="R21" s="62"/>
      <c r="S21" s="62" t="s">
        <v>5148</v>
      </c>
      <c r="T21" s="62" t="s">
        <v>5149</v>
      </c>
      <c r="U21" s="264" t="s">
        <v>4904</v>
      </c>
      <c r="V21" s="264" t="s">
        <v>904</v>
      </c>
      <c r="W21" s="264" t="s">
        <v>1559</v>
      </c>
      <c r="X21" s="62">
        <v>1</v>
      </c>
      <c r="Y21" s="67" t="s">
        <v>295</v>
      </c>
      <c r="Z21" s="63">
        <v>12557</v>
      </c>
      <c r="AA21" s="62">
        <f ca="1">+DATEDIF(Z21,TODAY(),"y")</f>
        <v>84</v>
      </c>
      <c r="AB21" s="62" t="s">
        <v>220</v>
      </c>
      <c r="AC21" s="63">
        <v>43153</v>
      </c>
      <c r="AD21" s="62">
        <v>3</v>
      </c>
      <c r="AE21" s="62">
        <v>4</v>
      </c>
      <c r="AF21" s="62">
        <v>10</v>
      </c>
      <c r="AG21" s="62">
        <v>1</v>
      </c>
      <c r="AH21" s="68"/>
      <c r="AI21" s="68">
        <v>1</v>
      </c>
      <c r="AJ21" s="68">
        <v>2</v>
      </c>
      <c r="AK21" s="68"/>
      <c r="AL21" s="299">
        <v>2</v>
      </c>
      <c r="AM21" s="62"/>
      <c r="AN21" s="62"/>
      <c r="AO21" s="300">
        <f>+COUNTIF(AL21:AN21,1)</f>
        <v>0</v>
      </c>
      <c r="AP21" s="69"/>
      <c r="AQ21" s="69"/>
      <c r="AR21" s="62"/>
      <c r="AS21" s="62"/>
      <c r="AT21" s="62">
        <v>9</v>
      </c>
      <c r="AU21" s="70"/>
      <c r="AV21" s="70"/>
      <c r="AX21" s="271">
        <v>43154</v>
      </c>
      <c r="AY21" s="272">
        <v>2</v>
      </c>
    </row>
    <row r="22" spans="1:51" s="102" customFormat="1">
      <c r="A22" s="101">
        <v>2018</v>
      </c>
      <c r="B22" s="101" t="s">
        <v>5305</v>
      </c>
      <c r="C22" s="103">
        <v>43434</v>
      </c>
      <c r="D22" s="101" t="s">
        <v>205</v>
      </c>
      <c r="E22" s="101" t="s">
        <v>206</v>
      </c>
      <c r="F22" s="101" t="s">
        <v>5073</v>
      </c>
      <c r="G22" s="101" t="s">
        <v>210</v>
      </c>
      <c r="H22" s="101" t="s">
        <v>209</v>
      </c>
      <c r="I22" s="104" t="s">
        <v>5074</v>
      </c>
      <c r="J22" s="105" t="s">
        <v>5075</v>
      </c>
      <c r="K22" s="106" t="s">
        <v>211</v>
      </c>
      <c r="L22" s="106" t="s">
        <v>211</v>
      </c>
      <c r="M22" s="106" t="s">
        <v>3832</v>
      </c>
      <c r="N22" s="101" t="s">
        <v>3832</v>
      </c>
      <c r="O22" s="101" t="s">
        <v>212</v>
      </c>
      <c r="P22" s="101"/>
      <c r="Q22" s="106" t="s">
        <v>5076</v>
      </c>
      <c r="R22" s="101"/>
      <c r="S22" s="101" t="s">
        <v>5150</v>
      </c>
      <c r="T22" s="101" t="s">
        <v>5151</v>
      </c>
      <c r="U22" s="265" t="s">
        <v>3993</v>
      </c>
      <c r="V22" s="265" t="s">
        <v>3994</v>
      </c>
      <c r="W22" s="265" t="s">
        <v>3995</v>
      </c>
      <c r="X22" s="101">
        <v>1</v>
      </c>
      <c r="Y22" s="107" t="s">
        <v>3996</v>
      </c>
      <c r="Z22" s="103">
        <v>16633</v>
      </c>
      <c r="AA22" s="101">
        <f ca="1">+DATEDIF(Z22,TODAY(),"y")</f>
        <v>73</v>
      </c>
      <c r="AB22" s="101" t="s">
        <v>218</v>
      </c>
      <c r="AC22" s="103">
        <v>43238</v>
      </c>
      <c r="AD22" s="101">
        <v>5</v>
      </c>
      <c r="AE22" s="101">
        <v>1</v>
      </c>
      <c r="AF22" s="101">
        <v>10</v>
      </c>
      <c r="AG22" s="337">
        <v>3</v>
      </c>
      <c r="AH22" s="108"/>
      <c r="AI22" s="108">
        <v>2</v>
      </c>
      <c r="AJ22" s="108">
        <v>2</v>
      </c>
      <c r="AK22" s="108"/>
      <c r="AL22" s="299">
        <v>2</v>
      </c>
      <c r="AM22" s="101"/>
      <c r="AN22" s="101"/>
      <c r="AO22" s="302">
        <f>+COUNTIF(AL22:AN22,1)</f>
        <v>0</v>
      </c>
      <c r="AP22" s="109"/>
      <c r="AQ22" s="109"/>
      <c r="AR22" s="101"/>
      <c r="AS22" s="101"/>
      <c r="AT22" s="101">
        <v>10</v>
      </c>
      <c r="AU22" s="110">
        <v>43412</v>
      </c>
      <c r="AV22" s="111"/>
      <c r="AW22"/>
      <c r="AX22" s="273"/>
      <c r="AY22" s="274">
        <v>1</v>
      </c>
    </row>
    <row r="23" spans="1:51">
      <c r="A23" s="62">
        <v>2018</v>
      </c>
      <c r="B23" s="62" t="s">
        <v>5305</v>
      </c>
      <c r="C23" s="63">
        <v>43434</v>
      </c>
      <c r="D23" s="62" t="s">
        <v>205</v>
      </c>
      <c r="E23" s="62" t="s">
        <v>206</v>
      </c>
      <c r="F23" s="62" t="s">
        <v>5073</v>
      </c>
      <c r="G23" s="62" t="s">
        <v>210</v>
      </c>
      <c r="H23" s="62" t="s">
        <v>209</v>
      </c>
      <c r="I23" s="64" t="s">
        <v>5074</v>
      </c>
      <c r="J23" s="65" t="s">
        <v>5075</v>
      </c>
      <c r="K23" s="66" t="s">
        <v>211</v>
      </c>
      <c r="L23" s="66" t="s">
        <v>211</v>
      </c>
      <c r="M23" s="66" t="s">
        <v>3832</v>
      </c>
      <c r="N23" s="62" t="s">
        <v>3832</v>
      </c>
      <c r="O23" s="62" t="s">
        <v>212</v>
      </c>
      <c r="P23" s="62"/>
      <c r="Q23" s="66" t="s">
        <v>5076</v>
      </c>
      <c r="R23" s="62"/>
      <c r="S23" s="62" t="s">
        <v>5152</v>
      </c>
      <c r="T23" s="62" t="s">
        <v>5153</v>
      </c>
      <c r="U23" s="264" t="s">
        <v>1228</v>
      </c>
      <c r="V23" s="264" t="s">
        <v>887</v>
      </c>
      <c r="W23" s="264" t="s">
        <v>1619</v>
      </c>
      <c r="X23" s="62">
        <v>1</v>
      </c>
      <c r="Y23" s="67" t="s">
        <v>658</v>
      </c>
      <c r="Z23" s="63">
        <v>20021</v>
      </c>
      <c r="AA23" s="62">
        <f ca="1">+DATEDIF(Z23,TODAY(),"y")</f>
        <v>64</v>
      </c>
      <c r="AB23" s="62" t="s">
        <v>218</v>
      </c>
      <c r="AC23" s="63">
        <v>43256</v>
      </c>
      <c r="AD23" s="62">
        <v>1</v>
      </c>
      <c r="AE23" s="62">
        <v>10</v>
      </c>
      <c r="AF23" s="62">
        <v>10</v>
      </c>
      <c r="AG23" s="62">
        <v>1</v>
      </c>
      <c r="AH23" s="68"/>
      <c r="AI23" s="68">
        <v>1</v>
      </c>
      <c r="AJ23" s="68">
        <v>2</v>
      </c>
      <c r="AK23" s="68"/>
      <c r="AL23" s="299">
        <v>2</v>
      </c>
      <c r="AM23" s="62"/>
      <c r="AN23" s="62"/>
      <c r="AO23" s="300">
        <f>+COUNTIF(AL23:AN23,1)</f>
        <v>0</v>
      </c>
      <c r="AP23" s="69"/>
      <c r="AQ23" s="69"/>
      <c r="AR23" s="62"/>
      <c r="AS23" s="62"/>
      <c r="AT23" s="62">
        <v>5</v>
      </c>
      <c r="AU23" s="70"/>
      <c r="AV23" s="70"/>
      <c r="AX23" s="268">
        <v>43326</v>
      </c>
      <c r="AY23" s="269">
        <v>2</v>
      </c>
    </row>
    <row r="24" spans="1:51">
      <c r="A24" s="62">
        <v>2018</v>
      </c>
      <c r="B24" s="62" t="s">
        <v>5305</v>
      </c>
      <c r="C24" s="63">
        <v>43434</v>
      </c>
      <c r="D24" s="62" t="s">
        <v>205</v>
      </c>
      <c r="E24" s="62" t="s">
        <v>206</v>
      </c>
      <c r="F24" s="62" t="s">
        <v>5073</v>
      </c>
      <c r="G24" s="62" t="s">
        <v>210</v>
      </c>
      <c r="H24" s="62" t="s">
        <v>209</v>
      </c>
      <c r="I24" s="64" t="s">
        <v>5074</v>
      </c>
      <c r="J24" s="65" t="s">
        <v>5075</v>
      </c>
      <c r="K24" s="66" t="s">
        <v>211</v>
      </c>
      <c r="L24" s="66" t="s">
        <v>211</v>
      </c>
      <c r="M24" s="66" t="s">
        <v>3832</v>
      </c>
      <c r="N24" s="62" t="s">
        <v>3832</v>
      </c>
      <c r="O24" s="62" t="s">
        <v>212</v>
      </c>
      <c r="P24" s="62"/>
      <c r="Q24" s="66" t="s">
        <v>5076</v>
      </c>
      <c r="R24" s="62"/>
      <c r="S24" s="62" t="s">
        <v>5154</v>
      </c>
      <c r="T24" s="62" t="s">
        <v>5155</v>
      </c>
      <c r="U24" s="264" t="s">
        <v>5156</v>
      </c>
      <c r="V24" s="264" t="s">
        <v>1330</v>
      </c>
      <c r="W24" s="264" t="s">
        <v>5157</v>
      </c>
      <c r="X24" s="62">
        <v>1</v>
      </c>
      <c r="Y24" s="67" t="s">
        <v>5158</v>
      </c>
      <c r="Z24" s="63">
        <v>16967</v>
      </c>
      <c r="AA24" s="62">
        <f ca="1">+DATEDIF(Z24,TODAY(),"y")</f>
        <v>72</v>
      </c>
      <c r="AB24" s="62" t="s">
        <v>218</v>
      </c>
      <c r="AC24" s="63">
        <v>41507</v>
      </c>
      <c r="AD24" s="62">
        <v>5</v>
      </c>
      <c r="AE24" s="62">
        <v>10</v>
      </c>
      <c r="AF24" s="62">
        <v>10</v>
      </c>
      <c r="AG24" s="62">
        <v>1</v>
      </c>
      <c r="AH24" s="68"/>
      <c r="AI24" s="68">
        <v>1</v>
      </c>
      <c r="AJ24" s="68">
        <v>2</v>
      </c>
      <c r="AK24" s="68"/>
      <c r="AL24" s="299">
        <v>2</v>
      </c>
      <c r="AM24" s="62"/>
      <c r="AN24" s="62"/>
      <c r="AO24" s="300">
        <f>+COUNTIF(AL24:AN24,1)</f>
        <v>0</v>
      </c>
      <c r="AP24" s="69"/>
      <c r="AQ24" s="69"/>
      <c r="AR24" s="62"/>
      <c r="AS24" s="62"/>
      <c r="AT24" s="62"/>
      <c r="AU24" s="62"/>
      <c r="AV24" s="62"/>
      <c r="AX24" s="275"/>
      <c r="AY24" s="272">
        <v>1</v>
      </c>
    </row>
    <row r="25" spans="1:51">
      <c r="A25" s="62">
        <v>2018</v>
      </c>
      <c r="B25" s="62" t="s">
        <v>5305</v>
      </c>
      <c r="C25" s="63">
        <v>43434</v>
      </c>
      <c r="D25" s="62" t="s">
        <v>205</v>
      </c>
      <c r="E25" s="62" t="s">
        <v>206</v>
      </c>
      <c r="F25" s="62" t="s">
        <v>5073</v>
      </c>
      <c r="G25" s="62" t="s">
        <v>210</v>
      </c>
      <c r="H25" s="62" t="s">
        <v>209</v>
      </c>
      <c r="I25" s="64" t="s">
        <v>5074</v>
      </c>
      <c r="J25" s="65" t="s">
        <v>5075</v>
      </c>
      <c r="K25" s="66" t="s">
        <v>211</v>
      </c>
      <c r="L25" s="66" t="s">
        <v>211</v>
      </c>
      <c r="M25" s="66" t="s">
        <v>3832</v>
      </c>
      <c r="N25" s="62" t="s">
        <v>3832</v>
      </c>
      <c r="O25" s="62" t="s">
        <v>212</v>
      </c>
      <c r="P25" s="62"/>
      <c r="Q25" s="66" t="s">
        <v>5076</v>
      </c>
      <c r="R25" s="62"/>
      <c r="S25" s="62" t="s">
        <v>5159</v>
      </c>
      <c r="T25" s="62" t="s">
        <v>5160</v>
      </c>
      <c r="U25" s="264" t="s">
        <v>4921</v>
      </c>
      <c r="V25" s="264" t="s">
        <v>945</v>
      </c>
      <c r="W25" s="264" t="s">
        <v>931</v>
      </c>
      <c r="X25" s="62">
        <v>1</v>
      </c>
      <c r="Y25" s="67" t="s">
        <v>4922</v>
      </c>
      <c r="Z25" s="63">
        <v>15114</v>
      </c>
      <c r="AA25" s="62">
        <f ca="1">+DATEDIF(Z25,TODAY(),"y")</f>
        <v>77</v>
      </c>
      <c r="AB25" s="62" t="s">
        <v>218</v>
      </c>
      <c r="AC25" s="63">
        <v>43039</v>
      </c>
      <c r="AD25" s="62">
        <v>1</v>
      </c>
      <c r="AE25" s="62">
        <v>10</v>
      </c>
      <c r="AF25" s="62">
        <v>10</v>
      </c>
      <c r="AG25" s="62">
        <v>1</v>
      </c>
      <c r="AH25" s="68"/>
      <c r="AI25" s="68">
        <v>1</v>
      </c>
      <c r="AJ25" s="68">
        <v>2</v>
      </c>
      <c r="AK25" s="68"/>
      <c r="AL25" s="299">
        <v>2</v>
      </c>
      <c r="AM25" s="62"/>
      <c r="AN25" s="62"/>
      <c r="AO25" s="300">
        <f>+COUNTIF(AL25:AN25,1)</f>
        <v>0</v>
      </c>
      <c r="AP25" s="69"/>
      <c r="AQ25" s="69"/>
      <c r="AR25" s="62"/>
      <c r="AS25" s="62"/>
      <c r="AT25" s="62">
        <v>10</v>
      </c>
      <c r="AU25" s="70"/>
      <c r="AV25" s="70"/>
      <c r="AX25" s="271">
        <v>43186</v>
      </c>
      <c r="AY25" s="272">
        <v>2</v>
      </c>
    </row>
    <row r="26" spans="1:51">
      <c r="A26" s="62">
        <v>2018</v>
      </c>
      <c r="B26" s="62" t="s">
        <v>5305</v>
      </c>
      <c r="C26" s="63">
        <v>43434</v>
      </c>
      <c r="D26" s="62" t="s">
        <v>205</v>
      </c>
      <c r="E26" s="62" t="s">
        <v>206</v>
      </c>
      <c r="F26" s="62" t="s">
        <v>5073</v>
      </c>
      <c r="G26" s="62" t="s">
        <v>210</v>
      </c>
      <c r="H26" s="62" t="s">
        <v>209</v>
      </c>
      <c r="I26" s="64" t="s">
        <v>5074</v>
      </c>
      <c r="J26" s="65" t="s">
        <v>5075</v>
      </c>
      <c r="K26" s="66" t="s">
        <v>211</v>
      </c>
      <c r="L26" s="66" t="s">
        <v>211</v>
      </c>
      <c r="M26" s="66" t="s">
        <v>3832</v>
      </c>
      <c r="N26" s="62" t="s">
        <v>3832</v>
      </c>
      <c r="O26" s="62" t="s">
        <v>212</v>
      </c>
      <c r="P26" s="62"/>
      <c r="Q26" s="66" t="s">
        <v>5076</v>
      </c>
      <c r="R26" s="62"/>
      <c r="S26" s="62" t="s">
        <v>5161</v>
      </c>
      <c r="T26" s="62" t="s">
        <v>5162</v>
      </c>
      <c r="U26" s="264" t="s">
        <v>5163</v>
      </c>
      <c r="V26" s="264" t="s">
        <v>1404</v>
      </c>
      <c r="W26" s="264" t="s">
        <v>1624</v>
      </c>
      <c r="X26" s="62">
        <v>1</v>
      </c>
      <c r="Y26" s="67" t="s">
        <v>492</v>
      </c>
      <c r="Z26" s="63">
        <v>12062</v>
      </c>
      <c r="AA26" s="62">
        <f ca="1">+DATEDIF(Z26,TODAY(),"y")</f>
        <v>85</v>
      </c>
      <c r="AB26" s="62" t="s">
        <v>218</v>
      </c>
      <c r="AC26" s="63">
        <v>43276</v>
      </c>
      <c r="AD26" s="62">
        <v>5</v>
      </c>
      <c r="AE26" s="62">
        <v>10</v>
      </c>
      <c r="AF26" s="62">
        <v>10</v>
      </c>
      <c r="AG26" s="62">
        <v>1</v>
      </c>
      <c r="AH26" s="68"/>
      <c r="AI26" s="68">
        <v>1</v>
      </c>
      <c r="AJ26" s="68">
        <v>2</v>
      </c>
      <c r="AK26" s="68"/>
      <c r="AL26" s="299">
        <v>2</v>
      </c>
      <c r="AM26" s="62"/>
      <c r="AN26" s="62"/>
      <c r="AO26" s="300">
        <f>+COUNTIF(AL26:AN26,1)</f>
        <v>0</v>
      </c>
      <c r="AP26" s="69"/>
      <c r="AQ26" s="69"/>
      <c r="AR26" s="62"/>
      <c r="AS26" s="62"/>
      <c r="AT26" s="62">
        <v>12</v>
      </c>
      <c r="AU26" s="70"/>
      <c r="AV26" s="70"/>
      <c r="AX26" s="268">
        <v>43277</v>
      </c>
      <c r="AY26" s="269">
        <v>2</v>
      </c>
    </row>
    <row r="27" spans="1:51">
      <c r="A27" s="62">
        <v>2018</v>
      </c>
      <c r="B27" s="62" t="s">
        <v>5305</v>
      </c>
      <c r="C27" s="63">
        <v>43434</v>
      </c>
      <c r="D27" s="62" t="s">
        <v>205</v>
      </c>
      <c r="E27" s="62" t="s">
        <v>206</v>
      </c>
      <c r="F27" s="62" t="s">
        <v>5073</v>
      </c>
      <c r="G27" s="62" t="s">
        <v>210</v>
      </c>
      <c r="H27" s="62" t="s">
        <v>209</v>
      </c>
      <c r="I27" s="64" t="s">
        <v>5074</v>
      </c>
      <c r="J27" s="65" t="s">
        <v>5075</v>
      </c>
      <c r="K27" s="66" t="s">
        <v>211</v>
      </c>
      <c r="L27" s="66" t="s">
        <v>211</v>
      </c>
      <c r="M27" s="66" t="s">
        <v>3832</v>
      </c>
      <c r="N27" s="62" t="s">
        <v>3832</v>
      </c>
      <c r="O27" s="62" t="s">
        <v>212</v>
      </c>
      <c r="P27" s="62"/>
      <c r="Q27" s="66" t="s">
        <v>5076</v>
      </c>
      <c r="R27" s="62"/>
      <c r="S27" s="62" t="s">
        <v>5164</v>
      </c>
      <c r="T27" s="62" t="s">
        <v>5165</v>
      </c>
      <c r="U27" s="264" t="s">
        <v>5166</v>
      </c>
      <c r="V27" s="264" t="s">
        <v>5167</v>
      </c>
      <c r="W27" s="264" t="s">
        <v>5130</v>
      </c>
      <c r="X27" s="62">
        <v>1</v>
      </c>
      <c r="Y27" s="67" t="s">
        <v>5168</v>
      </c>
      <c r="Z27" s="63">
        <v>14928</v>
      </c>
      <c r="AA27" s="62">
        <f ca="1">+DATEDIF(Z27,TODAY(),"y")</f>
        <v>78</v>
      </c>
      <c r="AB27" s="62" t="s">
        <v>218</v>
      </c>
      <c r="AC27" s="63">
        <v>41549</v>
      </c>
      <c r="AD27" s="62">
        <v>1</v>
      </c>
      <c r="AE27" s="62">
        <v>10</v>
      </c>
      <c r="AF27" s="62">
        <v>10</v>
      </c>
      <c r="AG27" s="62">
        <v>1</v>
      </c>
      <c r="AH27" s="68"/>
      <c r="AI27" s="68">
        <v>1</v>
      </c>
      <c r="AJ27" s="68">
        <v>2</v>
      </c>
      <c r="AK27" s="68"/>
      <c r="AL27" s="299">
        <v>2</v>
      </c>
      <c r="AM27" s="62"/>
      <c r="AN27" s="62"/>
      <c r="AO27" s="300">
        <f>+COUNTIF(AL27:AN27,1)</f>
        <v>0</v>
      </c>
      <c r="AP27" s="69"/>
      <c r="AQ27" s="69"/>
      <c r="AR27" s="62"/>
      <c r="AS27" s="62"/>
      <c r="AT27" s="62"/>
      <c r="AU27" s="70"/>
      <c r="AV27" s="70"/>
      <c r="AX27" s="271"/>
      <c r="AY27" s="272">
        <v>1</v>
      </c>
    </row>
    <row r="28" spans="1:51">
      <c r="A28" s="62">
        <v>2018</v>
      </c>
      <c r="B28" s="62" t="s">
        <v>5305</v>
      </c>
      <c r="C28" s="63">
        <v>43434</v>
      </c>
      <c r="D28" s="62" t="s">
        <v>205</v>
      </c>
      <c r="E28" s="62" t="s">
        <v>206</v>
      </c>
      <c r="F28" s="62" t="s">
        <v>5073</v>
      </c>
      <c r="G28" s="62" t="s">
        <v>210</v>
      </c>
      <c r="H28" s="62" t="s">
        <v>209</v>
      </c>
      <c r="I28" s="64" t="s">
        <v>5074</v>
      </c>
      <c r="J28" s="65" t="s">
        <v>5075</v>
      </c>
      <c r="K28" s="66" t="s">
        <v>211</v>
      </c>
      <c r="L28" s="66" t="s">
        <v>211</v>
      </c>
      <c r="M28" s="66" t="s">
        <v>3832</v>
      </c>
      <c r="N28" s="62" t="s">
        <v>3832</v>
      </c>
      <c r="O28" s="62" t="s">
        <v>212</v>
      </c>
      <c r="P28" s="62"/>
      <c r="Q28" s="66" t="s">
        <v>5076</v>
      </c>
      <c r="R28" s="62"/>
      <c r="S28" s="62" t="s">
        <v>5169</v>
      </c>
      <c r="T28" s="62" t="s">
        <v>5170</v>
      </c>
      <c r="U28" s="264" t="s">
        <v>943</v>
      </c>
      <c r="V28" s="264" t="s">
        <v>930</v>
      </c>
      <c r="W28" s="264" t="s">
        <v>935</v>
      </c>
      <c r="X28" s="62">
        <v>1</v>
      </c>
      <c r="Y28" s="67" t="s">
        <v>5171</v>
      </c>
      <c r="Z28" s="63">
        <v>11818</v>
      </c>
      <c r="AA28" s="62">
        <f ca="1">+DATEDIF(Z28,TODAY(),"y")</f>
        <v>86</v>
      </c>
      <c r="AB28" s="62" t="s">
        <v>218</v>
      </c>
      <c r="AC28" s="63">
        <v>42562</v>
      </c>
      <c r="AD28" s="62">
        <v>5</v>
      </c>
      <c r="AE28" s="62">
        <v>10</v>
      </c>
      <c r="AF28" s="62">
        <v>10</v>
      </c>
      <c r="AG28" s="62">
        <v>1</v>
      </c>
      <c r="AH28" s="68"/>
      <c r="AI28" s="68">
        <v>1</v>
      </c>
      <c r="AJ28" s="68">
        <v>2</v>
      </c>
      <c r="AK28" s="68"/>
      <c r="AL28" s="299">
        <v>2</v>
      </c>
      <c r="AM28" s="62"/>
      <c r="AN28" s="62"/>
      <c r="AO28" s="300">
        <f>+COUNTIF(AL28:AN28,1)</f>
        <v>0</v>
      </c>
      <c r="AP28" s="69"/>
      <c r="AQ28" s="69"/>
      <c r="AR28" s="62"/>
      <c r="AS28" s="62"/>
      <c r="AT28" s="62">
        <v>8</v>
      </c>
      <c r="AU28" s="70"/>
      <c r="AV28" s="70"/>
      <c r="AX28" s="271">
        <v>43260</v>
      </c>
      <c r="AY28" s="272">
        <v>2</v>
      </c>
    </row>
    <row r="29" spans="1:51">
      <c r="A29" s="62">
        <v>2018</v>
      </c>
      <c r="B29" s="62" t="s">
        <v>5305</v>
      </c>
      <c r="C29" s="63">
        <v>43434</v>
      </c>
      <c r="D29" s="62" t="s">
        <v>205</v>
      </c>
      <c r="E29" s="62" t="s">
        <v>206</v>
      </c>
      <c r="F29" s="62" t="s">
        <v>5073</v>
      </c>
      <c r="G29" s="62" t="s">
        <v>210</v>
      </c>
      <c r="H29" s="62" t="s">
        <v>209</v>
      </c>
      <c r="I29" s="64" t="s">
        <v>5074</v>
      </c>
      <c r="J29" s="65" t="s">
        <v>5075</v>
      </c>
      <c r="K29" s="66" t="s">
        <v>211</v>
      </c>
      <c r="L29" s="66" t="s">
        <v>211</v>
      </c>
      <c r="M29" s="66" t="s">
        <v>3832</v>
      </c>
      <c r="N29" s="62" t="s">
        <v>3832</v>
      </c>
      <c r="O29" s="62" t="s">
        <v>212</v>
      </c>
      <c r="P29" s="62"/>
      <c r="Q29" s="66" t="s">
        <v>5076</v>
      </c>
      <c r="R29" s="62"/>
      <c r="S29" s="62" t="s">
        <v>5172</v>
      </c>
      <c r="T29" s="62" t="s">
        <v>5173</v>
      </c>
      <c r="U29" s="264" t="s">
        <v>5174</v>
      </c>
      <c r="V29" s="264" t="s">
        <v>5175</v>
      </c>
      <c r="W29" s="264" t="s">
        <v>4779</v>
      </c>
      <c r="X29" s="62">
        <v>1</v>
      </c>
      <c r="Y29" s="67" t="s">
        <v>5176</v>
      </c>
      <c r="Z29" s="63">
        <v>14819</v>
      </c>
      <c r="AA29" s="62">
        <f ca="1">+DATEDIF(Z29,TODAY(),"y")</f>
        <v>78</v>
      </c>
      <c r="AB29" s="62" t="s">
        <v>218</v>
      </c>
      <c r="AC29" s="63">
        <v>42549</v>
      </c>
      <c r="AD29" s="62">
        <v>5</v>
      </c>
      <c r="AE29" s="62">
        <v>10</v>
      </c>
      <c r="AF29" s="62">
        <v>10</v>
      </c>
      <c r="AG29" s="62">
        <v>1</v>
      </c>
      <c r="AH29" s="68"/>
      <c r="AI29" s="68">
        <v>1</v>
      </c>
      <c r="AJ29" s="68">
        <v>2</v>
      </c>
      <c r="AK29" s="68"/>
      <c r="AL29" s="299">
        <v>2</v>
      </c>
      <c r="AM29" s="62"/>
      <c r="AN29" s="62"/>
      <c r="AO29" s="300">
        <f>+COUNTIF(AL29:AN29,1)</f>
        <v>0</v>
      </c>
      <c r="AP29" s="69"/>
      <c r="AQ29" s="69"/>
      <c r="AR29" s="62"/>
      <c r="AS29" s="62"/>
      <c r="AT29" s="62"/>
      <c r="AU29" s="71"/>
      <c r="AV29" s="70"/>
      <c r="AX29" s="268"/>
      <c r="AY29" s="269">
        <v>1</v>
      </c>
    </row>
    <row r="30" spans="1:51">
      <c r="A30" s="62">
        <v>2018</v>
      </c>
      <c r="B30" s="62" t="s">
        <v>5305</v>
      </c>
      <c r="C30" s="63">
        <v>43434</v>
      </c>
      <c r="D30" s="62" t="s">
        <v>205</v>
      </c>
      <c r="E30" s="62" t="s">
        <v>206</v>
      </c>
      <c r="F30" s="62" t="s">
        <v>5073</v>
      </c>
      <c r="G30" s="62" t="s">
        <v>210</v>
      </c>
      <c r="H30" s="62" t="s">
        <v>209</v>
      </c>
      <c r="I30" s="64" t="s">
        <v>5074</v>
      </c>
      <c r="J30" s="65" t="s">
        <v>5075</v>
      </c>
      <c r="K30" s="66" t="s">
        <v>211</v>
      </c>
      <c r="L30" s="66" t="s">
        <v>211</v>
      </c>
      <c r="M30" s="66" t="s">
        <v>3832</v>
      </c>
      <c r="N30" s="62" t="s">
        <v>3832</v>
      </c>
      <c r="O30" s="62" t="s">
        <v>212</v>
      </c>
      <c r="P30" s="62"/>
      <c r="Q30" s="66" t="s">
        <v>5076</v>
      </c>
      <c r="R30" s="62"/>
      <c r="S30" s="62" t="s">
        <v>5177</v>
      </c>
      <c r="T30" s="62" t="s">
        <v>5178</v>
      </c>
      <c r="U30" s="264" t="s">
        <v>4016</v>
      </c>
      <c r="V30" s="264" t="s">
        <v>1423</v>
      </c>
      <c r="W30" s="264" t="s">
        <v>1645</v>
      </c>
      <c r="X30" s="62">
        <v>1</v>
      </c>
      <c r="Y30" s="67" t="s">
        <v>549</v>
      </c>
      <c r="Z30" s="63">
        <v>19180</v>
      </c>
      <c r="AA30" s="62">
        <f ca="1">+DATEDIF(Z30,TODAY(),"y")</f>
        <v>66</v>
      </c>
      <c r="AB30" s="62" t="s">
        <v>218</v>
      </c>
      <c r="AC30" s="63">
        <v>43301</v>
      </c>
      <c r="AD30" s="62">
        <v>5</v>
      </c>
      <c r="AE30" s="62">
        <v>10</v>
      </c>
      <c r="AF30" s="62">
        <v>10</v>
      </c>
      <c r="AG30" s="62">
        <v>1</v>
      </c>
      <c r="AH30" s="68"/>
      <c r="AI30" s="68">
        <v>1</v>
      </c>
      <c r="AJ30" s="68">
        <v>2</v>
      </c>
      <c r="AK30" s="68"/>
      <c r="AL30" s="299">
        <v>2</v>
      </c>
      <c r="AM30" s="62"/>
      <c r="AN30" s="62"/>
      <c r="AO30" s="300">
        <f>+COUNTIF(AL30:AN30,1)</f>
        <v>0</v>
      </c>
      <c r="AP30" s="69"/>
      <c r="AQ30" s="69"/>
      <c r="AR30" s="62"/>
      <c r="AS30" s="62"/>
      <c r="AT30" s="62"/>
      <c r="AU30" s="70"/>
      <c r="AV30" s="70"/>
      <c r="AX30" s="270"/>
      <c r="AY30" s="269">
        <v>1</v>
      </c>
    </row>
    <row r="31" spans="1:51">
      <c r="A31" s="62">
        <v>2018</v>
      </c>
      <c r="B31" s="62" t="s">
        <v>5305</v>
      </c>
      <c r="C31" s="63">
        <v>43434</v>
      </c>
      <c r="D31" s="62" t="s">
        <v>205</v>
      </c>
      <c r="E31" s="62" t="s">
        <v>206</v>
      </c>
      <c r="F31" s="62" t="s">
        <v>5073</v>
      </c>
      <c r="G31" s="62" t="s">
        <v>210</v>
      </c>
      <c r="H31" s="62" t="s">
        <v>209</v>
      </c>
      <c r="I31" s="64" t="s">
        <v>5074</v>
      </c>
      <c r="J31" s="65" t="s">
        <v>5075</v>
      </c>
      <c r="K31" s="66" t="s">
        <v>211</v>
      </c>
      <c r="L31" s="66" t="s">
        <v>211</v>
      </c>
      <c r="M31" s="66" t="s">
        <v>3832</v>
      </c>
      <c r="N31" s="62" t="s">
        <v>3832</v>
      </c>
      <c r="O31" s="62" t="s">
        <v>212</v>
      </c>
      <c r="P31" s="62"/>
      <c r="Q31" s="66" t="s">
        <v>5076</v>
      </c>
      <c r="R31" s="62"/>
      <c r="S31" s="62" t="s">
        <v>5179</v>
      </c>
      <c r="T31" s="62" t="s">
        <v>5180</v>
      </c>
      <c r="U31" s="264" t="s">
        <v>4941</v>
      </c>
      <c r="V31" s="264" t="s">
        <v>1383</v>
      </c>
      <c r="W31" s="264" t="s">
        <v>1601</v>
      </c>
      <c r="X31" s="62">
        <v>1</v>
      </c>
      <c r="Y31" s="67" t="s">
        <v>433</v>
      </c>
      <c r="Z31" s="63">
        <v>14966</v>
      </c>
      <c r="AA31" s="62">
        <f ca="1">+DATEDIF(Z31,TODAY(),"y")</f>
        <v>77</v>
      </c>
      <c r="AB31" s="62" t="s">
        <v>218</v>
      </c>
      <c r="AC31" s="63">
        <v>43300</v>
      </c>
      <c r="AD31" s="62">
        <v>5</v>
      </c>
      <c r="AE31" s="62">
        <v>10</v>
      </c>
      <c r="AF31" s="62">
        <v>10</v>
      </c>
      <c r="AG31" s="62">
        <v>1</v>
      </c>
      <c r="AH31" s="68"/>
      <c r="AI31" s="68">
        <v>2</v>
      </c>
      <c r="AJ31" s="68">
        <v>2</v>
      </c>
      <c r="AK31" s="68"/>
      <c r="AL31" s="299">
        <v>2</v>
      </c>
      <c r="AM31" s="62"/>
      <c r="AN31" s="62"/>
      <c r="AO31" s="300">
        <f>+COUNTIF(AL31:AN31,1)</f>
        <v>0</v>
      </c>
      <c r="AP31" s="69"/>
      <c r="AQ31" s="69"/>
      <c r="AR31" s="62"/>
      <c r="AS31" s="62"/>
      <c r="AT31" s="62"/>
      <c r="AU31" s="70"/>
      <c r="AV31" s="70"/>
      <c r="AX31" s="270"/>
      <c r="AY31" s="269">
        <v>1</v>
      </c>
    </row>
    <row r="32" spans="1:51">
      <c r="A32" s="62">
        <v>2018</v>
      </c>
      <c r="B32" s="62" t="s">
        <v>5305</v>
      </c>
      <c r="C32" s="63">
        <v>43434</v>
      </c>
      <c r="D32" s="62" t="s">
        <v>205</v>
      </c>
      <c r="E32" s="62" t="s">
        <v>206</v>
      </c>
      <c r="F32" s="62" t="s">
        <v>5073</v>
      </c>
      <c r="G32" s="62" t="s">
        <v>210</v>
      </c>
      <c r="H32" s="62" t="s">
        <v>209</v>
      </c>
      <c r="I32" s="64" t="s">
        <v>5074</v>
      </c>
      <c r="J32" s="65" t="s">
        <v>5075</v>
      </c>
      <c r="K32" s="66" t="s">
        <v>211</v>
      </c>
      <c r="L32" s="66" t="s">
        <v>211</v>
      </c>
      <c r="M32" s="66" t="s">
        <v>3832</v>
      </c>
      <c r="N32" s="62" t="s">
        <v>3832</v>
      </c>
      <c r="O32" s="62" t="s">
        <v>212</v>
      </c>
      <c r="P32" s="62"/>
      <c r="Q32" s="66" t="s">
        <v>5076</v>
      </c>
      <c r="R32" s="62"/>
      <c r="S32" s="62" t="s">
        <v>5181</v>
      </c>
      <c r="T32" s="62" t="s">
        <v>5182</v>
      </c>
      <c r="U32" s="264" t="s">
        <v>5183</v>
      </c>
      <c r="V32" s="264" t="s">
        <v>4092</v>
      </c>
      <c r="W32" s="264" t="s">
        <v>5184</v>
      </c>
      <c r="X32" s="62">
        <v>1</v>
      </c>
      <c r="Y32" s="67" t="s">
        <v>5185</v>
      </c>
      <c r="Z32" s="63">
        <v>15288</v>
      </c>
      <c r="AA32" s="62">
        <f ca="1">+DATEDIF(Z32,TODAY(),"y")</f>
        <v>77</v>
      </c>
      <c r="AB32" s="62" t="s">
        <v>218</v>
      </c>
      <c r="AC32" s="63">
        <v>42544</v>
      </c>
      <c r="AD32" s="62">
        <v>5</v>
      </c>
      <c r="AE32" s="62">
        <v>10</v>
      </c>
      <c r="AF32" s="62">
        <v>10</v>
      </c>
      <c r="AG32" s="62">
        <v>1</v>
      </c>
      <c r="AH32" s="68"/>
      <c r="AI32" s="68">
        <v>1</v>
      </c>
      <c r="AJ32" s="68">
        <v>2</v>
      </c>
      <c r="AK32" s="68"/>
      <c r="AL32" s="299">
        <v>2</v>
      </c>
      <c r="AM32" s="62"/>
      <c r="AN32" s="62"/>
      <c r="AO32" s="300">
        <f>+COUNTIF(AL32:AN32,1)</f>
        <v>0</v>
      </c>
      <c r="AP32" s="69"/>
      <c r="AQ32" s="69"/>
      <c r="AR32" s="62"/>
      <c r="AS32" s="62"/>
      <c r="AT32" s="62"/>
      <c r="AU32" s="70"/>
      <c r="AV32" s="70"/>
      <c r="AX32" s="270"/>
      <c r="AY32" s="269">
        <v>1</v>
      </c>
    </row>
    <row r="33" spans="1:51">
      <c r="A33" s="62">
        <v>2018</v>
      </c>
      <c r="B33" s="62" t="s">
        <v>5305</v>
      </c>
      <c r="C33" s="63">
        <v>43434</v>
      </c>
      <c r="D33" s="62" t="s">
        <v>205</v>
      </c>
      <c r="E33" s="62" t="s">
        <v>206</v>
      </c>
      <c r="F33" s="62" t="s">
        <v>5073</v>
      </c>
      <c r="G33" s="62" t="s">
        <v>210</v>
      </c>
      <c r="H33" s="62" t="s">
        <v>209</v>
      </c>
      <c r="I33" s="64" t="s">
        <v>5074</v>
      </c>
      <c r="J33" s="65" t="s">
        <v>5075</v>
      </c>
      <c r="K33" s="66" t="s">
        <v>211</v>
      </c>
      <c r="L33" s="66" t="s">
        <v>211</v>
      </c>
      <c r="M33" s="66" t="s">
        <v>3832</v>
      </c>
      <c r="N33" s="62" t="s">
        <v>3832</v>
      </c>
      <c r="O33" s="62" t="s">
        <v>212</v>
      </c>
      <c r="P33" s="62"/>
      <c r="Q33" s="66" t="s">
        <v>5076</v>
      </c>
      <c r="R33" s="62"/>
      <c r="S33" s="62" t="s">
        <v>5186</v>
      </c>
      <c r="T33" s="62" t="s">
        <v>5187</v>
      </c>
      <c r="U33" s="264" t="s">
        <v>4027</v>
      </c>
      <c r="V33" s="264" t="s">
        <v>1402</v>
      </c>
      <c r="W33" s="264" t="s">
        <v>1621</v>
      </c>
      <c r="X33" s="62">
        <v>7</v>
      </c>
      <c r="Y33" s="67" t="s">
        <v>219</v>
      </c>
      <c r="Z33" s="63">
        <v>19525</v>
      </c>
      <c r="AA33" s="62">
        <f ca="1">+DATEDIF(Z33,TODAY(),"y")</f>
        <v>65</v>
      </c>
      <c r="AB33" s="62" t="s">
        <v>218</v>
      </c>
      <c r="AC33" s="63">
        <v>43265</v>
      </c>
      <c r="AD33" s="62">
        <v>5</v>
      </c>
      <c r="AE33" s="62">
        <v>10</v>
      </c>
      <c r="AF33" s="62">
        <v>10</v>
      </c>
      <c r="AG33" s="62">
        <v>1</v>
      </c>
      <c r="AH33" s="68"/>
      <c r="AI33" s="300">
        <v>2</v>
      </c>
      <c r="AJ33" s="300">
        <v>3</v>
      </c>
      <c r="AK33" s="68"/>
      <c r="AL33" s="299">
        <v>1</v>
      </c>
      <c r="AM33" s="62">
        <v>1</v>
      </c>
      <c r="AN33" s="62">
        <v>1</v>
      </c>
      <c r="AO33" s="300">
        <f>+COUNTIF(AL33:AN33,1)</f>
        <v>3</v>
      </c>
      <c r="AP33" s="69"/>
      <c r="AQ33" s="69"/>
      <c r="AR33" s="62"/>
      <c r="AS33" s="62"/>
      <c r="AT33" s="62">
        <v>5</v>
      </c>
      <c r="AU33" s="70"/>
      <c r="AV33" s="70"/>
      <c r="AX33" s="268">
        <v>43266</v>
      </c>
      <c r="AY33" s="269">
        <v>2</v>
      </c>
    </row>
    <row r="34" spans="1:51">
      <c r="A34" s="62">
        <v>2018</v>
      </c>
      <c r="B34" s="62" t="s">
        <v>5305</v>
      </c>
      <c r="C34" s="63">
        <v>43434</v>
      </c>
      <c r="D34" s="62" t="s">
        <v>205</v>
      </c>
      <c r="E34" s="62" t="s">
        <v>206</v>
      </c>
      <c r="F34" s="62" t="s">
        <v>5073</v>
      </c>
      <c r="G34" s="62" t="s">
        <v>210</v>
      </c>
      <c r="H34" s="62" t="s">
        <v>209</v>
      </c>
      <c r="I34" s="64" t="s">
        <v>5074</v>
      </c>
      <c r="J34" s="65" t="s">
        <v>5075</v>
      </c>
      <c r="K34" s="66" t="s">
        <v>211</v>
      </c>
      <c r="L34" s="66" t="s">
        <v>211</v>
      </c>
      <c r="M34" s="66" t="s">
        <v>3832</v>
      </c>
      <c r="N34" s="62" t="s">
        <v>3832</v>
      </c>
      <c r="O34" s="62" t="s">
        <v>212</v>
      </c>
      <c r="P34" s="62"/>
      <c r="Q34" s="66" t="s">
        <v>5076</v>
      </c>
      <c r="R34" s="62"/>
      <c r="S34" s="62" t="s">
        <v>5188</v>
      </c>
      <c r="T34" s="62" t="s">
        <v>5189</v>
      </c>
      <c r="U34" s="264" t="s">
        <v>5190</v>
      </c>
      <c r="V34" s="264" t="s">
        <v>5191</v>
      </c>
      <c r="W34" s="264" t="s">
        <v>1571</v>
      </c>
      <c r="X34" s="62">
        <v>1</v>
      </c>
      <c r="Y34" s="67" t="s">
        <v>5192</v>
      </c>
      <c r="Z34" s="63">
        <v>16207</v>
      </c>
      <c r="AA34" s="62">
        <f ca="1">+DATEDIF(Z34,TODAY(),"y")</f>
        <v>74</v>
      </c>
      <c r="AB34" s="62" t="s">
        <v>218</v>
      </c>
      <c r="AC34" s="63">
        <v>42466</v>
      </c>
      <c r="AD34" s="62">
        <v>5</v>
      </c>
      <c r="AE34" s="62">
        <v>10</v>
      </c>
      <c r="AF34" s="62">
        <v>10</v>
      </c>
      <c r="AG34" s="62">
        <v>1</v>
      </c>
      <c r="AH34" s="68"/>
      <c r="AI34" s="68">
        <v>1</v>
      </c>
      <c r="AJ34" s="68">
        <v>2</v>
      </c>
      <c r="AK34" s="68"/>
      <c r="AL34" s="62">
        <v>2</v>
      </c>
      <c r="AM34" s="62"/>
      <c r="AN34" s="62"/>
      <c r="AO34" s="300">
        <f>+COUNTIF(AL34:AN34,1)</f>
        <v>0</v>
      </c>
      <c r="AP34" s="69"/>
      <c r="AQ34" s="69"/>
      <c r="AR34" s="62"/>
      <c r="AS34" s="62"/>
      <c r="AT34" s="62"/>
      <c r="AU34" s="70"/>
      <c r="AV34" s="70"/>
      <c r="AX34" s="270"/>
      <c r="AY34" s="269">
        <v>1</v>
      </c>
    </row>
    <row r="35" spans="1:51">
      <c r="A35" s="62">
        <v>2018</v>
      </c>
      <c r="B35" s="62" t="s">
        <v>5305</v>
      </c>
      <c r="C35" s="63">
        <v>43434</v>
      </c>
      <c r="D35" s="62" t="s">
        <v>205</v>
      </c>
      <c r="E35" s="62" t="s">
        <v>206</v>
      </c>
      <c r="F35" s="62" t="s">
        <v>5073</v>
      </c>
      <c r="G35" s="62" t="s">
        <v>210</v>
      </c>
      <c r="H35" s="62" t="s">
        <v>209</v>
      </c>
      <c r="I35" s="64" t="s">
        <v>5074</v>
      </c>
      <c r="J35" s="65" t="s">
        <v>5075</v>
      </c>
      <c r="K35" s="66" t="s">
        <v>211</v>
      </c>
      <c r="L35" s="66" t="s">
        <v>211</v>
      </c>
      <c r="M35" s="66" t="s">
        <v>3832</v>
      </c>
      <c r="N35" s="62" t="s">
        <v>3832</v>
      </c>
      <c r="O35" s="62" t="s">
        <v>212</v>
      </c>
      <c r="P35" s="62"/>
      <c r="Q35" s="66" t="s">
        <v>5076</v>
      </c>
      <c r="R35" s="62"/>
      <c r="S35" s="62" t="s">
        <v>5193</v>
      </c>
      <c r="T35" s="62" t="s">
        <v>5194</v>
      </c>
      <c r="U35" s="264" t="s">
        <v>5195</v>
      </c>
      <c r="V35" s="264" t="s">
        <v>1494</v>
      </c>
      <c r="W35" s="264" t="s">
        <v>1548</v>
      </c>
      <c r="X35" s="62">
        <v>1</v>
      </c>
      <c r="Y35" s="67" t="s">
        <v>5196</v>
      </c>
      <c r="Z35" s="63">
        <v>11680</v>
      </c>
      <c r="AA35" s="62">
        <f ca="1">+DATEDIF(Z35,TODAY(),"y")</f>
        <v>86</v>
      </c>
      <c r="AB35" s="62" t="s">
        <v>218</v>
      </c>
      <c r="AC35" s="63">
        <v>41330</v>
      </c>
      <c r="AD35" s="62">
        <v>5</v>
      </c>
      <c r="AE35" s="62">
        <v>10</v>
      </c>
      <c r="AF35" s="62">
        <v>10</v>
      </c>
      <c r="AG35" s="62">
        <v>1</v>
      </c>
      <c r="AH35" s="68"/>
      <c r="AI35" s="68">
        <v>1</v>
      </c>
      <c r="AJ35" s="68">
        <v>2</v>
      </c>
      <c r="AK35" s="68"/>
      <c r="AL35" s="62">
        <v>2</v>
      </c>
      <c r="AM35" s="62"/>
      <c r="AN35" s="62"/>
      <c r="AO35" s="300">
        <f>+COUNTIF(AL35:AN35,1)</f>
        <v>0</v>
      </c>
      <c r="AP35" s="69"/>
      <c r="AQ35" s="69"/>
      <c r="AR35" s="62"/>
      <c r="AS35" s="62"/>
      <c r="AT35" s="62"/>
      <c r="AU35" s="70"/>
      <c r="AV35" s="70"/>
      <c r="AX35" s="270"/>
      <c r="AY35" s="269">
        <v>1</v>
      </c>
    </row>
    <row r="36" spans="1:51">
      <c r="A36" s="62">
        <v>2018</v>
      </c>
      <c r="B36" s="62" t="s">
        <v>5305</v>
      </c>
      <c r="C36" s="63">
        <v>43434</v>
      </c>
      <c r="D36" s="62" t="s">
        <v>205</v>
      </c>
      <c r="E36" s="62" t="s">
        <v>206</v>
      </c>
      <c r="F36" s="62" t="s">
        <v>5073</v>
      </c>
      <c r="G36" s="62" t="s">
        <v>210</v>
      </c>
      <c r="H36" s="62" t="s">
        <v>209</v>
      </c>
      <c r="I36" s="64" t="s">
        <v>5074</v>
      </c>
      <c r="J36" s="65" t="s">
        <v>5075</v>
      </c>
      <c r="K36" s="66" t="s">
        <v>211</v>
      </c>
      <c r="L36" s="66" t="s">
        <v>211</v>
      </c>
      <c r="M36" s="66" t="s">
        <v>3832</v>
      </c>
      <c r="N36" s="62" t="s">
        <v>3832</v>
      </c>
      <c r="O36" s="62" t="s">
        <v>212</v>
      </c>
      <c r="P36" s="62"/>
      <c r="Q36" s="66" t="s">
        <v>5076</v>
      </c>
      <c r="R36" s="62"/>
      <c r="S36" s="62" t="s">
        <v>5197</v>
      </c>
      <c r="T36" s="62" t="s">
        <v>5198</v>
      </c>
      <c r="U36" s="264" t="s">
        <v>5199</v>
      </c>
      <c r="V36" s="264" t="s">
        <v>4225</v>
      </c>
      <c r="W36" s="264" t="s">
        <v>5200</v>
      </c>
      <c r="X36" s="62">
        <v>1</v>
      </c>
      <c r="Y36" s="67" t="s">
        <v>5201</v>
      </c>
      <c r="Z36" s="63">
        <v>18550</v>
      </c>
      <c r="AA36" s="62">
        <f ca="1">+DATEDIF(Z36,TODAY(),"y")</f>
        <v>68</v>
      </c>
      <c r="AB36" s="62" t="s">
        <v>218</v>
      </c>
      <c r="AC36" s="63">
        <v>43098</v>
      </c>
      <c r="AD36" s="62">
        <v>1</v>
      </c>
      <c r="AE36" s="62">
        <v>10</v>
      </c>
      <c r="AF36" s="62">
        <v>10</v>
      </c>
      <c r="AG36" s="62">
        <v>1</v>
      </c>
      <c r="AH36" s="68"/>
      <c r="AI36" s="68">
        <v>1</v>
      </c>
      <c r="AJ36" s="68">
        <v>2</v>
      </c>
      <c r="AK36" s="68"/>
      <c r="AL36" s="62">
        <v>2</v>
      </c>
      <c r="AM36" s="62"/>
      <c r="AN36" s="62"/>
      <c r="AO36" s="300">
        <f>+COUNTIF(AL36:AN36,1)</f>
        <v>0</v>
      </c>
      <c r="AP36" s="69"/>
      <c r="AQ36" s="69"/>
      <c r="AR36" s="62"/>
      <c r="AS36" s="62"/>
      <c r="AT36" s="62">
        <v>5</v>
      </c>
      <c r="AU36" s="70"/>
      <c r="AV36" s="70"/>
      <c r="AX36" s="271">
        <v>43109</v>
      </c>
      <c r="AY36" s="272">
        <v>2</v>
      </c>
    </row>
    <row r="37" spans="1:51">
      <c r="A37" s="62">
        <v>2018</v>
      </c>
      <c r="B37" s="62" t="s">
        <v>5305</v>
      </c>
      <c r="C37" s="63">
        <v>43434</v>
      </c>
      <c r="D37" s="62" t="s">
        <v>205</v>
      </c>
      <c r="E37" s="62" t="s">
        <v>206</v>
      </c>
      <c r="F37" s="62" t="s">
        <v>5073</v>
      </c>
      <c r="G37" s="62" t="s">
        <v>210</v>
      </c>
      <c r="H37" s="62" t="s">
        <v>209</v>
      </c>
      <c r="I37" s="64" t="s">
        <v>5074</v>
      </c>
      <c r="J37" s="65" t="s">
        <v>5075</v>
      </c>
      <c r="K37" s="66" t="s">
        <v>211</v>
      </c>
      <c r="L37" s="66" t="s">
        <v>211</v>
      </c>
      <c r="M37" s="66" t="s">
        <v>3832</v>
      </c>
      <c r="N37" s="62" t="s">
        <v>3832</v>
      </c>
      <c r="O37" s="62" t="s">
        <v>212</v>
      </c>
      <c r="P37" s="62"/>
      <c r="Q37" s="66" t="s">
        <v>5076</v>
      </c>
      <c r="R37" s="62"/>
      <c r="S37" s="62" t="s">
        <v>5202</v>
      </c>
      <c r="T37" s="62" t="s">
        <v>5203</v>
      </c>
      <c r="U37" s="264" t="s">
        <v>4983</v>
      </c>
      <c r="V37" s="264" t="s">
        <v>995</v>
      </c>
      <c r="W37" s="264" t="s">
        <v>4984</v>
      </c>
      <c r="X37" s="62">
        <v>1</v>
      </c>
      <c r="Y37" s="67" t="s">
        <v>4985</v>
      </c>
      <c r="Z37" s="63">
        <v>13993</v>
      </c>
      <c r="AA37" s="62">
        <f ca="1">+DATEDIF(Z37,TODAY(),"y")</f>
        <v>80</v>
      </c>
      <c r="AB37" s="62" t="s">
        <v>218</v>
      </c>
      <c r="AC37" s="63">
        <v>41771</v>
      </c>
      <c r="AD37" s="62">
        <v>5</v>
      </c>
      <c r="AE37" s="62">
        <v>10</v>
      </c>
      <c r="AF37" s="62">
        <v>10</v>
      </c>
      <c r="AG37" s="62">
        <v>1</v>
      </c>
      <c r="AH37" s="68"/>
      <c r="AI37" s="68">
        <v>1</v>
      </c>
      <c r="AJ37" s="68">
        <v>2</v>
      </c>
      <c r="AK37" s="68"/>
      <c r="AL37" s="62">
        <v>2</v>
      </c>
      <c r="AM37" s="62"/>
      <c r="AN37" s="62"/>
      <c r="AO37" s="300">
        <f>+COUNTIF(AL37:AN37,1)</f>
        <v>0</v>
      </c>
      <c r="AP37" s="69"/>
      <c r="AQ37" s="69"/>
      <c r="AR37" s="62"/>
      <c r="AS37" s="62"/>
      <c r="AT37" s="62">
        <v>10</v>
      </c>
      <c r="AU37" s="70"/>
      <c r="AV37" s="70"/>
      <c r="AX37" s="268">
        <v>43320</v>
      </c>
      <c r="AY37" s="269">
        <v>2</v>
      </c>
    </row>
    <row r="38" spans="1:51">
      <c r="A38" s="62">
        <v>2018</v>
      </c>
      <c r="B38" s="62" t="s">
        <v>5305</v>
      </c>
      <c r="C38" s="63">
        <v>43434</v>
      </c>
      <c r="D38" s="62" t="s">
        <v>205</v>
      </c>
      <c r="E38" s="62" t="s">
        <v>206</v>
      </c>
      <c r="F38" s="62" t="s">
        <v>5073</v>
      </c>
      <c r="G38" s="62" t="s">
        <v>210</v>
      </c>
      <c r="H38" s="62" t="s">
        <v>209</v>
      </c>
      <c r="I38" s="64" t="s">
        <v>5074</v>
      </c>
      <c r="J38" s="65" t="s">
        <v>5075</v>
      </c>
      <c r="K38" s="66" t="s">
        <v>211</v>
      </c>
      <c r="L38" s="66" t="s">
        <v>211</v>
      </c>
      <c r="M38" s="66" t="s">
        <v>3832</v>
      </c>
      <c r="N38" s="62" t="s">
        <v>3832</v>
      </c>
      <c r="O38" s="62" t="s">
        <v>212</v>
      </c>
      <c r="P38" s="62"/>
      <c r="Q38" s="66" t="s">
        <v>5076</v>
      </c>
      <c r="R38" s="62"/>
      <c r="S38" s="62" t="s">
        <v>5204</v>
      </c>
      <c r="T38" s="62" t="s">
        <v>5205</v>
      </c>
      <c r="U38" s="264" t="s">
        <v>1281</v>
      </c>
      <c r="V38" s="264" t="s">
        <v>5206</v>
      </c>
      <c r="W38" s="264" t="s">
        <v>1576</v>
      </c>
      <c r="X38" s="62">
        <v>1</v>
      </c>
      <c r="Y38" s="67" t="s">
        <v>714</v>
      </c>
      <c r="Z38" s="63">
        <v>15609</v>
      </c>
      <c r="AA38" s="62">
        <f ca="1">+DATEDIF(Z38,TODAY(),"y")</f>
        <v>76</v>
      </c>
      <c r="AB38" s="62" t="s">
        <v>218</v>
      </c>
      <c r="AC38" s="63">
        <v>43373</v>
      </c>
      <c r="AD38" s="62">
        <v>1</v>
      </c>
      <c r="AE38" s="62">
        <v>1</v>
      </c>
      <c r="AF38" s="62">
        <v>10</v>
      </c>
      <c r="AG38" s="62">
        <v>1</v>
      </c>
      <c r="AH38" s="68"/>
      <c r="AI38" s="68">
        <v>2</v>
      </c>
      <c r="AJ38" s="68">
        <v>2</v>
      </c>
      <c r="AK38" s="68"/>
      <c r="AL38" s="62">
        <v>2</v>
      </c>
      <c r="AM38" s="62"/>
      <c r="AN38" s="62"/>
      <c r="AO38" s="300">
        <f>+COUNTIF(AL38:AN38,1)</f>
        <v>0</v>
      </c>
      <c r="AP38" s="69"/>
      <c r="AQ38" s="69"/>
      <c r="AR38" s="62"/>
      <c r="AS38" s="62"/>
      <c r="AT38" s="62"/>
      <c r="AU38" s="70"/>
      <c r="AV38" s="70"/>
      <c r="AX38" s="270"/>
      <c r="AY38" s="269">
        <v>1</v>
      </c>
    </row>
    <row r="39" spans="1:51">
      <c r="A39" s="62">
        <v>2018</v>
      </c>
      <c r="B39" s="62" t="s">
        <v>5305</v>
      </c>
      <c r="C39" s="63">
        <v>43434</v>
      </c>
      <c r="D39" s="62" t="s">
        <v>205</v>
      </c>
      <c r="E39" s="62" t="s">
        <v>206</v>
      </c>
      <c r="F39" s="62" t="s">
        <v>5073</v>
      </c>
      <c r="G39" s="62" t="s">
        <v>210</v>
      </c>
      <c r="H39" s="62" t="s">
        <v>209</v>
      </c>
      <c r="I39" s="64" t="s">
        <v>5074</v>
      </c>
      <c r="J39" s="65" t="s">
        <v>5075</v>
      </c>
      <c r="K39" s="66" t="s">
        <v>211</v>
      </c>
      <c r="L39" s="66" t="s">
        <v>211</v>
      </c>
      <c r="M39" s="66" t="s">
        <v>3832</v>
      </c>
      <c r="N39" s="62" t="s">
        <v>3832</v>
      </c>
      <c r="O39" s="62" t="s">
        <v>212</v>
      </c>
      <c r="P39" s="62"/>
      <c r="Q39" s="66" t="s">
        <v>5076</v>
      </c>
      <c r="R39" s="62"/>
      <c r="S39" s="62" t="s">
        <v>5207</v>
      </c>
      <c r="T39" s="62" t="s">
        <v>5208</v>
      </c>
      <c r="U39" s="264" t="s">
        <v>5021</v>
      </c>
      <c r="V39" s="264" t="s">
        <v>1654</v>
      </c>
      <c r="W39" s="264" t="s">
        <v>930</v>
      </c>
      <c r="X39" s="62">
        <v>1</v>
      </c>
      <c r="Y39" s="67" t="s">
        <v>5022</v>
      </c>
      <c r="Z39" s="63">
        <v>16704</v>
      </c>
      <c r="AA39" s="62">
        <f ca="1">+DATEDIF(Z39,TODAY(),"y")</f>
        <v>73</v>
      </c>
      <c r="AB39" s="62" t="s">
        <v>218</v>
      </c>
      <c r="AC39" s="63">
        <v>41472</v>
      </c>
      <c r="AD39" s="62">
        <v>5</v>
      </c>
      <c r="AE39" s="62">
        <v>10</v>
      </c>
      <c r="AF39" s="62">
        <v>10</v>
      </c>
      <c r="AG39" s="62">
        <v>1</v>
      </c>
      <c r="AH39" s="68"/>
      <c r="AI39" s="68">
        <v>1</v>
      </c>
      <c r="AJ39" s="68">
        <v>2</v>
      </c>
      <c r="AK39" s="68"/>
      <c r="AL39" s="62">
        <v>2</v>
      </c>
      <c r="AM39" s="62"/>
      <c r="AN39" s="62"/>
      <c r="AO39" s="300">
        <f>+COUNTIF(AL39:AN39,1)</f>
        <v>0</v>
      </c>
      <c r="AP39" s="69"/>
      <c r="AQ39" s="69"/>
      <c r="AR39" s="62"/>
      <c r="AS39" s="62"/>
      <c r="AT39" s="62">
        <v>10</v>
      </c>
      <c r="AU39" s="71"/>
      <c r="AV39" s="70"/>
      <c r="AX39" s="268">
        <v>43398</v>
      </c>
      <c r="AY39" s="269">
        <v>2</v>
      </c>
    </row>
    <row r="40" spans="1:51">
      <c r="A40" s="62">
        <v>2018</v>
      </c>
      <c r="B40" s="62" t="s">
        <v>5305</v>
      </c>
      <c r="C40" s="63">
        <v>43434</v>
      </c>
      <c r="D40" s="62" t="s">
        <v>205</v>
      </c>
      <c r="E40" s="62" t="s">
        <v>206</v>
      </c>
      <c r="F40" s="62" t="s">
        <v>5073</v>
      </c>
      <c r="G40" s="62" t="s">
        <v>210</v>
      </c>
      <c r="H40" s="62" t="s">
        <v>209</v>
      </c>
      <c r="I40" s="64" t="s">
        <v>5074</v>
      </c>
      <c r="J40" s="65" t="s">
        <v>5075</v>
      </c>
      <c r="K40" s="66" t="s">
        <v>211</v>
      </c>
      <c r="L40" s="66" t="s">
        <v>211</v>
      </c>
      <c r="M40" s="66" t="s">
        <v>3832</v>
      </c>
      <c r="N40" s="62" t="s">
        <v>3832</v>
      </c>
      <c r="O40" s="62" t="s">
        <v>212</v>
      </c>
      <c r="P40" s="62"/>
      <c r="Q40" s="66" t="s">
        <v>5076</v>
      </c>
      <c r="R40" s="62"/>
      <c r="S40" s="62" t="s">
        <v>5209</v>
      </c>
      <c r="T40" s="62" t="s">
        <v>5210</v>
      </c>
      <c r="U40" s="264" t="s">
        <v>5211</v>
      </c>
      <c r="V40" s="264" t="s">
        <v>3816</v>
      </c>
      <c r="W40" s="264" t="s">
        <v>5212</v>
      </c>
      <c r="X40" s="62">
        <v>1</v>
      </c>
      <c r="Y40" s="67" t="s">
        <v>5213</v>
      </c>
      <c r="Z40" s="63">
        <v>19059</v>
      </c>
      <c r="AA40" s="62">
        <f ca="1">+DATEDIF(Z40,TODAY(),"y")</f>
        <v>66</v>
      </c>
      <c r="AB40" s="62" t="s">
        <v>218</v>
      </c>
      <c r="AC40" s="63">
        <v>41471</v>
      </c>
      <c r="AD40" s="62">
        <v>5</v>
      </c>
      <c r="AE40" s="62">
        <v>10</v>
      </c>
      <c r="AF40" s="62">
        <v>10</v>
      </c>
      <c r="AG40" s="62">
        <v>3</v>
      </c>
      <c r="AH40" s="68"/>
      <c r="AI40" s="68">
        <v>1</v>
      </c>
      <c r="AJ40" s="68">
        <v>2</v>
      </c>
      <c r="AK40" s="68"/>
      <c r="AL40" s="62">
        <v>2</v>
      </c>
      <c r="AM40" s="62"/>
      <c r="AN40" s="62"/>
      <c r="AO40" s="300">
        <f>+COUNTIF(AL40:AN40,1)</f>
        <v>0</v>
      </c>
      <c r="AP40" s="69"/>
      <c r="AQ40" s="69"/>
      <c r="AR40" s="62"/>
      <c r="AS40" s="62"/>
      <c r="AT40" s="62"/>
      <c r="AU40" s="71">
        <v>43334</v>
      </c>
      <c r="AV40" s="70"/>
      <c r="AX40" s="268"/>
      <c r="AY40" s="269">
        <v>1</v>
      </c>
    </row>
    <row r="41" spans="1:51">
      <c r="A41" s="62">
        <v>2018</v>
      </c>
      <c r="B41" s="62" t="s">
        <v>5305</v>
      </c>
      <c r="C41" s="63">
        <v>43434</v>
      </c>
      <c r="D41" s="62" t="s">
        <v>205</v>
      </c>
      <c r="E41" s="62" t="s">
        <v>206</v>
      </c>
      <c r="F41" s="62" t="s">
        <v>5073</v>
      </c>
      <c r="G41" s="62" t="s">
        <v>210</v>
      </c>
      <c r="H41" s="62" t="s">
        <v>209</v>
      </c>
      <c r="I41" s="64" t="s">
        <v>5074</v>
      </c>
      <c r="J41" s="65" t="s">
        <v>5075</v>
      </c>
      <c r="K41" s="66" t="s">
        <v>211</v>
      </c>
      <c r="L41" s="66" t="s">
        <v>211</v>
      </c>
      <c r="M41" s="66" t="s">
        <v>3832</v>
      </c>
      <c r="N41" s="62" t="s">
        <v>3832</v>
      </c>
      <c r="O41" s="62" t="s">
        <v>212</v>
      </c>
      <c r="P41" s="62"/>
      <c r="Q41" s="66" t="s">
        <v>5076</v>
      </c>
      <c r="R41" s="62"/>
      <c r="S41" s="62" t="s">
        <v>5214</v>
      </c>
      <c r="T41" s="62" t="s">
        <v>5215</v>
      </c>
      <c r="U41" s="264" t="s">
        <v>4929</v>
      </c>
      <c r="V41" s="264" t="s">
        <v>5216</v>
      </c>
      <c r="W41" s="264" t="s">
        <v>1582</v>
      </c>
      <c r="X41" s="62">
        <v>1</v>
      </c>
      <c r="Y41" s="67" t="s">
        <v>366</v>
      </c>
      <c r="Z41" s="63">
        <v>16526</v>
      </c>
      <c r="AA41" s="62">
        <f ca="1">+DATEDIF(Z41,TODAY(),"y")</f>
        <v>73</v>
      </c>
      <c r="AB41" s="62" t="s">
        <v>218</v>
      </c>
      <c r="AC41" s="63">
        <v>43215</v>
      </c>
      <c r="AD41" s="62">
        <v>5</v>
      </c>
      <c r="AE41" s="62">
        <v>1</v>
      </c>
      <c r="AF41" s="62">
        <v>10</v>
      </c>
      <c r="AG41" s="62">
        <v>1</v>
      </c>
      <c r="AH41" s="68"/>
      <c r="AI41" s="68">
        <v>1</v>
      </c>
      <c r="AJ41" s="68">
        <v>2</v>
      </c>
      <c r="AK41" s="68"/>
      <c r="AL41" s="62">
        <v>2</v>
      </c>
      <c r="AM41" s="62"/>
      <c r="AN41" s="62"/>
      <c r="AO41" s="300">
        <f>+COUNTIF(AL41:AN41,1)</f>
        <v>0</v>
      </c>
      <c r="AP41" s="69"/>
      <c r="AQ41" s="69"/>
      <c r="AR41" s="62"/>
      <c r="AS41" s="62"/>
      <c r="AT41" s="62">
        <v>10</v>
      </c>
      <c r="AU41" s="70"/>
      <c r="AV41" s="70"/>
      <c r="AX41" s="271">
        <v>43219</v>
      </c>
      <c r="AY41" s="272">
        <v>2</v>
      </c>
    </row>
    <row r="42" spans="1:51">
      <c r="A42" s="62">
        <v>2018</v>
      </c>
      <c r="B42" s="62" t="s">
        <v>5305</v>
      </c>
      <c r="C42" s="63">
        <v>43434</v>
      </c>
      <c r="D42" s="62" t="s">
        <v>205</v>
      </c>
      <c r="E42" s="62" t="s">
        <v>206</v>
      </c>
      <c r="F42" s="62" t="s">
        <v>5073</v>
      </c>
      <c r="G42" s="62" t="s">
        <v>210</v>
      </c>
      <c r="H42" s="62" t="s">
        <v>209</v>
      </c>
      <c r="I42" s="64" t="s">
        <v>5074</v>
      </c>
      <c r="J42" s="65" t="s">
        <v>5075</v>
      </c>
      <c r="K42" s="66" t="s">
        <v>211</v>
      </c>
      <c r="L42" s="66" t="s">
        <v>211</v>
      </c>
      <c r="M42" s="66" t="s">
        <v>3832</v>
      </c>
      <c r="N42" s="62" t="s">
        <v>3832</v>
      </c>
      <c r="O42" s="62" t="s">
        <v>212</v>
      </c>
      <c r="P42" s="62"/>
      <c r="Q42" s="66" t="s">
        <v>5076</v>
      </c>
      <c r="R42" s="62"/>
      <c r="S42" s="62" t="s">
        <v>5217</v>
      </c>
      <c r="T42" s="62" t="s">
        <v>5218</v>
      </c>
      <c r="U42" s="264" t="s">
        <v>5219</v>
      </c>
      <c r="V42" s="264" t="s">
        <v>5220</v>
      </c>
      <c r="W42" s="264" t="s">
        <v>5221</v>
      </c>
      <c r="X42" s="62">
        <v>1</v>
      </c>
      <c r="Y42" s="67" t="s">
        <v>5222</v>
      </c>
      <c r="Z42" s="63">
        <v>18801</v>
      </c>
      <c r="AA42" s="62">
        <f ca="1">+DATEDIF(Z42,TODAY(),"y")</f>
        <v>67</v>
      </c>
      <c r="AB42" s="62" t="s">
        <v>218</v>
      </c>
      <c r="AC42" s="63">
        <v>41423</v>
      </c>
      <c r="AD42" s="62">
        <v>5</v>
      </c>
      <c r="AE42" s="62">
        <v>10</v>
      </c>
      <c r="AF42" s="62">
        <v>10</v>
      </c>
      <c r="AG42" s="62">
        <v>1</v>
      </c>
      <c r="AH42" s="68"/>
      <c r="AI42" s="68">
        <v>1</v>
      </c>
      <c r="AJ42" s="68">
        <v>2</v>
      </c>
      <c r="AK42" s="68"/>
      <c r="AL42" s="62">
        <v>2</v>
      </c>
      <c r="AM42" s="62"/>
      <c r="AN42" s="62"/>
      <c r="AO42" s="300">
        <f>+COUNTIF(AL42:AN42,1)</f>
        <v>0</v>
      </c>
      <c r="AP42" s="69"/>
      <c r="AQ42" s="69"/>
      <c r="AR42" s="62"/>
      <c r="AS42" s="62"/>
      <c r="AT42" s="62"/>
      <c r="AU42" s="70"/>
      <c r="AV42" s="70"/>
      <c r="AX42" s="270"/>
      <c r="AY42" s="269">
        <v>1</v>
      </c>
    </row>
    <row r="43" spans="1:51">
      <c r="A43" s="62">
        <v>2018</v>
      </c>
      <c r="B43" s="62" t="s">
        <v>5305</v>
      </c>
      <c r="C43" s="63">
        <v>43434</v>
      </c>
      <c r="D43" s="62" t="s">
        <v>205</v>
      </c>
      <c r="E43" s="62" t="s">
        <v>206</v>
      </c>
      <c r="F43" s="62" t="s">
        <v>5073</v>
      </c>
      <c r="G43" s="62" t="s">
        <v>210</v>
      </c>
      <c r="H43" s="62" t="s">
        <v>209</v>
      </c>
      <c r="I43" s="64" t="s">
        <v>5074</v>
      </c>
      <c r="J43" s="65" t="s">
        <v>5075</v>
      </c>
      <c r="K43" s="66" t="s">
        <v>211</v>
      </c>
      <c r="L43" s="66" t="s">
        <v>211</v>
      </c>
      <c r="M43" s="66" t="s">
        <v>3832</v>
      </c>
      <c r="N43" s="62" t="s">
        <v>3832</v>
      </c>
      <c r="O43" s="62" t="s">
        <v>212</v>
      </c>
      <c r="P43" s="62"/>
      <c r="Q43" s="66" t="s">
        <v>5076</v>
      </c>
      <c r="R43" s="62"/>
      <c r="S43" s="62" t="s">
        <v>5223</v>
      </c>
      <c r="T43" s="62" t="s">
        <v>5224</v>
      </c>
      <c r="U43" s="264" t="s">
        <v>5225</v>
      </c>
      <c r="V43" s="264" t="s">
        <v>947</v>
      </c>
      <c r="W43" s="264" t="s">
        <v>979</v>
      </c>
      <c r="X43" s="62">
        <v>1</v>
      </c>
      <c r="Y43" s="67" t="s">
        <v>5226</v>
      </c>
      <c r="Z43" s="63">
        <v>18146</v>
      </c>
      <c r="AA43" s="62">
        <f ca="1">+DATEDIF(Z43,TODAY(),"y")</f>
        <v>69</v>
      </c>
      <c r="AB43" s="62" t="s">
        <v>218</v>
      </c>
      <c r="AC43" s="63">
        <v>42761</v>
      </c>
      <c r="AD43" s="62">
        <v>1</v>
      </c>
      <c r="AE43" s="62">
        <v>10</v>
      </c>
      <c r="AF43" s="62">
        <v>10</v>
      </c>
      <c r="AG43" s="62">
        <v>1</v>
      </c>
      <c r="AH43" s="68"/>
      <c r="AI43" s="68">
        <v>1</v>
      </c>
      <c r="AJ43" s="68">
        <v>2</v>
      </c>
      <c r="AK43" s="68"/>
      <c r="AL43" s="62">
        <v>2</v>
      </c>
      <c r="AM43" s="62"/>
      <c r="AN43" s="62"/>
      <c r="AO43" s="300">
        <f>+COUNTIF(AL43:AN43,1)</f>
        <v>0</v>
      </c>
      <c r="AP43" s="69"/>
      <c r="AQ43" s="69"/>
      <c r="AR43" s="62"/>
      <c r="AS43" s="62"/>
      <c r="AT43" s="62"/>
      <c r="AU43" s="70"/>
      <c r="AV43" s="70"/>
      <c r="AX43" s="271"/>
      <c r="AY43" s="272">
        <v>1</v>
      </c>
    </row>
    <row r="44" spans="1:51">
      <c r="A44" s="62">
        <v>2018</v>
      </c>
      <c r="B44" s="62" t="s">
        <v>5305</v>
      </c>
      <c r="C44" s="63">
        <v>43434</v>
      </c>
      <c r="D44" s="62" t="s">
        <v>205</v>
      </c>
      <c r="E44" s="62" t="s">
        <v>206</v>
      </c>
      <c r="F44" s="62" t="s">
        <v>5073</v>
      </c>
      <c r="G44" s="62" t="s">
        <v>210</v>
      </c>
      <c r="H44" s="62" t="s">
        <v>209</v>
      </c>
      <c r="I44" s="64" t="s">
        <v>5074</v>
      </c>
      <c r="J44" s="65" t="s">
        <v>5075</v>
      </c>
      <c r="K44" s="66" t="s">
        <v>211</v>
      </c>
      <c r="L44" s="66" t="s">
        <v>211</v>
      </c>
      <c r="M44" s="66" t="s">
        <v>3832</v>
      </c>
      <c r="N44" s="62" t="s">
        <v>3832</v>
      </c>
      <c r="O44" s="62" t="s">
        <v>212</v>
      </c>
      <c r="P44" s="62"/>
      <c r="Q44" s="66" t="s">
        <v>5076</v>
      </c>
      <c r="R44" s="62"/>
      <c r="S44" s="62" t="s">
        <v>5227</v>
      </c>
      <c r="T44" s="62" t="s">
        <v>5228</v>
      </c>
      <c r="U44" s="264" t="s">
        <v>5229</v>
      </c>
      <c r="V44" s="264" t="s">
        <v>5230</v>
      </c>
      <c r="W44" s="264" t="s">
        <v>1729</v>
      </c>
      <c r="X44" s="62">
        <v>1</v>
      </c>
      <c r="Y44" s="67" t="s">
        <v>805</v>
      </c>
      <c r="Z44" s="63">
        <v>14511</v>
      </c>
      <c r="AA44" s="62">
        <f ca="1">+DATEDIF(Z44,TODAY(),"y")</f>
        <v>79</v>
      </c>
      <c r="AB44" s="62" t="s">
        <v>220</v>
      </c>
      <c r="AC44" s="63">
        <v>43067</v>
      </c>
      <c r="AD44" s="62">
        <v>1</v>
      </c>
      <c r="AE44" s="62">
        <v>10</v>
      </c>
      <c r="AF44" s="62">
        <v>10</v>
      </c>
      <c r="AG44" s="62">
        <v>1</v>
      </c>
      <c r="AH44" s="68"/>
      <c r="AI44" s="68">
        <v>1</v>
      </c>
      <c r="AJ44" s="68">
        <v>2</v>
      </c>
      <c r="AK44" s="68"/>
      <c r="AL44" s="62">
        <v>2</v>
      </c>
      <c r="AM44" s="62"/>
      <c r="AN44" s="62"/>
      <c r="AO44" s="300">
        <f>+COUNTIF(AL44:AN44,1)</f>
        <v>0</v>
      </c>
      <c r="AP44" s="69"/>
      <c r="AQ44" s="69"/>
      <c r="AR44" s="62"/>
      <c r="AS44" s="62"/>
      <c r="AT44" s="62">
        <v>3</v>
      </c>
      <c r="AU44" s="70"/>
      <c r="AV44" s="70"/>
      <c r="AX44" s="271">
        <v>43124</v>
      </c>
      <c r="AY44" s="272">
        <v>2</v>
      </c>
    </row>
    <row r="45" spans="1:51">
      <c r="A45" s="62">
        <v>2018</v>
      </c>
      <c r="B45" s="62" t="s">
        <v>5305</v>
      </c>
      <c r="C45" s="63">
        <v>43434</v>
      </c>
      <c r="D45" s="62" t="s">
        <v>205</v>
      </c>
      <c r="E45" s="62" t="s">
        <v>206</v>
      </c>
      <c r="F45" s="62" t="s">
        <v>5073</v>
      </c>
      <c r="G45" s="62" t="s">
        <v>210</v>
      </c>
      <c r="H45" s="62" t="s">
        <v>209</v>
      </c>
      <c r="I45" s="64" t="s">
        <v>5074</v>
      </c>
      <c r="J45" s="65" t="s">
        <v>5075</v>
      </c>
      <c r="K45" s="66" t="s">
        <v>211</v>
      </c>
      <c r="L45" s="66" t="s">
        <v>211</v>
      </c>
      <c r="M45" s="66" t="s">
        <v>3832</v>
      </c>
      <c r="N45" s="62" t="s">
        <v>3832</v>
      </c>
      <c r="O45" s="62" t="s">
        <v>212</v>
      </c>
      <c r="P45" s="62"/>
      <c r="Q45" s="66" t="s">
        <v>5076</v>
      </c>
      <c r="R45" s="62"/>
      <c r="S45" s="62" t="s">
        <v>5231</v>
      </c>
      <c r="T45" s="62" t="s">
        <v>5232</v>
      </c>
      <c r="U45" s="264" t="s">
        <v>5233</v>
      </c>
      <c r="V45" s="264" t="s">
        <v>995</v>
      </c>
      <c r="W45" s="264" t="s">
        <v>5234</v>
      </c>
      <c r="X45" s="62">
        <v>1</v>
      </c>
      <c r="Y45" s="67" t="s">
        <v>5235</v>
      </c>
      <c r="Z45" s="63">
        <v>14715</v>
      </c>
      <c r="AA45" s="62">
        <f ca="1">+DATEDIF(Z45,TODAY(),"y")</f>
        <v>78</v>
      </c>
      <c r="AB45" s="62" t="s">
        <v>218</v>
      </c>
      <c r="AC45" s="63">
        <v>42605</v>
      </c>
      <c r="AD45" s="62">
        <v>5</v>
      </c>
      <c r="AE45" s="62">
        <v>10</v>
      </c>
      <c r="AF45" s="62">
        <v>10</v>
      </c>
      <c r="AG45" s="62">
        <v>1</v>
      </c>
      <c r="AH45" s="68"/>
      <c r="AI45" s="68">
        <v>1</v>
      </c>
      <c r="AJ45" s="68">
        <v>2</v>
      </c>
      <c r="AK45" s="68"/>
      <c r="AL45" s="62">
        <v>2</v>
      </c>
      <c r="AM45" s="62"/>
      <c r="AN45" s="62"/>
      <c r="AO45" s="300">
        <f>+COUNTIF(AL45:AN45,1)</f>
        <v>0</v>
      </c>
      <c r="AP45" s="69"/>
      <c r="AQ45" s="69"/>
      <c r="AR45" s="62"/>
      <c r="AS45" s="62"/>
      <c r="AT45" s="62"/>
      <c r="AU45" s="70"/>
      <c r="AV45" s="70"/>
      <c r="AX45" s="271"/>
      <c r="AY45" s="272">
        <v>1</v>
      </c>
    </row>
    <row r="46" spans="1:51">
      <c r="A46" s="62">
        <v>2018</v>
      </c>
      <c r="B46" s="62" t="s">
        <v>5305</v>
      </c>
      <c r="C46" s="63">
        <v>43434</v>
      </c>
      <c r="D46" s="62" t="s">
        <v>205</v>
      </c>
      <c r="E46" s="62" t="s">
        <v>206</v>
      </c>
      <c r="F46" s="62" t="s">
        <v>5073</v>
      </c>
      <c r="G46" s="62" t="s">
        <v>210</v>
      </c>
      <c r="H46" s="62" t="s">
        <v>209</v>
      </c>
      <c r="I46" s="64" t="s">
        <v>5074</v>
      </c>
      <c r="J46" s="65" t="s">
        <v>5075</v>
      </c>
      <c r="K46" s="66" t="s">
        <v>211</v>
      </c>
      <c r="L46" s="66" t="s">
        <v>211</v>
      </c>
      <c r="M46" s="66" t="s">
        <v>3832</v>
      </c>
      <c r="N46" s="62" t="s">
        <v>3832</v>
      </c>
      <c r="O46" s="62" t="s">
        <v>212</v>
      </c>
      <c r="P46" s="62"/>
      <c r="Q46" s="66" t="s">
        <v>5076</v>
      </c>
      <c r="R46" s="62"/>
      <c r="S46" s="62" t="s">
        <v>5236</v>
      </c>
      <c r="T46" s="62" t="s">
        <v>5237</v>
      </c>
      <c r="U46" s="264" t="s">
        <v>5238</v>
      </c>
      <c r="V46" s="264" t="s">
        <v>1384</v>
      </c>
      <c r="W46" s="264" t="s">
        <v>1602</v>
      </c>
      <c r="X46" s="62">
        <v>1</v>
      </c>
      <c r="Y46" s="67" t="s">
        <v>435</v>
      </c>
      <c r="Z46" s="63">
        <v>20266</v>
      </c>
      <c r="AA46" s="62">
        <f ca="1">+DATEDIF(Z46,TODAY(),"y")</f>
        <v>63</v>
      </c>
      <c r="AB46" s="62" t="s">
        <v>218</v>
      </c>
      <c r="AC46" s="63">
        <v>43238</v>
      </c>
      <c r="AD46" s="62">
        <v>5</v>
      </c>
      <c r="AE46" s="62">
        <v>10</v>
      </c>
      <c r="AF46" s="62">
        <v>10</v>
      </c>
      <c r="AG46" s="62">
        <v>1</v>
      </c>
      <c r="AH46" s="68"/>
      <c r="AI46" s="68">
        <v>1</v>
      </c>
      <c r="AJ46" s="68">
        <v>2</v>
      </c>
      <c r="AK46" s="68"/>
      <c r="AL46" s="62">
        <v>2</v>
      </c>
      <c r="AM46" s="62"/>
      <c r="AN46" s="62"/>
      <c r="AO46" s="300">
        <f>+COUNTIF(AL46:AN46,1)</f>
        <v>0</v>
      </c>
      <c r="AP46" s="69"/>
      <c r="AQ46" s="69"/>
      <c r="AR46" s="62"/>
      <c r="AS46" s="62"/>
      <c r="AT46" s="62">
        <v>5</v>
      </c>
      <c r="AU46" s="70"/>
      <c r="AV46" s="70"/>
      <c r="AX46" s="268">
        <v>43259</v>
      </c>
      <c r="AY46" s="269">
        <v>2</v>
      </c>
    </row>
    <row r="47" spans="1:51">
      <c r="A47" s="62">
        <v>2018</v>
      </c>
      <c r="B47" s="62" t="s">
        <v>5305</v>
      </c>
      <c r="C47" s="63">
        <v>43434</v>
      </c>
      <c r="D47" s="62" t="s">
        <v>205</v>
      </c>
      <c r="E47" s="62" t="s">
        <v>206</v>
      </c>
      <c r="F47" s="62" t="s">
        <v>5073</v>
      </c>
      <c r="G47" s="62" t="s">
        <v>210</v>
      </c>
      <c r="H47" s="62" t="s">
        <v>209</v>
      </c>
      <c r="I47" s="64" t="s">
        <v>5074</v>
      </c>
      <c r="J47" s="65" t="s">
        <v>5075</v>
      </c>
      <c r="K47" s="66" t="s">
        <v>211</v>
      </c>
      <c r="L47" s="66" t="s">
        <v>211</v>
      </c>
      <c r="M47" s="66" t="s">
        <v>3832</v>
      </c>
      <c r="N47" s="62" t="s">
        <v>3832</v>
      </c>
      <c r="O47" s="62" t="s">
        <v>212</v>
      </c>
      <c r="P47" s="62"/>
      <c r="Q47" s="66" t="s">
        <v>5076</v>
      </c>
      <c r="R47" s="62"/>
      <c r="S47" s="62" t="s">
        <v>5239</v>
      </c>
      <c r="T47" s="62" t="s">
        <v>5240</v>
      </c>
      <c r="U47" s="264" t="s">
        <v>5241</v>
      </c>
      <c r="V47" s="264" t="s">
        <v>5242</v>
      </c>
      <c r="W47" s="264" t="s">
        <v>5243</v>
      </c>
      <c r="X47" s="62">
        <v>1</v>
      </c>
      <c r="Y47" s="67" t="s">
        <v>5244</v>
      </c>
      <c r="Z47" s="63">
        <v>18648</v>
      </c>
      <c r="AA47" s="62">
        <f ca="1">+DATEDIF(Z47,TODAY(),"y")</f>
        <v>67</v>
      </c>
      <c r="AB47" s="62" t="s">
        <v>220</v>
      </c>
      <c r="AC47" s="63">
        <v>42607</v>
      </c>
      <c r="AD47" s="62">
        <v>5</v>
      </c>
      <c r="AE47" s="62">
        <v>10</v>
      </c>
      <c r="AF47" s="62">
        <v>10</v>
      </c>
      <c r="AG47" s="62">
        <v>1</v>
      </c>
      <c r="AH47" s="68"/>
      <c r="AI47" s="68">
        <v>1</v>
      </c>
      <c r="AJ47" s="68">
        <v>2</v>
      </c>
      <c r="AK47" s="68"/>
      <c r="AL47" s="62">
        <v>2</v>
      </c>
      <c r="AM47" s="62"/>
      <c r="AN47" s="62"/>
      <c r="AO47" s="300">
        <f>+COUNTIF(AL47:AN47,1)</f>
        <v>0</v>
      </c>
      <c r="AP47" s="69"/>
      <c r="AQ47" s="69"/>
      <c r="AR47" s="62"/>
      <c r="AS47" s="62"/>
      <c r="AT47" s="62"/>
      <c r="AU47" s="70"/>
      <c r="AV47" s="70"/>
      <c r="AX47" s="271"/>
      <c r="AY47" s="272">
        <v>1</v>
      </c>
    </row>
    <row r="48" spans="1:51" s="102" customFormat="1">
      <c r="A48" s="101">
        <v>2018</v>
      </c>
      <c r="B48" s="101" t="s">
        <v>5305</v>
      </c>
      <c r="C48" s="103">
        <v>43434</v>
      </c>
      <c r="D48" s="101" t="s">
        <v>205</v>
      </c>
      <c r="E48" s="101" t="s">
        <v>206</v>
      </c>
      <c r="F48" s="101" t="s">
        <v>5073</v>
      </c>
      <c r="G48" s="101" t="s">
        <v>210</v>
      </c>
      <c r="H48" s="101" t="s">
        <v>209</v>
      </c>
      <c r="I48" s="104" t="s">
        <v>5074</v>
      </c>
      <c r="J48" s="105" t="s">
        <v>5075</v>
      </c>
      <c r="K48" s="106" t="s">
        <v>211</v>
      </c>
      <c r="L48" s="106" t="s">
        <v>211</v>
      </c>
      <c r="M48" s="106" t="s">
        <v>3832</v>
      </c>
      <c r="N48" s="101" t="s">
        <v>3832</v>
      </c>
      <c r="O48" s="101" t="s">
        <v>212</v>
      </c>
      <c r="P48" s="101"/>
      <c r="Q48" s="106" t="s">
        <v>5076</v>
      </c>
      <c r="R48" s="101"/>
      <c r="S48" s="101" t="s">
        <v>5245</v>
      </c>
      <c r="T48" s="101" t="s">
        <v>5246</v>
      </c>
      <c r="U48" s="265" t="s">
        <v>4988</v>
      </c>
      <c r="V48" s="265" t="s">
        <v>1020</v>
      </c>
      <c r="W48" s="265" t="s">
        <v>1411</v>
      </c>
      <c r="X48" s="101">
        <v>1</v>
      </c>
      <c r="Y48" s="107" t="s">
        <v>4989</v>
      </c>
      <c r="Z48" s="103">
        <v>17860</v>
      </c>
      <c r="AA48" s="101">
        <f ca="1">+DATEDIF(Z48,TODAY(),"y")</f>
        <v>70</v>
      </c>
      <c r="AB48" s="101" t="s">
        <v>218</v>
      </c>
      <c r="AC48" s="103">
        <v>41472</v>
      </c>
      <c r="AD48" s="101">
        <v>5</v>
      </c>
      <c r="AE48" s="101">
        <v>10</v>
      </c>
      <c r="AF48" s="101">
        <v>10</v>
      </c>
      <c r="AG48" s="337">
        <v>3</v>
      </c>
      <c r="AH48" s="108"/>
      <c r="AI48" s="108">
        <v>1</v>
      </c>
      <c r="AJ48" s="108">
        <v>2</v>
      </c>
      <c r="AK48" s="108"/>
      <c r="AL48" s="62">
        <v>2</v>
      </c>
      <c r="AM48" s="101"/>
      <c r="AN48" s="101"/>
      <c r="AO48" s="302">
        <f>+COUNTIF(AL48:AN48,1)</f>
        <v>0</v>
      </c>
      <c r="AP48" s="109"/>
      <c r="AQ48" s="109"/>
      <c r="AR48" s="101"/>
      <c r="AS48" s="101"/>
      <c r="AT48" s="101">
        <v>10</v>
      </c>
      <c r="AU48" s="110">
        <v>43434</v>
      </c>
      <c r="AV48" s="111"/>
      <c r="AW48"/>
      <c r="AX48" s="273"/>
      <c r="AY48" s="274">
        <v>1</v>
      </c>
    </row>
    <row r="49" spans="1:51">
      <c r="A49" s="62">
        <v>2018</v>
      </c>
      <c r="B49" s="62" t="s">
        <v>5305</v>
      </c>
      <c r="C49" s="63">
        <v>43434</v>
      </c>
      <c r="D49" s="62" t="s">
        <v>205</v>
      </c>
      <c r="E49" s="62" t="s">
        <v>206</v>
      </c>
      <c r="F49" s="62" t="s">
        <v>5073</v>
      </c>
      <c r="G49" s="62" t="s">
        <v>210</v>
      </c>
      <c r="H49" s="62" t="s">
        <v>209</v>
      </c>
      <c r="I49" s="64" t="s">
        <v>5074</v>
      </c>
      <c r="J49" s="65" t="s">
        <v>5075</v>
      </c>
      <c r="K49" s="66" t="s">
        <v>211</v>
      </c>
      <c r="L49" s="66" t="s">
        <v>211</v>
      </c>
      <c r="M49" s="66" t="s">
        <v>3832</v>
      </c>
      <c r="N49" s="62" t="s">
        <v>3832</v>
      </c>
      <c r="O49" s="62" t="s">
        <v>212</v>
      </c>
      <c r="P49" s="62"/>
      <c r="Q49" s="66" t="s">
        <v>5076</v>
      </c>
      <c r="R49" s="62"/>
      <c r="S49" s="62" t="s">
        <v>5247</v>
      </c>
      <c r="T49" s="62" t="s">
        <v>5248</v>
      </c>
      <c r="U49" s="264" t="s">
        <v>5249</v>
      </c>
      <c r="V49" s="264" t="s">
        <v>926</v>
      </c>
      <c r="W49" s="264" t="s">
        <v>5250</v>
      </c>
      <c r="X49" s="62">
        <v>1</v>
      </c>
      <c r="Y49" s="67" t="s">
        <v>5251</v>
      </c>
      <c r="Z49" s="63">
        <v>14276</v>
      </c>
      <c r="AA49" s="62">
        <f ca="1">+DATEDIF(Z49,TODAY(),"y")</f>
        <v>79</v>
      </c>
      <c r="AB49" s="62" t="s">
        <v>218</v>
      </c>
      <c r="AC49" s="63">
        <v>41718</v>
      </c>
      <c r="AD49" s="62">
        <v>5</v>
      </c>
      <c r="AE49" s="62">
        <v>10</v>
      </c>
      <c r="AF49" s="62">
        <v>10</v>
      </c>
      <c r="AG49" s="62">
        <v>1</v>
      </c>
      <c r="AH49" s="68"/>
      <c r="AI49" s="68">
        <v>1</v>
      </c>
      <c r="AJ49" s="68">
        <v>2</v>
      </c>
      <c r="AK49" s="68"/>
      <c r="AL49" s="62">
        <v>2</v>
      </c>
      <c r="AM49" s="62"/>
      <c r="AN49" s="62"/>
      <c r="AO49" s="300">
        <f>+COUNTIF(AL49:AN49,1)</f>
        <v>0</v>
      </c>
      <c r="AP49" s="69"/>
      <c r="AQ49" s="69"/>
      <c r="AR49" s="62"/>
      <c r="AS49" s="62"/>
      <c r="AT49" s="62">
        <v>5</v>
      </c>
      <c r="AU49" s="70"/>
      <c r="AV49" s="70"/>
      <c r="AX49" s="268">
        <v>43157</v>
      </c>
      <c r="AY49" s="269">
        <v>2</v>
      </c>
    </row>
    <row r="50" spans="1:51">
      <c r="A50" s="62">
        <v>2018</v>
      </c>
      <c r="B50" s="62" t="s">
        <v>5305</v>
      </c>
      <c r="C50" s="63">
        <v>43434</v>
      </c>
      <c r="D50" s="62" t="s">
        <v>205</v>
      </c>
      <c r="E50" s="62" t="s">
        <v>206</v>
      </c>
      <c r="F50" s="62" t="s">
        <v>5073</v>
      </c>
      <c r="G50" s="62" t="s">
        <v>210</v>
      </c>
      <c r="H50" s="62" t="s">
        <v>209</v>
      </c>
      <c r="I50" s="64" t="s">
        <v>5074</v>
      </c>
      <c r="J50" s="65" t="s">
        <v>5075</v>
      </c>
      <c r="K50" s="66" t="s">
        <v>211</v>
      </c>
      <c r="L50" s="66" t="s">
        <v>211</v>
      </c>
      <c r="M50" s="66" t="s">
        <v>3832</v>
      </c>
      <c r="N50" s="62" t="s">
        <v>3832</v>
      </c>
      <c r="O50" s="62" t="s">
        <v>212</v>
      </c>
      <c r="P50" s="62"/>
      <c r="Q50" s="66" t="s">
        <v>5076</v>
      </c>
      <c r="R50" s="62"/>
      <c r="S50" s="62" t="s">
        <v>5252</v>
      </c>
      <c r="T50" s="62" t="s">
        <v>5253</v>
      </c>
      <c r="U50" s="264" t="s">
        <v>5254</v>
      </c>
      <c r="V50" s="264" t="s">
        <v>5255</v>
      </c>
      <c r="W50" s="264" t="s">
        <v>5256</v>
      </c>
      <c r="X50" s="62">
        <v>1</v>
      </c>
      <c r="Y50" s="67" t="s">
        <v>5257</v>
      </c>
      <c r="Z50" s="63">
        <v>20625</v>
      </c>
      <c r="AA50" s="62">
        <f ca="1">+DATEDIF(Z50,TODAY(),"y")</f>
        <v>62</v>
      </c>
      <c r="AB50" s="62" t="s">
        <v>218</v>
      </c>
      <c r="AC50" s="63">
        <v>42590</v>
      </c>
      <c r="AD50" s="62">
        <v>5</v>
      </c>
      <c r="AE50" s="62">
        <v>10</v>
      </c>
      <c r="AF50" s="62">
        <v>10</v>
      </c>
      <c r="AG50" s="62">
        <v>1</v>
      </c>
      <c r="AH50" s="68"/>
      <c r="AI50" s="68">
        <v>1</v>
      </c>
      <c r="AJ50" s="68">
        <v>2</v>
      </c>
      <c r="AK50" s="68"/>
      <c r="AL50" s="62">
        <v>2</v>
      </c>
      <c r="AM50" s="62"/>
      <c r="AN50" s="62"/>
      <c r="AO50" s="300">
        <f>+COUNTIF(AL50:AN50,1)</f>
        <v>0</v>
      </c>
      <c r="AP50" s="69"/>
      <c r="AQ50" s="69"/>
      <c r="AR50" s="62"/>
      <c r="AS50" s="62"/>
      <c r="AT50" s="62"/>
      <c r="AU50" s="70"/>
      <c r="AV50" s="70"/>
      <c r="AX50" s="271"/>
      <c r="AY50" s="272">
        <v>1</v>
      </c>
    </row>
    <row r="51" spans="1:51">
      <c r="A51" s="62">
        <v>2018</v>
      </c>
      <c r="B51" s="62" t="s">
        <v>5305</v>
      </c>
      <c r="C51" s="63">
        <v>43434</v>
      </c>
      <c r="D51" s="62" t="s">
        <v>205</v>
      </c>
      <c r="E51" s="62" t="s">
        <v>206</v>
      </c>
      <c r="F51" s="62" t="s">
        <v>5073</v>
      </c>
      <c r="G51" s="62" t="s">
        <v>210</v>
      </c>
      <c r="H51" s="62" t="s">
        <v>209</v>
      </c>
      <c r="I51" s="64" t="s">
        <v>5074</v>
      </c>
      <c r="J51" s="65" t="s">
        <v>5075</v>
      </c>
      <c r="K51" s="66" t="s">
        <v>211</v>
      </c>
      <c r="L51" s="66" t="s">
        <v>211</v>
      </c>
      <c r="M51" s="66" t="s">
        <v>3832</v>
      </c>
      <c r="N51" s="62" t="s">
        <v>3832</v>
      </c>
      <c r="O51" s="62" t="s">
        <v>212</v>
      </c>
      <c r="P51" s="62"/>
      <c r="Q51" s="66" t="s">
        <v>5076</v>
      </c>
      <c r="R51" s="62"/>
      <c r="S51" s="62" t="s">
        <v>5258</v>
      </c>
      <c r="T51" s="62" t="s">
        <v>5259</v>
      </c>
      <c r="U51" s="264" t="s">
        <v>4910</v>
      </c>
      <c r="V51" s="264" t="s">
        <v>4876</v>
      </c>
      <c r="W51" s="264" t="s">
        <v>1712</v>
      </c>
      <c r="X51" s="62">
        <v>1</v>
      </c>
      <c r="Y51" s="67" t="s">
        <v>4911</v>
      </c>
      <c r="Z51" s="63">
        <v>20689</v>
      </c>
      <c r="AA51" s="62">
        <f ca="1">+DATEDIF(Z51,TODAY(),"y")</f>
        <v>62</v>
      </c>
      <c r="AB51" s="62" t="s">
        <v>218</v>
      </c>
      <c r="AC51" s="63">
        <v>43088</v>
      </c>
      <c r="AD51" s="62">
        <v>1</v>
      </c>
      <c r="AE51" s="62">
        <v>10</v>
      </c>
      <c r="AF51" s="62">
        <v>10</v>
      </c>
      <c r="AG51" s="62">
        <v>1</v>
      </c>
      <c r="AH51" s="68"/>
      <c r="AI51" s="68">
        <v>1</v>
      </c>
      <c r="AJ51" s="68">
        <v>2</v>
      </c>
      <c r="AK51" s="68"/>
      <c r="AL51" s="62">
        <v>2</v>
      </c>
      <c r="AM51" s="62"/>
      <c r="AN51" s="62"/>
      <c r="AO51" s="300">
        <f>+COUNTIF(AL51:AN51,1)</f>
        <v>0</v>
      </c>
      <c r="AP51" s="69"/>
      <c r="AQ51" s="69"/>
      <c r="AR51" s="62"/>
      <c r="AS51" s="62"/>
      <c r="AT51" s="62">
        <v>10</v>
      </c>
      <c r="AU51" s="70"/>
      <c r="AV51" s="70"/>
      <c r="AX51" s="271">
        <v>43145</v>
      </c>
      <c r="AY51" s="272">
        <v>2</v>
      </c>
    </row>
    <row r="52" spans="1:51">
      <c r="A52" s="62">
        <v>2018</v>
      </c>
      <c r="B52" s="62" t="s">
        <v>5305</v>
      </c>
      <c r="C52" s="63">
        <v>43434</v>
      </c>
      <c r="D52" s="62" t="s">
        <v>205</v>
      </c>
      <c r="E52" s="62" t="s">
        <v>206</v>
      </c>
      <c r="F52" s="62" t="s">
        <v>5073</v>
      </c>
      <c r="G52" s="62" t="s">
        <v>210</v>
      </c>
      <c r="H52" s="62" t="s">
        <v>209</v>
      </c>
      <c r="I52" s="64" t="s">
        <v>5074</v>
      </c>
      <c r="J52" s="65" t="s">
        <v>5075</v>
      </c>
      <c r="K52" s="66" t="s">
        <v>211</v>
      </c>
      <c r="L52" s="66" t="s">
        <v>211</v>
      </c>
      <c r="M52" s="66" t="s">
        <v>3832</v>
      </c>
      <c r="N52" s="62" t="s">
        <v>3832</v>
      </c>
      <c r="O52" s="62" t="s">
        <v>212</v>
      </c>
      <c r="P52" s="62"/>
      <c r="Q52" s="66" t="s">
        <v>5076</v>
      </c>
      <c r="R52" s="62"/>
      <c r="S52" s="62" t="s">
        <v>5260</v>
      </c>
      <c r="T52" s="62" t="s">
        <v>5261</v>
      </c>
      <c r="U52" s="264" t="s">
        <v>5262</v>
      </c>
      <c r="V52" s="264" t="s">
        <v>1317</v>
      </c>
      <c r="W52" s="264" t="s">
        <v>1464</v>
      </c>
      <c r="X52" s="62">
        <v>1</v>
      </c>
      <c r="Y52" s="67" t="s">
        <v>5263</v>
      </c>
      <c r="Z52" s="63">
        <v>19686</v>
      </c>
      <c r="AA52" s="62">
        <f ca="1">+DATEDIF(Z52,TODAY(),"y")</f>
        <v>65</v>
      </c>
      <c r="AB52" s="62" t="s">
        <v>218</v>
      </c>
      <c r="AC52" s="63">
        <v>42163</v>
      </c>
      <c r="AD52" s="62">
        <v>5</v>
      </c>
      <c r="AE52" s="62">
        <v>10</v>
      </c>
      <c r="AF52" s="62">
        <v>10</v>
      </c>
      <c r="AG52" s="62">
        <v>1</v>
      </c>
      <c r="AH52" s="68"/>
      <c r="AI52" s="68">
        <v>1</v>
      </c>
      <c r="AJ52" s="68">
        <v>2</v>
      </c>
      <c r="AK52" s="68"/>
      <c r="AL52" s="62">
        <v>2</v>
      </c>
      <c r="AM52" s="62"/>
      <c r="AN52" s="62"/>
      <c r="AO52" s="300">
        <f>+COUNTIF(AL52:AN52,1)</f>
        <v>0</v>
      </c>
      <c r="AP52" s="69"/>
      <c r="AQ52" s="69"/>
      <c r="AR52" s="62"/>
      <c r="AS52" s="62"/>
      <c r="AT52" s="62"/>
      <c r="AU52" s="70"/>
      <c r="AV52" s="70"/>
      <c r="AX52" s="270"/>
      <c r="AY52" s="269">
        <v>1</v>
      </c>
    </row>
    <row r="53" spans="1:51">
      <c r="A53" s="62">
        <v>2018</v>
      </c>
      <c r="B53" s="62" t="s">
        <v>5305</v>
      </c>
      <c r="C53" s="63">
        <v>43434</v>
      </c>
      <c r="D53" s="62" t="s">
        <v>205</v>
      </c>
      <c r="E53" s="62" t="s">
        <v>206</v>
      </c>
      <c r="F53" s="62" t="s">
        <v>5073</v>
      </c>
      <c r="G53" s="62" t="s">
        <v>210</v>
      </c>
      <c r="H53" s="62" t="s">
        <v>209</v>
      </c>
      <c r="I53" s="64" t="s">
        <v>5074</v>
      </c>
      <c r="J53" s="65" t="s">
        <v>5075</v>
      </c>
      <c r="K53" s="66" t="s">
        <v>211</v>
      </c>
      <c r="L53" s="66" t="s">
        <v>211</v>
      </c>
      <c r="M53" s="66" t="s">
        <v>3832</v>
      </c>
      <c r="N53" s="62" t="s">
        <v>3832</v>
      </c>
      <c r="O53" s="62" t="s">
        <v>212</v>
      </c>
      <c r="P53" s="62"/>
      <c r="Q53" s="66" t="s">
        <v>5076</v>
      </c>
      <c r="R53" s="62"/>
      <c r="S53" s="62" t="s">
        <v>5264</v>
      </c>
      <c r="T53" s="62" t="s">
        <v>5265</v>
      </c>
      <c r="U53" s="264" t="s">
        <v>5266</v>
      </c>
      <c r="V53" s="264" t="s">
        <v>5267</v>
      </c>
      <c r="W53" s="264" t="s">
        <v>1582</v>
      </c>
      <c r="X53" s="62">
        <v>1</v>
      </c>
      <c r="Y53" s="67" t="s">
        <v>368</v>
      </c>
      <c r="Z53" s="63">
        <v>18312</v>
      </c>
      <c r="AA53" s="62">
        <f ca="1">+DATEDIF(Z53,TODAY(),"y")</f>
        <v>68</v>
      </c>
      <c r="AB53" s="62" t="s">
        <v>220</v>
      </c>
      <c r="AC53" s="63">
        <v>43215</v>
      </c>
      <c r="AD53" s="62">
        <v>5</v>
      </c>
      <c r="AE53" s="62">
        <v>1</v>
      </c>
      <c r="AF53" s="62">
        <v>10</v>
      </c>
      <c r="AG53" s="62">
        <v>1</v>
      </c>
      <c r="AH53" s="68"/>
      <c r="AI53" s="68">
        <v>2</v>
      </c>
      <c r="AJ53" s="68">
        <v>2</v>
      </c>
      <c r="AK53" s="68"/>
      <c r="AL53" s="62">
        <v>2</v>
      </c>
      <c r="AM53" s="62"/>
      <c r="AN53" s="62"/>
      <c r="AO53" s="300">
        <f>+COUNTIF(AL53:AN53,1)</f>
        <v>0</v>
      </c>
      <c r="AP53" s="69"/>
      <c r="AQ53" s="69"/>
      <c r="AR53" s="62"/>
      <c r="AS53" s="62"/>
      <c r="AT53" s="62">
        <v>10</v>
      </c>
      <c r="AU53" s="70"/>
      <c r="AV53" s="70"/>
      <c r="AX53" s="268">
        <v>43216</v>
      </c>
      <c r="AY53" s="269">
        <v>2</v>
      </c>
    </row>
    <row r="54" spans="1:51">
      <c r="A54" s="62">
        <v>2018</v>
      </c>
      <c r="B54" s="62" t="s">
        <v>5305</v>
      </c>
      <c r="C54" s="63">
        <v>43434</v>
      </c>
      <c r="D54" s="62" t="s">
        <v>205</v>
      </c>
      <c r="E54" s="62" t="s">
        <v>206</v>
      </c>
      <c r="F54" s="62" t="s">
        <v>5073</v>
      </c>
      <c r="G54" s="62" t="s">
        <v>210</v>
      </c>
      <c r="H54" s="62" t="s">
        <v>209</v>
      </c>
      <c r="I54" s="64" t="s">
        <v>5074</v>
      </c>
      <c r="J54" s="65" t="s">
        <v>5075</v>
      </c>
      <c r="K54" s="66" t="s">
        <v>211</v>
      </c>
      <c r="L54" s="66" t="s">
        <v>211</v>
      </c>
      <c r="M54" s="66" t="s">
        <v>3832</v>
      </c>
      <c r="N54" s="62" t="s">
        <v>3832</v>
      </c>
      <c r="O54" s="62" t="s">
        <v>212</v>
      </c>
      <c r="P54" s="62"/>
      <c r="Q54" s="66" t="s">
        <v>5076</v>
      </c>
      <c r="R54" s="62"/>
      <c r="S54" s="62" t="s">
        <v>5268</v>
      </c>
      <c r="T54" s="62" t="s">
        <v>5269</v>
      </c>
      <c r="U54" s="264" t="s">
        <v>5270</v>
      </c>
      <c r="V54" s="264" t="s">
        <v>5129</v>
      </c>
      <c r="W54" s="264" t="s">
        <v>5130</v>
      </c>
      <c r="X54" s="62">
        <v>1</v>
      </c>
      <c r="Y54" s="67" t="s">
        <v>5271</v>
      </c>
      <c r="Z54" s="63">
        <v>15355</v>
      </c>
      <c r="AA54" s="62">
        <f ca="1">+DATEDIF(Z54,TODAY(),"y")</f>
        <v>76</v>
      </c>
      <c r="AB54" s="62" t="s">
        <v>220</v>
      </c>
      <c r="AC54" s="63">
        <v>43068</v>
      </c>
      <c r="AD54" s="62">
        <v>1</v>
      </c>
      <c r="AE54" s="62">
        <v>10</v>
      </c>
      <c r="AF54" s="62">
        <v>10</v>
      </c>
      <c r="AG54" s="62">
        <v>1</v>
      </c>
      <c r="AH54" s="68"/>
      <c r="AI54" s="68">
        <v>1</v>
      </c>
      <c r="AJ54" s="68">
        <v>2</v>
      </c>
      <c r="AK54" s="68"/>
      <c r="AL54" s="62">
        <v>2</v>
      </c>
      <c r="AM54" s="62"/>
      <c r="AN54" s="62"/>
      <c r="AO54" s="300">
        <f>+COUNTIF(AL54:AN54,1)</f>
        <v>0</v>
      </c>
      <c r="AP54" s="69"/>
      <c r="AQ54" s="69"/>
      <c r="AR54" s="62"/>
      <c r="AS54" s="62"/>
      <c r="AT54" s="62"/>
      <c r="AU54" s="70"/>
      <c r="AV54" s="70"/>
      <c r="AX54" s="271"/>
      <c r="AY54" s="272">
        <v>1</v>
      </c>
    </row>
    <row r="55" spans="1:51">
      <c r="A55" s="62">
        <v>2018</v>
      </c>
      <c r="B55" s="62" t="s">
        <v>5305</v>
      </c>
      <c r="C55" s="63">
        <v>43434</v>
      </c>
      <c r="D55" s="62" t="s">
        <v>205</v>
      </c>
      <c r="E55" s="62" t="s">
        <v>206</v>
      </c>
      <c r="F55" s="62" t="s">
        <v>5073</v>
      </c>
      <c r="G55" s="62" t="s">
        <v>210</v>
      </c>
      <c r="H55" s="62" t="s">
        <v>209</v>
      </c>
      <c r="I55" s="64" t="s">
        <v>5074</v>
      </c>
      <c r="J55" s="65" t="s">
        <v>5075</v>
      </c>
      <c r="K55" s="66" t="s">
        <v>211</v>
      </c>
      <c r="L55" s="66" t="s">
        <v>211</v>
      </c>
      <c r="M55" s="66" t="s">
        <v>3832</v>
      </c>
      <c r="N55" s="62" t="s">
        <v>3832</v>
      </c>
      <c r="O55" s="62" t="s">
        <v>212</v>
      </c>
      <c r="P55" s="62"/>
      <c r="Q55" s="66" t="s">
        <v>5076</v>
      </c>
      <c r="R55" s="62"/>
      <c r="S55" s="62" t="s">
        <v>5272</v>
      </c>
      <c r="T55" s="62" t="s">
        <v>5273</v>
      </c>
      <c r="U55" s="264" t="s">
        <v>1139</v>
      </c>
      <c r="V55" s="264" t="s">
        <v>5274</v>
      </c>
      <c r="W55" s="264" t="s">
        <v>5275</v>
      </c>
      <c r="X55" s="62">
        <v>1</v>
      </c>
      <c r="Y55" s="67" t="s">
        <v>5276</v>
      </c>
      <c r="Z55" s="63">
        <v>11274</v>
      </c>
      <c r="AA55" s="62">
        <f ca="1">+DATEDIF(Z55,TODAY(),"y")</f>
        <v>88</v>
      </c>
      <c r="AB55" s="62" t="s">
        <v>218</v>
      </c>
      <c r="AC55" s="63">
        <v>41421</v>
      </c>
      <c r="AD55" s="62">
        <v>5</v>
      </c>
      <c r="AE55" s="62">
        <v>10</v>
      </c>
      <c r="AF55" s="62">
        <v>10</v>
      </c>
      <c r="AG55" s="62">
        <v>1</v>
      </c>
      <c r="AH55" s="68"/>
      <c r="AI55" s="68">
        <v>1</v>
      </c>
      <c r="AJ55" s="68">
        <v>2</v>
      </c>
      <c r="AK55" s="68"/>
      <c r="AL55" s="62">
        <v>2</v>
      </c>
      <c r="AM55" s="62"/>
      <c r="AN55" s="62"/>
      <c r="AO55" s="300">
        <f>+COUNTIF(AL55:AN55,1)</f>
        <v>0</v>
      </c>
      <c r="AP55" s="69"/>
      <c r="AQ55" s="69"/>
      <c r="AR55" s="62"/>
      <c r="AS55" s="62"/>
      <c r="AT55" s="62">
        <v>5</v>
      </c>
      <c r="AU55" s="70"/>
      <c r="AV55" s="70"/>
      <c r="AX55" s="268">
        <v>43255</v>
      </c>
      <c r="AY55" s="269">
        <v>2</v>
      </c>
    </row>
    <row r="56" spans="1:51">
      <c r="A56" s="62">
        <v>2018</v>
      </c>
      <c r="B56" s="62" t="s">
        <v>5305</v>
      </c>
      <c r="C56" s="63">
        <v>43434</v>
      </c>
      <c r="D56" s="62" t="s">
        <v>205</v>
      </c>
      <c r="E56" s="62" t="s">
        <v>206</v>
      </c>
      <c r="F56" s="62" t="s">
        <v>5073</v>
      </c>
      <c r="G56" s="62" t="s">
        <v>210</v>
      </c>
      <c r="H56" s="62" t="s">
        <v>209</v>
      </c>
      <c r="I56" s="64" t="s">
        <v>5074</v>
      </c>
      <c r="J56" s="65" t="s">
        <v>5075</v>
      </c>
      <c r="K56" s="66" t="s">
        <v>211</v>
      </c>
      <c r="L56" s="66" t="s">
        <v>211</v>
      </c>
      <c r="M56" s="66" t="s">
        <v>3832</v>
      </c>
      <c r="N56" s="62" t="s">
        <v>3832</v>
      </c>
      <c r="O56" s="62" t="s">
        <v>212</v>
      </c>
      <c r="P56" s="62"/>
      <c r="Q56" s="66" t="s">
        <v>5076</v>
      </c>
      <c r="R56" s="62"/>
      <c r="S56" s="62" t="s">
        <v>5277</v>
      </c>
      <c r="T56" s="62" t="s">
        <v>5278</v>
      </c>
      <c r="U56" s="264" t="s">
        <v>5279</v>
      </c>
      <c r="V56" s="264" t="s">
        <v>1317</v>
      </c>
      <c r="W56" s="264" t="s">
        <v>5051</v>
      </c>
      <c r="X56" s="62">
        <v>1</v>
      </c>
      <c r="Y56" s="67" t="s">
        <v>5280</v>
      </c>
      <c r="Z56" s="63">
        <v>19636</v>
      </c>
      <c r="AA56" s="62">
        <f ca="1">+DATEDIF(Z56,TODAY(),"y")</f>
        <v>65</v>
      </c>
      <c r="AB56" s="62" t="s">
        <v>218</v>
      </c>
      <c r="AC56" s="63">
        <v>41556</v>
      </c>
      <c r="AD56" s="62">
        <v>5</v>
      </c>
      <c r="AE56" s="62">
        <v>10</v>
      </c>
      <c r="AF56" s="62">
        <v>10</v>
      </c>
      <c r="AG56" s="62">
        <v>1</v>
      </c>
      <c r="AH56" s="68"/>
      <c r="AI56" s="68">
        <v>1</v>
      </c>
      <c r="AJ56" s="68">
        <v>2</v>
      </c>
      <c r="AK56" s="68"/>
      <c r="AL56" s="62">
        <v>2</v>
      </c>
      <c r="AM56" s="62"/>
      <c r="AN56" s="62"/>
      <c r="AO56" s="300">
        <f>+COUNTIF(AL56:AN56,1)</f>
        <v>0</v>
      </c>
      <c r="AP56" s="69"/>
      <c r="AQ56" s="69"/>
      <c r="AR56" s="62"/>
      <c r="AS56" s="62"/>
      <c r="AT56" s="62">
        <v>4</v>
      </c>
      <c r="AU56" s="70"/>
      <c r="AV56" s="70"/>
      <c r="AX56" s="268">
        <v>43271</v>
      </c>
      <c r="AY56" s="269">
        <v>2</v>
      </c>
    </row>
    <row r="57" spans="1:51">
      <c r="A57" s="62">
        <v>2018</v>
      </c>
      <c r="B57" s="62" t="s">
        <v>5305</v>
      </c>
      <c r="C57" s="63">
        <v>43434</v>
      </c>
      <c r="D57" s="62" t="s">
        <v>205</v>
      </c>
      <c r="E57" s="62" t="s">
        <v>206</v>
      </c>
      <c r="F57" s="62" t="s">
        <v>5073</v>
      </c>
      <c r="G57" s="62" t="s">
        <v>210</v>
      </c>
      <c r="H57" s="62" t="s">
        <v>209</v>
      </c>
      <c r="I57" s="64" t="s">
        <v>5074</v>
      </c>
      <c r="J57" s="65" t="s">
        <v>5075</v>
      </c>
      <c r="K57" s="66" t="s">
        <v>211</v>
      </c>
      <c r="L57" s="66" t="s">
        <v>211</v>
      </c>
      <c r="M57" s="66" t="s">
        <v>3832</v>
      </c>
      <c r="N57" s="62" t="s">
        <v>3832</v>
      </c>
      <c r="O57" s="62" t="s">
        <v>212</v>
      </c>
      <c r="P57" s="62"/>
      <c r="Q57" s="66" t="s">
        <v>5076</v>
      </c>
      <c r="R57" s="62"/>
      <c r="S57" s="62" t="s">
        <v>5281</v>
      </c>
      <c r="T57" s="62" t="s">
        <v>5282</v>
      </c>
      <c r="U57" s="264" t="s">
        <v>5283</v>
      </c>
      <c r="V57" s="264" t="s">
        <v>5284</v>
      </c>
      <c r="W57" s="264" t="s">
        <v>5285</v>
      </c>
      <c r="X57" s="62">
        <v>1</v>
      </c>
      <c r="Y57" s="67" t="s">
        <v>5286</v>
      </c>
      <c r="Z57" s="63">
        <v>16934</v>
      </c>
      <c r="AA57" s="62">
        <f ca="1">+DATEDIF(Z57,TODAY(),"y")</f>
        <v>72</v>
      </c>
      <c r="AB57" s="62" t="s">
        <v>218</v>
      </c>
      <c r="AC57" s="63">
        <v>41498</v>
      </c>
      <c r="AD57" s="62">
        <v>5</v>
      </c>
      <c r="AE57" s="62">
        <v>10</v>
      </c>
      <c r="AF57" s="62">
        <v>10</v>
      </c>
      <c r="AG57" s="62">
        <v>1</v>
      </c>
      <c r="AH57" s="68"/>
      <c r="AI57" s="68">
        <v>1</v>
      </c>
      <c r="AJ57" s="68">
        <v>2</v>
      </c>
      <c r="AK57" s="68"/>
      <c r="AL57" s="62">
        <v>2</v>
      </c>
      <c r="AM57" s="62"/>
      <c r="AN57" s="62"/>
      <c r="AO57" s="300">
        <f>+COUNTIF(AL57:AN57,1)</f>
        <v>0</v>
      </c>
      <c r="AP57" s="69"/>
      <c r="AQ57" s="69"/>
      <c r="AR57" s="62"/>
      <c r="AS57" s="62"/>
      <c r="AT57" s="62"/>
      <c r="AU57" s="70"/>
      <c r="AV57" s="70"/>
      <c r="AX57" s="268"/>
      <c r="AY57" s="269">
        <v>1</v>
      </c>
    </row>
    <row r="58" spans="1:51">
      <c r="A58" s="62">
        <v>2018</v>
      </c>
      <c r="B58" s="62" t="s">
        <v>5305</v>
      </c>
      <c r="C58" s="63">
        <v>43434</v>
      </c>
      <c r="D58" s="62" t="s">
        <v>205</v>
      </c>
      <c r="E58" s="62" t="s">
        <v>206</v>
      </c>
      <c r="F58" s="62" t="s">
        <v>5073</v>
      </c>
      <c r="G58" s="62" t="s">
        <v>210</v>
      </c>
      <c r="H58" s="62" t="s">
        <v>209</v>
      </c>
      <c r="I58" s="64" t="s">
        <v>5074</v>
      </c>
      <c r="J58" s="65" t="s">
        <v>5075</v>
      </c>
      <c r="K58" s="66" t="s">
        <v>211</v>
      </c>
      <c r="L58" s="66" t="s">
        <v>211</v>
      </c>
      <c r="M58" s="66" t="s">
        <v>3832</v>
      </c>
      <c r="N58" s="62" t="s">
        <v>3832</v>
      </c>
      <c r="O58" s="62" t="s">
        <v>212</v>
      </c>
      <c r="P58" s="62"/>
      <c r="Q58" s="66" t="s">
        <v>5076</v>
      </c>
      <c r="R58" s="62"/>
      <c r="S58" s="62" t="s">
        <v>5287</v>
      </c>
      <c r="T58" s="62" t="s">
        <v>5288</v>
      </c>
      <c r="U58" s="264" t="s">
        <v>5289</v>
      </c>
      <c r="V58" s="264" t="s">
        <v>5290</v>
      </c>
      <c r="W58" s="264" t="s">
        <v>1492</v>
      </c>
      <c r="X58" s="62">
        <v>1</v>
      </c>
      <c r="Y58" s="67" t="s">
        <v>5291</v>
      </c>
      <c r="Z58" s="63">
        <v>17869</v>
      </c>
      <c r="AA58" s="62">
        <f ca="1">+DATEDIF(Z58,TODAY(),"y")</f>
        <v>70</v>
      </c>
      <c r="AB58" s="62" t="s">
        <v>220</v>
      </c>
      <c r="AC58" s="63">
        <v>42055</v>
      </c>
      <c r="AD58" s="62">
        <v>5</v>
      </c>
      <c r="AE58" s="62">
        <v>10</v>
      </c>
      <c r="AF58" s="62">
        <v>10</v>
      </c>
      <c r="AG58" s="62">
        <v>1</v>
      </c>
      <c r="AH58" s="68"/>
      <c r="AI58" s="68">
        <v>1</v>
      </c>
      <c r="AJ58" s="68">
        <v>2</v>
      </c>
      <c r="AK58" s="68"/>
      <c r="AL58" s="62">
        <v>2</v>
      </c>
      <c r="AM58" s="62"/>
      <c r="AN58" s="62"/>
      <c r="AO58" s="300">
        <f>+COUNTIF(AL58:AN58,1)</f>
        <v>0</v>
      </c>
      <c r="AP58" s="69"/>
      <c r="AQ58" s="69"/>
      <c r="AR58" s="62"/>
      <c r="AS58" s="62"/>
      <c r="AT58" s="62"/>
      <c r="AU58" s="70"/>
      <c r="AV58" s="70"/>
      <c r="AX58" s="270"/>
      <c r="AY58" s="269">
        <v>1</v>
      </c>
    </row>
    <row r="59" spans="1:51">
      <c r="A59" s="62">
        <v>2018</v>
      </c>
      <c r="B59" s="62" t="s">
        <v>5305</v>
      </c>
      <c r="C59" s="63">
        <v>43434</v>
      </c>
      <c r="D59" s="62" t="s">
        <v>205</v>
      </c>
      <c r="E59" s="62" t="s">
        <v>206</v>
      </c>
      <c r="F59" s="62" t="s">
        <v>5073</v>
      </c>
      <c r="G59" s="62" t="s">
        <v>210</v>
      </c>
      <c r="H59" s="62" t="s">
        <v>209</v>
      </c>
      <c r="I59" s="64" t="s">
        <v>5074</v>
      </c>
      <c r="J59" s="65" t="s">
        <v>5075</v>
      </c>
      <c r="K59" s="66" t="s">
        <v>211</v>
      </c>
      <c r="L59" s="66" t="s">
        <v>211</v>
      </c>
      <c r="M59" s="66" t="s">
        <v>3832</v>
      </c>
      <c r="N59" s="62" t="s">
        <v>3832</v>
      </c>
      <c r="O59" s="62" t="s">
        <v>212</v>
      </c>
      <c r="P59" s="62"/>
      <c r="Q59" s="66" t="s">
        <v>5076</v>
      </c>
      <c r="R59" s="62"/>
      <c r="S59" s="62" t="s">
        <v>5292</v>
      </c>
      <c r="T59" s="62" t="s">
        <v>5293</v>
      </c>
      <c r="U59" s="264" t="s">
        <v>1042</v>
      </c>
      <c r="V59" s="264" t="s">
        <v>1311</v>
      </c>
      <c r="W59" s="264" t="s">
        <v>4085</v>
      </c>
      <c r="X59" s="62">
        <v>1</v>
      </c>
      <c r="Y59" s="67" t="s">
        <v>217</v>
      </c>
      <c r="Z59" s="63">
        <v>16422</v>
      </c>
      <c r="AA59" s="62">
        <f ca="1">+DATEDIF(Z59,TODAY(),"y")</f>
        <v>73</v>
      </c>
      <c r="AB59" s="62" t="s">
        <v>218</v>
      </c>
      <c r="AC59" s="63">
        <v>43111</v>
      </c>
      <c r="AD59" s="62">
        <v>1</v>
      </c>
      <c r="AE59" s="62">
        <v>10</v>
      </c>
      <c r="AF59" s="62">
        <v>10</v>
      </c>
      <c r="AG59" s="62">
        <v>1</v>
      </c>
      <c r="AH59" s="68"/>
      <c r="AI59" s="68">
        <v>2</v>
      </c>
      <c r="AJ59" s="68">
        <v>3</v>
      </c>
      <c r="AK59" s="68"/>
      <c r="AL59" s="62">
        <v>2</v>
      </c>
      <c r="AM59" s="62"/>
      <c r="AN59" s="62"/>
      <c r="AO59" s="300">
        <f>+COUNTIF(AL59:AN59,1)</f>
        <v>0</v>
      </c>
      <c r="AP59" s="69"/>
      <c r="AQ59" s="69"/>
      <c r="AR59" s="62"/>
      <c r="AS59" s="62"/>
      <c r="AT59" s="62">
        <v>10</v>
      </c>
      <c r="AU59" s="70"/>
      <c r="AV59" s="70"/>
      <c r="AX59" s="271">
        <v>43112</v>
      </c>
      <c r="AY59" s="272">
        <v>2</v>
      </c>
    </row>
    <row r="60" spans="1:51">
      <c r="A60" s="62">
        <v>2018</v>
      </c>
      <c r="B60" s="62" t="s">
        <v>5305</v>
      </c>
      <c r="C60" s="63">
        <v>43434</v>
      </c>
      <c r="D60" s="62" t="s">
        <v>205</v>
      </c>
      <c r="E60" s="62" t="s">
        <v>206</v>
      </c>
      <c r="F60" s="62" t="s">
        <v>5073</v>
      </c>
      <c r="G60" s="62" t="s">
        <v>210</v>
      </c>
      <c r="H60" s="62" t="s">
        <v>209</v>
      </c>
      <c r="I60" s="64" t="s">
        <v>5074</v>
      </c>
      <c r="J60" s="65" t="s">
        <v>5075</v>
      </c>
      <c r="K60" s="66" t="s">
        <v>211</v>
      </c>
      <c r="L60" s="66" t="s">
        <v>211</v>
      </c>
      <c r="M60" s="66" t="s">
        <v>3832</v>
      </c>
      <c r="N60" s="62" t="s">
        <v>3832</v>
      </c>
      <c r="O60" s="62" t="s">
        <v>212</v>
      </c>
      <c r="P60" s="62"/>
      <c r="Q60" s="66" t="s">
        <v>5076</v>
      </c>
      <c r="R60" s="62"/>
      <c r="S60" s="62" t="s">
        <v>5294</v>
      </c>
      <c r="T60" s="62" t="s">
        <v>5295</v>
      </c>
      <c r="U60" s="264" t="s">
        <v>5296</v>
      </c>
      <c r="V60" s="264" t="s">
        <v>5297</v>
      </c>
      <c r="W60" s="264" t="s">
        <v>5298</v>
      </c>
      <c r="X60" s="62">
        <v>1</v>
      </c>
      <c r="Y60" s="67" t="s">
        <v>5299</v>
      </c>
      <c r="Z60" s="63">
        <v>15065</v>
      </c>
      <c r="AA60" s="62">
        <f ca="1">+DATEDIF(Z60,TODAY(),"y")</f>
        <v>77</v>
      </c>
      <c r="AB60" s="62" t="s">
        <v>218</v>
      </c>
      <c r="AC60" s="63">
        <v>41379</v>
      </c>
      <c r="AD60" s="62">
        <v>5</v>
      </c>
      <c r="AE60" s="62">
        <v>10</v>
      </c>
      <c r="AF60" s="62">
        <v>10</v>
      </c>
      <c r="AG60" s="62">
        <v>1</v>
      </c>
      <c r="AH60" s="68"/>
      <c r="AI60" s="68">
        <v>1</v>
      </c>
      <c r="AJ60" s="68">
        <v>2</v>
      </c>
      <c r="AK60" s="68"/>
      <c r="AL60" s="62">
        <v>2</v>
      </c>
      <c r="AM60" s="62"/>
      <c r="AN60" s="62"/>
      <c r="AO60" s="300">
        <f>+COUNTIF(AL60:AN60,1)</f>
        <v>0</v>
      </c>
      <c r="AP60" s="69"/>
      <c r="AQ60" s="69"/>
      <c r="AR60" s="62"/>
      <c r="AS60" s="62"/>
      <c r="AT60" s="62"/>
      <c r="AU60" s="70"/>
      <c r="AV60" s="70"/>
      <c r="AX60" s="270"/>
      <c r="AY60" s="269">
        <v>1</v>
      </c>
    </row>
    <row r="61" spans="1:51">
      <c r="A61" s="62"/>
      <c r="B61" s="62"/>
      <c r="C61" s="63"/>
      <c r="D61" s="62"/>
      <c r="E61" s="62"/>
      <c r="F61" s="62"/>
      <c r="G61" s="62"/>
      <c r="H61" s="62"/>
      <c r="I61" s="64"/>
      <c r="J61" s="65"/>
      <c r="K61" s="66"/>
      <c r="L61" s="66"/>
      <c r="M61" s="66"/>
      <c r="N61" s="62"/>
      <c r="O61" s="62"/>
      <c r="P61" s="62"/>
      <c r="Q61" s="66"/>
      <c r="R61" s="62"/>
      <c r="S61" s="62"/>
      <c r="T61" s="62"/>
      <c r="U61" s="264"/>
      <c r="V61" s="264"/>
      <c r="W61" s="264"/>
      <c r="X61" s="62"/>
      <c r="Y61" s="67"/>
      <c r="Z61" s="63"/>
      <c r="AA61" s="62"/>
      <c r="AB61" s="62"/>
      <c r="AC61" s="63"/>
      <c r="AD61" s="62"/>
      <c r="AE61" s="62"/>
      <c r="AF61" s="62"/>
      <c r="AG61" s="62"/>
      <c r="AH61" s="68"/>
      <c r="AI61" s="68"/>
      <c r="AJ61" s="68"/>
      <c r="AK61" s="68"/>
      <c r="AL61" s="62"/>
      <c r="AM61" s="62"/>
      <c r="AN61" s="62"/>
      <c r="AO61" s="300"/>
      <c r="AP61" s="69"/>
      <c r="AQ61" s="69"/>
      <c r="AR61" s="62"/>
      <c r="AS61" s="62"/>
      <c r="AT61" s="62"/>
      <c r="AU61" s="70"/>
      <c r="AV61" s="70"/>
      <c r="AX61" s="270"/>
      <c r="AY61" s="269"/>
    </row>
    <row r="62" spans="1:51">
      <c r="A62" s="62"/>
      <c r="B62" s="62"/>
      <c r="C62" s="63"/>
      <c r="D62" s="62"/>
      <c r="E62" s="62"/>
      <c r="F62" s="62"/>
      <c r="G62" s="62"/>
      <c r="H62" s="62"/>
      <c r="I62" s="64"/>
      <c r="J62" s="65"/>
      <c r="K62" s="66"/>
      <c r="L62" s="66"/>
      <c r="M62" s="66"/>
      <c r="N62" s="62"/>
      <c r="O62" s="62"/>
      <c r="P62" s="62"/>
      <c r="Q62" s="66"/>
      <c r="R62" s="62"/>
      <c r="S62" s="62"/>
      <c r="T62" s="62"/>
      <c r="U62" s="264"/>
      <c r="V62" s="264"/>
      <c r="W62" s="264"/>
      <c r="X62" s="62"/>
      <c r="Y62" s="67"/>
      <c r="Z62" s="63"/>
      <c r="AA62" s="62"/>
      <c r="AB62" s="62"/>
      <c r="AC62" s="63"/>
      <c r="AD62" s="62"/>
      <c r="AE62" s="62"/>
      <c r="AF62" s="62"/>
      <c r="AG62" s="62"/>
      <c r="AH62" s="68"/>
      <c r="AI62" s="68"/>
      <c r="AJ62" s="68"/>
      <c r="AK62" s="68"/>
      <c r="AL62" s="62"/>
      <c r="AM62" s="62"/>
      <c r="AN62" s="62"/>
      <c r="AO62" s="300"/>
      <c r="AP62" s="69"/>
      <c r="AQ62" s="69"/>
      <c r="AR62" s="62"/>
      <c r="AS62" s="62"/>
      <c r="AT62" s="62"/>
      <c r="AU62" s="70"/>
      <c r="AV62" s="70"/>
      <c r="AX62" s="270"/>
      <c r="AY62" s="269"/>
    </row>
    <row r="63" spans="1:51">
      <c r="A63" s="62"/>
      <c r="B63" s="62"/>
      <c r="C63" s="63"/>
      <c r="D63" s="62"/>
      <c r="E63" s="62"/>
      <c r="F63" s="62"/>
      <c r="G63" s="62"/>
      <c r="H63" s="62"/>
      <c r="I63" s="64"/>
      <c r="J63" s="65"/>
      <c r="K63" s="66"/>
      <c r="L63" s="66"/>
      <c r="M63" s="66"/>
      <c r="N63" s="62"/>
      <c r="O63" s="62"/>
      <c r="P63" s="62"/>
      <c r="Q63" s="66"/>
      <c r="R63" s="62"/>
      <c r="S63" s="62"/>
      <c r="T63" s="62"/>
      <c r="U63" s="264"/>
      <c r="V63" s="264"/>
      <c r="W63" s="264"/>
      <c r="X63" s="62"/>
      <c r="Y63" s="67"/>
      <c r="Z63" s="63"/>
      <c r="AA63" s="62"/>
      <c r="AB63" s="62"/>
      <c r="AC63" s="63"/>
      <c r="AD63" s="62"/>
      <c r="AE63" s="62"/>
      <c r="AF63" s="62"/>
      <c r="AG63" s="62"/>
      <c r="AH63" s="68"/>
      <c r="AI63" s="68"/>
      <c r="AJ63" s="68"/>
      <c r="AK63" s="68"/>
      <c r="AL63" s="62"/>
      <c r="AM63" s="62"/>
      <c r="AN63" s="62"/>
      <c r="AO63" s="300"/>
      <c r="AP63" s="69"/>
      <c r="AQ63" s="69"/>
      <c r="AR63" s="62"/>
      <c r="AS63" s="62"/>
      <c r="AT63" s="62"/>
      <c r="AU63" s="70"/>
      <c r="AV63" s="70"/>
      <c r="AX63" s="270"/>
      <c r="AY63" s="269"/>
    </row>
    <row r="64" spans="1:51">
      <c r="A64" s="62"/>
      <c r="B64" s="62"/>
      <c r="C64" s="63"/>
      <c r="D64" s="62"/>
      <c r="E64" s="62"/>
      <c r="F64" s="62"/>
      <c r="G64" s="62"/>
      <c r="H64" s="62"/>
      <c r="I64" s="64"/>
      <c r="J64" s="65"/>
      <c r="K64" s="66"/>
      <c r="L64" s="66"/>
      <c r="M64" s="66"/>
      <c r="N64" s="62"/>
      <c r="O64" s="62"/>
      <c r="P64" s="62"/>
      <c r="Q64" s="66"/>
      <c r="R64" s="62"/>
      <c r="S64" s="62"/>
      <c r="T64" s="62"/>
      <c r="U64" s="264"/>
      <c r="V64" s="264"/>
      <c r="W64" s="264"/>
      <c r="X64" s="62"/>
      <c r="Y64" s="67"/>
      <c r="Z64" s="63"/>
      <c r="AA64" s="62"/>
      <c r="AB64" s="62"/>
      <c r="AC64" s="63"/>
      <c r="AD64" s="62"/>
      <c r="AE64" s="62"/>
      <c r="AF64" s="62"/>
      <c r="AG64" s="62"/>
      <c r="AH64" s="68"/>
      <c r="AI64" s="68"/>
      <c r="AJ64" s="68"/>
      <c r="AK64" s="68"/>
      <c r="AL64" s="62"/>
      <c r="AM64" s="62"/>
      <c r="AN64" s="62"/>
      <c r="AO64" s="300"/>
      <c r="AP64" s="69"/>
      <c r="AQ64" s="69"/>
      <c r="AR64" s="62"/>
      <c r="AS64" s="62"/>
      <c r="AT64" s="62"/>
      <c r="AU64" s="70"/>
      <c r="AV64" s="70"/>
      <c r="AX64" s="270"/>
      <c r="AY64" s="269"/>
    </row>
    <row r="65" spans="1:51">
      <c r="A65" s="62"/>
      <c r="B65" s="62"/>
      <c r="C65" s="63"/>
      <c r="D65" s="62"/>
      <c r="E65" s="62"/>
      <c r="F65" s="62"/>
      <c r="G65" s="62"/>
      <c r="H65" s="62"/>
      <c r="I65" s="64"/>
      <c r="J65" s="65"/>
      <c r="K65" s="66"/>
      <c r="L65" s="66"/>
      <c r="M65" s="66"/>
      <c r="N65" s="62"/>
      <c r="O65" s="62"/>
      <c r="P65" s="62"/>
      <c r="Q65" s="66"/>
      <c r="R65" s="62"/>
      <c r="S65" s="62"/>
      <c r="T65" s="62"/>
      <c r="U65" s="264"/>
      <c r="V65" s="264"/>
      <c r="W65" s="264"/>
      <c r="X65" s="62"/>
      <c r="Y65" s="67"/>
      <c r="Z65" s="63"/>
      <c r="AA65" s="62"/>
      <c r="AB65" s="62"/>
      <c r="AC65" s="63"/>
      <c r="AD65" s="62"/>
      <c r="AE65" s="62"/>
      <c r="AF65" s="62"/>
      <c r="AG65" s="62"/>
      <c r="AH65" s="68"/>
      <c r="AI65" s="68"/>
      <c r="AJ65" s="68"/>
      <c r="AK65" s="68"/>
      <c r="AL65" s="62"/>
      <c r="AM65" s="62"/>
      <c r="AN65" s="62"/>
      <c r="AO65" s="300"/>
      <c r="AP65" s="69"/>
      <c r="AQ65" s="69"/>
      <c r="AR65" s="62"/>
      <c r="AS65" s="62"/>
      <c r="AT65" s="62"/>
      <c r="AU65" s="70"/>
      <c r="AV65" s="70"/>
      <c r="AX65" s="270"/>
      <c r="AY65" s="269"/>
    </row>
  </sheetData>
  <autoFilter ref="A3:AY61"/>
  <dataConsolidate/>
  <conditionalFormatting sqref="Y1">
    <cfRule type="duplicateValues" dxfId="34" priority="4"/>
  </conditionalFormatting>
  <conditionalFormatting sqref="Y2">
    <cfRule type="duplicateValues" dxfId="33" priority="3"/>
  </conditionalFormatting>
  <conditionalFormatting sqref="AI4:AJ60">
    <cfRule type="containsBlanks" dxfId="32" priority="2">
      <formula>LEN(TRIM(AI4))=0</formula>
    </cfRule>
  </conditionalFormatting>
  <conditionalFormatting sqref="AI61:AJ65">
    <cfRule type="containsBlanks" dxfId="31" priority="1">
      <formula>LEN(TRIM(AI61))=0</formula>
    </cfRule>
  </conditionalFormatting>
  <dataValidations count="10">
    <dataValidation type="whole" allowBlank="1" showInputMessage="1" showErrorMessage="1" sqref="AD4:AD60">
      <formula1>1</formula1>
      <formula2>7</formula2>
    </dataValidation>
    <dataValidation type="date" allowBlank="1" showInputMessage="1" showErrorMessage="1" sqref="Z191:Z218">
      <formula1>6941</formula1>
      <formula2>21885</formula2>
    </dataValidation>
    <dataValidation type="textLength" showInputMessage="1" showErrorMessage="1" sqref="Y4:Y65">
      <formula1>8</formula1>
      <formula2>8</formula2>
    </dataValidation>
    <dataValidation type="whole" allowBlank="1" showInputMessage="1" showErrorMessage="1" sqref="AE4:AE65">
      <formula1>1</formula1>
      <formula2>10</formula2>
    </dataValidation>
    <dataValidation type="whole" allowBlank="1" showInputMessage="1" showErrorMessage="1" sqref="AF4:AF65">
      <formula1>1</formula1>
      <formula2>11</formula2>
    </dataValidation>
    <dataValidation type="whole" showInputMessage="1" showErrorMessage="1" sqref="AG4:AG65">
      <formula1>1</formula1>
      <formula2>3</formula2>
    </dataValidation>
    <dataValidation type="whole" allowBlank="1" showInputMessage="1" showErrorMessage="1" sqref="AI4:AI65">
      <formula1>1</formula1>
      <formula2>3</formula2>
    </dataValidation>
    <dataValidation type="textLength" showInputMessage="1" showErrorMessage="1" sqref="Y66:Y150">
      <formula1>1</formula1>
      <formula2>8</formula2>
    </dataValidation>
    <dataValidation type="date" showInputMessage="1" showErrorMessage="1" sqref="Z4:Z190">
      <formula1>6941</formula1>
      <formula2>21885</formula2>
    </dataValidation>
    <dataValidation type="date" allowBlank="1" showInputMessage="1" showErrorMessage="1" sqref="AC4:AC110">
      <formula1>35796</formula1>
      <formula2>43464</formula2>
    </dataValidation>
  </dataValidations>
  <pageMargins left="0.7" right="0.7" top="0.75" bottom="0.75" header="0.3" footer="0.3"/>
  <pageSetup scale="10" orientation="portrait"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E"/>
  </sheetPr>
  <dimension ref="A1:XEZ344"/>
  <sheetViews>
    <sheetView showGridLines="0" view="pageBreakPreview" zoomScaleNormal="85" zoomScaleSheetLayoutView="100" workbookViewId="0">
      <pane xSplit="1" ySplit="3" topLeftCell="R304" activePane="bottomRight" state="frozen"/>
      <selection pane="topRight" activeCell="B1" sqref="B1"/>
      <selection pane="bottomLeft" activeCell="A6" sqref="A6"/>
      <selection pane="bottomRight" activeCell="X329" sqref="X329"/>
    </sheetView>
  </sheetViews>
  <sheetFormatPr baseColWidth="10" defaultRowHeight="15"/>
  <cols>
    <col min="1" max="1" width="4.5703125" style="4" customWidth="1"/>
    <col min="2" max="2" width="7.85546875" style="4" customWidth="1"/>
    <col min="3" max="3" width="12" style="4" customWidth="1"/>
    <col min="4" max="4" width="14.7109375" style="4" customWidth="1"/>
    <col min="5" max="11" width="11.42578125" style="4"/>
    <col min="12" max="12" width="14.28515625" style="4" customWidth="1"/>
    <col min="13" max="13" width="11.42578125" style="4"/>
    <col min="14" max="14" width="17.85546875" style="4" bestFit="1" customWidth="1"/>
    <col min="15" max="17" width="11.42578125" style="4"/>
    <col min="18" max="18" width="20.28515625" style="4" bestFit="1" customWidth="1"/>
    <col min="19" max="20" width="11.42578125" style="4"/>
    <col min="21" max="21" width="25.140625" style="4" bestFit="1" customWidth="1"/>
    <col min="22" max="22" width="15.5703125" style="4" bestFit="1" customWidth="1"/>
    <col min="23" max="23" width="22.42578125" style="4" bestFit="1" customWidth="1"/>
    <col min="24" max="24" width="21.28515625" style="4" customWidth="1"/>
    <col min="25" max="25" width="11.85546875" style="39" customWidth="1"/>
    <col min="26" max="26" width="11.5703125" style="4" customWidth="1"/>
    <col min="27" max="27" width="9.140625" style="4" customWidth="1"/>
    <col min="28" max="28" width="9.42578125" style="4" customWidth="1"/>
    <col min="29" max="29" width="15.140625" style="4" bestFit="1" customWidth="1"/>
    <col min="30" max="30" width="29.28515625" style="4" customWidth="1"/>
    <col min="31" max="31" width="40.42578125" style="4" customWidth="1"/>
    <col min="32" max="32" width="29.85546875" style="4" customWidth="1"/>
    <col min="33" max="33" width="19.28515625" style="4" customWidth="1"/>
    <col min="34" max="34" width="25.85546875" style="4" customWidth="1"/>
    <col min="35" max="35" width="25" style="4" customWidth="1"/>
    <col min="36" max="36" width="20" style="4" customWidth="1"/>
    <col min="37" max="37" width="15.42578125" style="4" customWidth="1"/>
    <col min="38" max="40" width="12.85546875" style="4" customWidth="1"/>
    <col min="41" max="41" width="15" style="4" customWidth="1"/>
    <col min="42" max="42" width="15.28515625" style="4" customWidth="1"/>
    <col min="43" max="43" width="11.42578125" style="4" customWidth="1"/>
    <col min="44" max="44" width="43.85546875" style="4" customWidth="1"/>
    <col min="45" max="45" width="13" style="4" customWidth="1"/>
    <col min="47" max="47" width="20" style="378" customWidth="1"/>
    <col min="48" max="48" width="9.7109375" style="378" customWidth="1"/>
  </cols>
  <sheetData>
    <row r="1" spans="1:48">
      <c r="A1" s="1">
        <v>1</v>
      </c>
      <c r="B1" s="1">
        <v>2</v>
      </c>
      <c r="C1" s="1">
        <v>3</v>
      </c>
      <c r="D1" s="1">
        <v>4</v>
      </c>
      <c r="E1" s="1">
        <v>5</v>
      </c>
      <c r="F1" s="1">
        <v>6</v>
      </c>
      <c r="G1" s="1">
        <v>7</v>
      </c>
      <c r="H1" s="1">
        <v>8</v>
      </c>
      <c r="I1" s="1">
        <v>9</v>
      </c>
      <c r="J1" s="1">
        <v>10</v>
      </c>
      <c r="K1" s="1">
        <v>11</v>
      </c>
      <c r="L1" s="1">
        <v>12</v>
      </c>
      <c r="M1" s="1">
        <v>13</v>
      </c>
      <c r="N1" s="1">
        <v>14</v>
      </c>
      <c r="O1" s="1">
        <v>15</v>
      </c>
      <c r="P1" s="1">
        <v>16</v>
      </c>
      <c r="Q1" s="1">
        <v>17</v>
      </c>
      <c r="R1" s="1">
        <v>18</v>
      </c>
      <c r="S1" s="1">
        <v>19</v>
      </c>
      <c r="T1" s="1">
        <v>20</v>
      </c>
      <c r="U1" s="1">
        <v>21</v>
      </c>
      <c r="V1" s="1">
        <v>22</v>
      </c>
      <c r="W1" s="1">
        <v>23</v>
      </c>
      <c r="X1" s="1">
        <v>24</v>
      </c>
      <c r="Y1" s="1">
        <v>25</v>
      </c>
      <c r="Z1" s="1">
        <v>26</v>
      </c>
      <c r="AA1" s="1">
        <v>28</v>
      </c>
      <c r="AB1" s="1">
        <v>29</v>
      </c>
      <c r="AC1" s="1">
        <v>30</v>
      </c>
      <c r="AD1" s="1">
        <v>31</v>
      </c>
      <c r="AE1" s="1">
        <v>32</v>
      </c>
      <c r="AF1" s="1">
        <v>33</v>
      </c>
      <c r="AG1" s="1">
        <v>34</v>
      </c>
      <c r="AH1" s="1">
        <v>35</v>
      </c>
      <c r="AI1" s="1">
        <v>36</v>
      </c>
      <c r="AJ1" s="1">
        <v>37</v>
      </c>
      <c r="AK1" s="1">
        <v>38</v>
      </c>
      <c r="AL1" s="1">
        <v>39</v>
      </c>
      <c r="AM1" s="1">
        <v>40</v>
      </c>
      <c r="AN1" s="1">
        <v>41</v>
      </c>
      <c r="AO1" s="1">
        <v>42</v>
      </c>
      <c r="AP1" s="1">
        <v>43</v>
      </c>
      <c r="AQ1" s="1">
        <v>44</v>
      </c>
      <c r="AR1" s="1">
        <v>45</v>
      </c>
      <c r="AS1" s="1">
        <v>46</v>
      </c>
      <c r="AT1" s="1">
        <v>47</v>
      </c>
    </row>
    <row r="2" spans="1:48" ht="120.75" customHeight="1">
      <c r="A2" s="3" t="s">
        <v>0</v>
      </c>
      <c r="B2" s="3" t="s">
        <v>1</v>
      </c>
      <c r="C2" s="3" t="s">
        <v>2</v>
      </c>
      <c r="D2" s="3" t="s">
        <v>3</v>
      </c>
      <c r="E2" s="3" t="s">
        <v>4</v>
      </c>
      <c r="F2" s="3" t="s">
        <v>5</v>
      </c>
      <c r="G2" s="3" t="s">
        <v>6</v>
      </c>
      <c r="H2" s="3" t="s">
        <v>7</v>
      </c>
      <c r="I2" s="3" t="s">
        <v>8</v>
      </c>
      <c r="J2" s="3" t="s">
        <v>9</v>
      </c>
      <c r="K2" s="3" t="s">
        <v>10</v>
      </c>
      <c r="L2" s="3" t="s">
        <v>11</v>
      </c>
      <c r="M2" s="3" t="s">
        <v>12</v>
      </c>
      <c r="N2" s="3" t="s">
        <v>13</v>
      </c>
      <c r="O2" s="3" t="s">
        <v>14</v>
      </c>
      <c r="P2" s="3" t="s">
        <v>15</v>
      </c>
      <c r="Q2" s="3" t="s">
        <v>16</v>
      </c>
      <c r="R2" s="6" t="s">
        <v>17</v>
      </c>
      <c r="S2" s="3" t="s">
        <v>18</v>
      </c>
      <c r="T2" s="3" t="s">
        <v>19</v>
      </c>
      <c r="U2" s="3" t="s">
        <v>20</v>
      </c>
      <c r="V2" s="3" t="s">
        <v>21</v>
      </c>
      <c r="W2" s="3" t="s">
        <v>22</v>
      </c>
      <c r="X2" s="3" t="s">
        <v>23</v>
      </c>
      <c r="Y2" s="3" t="s">
        <v>24</v>
      </c>
      <c r="Z2" s="3" t="s">
        <v>25</v>
      </c>
      <c r="AA2" s="3" t="s">
        <v>26</v>
      </c>
      <c r="AB2" s="3" t="s">
        <v>27</v>
      </c>
      <c r="AC2" s="3" t="s">
        <v>28</v>
      </c>
      <c r="AD2" s="285" t="s">
        <v>5042</v>
      </c>
      <c r="AE2" s="286" t="s">
        <v>185</v>
      </c>
      <c r="AF2" s="286" t="s">
        <v>5600</v>
      </c>
      <c r="AG2" s="3" t="s">
        <v>172</v>
      </c>
      <c r="AH2" s="3" t="s">
        <v>188</v>
      </c>
      <c r="AI2" s="3" t="s">
        <v>189</v>
      </c>
      <c r="AJ2" s="3" t="s">
        <v>190</v>
      </c>
      <c r="AK2" s="3" t="s">
        <v>184</v>
      </c>
      <c r="AL2" s="3" t="s">
        <v>191</v>
      </c>
      <c r="AM2" s="3" t="s">
        <v>192</v>
      </c>
      <c r="AN2" s="3" t="s">
        <v>193</v>
      </c>
      <c r="AO2" s="3" t="s">
        <v>173</v>
      </c>
      <c r="AP2" s="3" t="s">
        <v>30</v>
      </c>
      <c r="AQ2" s="3" t="s">
        <v>31</v>
      </c>
      <c r="AR2" s="3" t="s">
        <v>175</v>
      </c>
      <c r="AS2" s="3" t="s">
        <v>33</v>
      </c>
      <c r="AT2" s="3" t="s">
        <v>34</v>
      </c>
    </row>
    <row r="3" spans="1:48" s="27" customFormat="1" ht="21.75" customHeight="1">
      <c r="A3" s="278"/>
      <c r="B3" s="278" t="s">
        <v>35</v>
      </c>
      <c r="C3" s="278" t="s">
        <v>36</v>
      </c>
      <c r="D3" s="278" t="s">
        <v>37</v>
      </c>
      <c r="E3" s="278" t="s">
        <v>38</v>
      </c>
      <c r="F3" s="278" t="s">
        <v>39</v>
      </c>
      <c r="G3" s="278" t="s">
        <v>40</v>
      </c>
      <c r="H3" s="278" t="s">
        <v>41</v>
      </c>
      <c r="I3" s="278" t="s">
        <v>42</v>
      </c>
      <c r="J3" s="278" t="s">
        <v>43</v>
      </c>
      <c r="K3" s="278" t="s">
        <v>44</v>
      </c>
      <c r="L3" s="278" t="s">
        <v>45</v>
      </c>
      <c r="M3" s="278" t="s">
        <v>46</v>
      </c>
      <c r="N3" s="278" t="s">
        <v>47</v>
      </c>
      <c r="O3" s="278" t="s">
        <v>48</v>
      </c>
      <c r="P3" s="278" t="s">
        <v>49</v>
      </c>
      <c r="Q3" s="278" t="s">
        <v>50</v>
      </c>
      <c r="R3" s="279" t="s">
        <v>51</v>
      </c>
      <c r="S3" s="278" t="s">
        <v>52</v>
      </c>
      <c r="T3" s="278" t="s">
        <v>53</v>
      </c>
      <c r="U3" s="280" t="s">
        <v>54</v>
      </c>
      <c r="V3" s="280" t="s">
        <v>55</v>
      </c>
      <c r="W3" s="280" t="s">
        <v>56</v>
      </c>
      <c r="X3" s="278" t="s">
        <v>57</v>
      </c>
      <c r="Y3" s="278" t="s">
        <v>58</v>
      </c>
      <c r="Z3" s="278" t="s">
        <v>59</v>
      </c>
      <c r="AA3" s="278" t="s">
        <v>60</v>
      </c>
      <c r="AB3" s="278" t="s">
        <v>61</v>
      </c>
      <c r="AC3" s="278" t="s">
        <v>62</v>
      </c>
      <c r="AD3" s="278" t="s">
        <v>63</v>
      </c>
      <c r="AE3" s="278" t="s">
        <v>64</v>
      </c>
      <c r="AF3" s="278" t="s">
        <v>65</v>
      </c>
      <c r="AG3" s="278" t="s">
        <v>66</v>
      </c>
      <c r="AH3" s="281" t="s">
        <v>67</v>
      </c>
      <c r="AI3" s="281" t="s">
        <v>68</v>
      </c>
      <c r="AJ3" s="281" t="s">
        <v>69</v>
      </c>
      <c r="AK3" s="281" t="s">
        <v>70</v>
      </c>
      <c r="AL3" s="281" t="s">
        <v>71</v>
      </c>
      <c r="AM3" s="281" t="s">
        <v>72</v>
      </c>
      <c r="AN3" s="281" t="s">
        <v>73</v>
      </c>
      <c r="AO3" s="281" t="s">
        <v>74</v>
      </c>
      <c r="AP3" s="278" t="s">
        <v>75</v>
      </c>
      <c r="AQ3" s="278" t="s">
        <v>76</v>
      </c>
      <c r="AR3" s="278" t="s">
        <v>77</v>
      </c>
      <c r="AS3" s="278" t="s">
        <v>78</v>
      </c>
      <c r="AT3" s="278" t="s">
        <v>79</v>
      </c>
      <c r="AU3" s="379"/>
      <c r="AV3" s="380"/>
    </row>
    <row r="4" spans="1:48" s="292" customFormat="1" ht="15" customHeight="1">
      <c r="A4" s="28">
        <v>1</v>
      </c>
      <c r="B4" s="29">
        <v>2018</v>
      </c>
      <c r="C4" s="30" t="s">
        <v>233</v>
      </c>
      <c r="D4" s="31">
        <v>43434</v>
      </c>
      <c r="E4" s="32" t="s">
        <v>205</v>
      </c>
      <c r="F4" s="32" t="s">
        <v>206</v>
      </c>
      <c r="G4" s="32" t="s">
        <v>207</v>
      </c>
      <c r="H4" s="32" t="s">
        <v>3917</v>
      </c>
      <c r="I4" s="32" t="s">
        <v>3918</v>
      </c>
      <c r="J4" s="32" t="s">
        <v>3919</v>
      </c>
      <c r="K4" s="356" t="s">
        <v>5681</v>
      </c>
      <c r="L4" s="32" t="s">
        <v>211</v>
      </c>
      <c r="M4" s="32" t="s">
        <v>211</v>
      </c>
      <c r="N4" s="32" t="s">
        <v>914</v>
      </c>
      <c r="O4" s="32" t="s">
        <v>914</v>
      </c>
      <c r="P4" s="32" t="s">
        <v>212</v>
      </c>
      <c r="Q4" s="29">
        <v>233000</v>
      </c>
      <c r="R4" s="32" t="s">
        <v>3920</v>
      </c>
      <c r="S4" s="32" t="str">
        <f t="shared" ref="S4:S67" si="0">+CONCATENATE(12018,"-","000",A4)</f>
        <v>12018-0001</v>
      </c>
      <c r="T4" s="32" t="s">
        <v>3921</v>
      </c>
      <c r="U4" s="38" t="s">
        <v>3922</v>
      </c>
      <c r="V4" s="38" t="s">
        <v>866</v>
      </c>
      <c r="W4" s="38" t="s">
        <v>3923</v>
      </c>
      <c r="X4" s="29">
        <v>7</v>
      </c>
      <c r="Y4" s="32" t="s">
        <v>219</v>
      </c>
      <c r="Z4" s="31">
        <v>21113</v>
      </c>
      <c r="AA4" s="29">
        <f t="shared" ref="AA4:AA67" ca="1" si="1">+DATEDIF(Z4,TODAY(),"y")</f>
        <v>61</v>
      </c>
      <c r="AB4" s="33" t="s">
        <v>220</v>
      </c>
      <c r="AC4" s="31">
        <v>43028</v>
      </c>
      <c r="AD4" s="276">
        <v>5</v>
      </c>
      <c r="AE4" s="276">
        <v>6</v>
      </c>
      <c r="AF4" s="276">
        <v>6</v>
      </c>
      <c r="AG4" s="29">
        <v>1</v>
      </c>
      <c r="AH4" s="294">
        <v>1</v>
      </c>
      <c r="AI4" s="294"/>
      <c r="AJ4" s="294"/>
      <c r="AK4" s="358">
        <f t="shared" ref="AK4:AK67" si="2">+COUNTIF(AH4:AJ4,1)</f>
        <v>1</v>
      </c>
      <c r="AL4" s="288"/>
      <c r="AM4" s="288"/>
      <c r="AN4" s="288"/>
      <c r="AO4" s="288"/>
      <c r="AP4" s="29">
        <v>1</v>
      </c>
      <c r="AQ4" s="31"/>
      <c r="AR4" s="29"/>
      <c r="AS4" s="31"/>
      <c r="AT4" s="31"/>
      <c r="AU4" s="381"/>
      <c r="AV4" s="381"/>
    </row>
    <row r="5" spans="1:48" s="292" customFormat="1" ht="15" customHeight="1">
      <c r="A5" s="28">
        <v>2</v>
      </c>
      <c r="B5" s="29">
        <v>2018</v>
      </c>
      <c r="C5" s="30" t="s">
        <v>233</v>
      </c>
      <c r="D5" s="31">
        <v>43434</v>
      </c>
      <c r="E5" s="32" t="s">
        <v>205</v>
      </c>
      <c r="F5" s="32" t="s">
        <v>206</v>
      </c>
      <c r="G5" s="32" t="s">
        <v>207</v>
      </c>
      <c r="H5" s="32" t="s">
        <v>3917</v>
      </c>
      <c r="I5" s="32" t="s">
        <v>3918</v>
      </c>
      <c r="J5" s="32" t="s">
        <v>3919</v>
      </c>
      <c r="K5" s="356" t="s">
        <v>5681</v>
      </c>
      <c r="L5" s="32" t="s">
        <v>211</v>
      </c>
      <c r="M5" s="32" t="s">
        <v>211</v>
      </c>
      <c r="N5" s="32" t="s">
        <v>914</v>
      </c>
      <c r="O5" s="32" t="s">
        <v>914</v>
      </c>
      <c r="P5" s="32" t="s">
        <v>212</v>
      </c>
      <c r="Q5" s="29">
        <v>233000</v>
      </c>
      <c r="R5" s="32" t="s">
        <v>3920</v>
      </c>
      <c r="S5" s="32" t="str">
        <f t="shared" si="0"/>
        <v>12018-0002</v>
      </c>
      <c r="T5" s="32" t="s">
        <v>3924</v>
      </c>
      <c r="U5" s="38" t="s">
        <v>3925</v>
      </c>
      <c r="V5" s="38" t="s">
        <v>3926</v>
      </c>
      <c r="W5" s="38" t="s">
        <v>1538</v>
      </c>
      <c r="X5" s="29">
        <v>7</v>
      </c>
      <c r="Y5" s="32" t="s">
        <v>219</v>
      </c>
      <c r="Z5" s="31">
        <v>13897</v>
      </c>
      <c r="AA5" s="29">
        <f t="shared" ca="1" si="1"/>
        <v>80</v>
      </c>
      <c r="AB5" s="33" t="s">
        <v>220</v>
      </c>
      <c r="AC5" s="31">
        <v>43117</v>
      </c>
      <c r="AD5" s="276">
        <v>5</v>
      </c>
      <c r="AE5" s="276">
        <v>6</v>
      </c>
      <c r="AF5" s="276">
        <v>6</v>
      </c>
      <c r="AG5" s="29">
        <v>1</v>
      </c>
      <c r="AH5" s="294">
        <v>1</v>
      </c>
      <c r="AI5" s="294"/>
      <c r="AJ5" s="294"/>
      <c r="AK5" s="358">
        <f t="shared" si="2"/>
        <v>1</v>
      </c>
      <c r="AL5" s="288"/>
      <c r="AM5" s="288"/>
      <c r="AN5" s="288"/>
      <c r="AO5" s="288"/>
      <c r="AP5" s="29">
        <v>1</v>
      </c>
      <c r="AQ5" s="31"/>
      <c r="AR5" s="29"/>
      <c r="AS5" s="31"/>
      <c r="AT5" s="31"/>
      <c r="AU5" s="381"/>
      <c r="AV5" s="381"/>
    </row>
    <row r="6" spans="1:48" s="292" customFormat="1" ht="15" customHeight="1">
      <c r="A6" s="28">
        <v>3</v>
      </c>
      <c r="B6" s="29">
        <v>2018</v>
      </c>
      <c r="C6" s="30" t="s">
        <v>233</v>
      </c>
      <c r="D6" s="31">
        <v>43434</v>
      </c>
      <c r="E6" s="32" t="s">
        <v>205</v>
      </c>
      <c r="F6" s="32" t="s">
        <v>206</v>
      </c>
      <c r="G6" s="32" t="s">
        <v>207</v>
      </c>
      <c r="H6" s="32" t="s">
        <v>3917</v>
      </c>
      <c r="I6" s="32" t="s">
        <v>3918</v>
      </c>
      <c r="J6" s="32" t="s">
        <v>3919</v>
      </c>
      <c r="K6" s="29" t="s">
        <v>5075</v>
      </c>
      <c r="L6" s="32" t="s">
        <v>211</v>
      </c>
      <c r="M6" s="32" t="s">
        <v>211</v>
      </c>
      <c r="N6" s="32" t="s">
        <v>3832</v>
      </c>
      <c r="O6" s="32" t="s">
        <v>3832</v>
      </c>
      <c r="P6" s="32" t="s">
        <v>212</v>
      </c>
      <c r="Q6" s="29">
        <v>412000</v>
      </c>
      <c r="R6" s="32" t="s">
        <v>3927</v>
      </c>
      <c r="S6" s="32" t="str">
        <f t="shared" si="0"/>
        <v>12018-0003</v>
      </c>
      <c r="T6" s="32" t="s">
        <v>3928</v>
      </c>
      <c r="U6" s="38" t="s">
        <v>1112</v>
      </c>
      <c r="V6" s="38" t="s">
        <v>3929</v>
      </c>
      <c r="W6" s="38" t="s">
        <v>994</v>
      </c>
      <c r="X6" s="29">
        <v>1</v>
      </c>
      <c r="Y6" s="32" t="s">
        <v>3930</v>
      </c>
      <c r="Z6" s="31">
        <v>18784</v>
      </c>
      <c r="AA6" s="29">
        <f t="shared" ca="1" si="1"/>
        <v>67</v>
      </c>
      <c r="AB6" s="33" t="s">
        <v>218</v>
      </c>
      <c r="AC6" s="31">
        <v>42246</v>
      </c>
      <c r="AD6" s="276">
        <v>4</v>
      </c>
      <c r="AE6" s="276">
        <v>9</v>
      </c>
      <c r="AF6" s="276">
        <v>10</v>
      </c>
      <c r="AG6" s="29">
        <v>1</v>
      </c>
      <c r="AH6" s="294">
        <v>2</v>
      </c>
      <c r="AI6" s="294"/>
      <c r="AJ6" s="294"/>
      <c r="AK6" s="358">
        <f t="shared" si="2"/>
        <v>0</v>
      </c>
      <c r="AL6" s="288"/>
      <c r="AM6" s="288"/>
      <c r="AN6" s="288"/>
      <c r="AO6" s="288"/>
      <c r="AP6" s="29">
        <v>1</v>
      </c>
      <c r="AQ6" s="31"/>
      <c r="AR6" s="29"/>
      <c r="AS6" s="31"/>
      <c r="AT6" s="31"/>
      <c r="AU6" s="381"/>
      <c r="AV6" s="381"/>
    </row>
    <row r="7" spans="1:48" s="292" customFormat="1" ht="15" customHeight="1">
      <c r="A7" s="28">
        <v>4</v>
      </c>
      <c r="B7" s="29">
        <v>2018</v>
      </c>
      <c r="C7" s="30" t="s">
        <v>233</v>
      </c>
      <c r="D7" s="31">
        <v>43434</v>
      </c>
      <c r="E7" s="32" t="s">
        <v>205</v>
      </c>
      <c r="F7" s="32" t="s">
        <v>206</v>
      </c>
      <c r="G7" s="32" t="s">
        <v>207</v>
      </c>
      <c r="H7" s="32" t="s">
        <v>3917</v>
      </c>
      <c r="I7" s="32" t="s">
        <v>3918</v>
      </c>
      <c r="J7" s="32" t="s">
        <v>3919</v>
      </c>
      <c r="K7" s="29" t="s">
        <v>5680</v>
      </c>
      <c r="L7" s="32" t="s">
        <v>211</v>
      </c>
      <c r="M7" s="32" t="s">
        <v>211</v>
      </c>
      <c r="N7" s="32" t="s">
        <v>851</v>
      </c>
      <c r="O7" s="32" t="s">
        <v>851</v>
      </c>
      <c r="P7" s="32" t="s">
        <v>212</v>
      </c>
      <c r="Q7" s="29">
        <v>412200</v>
      </c>
      <c r="R7" s="32" t="s">
        <v>3931</v>
      </c>
      <c r="S7" s="32" t="str">
        <f t="shared" si="0"/>
        <v>12018-0004</v>
      </c>
      <c r="T7" s="32" t="s">
        <v>3932</v>
      </c>
      <c r="U7" s="38" t="s">
        <v>1112</v>
      </c>
      <c r="V7" s="38" t="s">
        <v>1602</v>
      </c>
      <c r="W7" s="38" t="s">
        <v>3933</v>
      </c>
      <c r="X7" s="29">
        <v>1</v>
      </c>
      <c r="Y7" s="32" t="s">
        <v>3934</v>
      </c>
      <c r="Z7" s="31">
        <v>15700</v>
      </c>
      <c r="AA7" s="29">
        <f t="shared" ca="1" si="1"/>
        <v>75</v>
      </c>
      <c r="AB7" s="33" t="s">
        <v>218</v>
      </c>
      <c r="AC7" s="31">
        <v>42826</v>
      </c>
      <c r="AD7" s="276">
        <v>4</v>
      </c>
      <c r="AE7" s="276">
        <v>2</v>
      </c>
      <c r="AF7" s="276">
        <v>10</v>
      </c>
      <c r="AG7" s="29">
        <v>1</v>
      </c>
      <c r="AH7" s="294">
        <v>2</v>
      </c>
      <c r="AI7" s="294"/>
      <c r="AJ7" s="294"/>
      <c r="AK7" s="358">
        <f t="shared" si="2"/>
        <v>0</v>
      </c>
      <c r="AL7" s="288"/>
      <c r="AM7" s="288"/>
      <c r="AN7" s="288"/>
      <c r="AO7" s="288"/>
      <c r="AP7" s="29">
        <v>1</v>
      </c>
      <c r="AQ7" s="31"/>
      <c r="AR7" s="29"/>
      <c r="AS7" s="31"/>
      <c r="AT7" s="31"/>
      <c r="AU7" s="381"/>
      <c r="AV7" s="381"/>
    </row>
    <row r="8" spans="1:48" s="292" customFormat="1" ht="15" customHeight="1">
      <c r="A8" s="28">
        <v>5</v>
      </c>
      <c r="B8" s="29">
        <v>2018</v>
      </c>
      <c r="C8" s="30" t="s">
        <v>233</v>
      </c>
      <c r="D8" s="31">
        <v>43434</v>
      </c>
      <c r="E8" s="32" t="s">
        <v>205</v>
      </c>
      <c r="F8" s="32" t="s">
        <v>206</v>
      </c>
      <c r="G8" s="32" t="s">
        <v>207</v>
      </c>
      <c r="H8" s="32" t="s">
        <v>3917</v>
      </c>
      <c r="I8" s="32" t="s">
        <v>3918</v>
      </c>
      <c r="J8" s="32" t="s">
        <v>3919</v>
      </c>
      <c r="K8" s="29" t="s">
        <v>5306</v>
      </c>
      <c r="L8" s="32" t="s">
        <v>211</v>
      </c>
      <c r="M8" s="32" t="s">
        <v>211</v>
      </c>
      <c r="N8" s="32" t="s">
        <v>211</v>
      </c>
      <c r="O8" s="32" t="s">
        <v>211</v>
      </c>
      <c r="P8" s="32" t="s">
        <v>212</v>
      </c>
      <c r="Q8" s="29">
        <v>412100</v>
      </c>
      <c r="R8" s="32" t="s">
        <v>3935</v>
      </c>
      <c r="S8" s="32" t="str">
        <f t="shared" si="0"/>
        <v>12018-0005</v>
      </c>
      <c r="T8" s="32" t="s">
        <v>3936</v>
      </c>
      <c r="U8" s="38" t="s">
        <v>1247</v>
      </c>
      <c r="V8" s="38" t="s">
        <v>3937</v>
      </c>
      <c r="W8" s="38" t="s">
        <v>1643</v>
      </c>
      <c r="X8" s="29">
        <v>1</v>
      </c>
      <c r="Y8" s="32" t="s">
        <v>3938</v>
      </c>
      <c r="Z8" s="31">
        <v>13892</v>
      </c>
      <c r="AA8" s="29">
        <f t="shared" ca="1" si="1"/>
        <v>80</v>
      </c>
      <c r="AB8" s="33" t="s">
        <v>218</v>
      </c>
      <c r="AC8" s="31">
        <v>42852</v>
      </c>
      <c r="AD8" s="276">
        <v>4</v>
      </c>
      <c r="AE8" s="276">
        <v>1</v>
      </c>
      <c r="AF8" s="276">
        <v>11</v>
      </c>
      <c r="AG8" s="29">
        <v>1</v>
      </c>
      <c r="AH8" s="294">
        <v>2</v>
      </c>
      <c r="AI8" s="294"/>
      <c r="AJ8" s="294"/>
      <c r="AK8" s="358">
        <f t="shared" si="2"/>
        <v>0</v>
      </c>
      <c r="AL8" s="288"/>
      <c r="AM8" s="288"/>
      <c r="AN8" s="288"/>
      <c r="AO8" s="288"/>
      <c r="AP8" s="29">
        <v>2</v>
      </c>
      <c r="AQ8" s="31">
        <v>43372</v>
      </c>
      <c r="AR8" s="29">
        <v>6</v>
      </c>
      <c r="AS8" s="31"/>
      <c r="AT8" s="376">
        <v>43372</v>
      </c>
      <c r="AU8" s="381"/>
      <c r="AV8" s="381"/>
    </row>
    <row r="9" spans="1:48" s="292" customFormat="1" ht="15" customHeight="1">
      <c r="A9" s="28">
        <v>6</v>
      </c>
      <c r="B9" s="29">
        <v>2018</v>
      </c>
      <c r="C9" s="30" t="s">
        <v>233</v>
      </c>
      <c r="D9" s="31">
        <v>43434</v>
      </c>
      <c r="E9" s="32" t="s">
        <v>205</v>
      </c>
      <c r="F9" s="32" t="s">
        <v>206</v>
      </c>
      <c r="G9" s="32" t="s">
        <v>207</v>
      </c>
      <c r="H9" s="32" t="s">
        <v>3917</v>
      </c>
      <c r="I9" s="32" t="s">
        <v>3918</v>
      </c>
      <c r="J9" s="32" t="s">
        <v>3919</v>
      </c>
      <c r="K9" s="29" t="s">
        <v>5680</v>
      </c>
      <c r="L9" s="32" t="s">
        <v>211</v>
      </c>
      <c r="M9" s="32" t="s">
        <v>211</v>
      </c>
      <c r="N9" s="32" t="s">
        <v>851</v>
      </c>
      <c r="O9" s="32" t="s">
        <v>851</v>
      </c>
      <c r="P9" s="32" t="s">
        <v>212</v>
      </c>
      <c r="Q9" s="29">
        <v>412200</v>
      </c>
      <c r="R9" s="32" t="s">
        <v>3931</v>
      </c>
      <c r="S9" s="32" t="str">
        <f t="shared" si="0"/>
        <v>12018-0006</v>
      </c>
      <c r="T9" s="32" t="s">
        <v>3939</v>
      </c>
      <c r="U9" s="38" t="s">
        <v>1247</v>
      </c>
      <c r="V9" s="38" t="s">
        <v>1469</v>
      </c>
      <c r="W9" s="38" t="s">
        <v>1663</v>
      </c>
      <c r="X9" s="29">
        <v>1</v>
      </c>
      <c r="Y9" s="32" t="s">
        <v>3940</v>
      </c>
      <c r="Z9" s="31">
        <v>12542</v>
      </c>
      <c r="AA9" s="29">
        <f t="shared" ca="1" si="1"/>
        <v>84</v>
      </c>
      <c r="AB9" s="33" t="s">
        <v>218</v>
      </c>
      <c r="AC9" s="31">
        <v>43101</v>
      </c>
      <c r="AD9" s="276">
        <v>4</v>
      </c>
      <c r="AE9" s="276">
        <v>1</v>
      </c>
      <c r="AF9" s="276">
        <v>10</v>
      </c>
      <c r="AG9" s="29">
        <v>1</v>
      </c>
      <c r="AH9" s="294">
        <v>2</v>
      </c>
      <c r="AI9" s="294"/>
      <c r="AJ9" s="294"/>
      <c r="AK9" s="358">
        <f t="shared" si="2"/>
        <v>0</v>
      </c>
      <c r="AL9" s="288"/>
      <c r="AM9" s="288"/>
      <c r="AN9" s="288"/>
      <c r="AO9" s="288"/>
      <c r="AP9" s="29">
        <v>1</v>
      </c>
      <c r="AQ9" s="31"/>
      <c r="AR9" s="29"/>
      <c r="AS9" s="31"/>
      <c r="AT9" s="31"/>
      <c r="AU9" s="381"/>
      <c r="AV9" s="381"/>
    </row>
    <row r="10" spans="1:48" s="292" customFormat="1" ht="15" customHeight="1">
      <c r="A10" s="28">
        <v>7</v>
      </c>
      <c r="B10" s="29">
        <v>2018</v>
      </c>
      <c r="C10" s="30" t="s">
        <v>233</v>
      </c>
      <c r="D10" s="31">
        <v>43434</v>
      </c>
      <c r="E10" s="32" t="s">
        <v>205</v>
      </c>
      <c r="F10" s="32" t="s">
        <v>206</v>
      </c>
      <c r="G10" s="32" t="s">
        <v>207</v>
      </c>
      <c r="H10" s="32" t="s">
        <v>3917</v>
      </c>
      <c r="I10" s="32" t="s">
        <v>3918</v>
      </c>
      <c r="J10" s="32" t="s">
        <v>3919</v>
      </c>
      <c r="K10" s="29" t="s">
        <v>5075</v>
      </c>
      <c r="L10" s="32" t="s">
        <v>211</v>
      </c>
      <c r="M10" s="32" t="s">
        <v>211</v>
      </c>
      <c r="N10" s="32" t="s">
        <v>3832</v>
      </c>
      <c r="O10" s="32" t="s">
        <v>3832</v>
      </c>
      <c r="P10" s="32" t="s">
        <v>212</v>
      </c>
      <c r="Q10" s="29">
        <v>412000</v>
      </c>
      <c r="R10" s="32" t="s">
        <v>3927</v>
      </c>
      <c r="S10" s="32" t="str">
        <f t="shared" si="0"/>
        <v>12018-0007</v>
      </c>
      <c r="T10" s="32" t="s">
        <v>3941</v>
      </c>
      <c r="U10" s="38" t="s">
        <v>1081</v>
      </c>
      <c r="V10" s="38" t="s">
        <v>1712</v>
      </c>
      <c r="W10" s="38" t="s">
        <v>3942</v>
      </c>
      <c r="X10" s="29">
        <v>1</v>
      </c>
      <c r="Y10" s="32" t="s">
        <v>3943</v>
      </c>
      <c r="Z10" s="31">
        <v>8110</v>
      </c>
      <c r="AA10" s="29">
        <f t="shared" ca="1" si="1"/>
        <v>96</v>
      </c>
      <c r="AB10" s="33" t="s">
        <v>220</v>
      </c>
      <c r="AC10" s="31">
        <v>35844</v>
      </c>
      <c r="AD10" s="276">
        <v>4</v>
      </c>
      <c r="AE10" s="276">
        <v>9</v>
      </c>
      <c r="AF10" s="276">
        <v>10</v>
      </c>
      <c r="AG10" s="29">
        <v>1</v>
      </c>
      <c r="AH10" s="294">
        <v>2</v>
      </c>
      <c r="AI10" s="294"/>
      <c r="AJ10" s="294"/>
      <c r="AK10" s="358">
        <f t="shared" si="2"/>
        <v>0</v>
      </c>
      <c r="AL10" s="288"/>
      <c r="AM10" s="288"/>
      <c r="AN10" s="288"/>
      <c r="AO10" s="288"/>
      <c r="AP10" s="29">
        <v>1</v>
      </c>
      <c r="AQ10" s="31"/>
      <c r="AR10" s="29"/>
      <c r="AS10" s="31"/>
      <c r="AT10" s="31"/>
      <c r="AU10" s="381"/>
      <c r="AV10" s="381"/>
    </row>
    <row r="11" spans="1:48" s="292" customFormat="1" ht="15" customHeight="1">
      <c r="A11" s="28">
        <v>8</v>
      </c>
      <c r="B11" s="29">
        <v>2018</v>
      </c>
      <c r="C11" s="30" t="s">
        <v>233</v>
      </c>
      <c r="D11" s="31">
        <v>43434</v>
      </c>
      <c r="E11" s="32" t="s">
        <v>205</v>
      </c>
      <c r="F11" s="32" t="s">
        <v>206</v>
      </c>
      <c r="G11" s="32" t="s">
        <v>207</v>
      </c>
      <c r="H11" s="32" t="s">
        <v>3917</v>
      </c>
      <c r="I11" s="32" t="s">
        <v>3918</v>
      </c>
      <c r="J11" s="32" t="s">
        <v>3919</v>
      </c>
      <c r="K11" s="29" t="s">
        <v>5680</v>
      </c>
      <c r="L11" s="32" t="s">
        <v>211</v>
      </c>
      <c r="M11" s="32" t="s">
        <v>211</v>
      </c>
      <c r="N11" s="32" t="s">
        <v>851</v>
      </c>
      <c r="O11" s="32" t="s">
        <v>851</v>
      </c>
      <c r="P11" s="32" t="s">
        <v>212</v>
      </c>
      <c r="Q11" s="29">
        <v>412200</v>
      </c>
      <c r="R11" s="32" t="s">
        <v>3931</v>
      </c>
      <c r="S11" s="32" t="str">
        <f t="shared" si="0"/>
        <v>12018-0008</v>
      </c>
      <c r="T11" s="32" t="s">
        <v>3944</v>
      </c>
      <c r="U11" s="38" t="s">
        <v>1081</v>
      </c>
      <c r="V11" s="38" t="s">
        <v>1471</v>
      </c>
      <c r="W11" s="38" t="s">
        <v>3945</v>
      </c>
      <c r="X11" s="29">
        <v>1</v>
      </c>
      <c r="Y11" s="32" t="s">
        <v>3946</v>
      </c>
      <c r="Z11" s="31">
        <v>17777</v>
      </c>
      <c r="AA11" s="29">
        <f t="shared" ca="1" si="1"/>
        <v>70</v>
      </c>
      <c r="AB11" s="33" t="s">
        <v>220</v>
      </c>
      <c r="AC11" s="31">
        <v>42852</v>
      </c>
      <c r="AD11" s="276">
        <v>5</v>
      </c>
      <c r="AE11" s="276">
        <v>6</v>
      </c>
      <c r="AF11" s="276">
        <v>10</v>
      </c>
      <c r="AG11" s="29">
        <v>1</v>
      </c>
      <c r="AH11" s="294">
        <v>2</v>
      </c>
      <c r="AI11" s="294"/>
      <c r="AJ11" s="294"/>
      <c r="AK11" s="358">
        <f t="shared" si="2"/>
        <v>0</v>
      </c>
      <c r="AL11" s="288"/>
      <c r="AM11" s="288"/>
      <c r="AN11" s="288"/>
      <c r="AO11" s="288"/>
      <c r="AP11" s="29">
        <v>1</v>
      </c>
      <c r="AQ11" s="31"/>
      <c r="AR11" s="29"/>
      <c r="AS11" s="31"/>
      <c r="AT11" s="31"/>
      <c r="AU11" s="381"/>
      <c r="AV11" s="381"/>
    </row>
    <row r="12" spans="1:48" s="292" customFormat="1" ht="15" customHeight="1">
      <c r="A12" s="28">
        <v>9</v>
      </c>
      <c r="B12" s="29">
        <v>2018</v>
      </c>
      <c r="C12" s="30" t="s">
        <v>233</v>
      </c>
      <c r="D12" s="31">
        <v>43434</v>
      </c>
      <c r="E12" s="32" t="s">
        <v>205</v>
      </c>
      <c r="F12" s="32" t="s">
        <v>206</v>
      </c>
      <c r="G12" s="32" t="s">
        <v>207</v>
      </c>
      <c r="H12" s="32" t="s">
        <v>3917</v>
      </c>
      <c r="I12" s="32" t="s">
        <v>3918</v>
      </c>
      <c r="J12" s="32" t="s">
        <v>3919</v>
      </c>
      <c r="K12" s="29" t="s">
        <v>5075</v>
      </c>
      <c r="L12" s="32" t="s">
        <v>211</v>
      </c>
      <c r="M12" s="32" t="s">
        <v>211</v>
      </c>
      <c r="N12" s="32" t="s">
        <v>3832</v>
      </c>
      <c r="O12" s="32" t="s">
        <v>3832</v>
      </c>
      <c r="P12" s="32" t="s">
        <v>212</v>
      </c>
      <c r="Q12" s="29">
        <v>412000</v>
      </c>
      <c r="R12" s="32" t="s">
        <v>3927</v>
      </c>
      <c r="S12" s="32" t="str">
        <f t="shared" si="0"/>
        <v>12018-0009</v>
      </c>
      <c r="T12" s="32" t="s">
        <v>3947</v>
      </c>
      <c r="U12" s="38" t="s">
        <v>1060</v>
      </c>
      <c r="V12" s="38" t="s">
        <v>3948</v>
      </c>
      <c r="W12" s="38" t="s">
        <v>3949</v>
      </c>
      <c r="X12" s="29">
        <v>1</v>
      </c>
      <c r="Y12" s="32" t="s">
        <v>3950</v>
      </c>
      <c r="Z12" s="31">
        <v>12801</v>
      </c>
      <c r="AA12" s="29">
        <f t="shared" ca="1" si="1"/>
        <v>83</v>
      </c>
      <c r="AB12" s="33" t="s">
        <v>218</v>
      </c>
      <c r="AC12" s="31">
        <v>42826</v>
      </c>
      <c r="AD12" s="276">
        <v>4</v>
      </c>
      <c r="AE12" s="276">
        <v>2</v>
      </c>
      <c r="AF12" s="276">
        <v>10</v>
      </c>
      <c r="AG12" s="29">
        <v>1</v>
      </c>
      <c r="AH12" s="294">
        <v>2</v>
      </c>
      <c r="AI12" s="294"/>
      <c r="AJ12" s="294"/>
      <c r="AK12" s="358">
        <f t="shared" si="2"/>
        <v>0</v>
      </c>
      <c r="AL12" s="288"/>
      <c r="AM12" s="288"/>
      <c r="AN12" s="288"/>
      <c r="AO12" s="288"/>
      <c r="AP12" s="29">
        <v>1</v>
      </c>
      <c r="AQ12" s="31"/>
      <c r="AR12" s="29"/>
      <c r="AS12" s="31"/>
      <c r="AT12" s="31"/>
      <c r="AU12" s="381"/>
      <c r="AV12" s="381"/>
    </row>
    <row r="13" spans="1:48" s="292" customFormat="1" ht="15" customHeight="1">
      <c r="A13" s="28">
        <v>10</v>
      </c>
      <c r="B13" s="29">
        <v>2018</v>
      </c>
      <c r="C13" s="30" t="s">
        <v>233</v>
      </c>
      <c r="D13" s="31">
        <v>43434</v>
      </c>
      <c r="E13" s="32" t="s">
        <v>205</v>
      </c>
      <c r="F13" s="32" t="s">
        <v>206</v>
      </c>
      <c r="G13" s="32" t="s">
        <v>207</v>
      </c>
      <c r="H13" s="32" t="s">
        <v>3917</v>
      </c>
      <c r="I13" s="32" t="s">
        <v>3918</v>
      </c>
      <c r="J13" s="32" t="s">
        <v>3919</v>
      </c>
      <c r="K13" s="29" t="s">
        <v>5075</v>
      </c>
      <c r="L13" s="32" t="s">
        <v>211</v>
      </c>
      <c r="M13" s="32" t="s">
        <v>211</v>
      </c>
      <c r="N13" s="32" t="s">
        <v>3832</v>
      </c>
      <c r="O13" s="32" t="s">
        <v>3832</v>
      </c>
      <c r="P13" s="32" t="s">
        <v>212</v>
      </c>
      <c r="Q13" s="29">
        <v>412000</v>
      </c>
      <c r="R13" s="32" t="s">
        <v>3927</v>
      </c>
      <c r="S13" s="32" t="str">
        <f t="shared" si="0"/>
        <v>12018-00010</v>
      </c>
      <c r="T13" s="32" t="s">
        <v>3951</v>
      </c>
      <c r="U13" s="38" t="s">
        <v>3952</v>
      </c>
      <c r="V13" s="38" t="s">
        <v>1368</v>
      </c>
      <c r="W13" s="38" t="s">
        <v>3953</v>
      </c>
      <c r="X13" s="29">
        <v>1</v>
      </c>
      <c r="Y13" s="32" t="s">
        <v>3954</v>
      </c>
      <c r="Z13" s="31">
        <v>14995</v>
      </c>
      <c r="AA13" s="29">
        <f t="shared" ca="1" si="1"/>
        <v>77</v>
      </c>
      <c r="AB13" s="33" t="s">
        <v>218</v>
      </c>
      <c r="AC13" s="31">
        <v>42826</v>
      </c>
      <c r="AD13" s="276">
        <v>4</v>
      </c>
      <c r="AE13" s="276">
        <v>2</v>
      </c>
      <c r="AF13" s="276">
        <v>10</v>
      </c>
      <c r="AG13" s="29">
        <v>1</v>
      </c>
      <c r="AH13" s="294">
        <v>2</v>
      </c>
      <c r="AI13" s="294"/>
      <c r="AJ13" s="294"/>
      <c r="AK13" s="358">
        <f t="shared" si="2"/>
        <v>0</v>
      </c>
      <c r="AL13" s="288"/>
      <c r="AM13" s="288"/>
      <c r="AN13" s="288"/>
      <c r="AO13" s="288"/>
      <c r="AP13" s="29">
        <v>1</v>
      </c>
      <c r="AQ13" s="31"/>
      <c r="AR13" s="29"/>
      <c r="AS13" s="31"/>
      <c r="AT13" s="31"/>
      <c r="AU13" s="381"/>
      <c r="AV13" s="381"/>
    </row>
    <row r="14" spans="1:48" s="292" customFormat="1" ht="15" customHeight="1">
      <c r="A14" s="28">
        <v>11</v>
      </c>
      <c r="B14" s="29">
        <v>2018</v>
      </c>
      <c r="C14" s="30" t="s">
        <v>233</v>
      </c>
      <c r="D14" s="31">
        <v>43434</v>
      </c>
      <c r="E14" s="32" t="s">
        <v>205</v>
      </c>
      <c r="F14" s="32" t="s">
        <v>206</v>
      </c>
      <c r="G14" s="32" t="s">
        <v>207</v>
      </c>
      <c r="H14" s="32" t="s">
        <v>3917</v>
      </c>
      <c r="I14" s="32" t="s">
        <v>3918</v>
      </c>
      <c r="J14" s="32" t="s">
        <v>3919</v>
      </c>
      <c r="K14" s="356" t="s">
        <v>5681</v>
      </c>
      <c r="L14" s="32" t="s">
        <v>211</v>
      </c>
      <c r="M14" s="32" t="s">
        <v>211</v>
      </c>
      <c r="N14" s="32" t="s">
        <v>914</v>
      </c>
      <c r="O14" s="32" t="s">
        <v>914</v>
      </c>
      <c r="P14" s="32" t="s">
        <v>212</v>
      </c>
      <c r="Q14" s="29">
        <v>233000</v>
      </c>
      <c r="R14" s="32" t="s">
        <v>3920</v>
      </c>
      <c r="S14" s="32" t="str">
        <f t="shared" si="0"/>
        <v>12018-00011</v>
      </c>
      <c r="T14" s="32" t="s">
        <v>3955</v>
      </c>
      <c r="U14" s="38" t="s">
        <v>3952</v>
      </c>
      <c r="V14" s="38" t="s">
        <v>3956</v>
      </c>
      <c r="W14" s="38" t="s">
        <v>3957</v>
      </c>
      <c r="X14" s="29">
        <v>1</v>
      </c>
      <c r="Y14" s="32" t="s">
        <v>3958</v>
      </c>
      <c r="Z14" s="31">
        <v>18616</v>
      </c>
      <c r="AA14" s="29">
        <f t="shared" ca="1" si="1"/>
        <v>67</v>
      </c>
      <c r="AB14" s="33" t="s">
        <v>218</v>
      </c>
      <c r="AC14" s="31">
        <v>42246</v>
      </c>
      <c r="AD14" s="276">
        <v>4</v>
      </c>
      <c r="AE14" s="276">
        <v>1</v>
      </c>
      <c r="AF14" s="276">
        <v>11</v>
      </c>
      <c r="AG14" s="29">
        <v>1</v>
      </c>
      <c r="AH14" s="294">
        <v>2</v>
      </c>
      <c r="AI14" s="294"/>
      <c r="AJ14" s="294"/>
      <c r="AK14" s="358">
        <f t="shared" si="2"/>
        <v>0</v>
      </c>
      <c r="AL14" s="288"/>
      <c r="AM14" s="288"/>
      <c r="AN14" s="288"/>
      <c r="AO14" s="288"/>
      <c r="AP14" s="29">
        <v>1</v>
      </c>
      <c r="AQ14" s="31">
        <v>43125</v>
      </c>
      <c r="AR14" s="29">
        <v>10</v>
      </c>
      <c r="AS14" s="31"/>
      <c r="AT14" s="31"/>
      <c r="AU14" s="381"/>
      <c r="AV14" s="381"/>
    </row>
    <row r="15" spans="1:48" s="292" customFormat="1" ht="15" customHeight="1">
      <c r="A15" s="28">
        <v>12</v>
      </c>
      <c r="B15" s="29">
        <v>2018</v>
      </c>
      <c r="C15" s="30" t="s">
        <v>233</v>
      </c>
      <c r="D15" s="31">
        <v>43434</v>
      </c>
      <c r="E15" s="32" t="s">
        <v>205</v>
      </c>
      <c r="F15" s="32" t="s">
        <v>206</v>
      </c>
      <c r="G15" s="32" t="s">
        <v>207</v>
      </c>
      <c r="H15" s="32" t="s">
        <v>3917</v>
      </c>
      <c r="I15" s="32" t="s">
        <v>3918</v>
      </c>
      <c r="J15" s="32" t="s">
        <v>3919</v>
      </c>
      <c r="K15" s="356" t="s">
        <v>5681</v>
      </c>
      <c r="L15" s="32" t="s">
        <v>211</v>
      </c>
      <c r="M15" s="32" t="s">
        <v>211</v>
      </c>
      <c r="N15" s="32" t="s">
        <v>914</v>
      </c>
      <c r="O15" s="32" t="s">
        <v>914</v>
      </c>
      <c r="P15" s="32" t="s">
        <v>212</v>
      </c>
      <c r="Q15" s="29">
        <v>233000</v>
      </c>
      <c r="R15" s="32" t="s">
        <v>3920</v>
      </c>
      <c r="S15" s="32" t="str">
        <f t="shared" si="0"/>
        <v>12018-00012</v>
      </c>
      <c r="T15" s="32" t="s">
        <v>3959</v>
      </c>
      <c r="U15" s="38" t="s">
        <v>1080</v>
      </c>
      <c r="V15" s="38" t="s">
        <v>1464</v>
      </c>
      <c r="W15" s="38" t="s">
        <v>979</v>
      </c>
      <c r="X15" s="29">
        <v>1</v>
      </c>
      <c r="Y15" s="32" t="s">
        <v>3960</v>
      </c>
      <c r="Z15" s="31">
        <v>16712</v>
      </c>
      <c r="AA15" s="29">
        <f t="shared" ca="1" si="1"/>
        <v>73</v>
      </c>
      <c r="AB15" s="33" t="s">
        <v>218</v>
      </c>
      <c r="AC15" s="31">
        <v>42246</v>
      </c>
      <c r="AD15" s="276">
        <v>4</v>
      </c>
      <c r="AE15" s="276">
        <v>1</v>
      </c>
      <c r="AF15" s="276">
        <v>11</v>
      </c>
      <c r="AG15" s="29">
        <v>1</v>
      </c>
      <c r="AH15" s="294">
        <v>2</v>
      </c>
      <c r="AI15" s="294"/>
      <c r="AJ15" s="294"/>
      <c r="AK15" s="358">
        <f t="shared" si="2"/>
        <v>0</v>
      </c>
      <c r="AL15" s="288"/>
      <c r="AM15" s="288"/>
      <c r="AN15" s="288"/>
      <c r="AO15" s="288"/>
      <c r="AP15" s="29">
        <v>1</v>
      </c>
      <c r="AQ15" s="31"/>
      <c r="AR15" s="29"/>
      <c r="AS15" s="31"/>
      <c r="AT15" s="31"/>
      <c r="AU15" s="381"/>
      <c r="AV15" s="381"/>
    </row>
    <row r="16" spans="1:48" s="292" customFormat="1" ht="15" customHeight="1">
      <c r="A16" s="28">
        <v>13</v>
      </c>
      <c r="B16" s="29">
        <v>2018</v>
      </c>
      <c r="C16" s="30" t="s">
        <v>233</v>
      </c>
      <c r="D16" s="31">
        <v>43434</v>
      </c>
      <c r="E16" s="32" t="s">
        <v>205</v>
      </c>
      <c r="F16" s="32" t="s">
        <v>206</v>
      </c>
      <c r="G16" s="32" t="s">
        <v>207</v>
      </c>
      <c r="H16" s="32" t="s">
        <v>3917</v>
      </c>
      <c r="I16" s="32" t="s">
        <v>3918</v>
      </c>
      <c r="J16" s="32" t="s">
        <v>3919</v>
      </c>
      <c r="K16" s="29" t="s">
        <v>5680</v>
      </c>
      <c r="L16" s="32" t="s">
        <v>211</v>
      </c>
      <c r="M16" s="32" t="s">
        <v>211</v>
      </c>
      <c r="N16" s="32" t="s">
        <v>851</v>
      </c>
      <c r="O16" s="32" t="s">
        <v>851</v>
      </c>
      <c r="P16" s="32" t="s">
        <v>212</v>
      </c>
      <c r="Q16" s="29">
        <v>412200</v>
      </c>
      <c r="R16" s="32" t="s">
        <v>3931</v>
      </c>
      <c r="S16" s="32" t="str">
        <f t="shared" si="0"/>
        <v>12018-00013</v>
      </c>
      <c r="T16" s="32" t="s">
        <v>3961</v>
      </c>
      <c r="U16" s="38" t="s">
        <v>1080</v>
      </c>
      <c r="V16" s="38" t="s">
        <v>3962</v>
      </c>
      <c r="W16" s="38" t="s">
        <v>3963</v>
      </c>
      <c r="X16" s="29">
        <v>1</v>
      </c>
      <c r="Y16" s="32" t="s">
        <v>3964</v>
      </c>
      <c r="Z16" s="31">
        <v>17834</v>
      </c>
      <c r="AA16" s="29">
        <f t="shared" ca="1" si="1"/>
        <v>70</v>
      </c>
      <c r="AB16" s="33" t="s">
        <v>218</v>
      </c>
      <c r="AC16" s="31">
        <v>42852</v>
      </c>
      <c r="AD16" s="276">
        <v>5</v>
      </c>
      <c r="AE16" s="276">
        <v>6</v>
      </c>
      <c r="AF16" s="276">
        <v>10</v>
      </c>
      <c r="AG16" s="29">
        <v>1</v>
      </c>
      <c r="AH16" s="294">
        <v>2</v>
      </c>
      <c r="AI16" s="294"/>
      <c r="AJ16" s="294"/>
      <c r="AK16" s="358">
        <f t="shared" si="2"/>
        <v>0</v>
      </c>
      <c r="AL16" s="288"/>
      <c r="AM16" s="288"/>
      <c r="AN16" s="288"/>
      <c r="AO16" s="288"/>
      <c r="AP16" s="29">
        <v>1</v>
      </c>
      <c r="AQ16" s="31"/>
      <c r="AR16" s="29"/>
      <c r="AS16" s="31"/>
      <c r="AT16" s="31"/>
      <c r="AU16" s="381"/>
      <c r="AV16" s="381"/>
    </row>
    <row r="17" spans="1:48" s="292" customFormat="1" ht="15" customHeight="1">
      <c r="A17" s="28">
        <v>14</v>
      </c>
      <c r="B17" s="29">
        <v>2018</v>
      </c>
      <c r="C17" s="30" t="s">
        <v>233</v>
      </c>
      <c r="D17" s="31">
        <v>43434</v>
      </c>
      <c r="E17" s="32" t="s">
        <v>205</v>
      </c>
      <c r="F17" s="32" t="s">
        <v>206</v>
      </c>
      <c r="G17" s="32" t="s">
        <v>207</v>
      </c>
      <c r="H17" s="32" t="s">
        <v>3917</v>
      </c>
      <c r="I17" s="32" t="s">
        <v>3918</v>
      </c>
      <c r="J17" s="32" t="s">
        <v>3919</v>
      </c>
      <c r="K17" s="29" t="s">
        <v>5682</v>
      </c>
      <c r="L17" s="32" t="s">
        <v>211</v>
      </c>
      <c r="M17" s="32" t="s">
        <v>211</v>
      </c>
      <c r="N17" s="32" t="s">
        <v>1745</v>
      </c>
      <c r="O17" s="32" t="s">
        <v>1745</v>
      </c>
      <c r="P17" s="32" t="s">
        <v>212</v>
      </c>
      <c r="Q17" s="29"/>
      <c r="R17" s="32" t="s">
        <v>3965</v>
      </c>
      <c r="S17" s="32" t="str">
        <f t="shared" si="0"/>
        <v>12018-00014</v>
      </c>
      <c r="T17" s="32" t="s">
        <v>3966</v>
      </c>
      <c r="U17" s="38" t="s">
        <v>3967</v>
      </c>
      <c r="V17" s="38" t="s">
        <v>3968</v>
      </c>
      <c r="W17" s="38" t="s">
        <v>3969</v>
      </c>
      <c r="X17" s="29">
        <v>1</v>
      </c>
      <c r="Y17" s="32" t="s">
        <v>3970</v>
      </c>
      <c r="Z17" s="31">
        <v>17222</v>
      </c>
      <c r="AA17" s="29">
        <f t="shared" ca="1" si="1"/>
        <v>71</v>
      </c>
      <c r="AB17" s="33" t="s">
        <v>218</v>
      </c>
      <c r="AC17" s="31">
        <v>43028</v>
      </c>
      <c r="AD17" s="276">
        <v>4</v>
      </c>
      <c r="AE17" s="276">
        <v>1</v>
      </c>
      <c r="AF17" s="276">
        <v>11</v>
      </c>
      <c r="AG17" s="29">
        <v>1</v>
      </c>
      <c r="AH17" s="294">
        <v>2</v>
      </c>
      <c r="AI17" s="294"/>
      <c r="AJ17" s="294"/>
      <c r="AK17" s="358">
        <f t="shared" si="2"/>
        <v>0</v>
      </c>
      <c r="AL17" s="288"/>
      <c r="AM17" s="288"/>
      <c r="AN17" s="288"/>
      <c r="AO17" s="288"/>
      <c r="AP17" s="29">
        <v>1</v>
      </c>
      <c r="AQ17" s="31">
        <v>43235</v>
      </c>
      <c r="AR17" s="29">
        <v>10</v>
      </c>
      <c r="AS17" s="31"/>
      <c r="AT17" s="31"/>
      <c r="AU17" s="381"/>
      <c r="AV17" s="381"/>
    </row>
    <row r="18" spans="1:48" s="292" customFormat="1" ht="15" customHeight="1">
      <c r="A18" s="28">
        <v>15</v>
      </c>
      <c r="B18" s="29">
        <v>2018</v>
      </c>
      <c r="C18" s="30" t="s">
        <v>233</v>
      </c>
      <c r="D18" s="31">
        <v>43434</v>
      </c>
      <c r="E18" s="32" t="s">
        <v>205</v>
      </c>
      <c r="F18" s="32" t="s">
        <v>206</v>
      </c>
      <c r="G18" s="32" t="s">
        <v>207</v>
      </c>
      <c r="H18" s="32" t="s">
        <v>3917</v>
      </c>
      <c r="I18" s="32" t="s">
        <v>3918</v>
      </c>
      <c r="J18" s="32" t="s">
        <v>3919</v>
      </c>
      <c r="K18" s="29" t="s">
        <v>5306</v>
      </c>
      <c r="L18" s="32" t="s">
        <v>211</v>
      </c>
      <c r="M18" s="32" t="s">
        <v>211</v>
      </c>
      <c r="N18" s="32" t="s">
        <v>211</v>
      </c>
      <c r="O18" s="32" t="s">
        <v>211</v>
      </c>
      <c r="P18" s="32" t="s">
        <v>212</v>
      </c>
      <c r="Q18" s="29">
        <v>412100</v>
      </c>
      <c r="R18" s="32" t="s">
        <v>3935</v>
      </c>
      <c r="S18" s="32" t="str">
        <f t="shared" si="0"/>
        <v>12018-00015</v>
      </c>
      <c r="T18" s="32" t="s">
        <v>3971</v>
      </c>
      <c r="U18" s="38" t="s">
        <v>3967</v>
      </c>
      <c r="V18" s="38" t="s">
        <v>3972</v>
      </c>
      <c r="W18" s="38" t="s">
        <v>3973</v>
      </c>
      <c r="X18" s="29">
        <v>1</v>
      </c>
      <c r="Y18" s="32" t="s">
        <v>3974</v>
      </c>
      <c r="Z18" s="31">
        <v>12918</v>
      </c>
      <c r="AA18" s="29">
        <f t="shared" ca="1" si="1"/>
        <v>83</v>
      </c>
      <c r="AB18" s="33" t="s">
        <v>218</v>
      </c>
      <c r="AC18" s="31">
        <v>42852</v>
      </c>
      <c r="AD18" s="276">
        <v>1</v>
      </c>
      <c r="AE18" s="276">
        <v>1</v>
      </c>
      <c r="AF18" s="276">
        <v>11</v>
      </c>
      <c r="AG18" s="29">
        <v>1</v>
      </c>
      <c r="AH18" s="294">
        <v>2</v>
      </c>
      <c r="AI18" s="294"/>
      <c r="AJ18" s="294"/>
      <c r="AK18" s="358">
        <f t="shared" si="2"/>
        <v>0</v>
      </c>
      <c r="AL18" s="288"/>
      <c r="AM18" s="288"/>
      <c r="AN18" s="288"/>
      <c r="AO18" s="288"/>
      <c r="AP18" s="29">
        <v>1</v>
      </c>
      <c r="AQ18" s="31"/>
      <c r="AR18" s="29"/>
      <c r="AS18" s="31"/>
      <c r="AT18" s="31"/>
      <c r="AU18" s="381"/>
      <c r="AV18" s="381"/>
    </row>
    <row r="19" spans="1:48" s="292" customFormat="1" ht="15" customHeight="1">
      <c r="A19" s="28">
        <v>16</v>
      </c>
      <c r="B19" s="29">
        <v>2018</v>
      </c>
      <c r="C19" s="30" t="s">
        <v>233</v>
      </c>
      <c r="D19" s="31">
        <v>43434</v>
      </c>
      <c r="E19" s="32" t="s">
        <v>205</v>
      </c>
      <c r="F19" s="32" t="s">
        <v>206</v>
      </c>
      <c r="G19" s="32" t="s">
        <v>207</v>
      </c>
      <c r="H19" s="32" t="s">
        <v>3917</v>
      </c>
      <c r="I19" s="32" t="s">
        <v>3918</v>
      </c>
      <c r="J19" s="32" t="s">
        <v>3919</v>
      </c>
      <c r="K19" s="29" t="s">
        <v>5680</v>
      </c>
      <c r="L19" s="32" t="s">
        <v>211</v>
      </c>
      <c r="M19" s="32" t="s">
        <v>211</v>
      </c>
      <c r="N19" s="32" t="s">
        <v>851</v>
      </c>
      <c r="O19" s="32" t="s">
        <v>851</v>
      </c>
      <c r="P19" s="32" t="s">
        <v>212</v>
      </c>
      <c r="Q19" s="29">
        <v>412200</v>
      </c>
      <c r="R19" s="32" t="s">
        <v>3931</v>
      </c>
      <c r="S19" s="32" t="str">
        <f t="shared" si="0"/>
        <v>12018-00016</v>
      </c>
      <c r="T19" s="32" t="s">
        <v>3975</v>
      </c>
      <c r="U19" s="38" t="s">
        <v>3967</v>
      </c>
      <c r="V19" s="38" t="s">
        <v>3976</v>
      </c>
      <c r="W19" s="38" t="s">
        <v>1422</v>
      </c>
      <c r="X19" s="29">
        <v>1</v>
      </c>
      <c r="Y19" s="34" t="s">
        <v>3977</v>
      </c>
      <c r="Z19" s="31">
        <v>19610</v>
      </c>
      <c r="AA19" s="29">
        <f t="shared" ca="1" si="1"/>
        <v>65</v>
      </c>
      <c r="AB19" s="33" t="s">
        <v>218</v>
      </c>
      <c r="AC19" s="31">
        <v>42852</v>
      </c>
      <c r="AD19" s="276">
        <v>4</v>
      </c>
      <c r="AE19" s="276">
        <v>2</v>
      </c>
      <c r="AF19" s="276">
        <v>10</v>
      </c>
      <c r="AG19" s="29">
        <v>1</v>
      </c>
      <c r="AH19" s="294">
        <v>2</v>
      </c>
      <c r="AI19" s="294"/>
      <c r="AJ19" s="294"/>
      <c r="AK19" s="358">
        <f t="shared" si="2"/>
        <v>0</v>
      </c>
      <c r="AL19" s="288"/>
      <c r="AM19" s="288"/>
      <c r="AN19" s="288"/>
      <c r="AO19" s="288"/>
      <c r="AP19" s="29">
        <v>2</v>
      </c>
      <c r="AQ19" s="31">
        <v>43290</v>
      </c>
      <c r="AR19" s="29">
        <v>6</v>
      </c>
      <c r="AS19" s="31"/>
      <c r="AT19" s="376">
        <v>43290</v>
      </c>
      <c r="AU19" s="381"/>
      <c r="AV19" s="381"/>
    </row>
    <row r="20" spans="1:48" s="292" customFormat="1" ht="15" customHeight="1">
      <c r="A20" s="28">
        <v>17</v>
      </c>
      <c r="B20" s="29">
        <v>2018</v>
      </c>
      <c r="C20" s="30" t="s">
        <v>233</v>
      </c>
      <c r="D20" s="31">
        <v>43434</v>
      </c>
      <c r="E20" s="32" t="s">
        <v>205</v>
      </c>
      <c r="F20" s="32" t="s">
        <v>206</v>
      </c>
      <c r="G20" s="32" t="s">
        <v>207</v>
      </c>
      <c r="H20" s="32" t="s">
        <v>3917</v>
      </c>
      <c r="I20" s="32" t="s">
        <v>3918</v>
      </c>
      <c r="J20" s="32" t="s">
        <v>3919</v>
      </c>
      <c r="K20" s="29" t="s">
        <v>5075</v>
      </c>
      <c r="L20" s="32" t="s">
        <v>211</v>
      </c>
      <c r="M20" s="32" t="s">
        <v>211</v>
      </c>
      <c r="N20" s="32" t="s">
        <v>3832</v>
      </c>
      <c r="O20" s="32" t="s">
        <v>3832</v>
      </c>
      <c r="P20" s="32" t="s">
        <v>212</v>
      </c>
      <c r="Q20" s="29">
        <v>412000</v>
      </c>
      <c r="R20" s="32" t="s">
        <v>3927</v>
      </c>
      <c r="S20" s="32" t="str">
        <f t="shared" si="0"/>
        <v>12018-00017</v>
      </c>
      <c r="T20" s="32" t="s">
        <v>3978</v>
      </c>
      <c r="U20" s="38" t="s">
        <v>1213</v>
      </c>
      <c r="V20" s="38" t="s">
        <v>1422</v>
      </c>
      <c r="W20" s="38" t="s">
        <v>1448</v>
      </c>
      <c r="X20" s="29">
        <v>1</v>
      </c>
      <c r="Y20" s="32" t="s">
        <v>3979</v>
      </c>
      <c r="Z20" s="31">
        <v>11291</v>
      </c>
      <c r="AA20" s="29">
        <f t="shared" ca="1" si="1"/>
        <v>88</v>
      </c>
      <c r="AB20" s="33" t="s">
        <v>218</v>
      </c>
      <c r="AC20" s="31">
        <v>38501</v>
      </c>
      <c r="AD20" s="276">
        <v>4</v>
      </c>
      <c r="AE20" s="276">
        <v>2</v>
      </c>
      <c r="AF20" s="276">
        <v>11</v>
      </c>
      <c r="AG20" s="29">
        <v>1</v>
      </c>
      <c r="AH20" s="294">
        <v>2</v>
      </c>
      <c r="AI20" s="294"/>
      <c r="AJ20" s="294"/>
      <c r="AK20" s="358">
        <f t="shared" si="2"/>
        <v>0</v>
      </c>
      <c r="AL20" s="288"/>
      <c r="AM20" s="288"/>
      <c r="AN20" s="288"/>
      <c r="AO20" s="288"/>
      <c r="AP20" s="29">
        <v>1</v>
      </c>
      <c r="AQ20" s="31"/>
      <c r="AR20" s="29"/>
      <c r="AS20" s="31"/>
      <c r="AT20" s="31"/>
      <c r="AU20" s="381"/>
      <c r="AV20" s="381"/>
    </row>
    <row r="21" spans="1:48" s="292" customFormat="1" ht="15" customHeight="1">
      <c r="A21" s="28">
        <v>18</v>
      </c>
      <c r="B21" s="29">
        <v>2018</v>
      </c>
      <c r="C21" s="30" t="s">
        <v>233</v>
      </c>
      <c r="D21" s="31">
        <v>43434</v>
      </c>
      <c r="E21" s="32" t="s">
        <v>205</v>
      </c>
      <c r="F21" s="32" t="s">
        <v>206</v>
      </c>
      <c r="G21" s="32" t="s">
        <v>207</v>
      </c>
      <c r="H21" s="32" t="s">
        <v>3917</v>
      </c>
      <c r="I21" s="32" t="s">
        <v>3918</v>
      </c>
      <c r="J21" s="32" t="s">
        <v>3919</v>
      </c>
      <c r="K21" s="29" t="s">
        <v>5075</v>
      </c>
      <c r="L21" s="32" t="s">
        <v>211</v>
      </c>
      <c r="M21" s="32" t="s">
        <v>211</v>
      </c>
      <c r="N21" s="32" t="s">
        <v>3832</v>
      </c>
      <c r="O21" s="32" t="s">
        <v>3832</v>
      </c>
      <c r="P21" s="32" t="s">
        <v>212</v>
      </c>
      <c r="Q21" s="29">
        <v>412000</v>
      </c>
      <c r="R21" s="32" t="s">
        <v>3927</v>
      </c>
      <c r="S21" s="32" t="str">
        <f t="shared" si="0"/>
        <v>12018-00018</v>
      </c>
      <c r="T21" s="32" t="s">
        <v>3980</v>
      </c>
      <c r="U21" s="38" t="s">
        <v>3981</v>
      </c>
      <c r="V21" s="38" t="s">
        <v>972</v>
      </c>
      <c r="W21" s="38" t="s">
        <v>3982</v>
      </c>
      <c r="X21" s="29">
        <v>1</v>
      </c>
      <c r="Y21" s="32" t="s">
        <v>3983</v>
      </c>
      <c r="Z21" s="31">
        <v>16595</v>
      </c>
      <c r="AA21" s="29">
        <f t="shared" ca="1" si="1"/>
        <v>73</v>
      </c>
      <c r="AB21" s="33" t="s">
        <v>220</v>
      </c>
      <c r="AC21" s="31">
        <v>42826</v>
      </c>
      <c r="AD21" s="276">
        <v>4</v>
      </c>
      <c r="AE21" s="276">
        <v>2</v>
      </c>
      <c r="AF21" s="276">
        <v>10</v>
      </c>
      <c r="AG21" s="29">
        <v>1</v>
      </c>
      <c r="AH21" s="294">
        <v>2</v>
      </c>
      <c r="AI21" s="294"/>
      <c r="AJ21" s="294"/>
      <c r="AK21" s="358">
        <f t="shared" si="2"/>
        <v>0</v>
      </c>
      <c r="AL21" s="288"/>
      <c r="AM21" s="288"/>
      <c r="AN21" s="288"/>
      <c r="AO21" s="288"/>
      <c r="AP21" s="29">
        <v>1</v>
      </c>
      <c r="AQ21" s="31"/>
      <c r="AR21" s="29"/>
      <c r="AS21" s="31"/>
      <c r="AT21" s="31"/>
      <c r="AU21" s="381"/>
      <c r="AV21" s="381"/>
    </row>
    <row r="22" spans="1:48" s="292" customFormat="1" ht="15" customHeight="1">
      <c r="A22" s="28">
        <v>19</v>
      </c>
      <c r="B22" s="29">
        <v>2018</v>
      </c>
      <c r="C22" s="30" t="s">
        <v>233</v>
      </c>
      <c r="D22" s="31">
        <v>43434</v>
      </c>
      <c r="E22" s="32" t="s">
        <v>205</v>
      </c>
      <c r="F22" s="32" t="s">
        <v>206</v>
      </c>
      <c r="G22" s="32" t="s">
        <v>207</v>
      </c>
      <c r="H22" s="32" t="s">
        <v>3917</v>
      </c>
      <c r="I22" s="32" t="s">
        <v>3918</v>
      </c>
      <c r="J22" s="32" t="s">
        <v>3919</v>
      </c>
      <c r="K22" s="356" t="s">
        <v>5681</v>
      </c>
      <c r="L22" s="32" t="s">
        <v>211</v>
      </c>
      <c r="M22" s="32" t="s">
        <v>211</v>
      </c>
      <c r="N22" s="32" t="s">
        <v>914</v>
      </c>
      <c r="O22" s="32" t="s">
        <v>914</v>
      </c>
      <c r="P22" s="32" t="s">
        <v>212</v>
      </c>
      <c r="Q22" s="29">
        <v>233000</v>
      </c>
      <c r="R22" s="32" t="s">
        <v>3920</v>
      </c>
      <c r="S22" s="32" t="str">
        <f t="shared" si="0"/>
        <v>12018-00019</v>
      </c>
      <c r="T22" s="32" t="s">
        <v>3984</v>
      </c>
      <c r="U22" s="38" t="s">
        <v>3981</v>
      </c>
      <c r="V22" s="38" t="s">
        <v>1627</v>
      </c>
      <c r="W22" s="38" t="s">
        <v>969</v>
      </c>
      <c r="X22" s="29">
        <v>1</v>
      </c>
      <c r="Y22" s="32" t="s">
        <v>3985</v>
      </c>
      <c r="Z22" s="31">
        <v>12279</v>
      </c>
      <c r="AA22" s="29">
        <f t="shared" ca="1" si="1"/>
        <v>85</v>
      </c>
      <c r="AB22" s="33" t="s">
        <v>220</v>
      </c>
      <c r="AC22" s="31">
        <v>42803</v>
      </c>
      <c r="AD22" s="276">
        <v>4</v>
      </c>
      <c r="AE22" s="276">
        <v>2</v>
      </c>
      <c r="AF22" s="276">
        <v>10</v>
      </c>
      <c r="AG22" s="29">
        <v>1</v>
      </c>
      <c r="AH22" s="294">
        <v>2</v>
      </c>
      <c r="AI22" s="294"/>
      <c r="AJ22" s="294"/>
      <c r="AK22" s="358">
        <f t="shared" si="2"/>
        <v>0</v>
      </c>
      <c r="AL22" s="288"/>
      <c r="AM22" s="288"/>
      <c r="AN22" s="288"/>
      <c r="AO22" s="288"/>
      <c r="AP22" s="29">
        <v>1</v>
      </c>
      <c r="AQ22" s="31"/>
      <c r="AR22" s="29"/>
      <c r="AS22" s="31"/>
      <c r="AT22" s="31"/>
      <c r="AU22" s="381"/>
      <c r="AV22" s="381"/>
    </row>
    <row r="23" spans="1:48" s="292" customFormat="1" ht="15" customHeight="1">
      <c r="A23" s="28">
        <v>20</v>
      </c>
      <c r="B23" s="29">
        <v>2018</v>
      </c>
      <c r="C23" s="30" t="s">
        <v>233</v>
      </c>
      <c r="D23" s="31">
        <v>43434</v>
      </c>
      <c r="E23" s="32" t="s">
        <v>205</v>
      </c>
      <c r="F23" s="32" t="s">
        <v>206</v>
      </c>
      <c r="G23" s="32" t="s">
        <v>207</v>
      </c>
      <c r="H23" s="32" t="s">
        <v>3917</v>
      </c>
      <c r="I23" s="32" t="s">
        <v>3918</v>
      </c>
      <c r="J23" s="32" t="s">
        <v>3919</v>
      </c>
      <c r="K23" s="29" t="s">
        <v>5075</v>
      </c>
      <c r="L23" s="32" t="s">
        <v>211</v>
      </c>
      <c r="M23" s="32" t="s">
        <v>211</v>
      </c>
      <c r="N23" s="32" t="s">
        <v>3832</v>
      </c>
      <c r="O23" s="32" t="s">
        <v>3832</v>
      </c>
      <c r="P23" s="32" t="s">
        <v>212</v>
      </c>
      <c r="Q23" s="29">
        <v>412000</v>
      </c>
      <c r="R23" s="32" t="s">
        <v>3927</v>
      </c>
      <c r="S23" s="32" t="str">
        <f t="shared" si="0"/>
        <v>12018-00020</v>
      </c>
      <c r="T23" s="32" t="s">
        <v>3986</v>
      </c>
      <c r="U23" s="38" t="s">
        <v>1091</v>
      </c>
      <c r="V23" s="38" t="s">
        <v>1571</v>
      </c>
      <c r="W23" s="38" t="s">
        <v>3987</v>
      </c>
      <c r="X23" s="29">
        <v>1</v>
      </c>
      <c r="Y23" s="32" t="s">
        <v>3988</v>
      </c>
      <c r="Z23" s="31">
        <v>14644</v>
      </c>
      <c r="AA23" s="29">
        <f t="shared" ca="1" si="1"/>
        <v>78</v>
      </c>
      <c r="AB23" s="33" t="s">
        <v>220</v>
      </c>
      <c r="AC23" s="31">
        <v>42246</v>
      </c>
      <c r="AD23" s="276">
        <v>4</v>
      </c>
      <c r="AE23" s="276">
        <v>9</v>
      </c>
      <c r="AF23" s="276">
        <v>10</v>
      </c>
      <c r="AG23" s="29">
        <v>1</v>
      </c>
      <c r="AH23" s="294">
        <v>2</v>
      </c>
      <c r="AI23" s="294"/>
      <c r="AJ23" s="294"/>
      <c r="AK23" s="358">
        <f t="shared" si="2"/>
        <v>0</v>
      </c>
      <c r="AL23" s="288"/>
      <c r="AM23" s="288"/>
      <c r="AN23" s="288"/>
      <c r="AO23" s="288"/>
      <c r="AP23" s="29">
        <v>1</v>
      </c>
      <c r="AQ23" s="31"/>
      <c r="AR23" s="29"/>
      <c r="AS23" s="31"/>
      <c r="AT23" s="31"/>
      <c r="AU23" s="381"/>
      <c r="AV23" s="381"/>
    </row>
    <row r="24" spans="1:48" s="292" customFormat="1" ht="15" customHeight="1">
      <c r="A24" s="28">
        <v>21</v>
      </c>
      <c r="B24" s="29">
        <v>2018</v>
      </c>
      <c r="C24" s="30" t="s">
        <v>233</v>
      </c>
      <c r="D24" s="31">
        <v>43434</v>
      </c>
      <c r="E24" s="32" t="s">
        <v>205</v>
      </c>
      <c r="F24" s="32" t="s">
        <v>206</v>
      </c>
      <c r="G24" s="32" t="s">
        <v>207</v>
      </c>
      <c r="H24" s="32" t="s">
        <v>3917</v>
      </c>
      <c r="I24" s="32" t="s">
        <v>3918</v>
      </c>
      <c r="J24" s="32" t="s">
        <v>3919</v>
      </c>
      <c r="K24" s="356" t="s">
        <v>5681</v>
      </c>
      <c r="L24" s="32" t="s">
        <v>211</v>
      </c>
      <c r="M24" s="32" t="s">
        <v>211</v>
      </c>
      <c r="N24" s="32" t="s">
        <v>914</v>
      </c>
      <c r="O24" s="32" t="s">
        <v>914</v>
      </c>
      <c r="P24" s="32" t="s">
        <v>212</v>
      </c>
      <c r="Q24" s="29">
        <v>233000</v>
      </c>
      <c r="R24" s="32" t="s">
        <v>3920</v>
      </c>
      <c r="S24" s="32" t="str">
        <f t="shared" si="0"/>
        <v>12018-00021</v>
      </c>
      <c r="T24" s="32" t="s">
        <v>3989</v>
      </c>
      <c r="U24" s="38" t="s">
        <v>1091</v>
      </c>
      <c r="V24" s="38" t="s">
        <v>1460</v>
      </c>
      <c r="W24" s="38" t="s">
        <v>3990</v>
      </c>
      <c r="X24" s="29">
        <v>1</v>
      </c>
      <c r="Y24" s="32" t="s">
        <v>3991</v>
      </c>
      <c r="Z24" s="31">
        <v>15450</v>
      </c>
      <c r="AA24" s="29">
        <f t="shared" ca="1" si="1"/>
        <v>76</v>
      </c>
      <c r="AB24" s="33" t="s">
        <v>220</v>
      </c>
      <c r="AC24" s="31">
        <v>42895</v>
      </c>
      <c r="AD24" s="276">
        <v>5</v>
      </c>
      <c r="AE24" s="276">
        <v>2</v>
      </c>
      <c r="AF24" s="276">
        <v>10</v>
      </c>
      <c r="AG24" s="29">
        <v>1</v>
      </c>
      <c r="AH24" s="294">
        <v>2</v>
      </c>
      <c r="AI24" s="294"/>
      <c r="AJ24" s="294"/>
      <c r="AK24" s="358">
        <f t="shared" si="2"/>
        <v>0</v>
      </c>
      <c r="AL24" s="288"/>
      <c r="AM24" s="288"/>
      <c r="AN24" s="288"/>
      <c r="AO24" s="288"/>
      <c r="AP24" s="29">
        <v>1</v>
      </c>
      <c r="AQ24" s="31"/>
      <c r="AR24" s="29"/>
      <c r="AS24" s="31"/>
      <c r="AT24" s="31"/>
      <c r="AU24" s="381"/>
      <c r="AV24" s="381"/>
    </row>
    <row r="25" spans="1:48" s="321" customFormat="1" ht="15" customHeight="1">
      <c r="A25" s="311">
        <v>22</v>
      </c>
      <c r="B25" s="312">
        <v>2018</v>
      </c>
      <c r="C25" s="313" t="s">
        <v>233</v>
      </c>
      <c r="D25" s="314">
        <v>43434</v>
      </c>
      <c r="E25" s="315" t="s">
        <v>205</v>
      </c>
      <c r="F25" s="315" t="s">
        <v>206</v>
      </c>
      <c r="G25" s="315" t="s">
        <v>207</v>
      </c>
      <c r="H25" s="315" t="s">
        <v>3917</v>
      </c>
      <c r="I25" s="315" t="s">
        <v>3918</v>
      </c>
      <c r="J25" s="315" t="s">
        <v>3919</v>
      </c>
      <c r="K25" s="312" t="s">
        <v>5682</v>
      </c>
      <c r="L25" s="315" t="s">
        <v>211</v>
      </c>
      <c r="M25" s="315" t="s">
        <v>211</v>
      </c>
      <c r="N25" s="315" t="s">
        <v>1745</v>
      </c>
      <c r="O25" s="315" t="s">
        <v>1745</v>
      </c>
      <c r="P25" s="315" t="s">
        <v>212</v>
      </c>
      <c r="Q25" s="312"/>
      <c r="R25" s="315" t="s">
        <v>3965</v>
      </c>
      <c r="S25" s="315" t="str">
        <f t="shared" si="0"/>
        <v>12018-00022</v>
      </c>
      <c r="T25" s="315" t="s">
        <v>3992</v>
      </c>
      <c r="U25" s="318" t="s">
        <v>3993</v>
      </c>
      <c r="V25" s="318" t="s">
        <v>3994</v>
      </c>
      <c r="W25" s="318" t="s">
        <v>3995</v>
      </c>
      <c r="X25" s="312">
        <v>1</v>
      </c>
      <c r="Y25" s="315" t="s">
        <v>3996</v>
      </c>
      <c r="Z25" s="314">
        <v>16633</v>
      </c>
      <c r="AA25" s="312">
        <f t="shared" ca="1" si="1"/>
        <v>73</v>
      </c>
      <c r="AB25" s="316" t="s">
        <v>218</v>
      </c>
      <c r="AC25" s="314">
        <v>43068</v>
      </c>
      <c r="AD25" s="41">
        <v>4</v>
      </c>
      <c r="AE25" s="41">
        <v>1</v>
      </c>
      <c r="AF25" s="41">
        <v>11</v>
      </c>
      <c r="AG25" s="312">
        <v>1</v>
      </c>
      <c r="AH25" s="319">
        <v>2</v>
      </c>
      <c r="AI25" s="319"/>
      <c r="AJ25" s="319"/>
      <c r="AK25" s="359">
        <f t="shared" si="2"/>
        <v>0</v>
      </c>
      <c r="AL25" s="320"/>
      <c r="AM25" s="320"/>
      <c r="AN25" s="320"/>
      <c r="AO25" s="320"/>
      <c r="AP25" s="312">
        <v>2</v>
      </c>
      <c r="AQ25" s="314">
        <v>43412</v>
      </c>
      <c r="AR25" s="312">
        <v>11</v>
      </c>
      <c r="AS25" s="314"/>
      <c r="AT25" s="314"/>
      <c r="AU25" s="382" t="s">
        <v>5811</v>
      </c>
      <c r="AV25" s="383">
        <v>43412</v>
      </c>
    </row>
    <row r="26" spans="1:48" s="292" customFormat="1" ht="15" customHeight="1">
      <c r="A26" s="28">
        <v>23</v>
      </c>
      <c r="B26" s="29">
        <v>2018</v>
      </c>
      <c r="C26" s="30" t="s">
        <v>233</v>
      </c>
      <c r="D26" s="31">
        <v>43434</v>
      </c>
      <c r="E26" s="32" t="s">
        <v>205</v>
      </c>
      <c r="F26" s="32" t="s">
        <v>206</v>
      </c>
      <c r="G26" s="32" t="s">
        <v>207</v>
      </c>
      <c r="H26" s="32" t="s">
        <v>3917</v>
      </c>
      <c r="I26" s="32" t="s">
        <v>3918</v>
      </c>
      <c r="J26" s="32" t="s">
        <v>3919</v>
      </c>
      <c r="K26" s="29" t="s">
        <v>5682</v>
      </c>
      <c r="L26" s="32" t="s">
        <v>211</v>
      </c>
      <c r="M26" s="32" t="s">
        <v>211</v>
      </c>
      <c r="N26" s="32" t="s">
        <v>1745</v>
      </c>
      <c r="O26" s="32" t="s">
        <v>1745</v>
      </c>
      <c r="P26" s="32" t="s">
        <v>212</v>
      </c>
      <c r="Q26" s="29"/>
      <c r="R26" s="32" t="s">
        <v>3965</v>
      </c>
      <c r="S26" s="32" t="str">
        <f t="shared" si="0"/>
        <v>12018-00023</v>
      </c>
      <c r="T26" s="32" t="s">
        <v>3997</v>
      </c>
      <c r="U26" s="38" t="s">
        <v>1243</v>
      </c>
      <c r="V26" s="38" t="s">
        <v>3998</v>
      </c>
      <c r="W26" s="38" t="s">
        <v>3999</v>
      </c>
      <c r="X26" s="29">
        <v>1</v>
      </c>
      <c r="Y26" s="32" t="s">
        <v>4000</v>
      </c>
      <c r="Z26" s="31">
        <v>13780</v>
      </c>
      <c r="AA26" s="29">
        <f t="shared" ca="1" si="1"/>
        <v>81</v>
      </c>
      <c r="AB26" s="33" t="s">
        <v>220</v>
      </c>
      <c r="AC26" s="31">
        <v>42852</v>
      </c>
      <c r="AD26" s="276">
        <v>4</v>
      </c>
      <c r="AE26" s="276">
        <v>1</v>
      </c>
      <c r="AF26" s="276">
        <v>11</v>
      </c>
      <c r="AG26" s="29">
        <v>1</v>
      </c>
      <c r="AH26" s="294">
        <v>2</v>
      </c>
      <c r="AI26" s="294"/>
      <c r="AJ26" s="294"/>
      <c r="AK26" s="358">
        <f t="shared" si="2"/>
        <v>0</v>
      </c>
      <c r="AL26" s="288"/>
      <c r="AM26" s="288"/>
      <c r="AN26" s="288"/>
      <c r="AO26" s="288"/>
      <c r="AP26" s="29">
        <v>1</v>
      </c>
      <c r="AQ26" s="31">
        <v>43235</v>
      </c>
      <c r="AR26" s="29">
        <v>10</v>
      </c>
      <c r="AS26" s="31"/>
      <c r="AT26" s="31"/>
      <c r="AU26" s="381"/>
      <c r="AV26" s="381"/>
    </row>
    <row r="27" spans="1:48" s="292" customFormat="1" ht="15" customHeight="1">
      <c r="A27" s="28">
        <v>24</v>
      </c>
      <c r="B27" s="29">
        <v>2018</v>
      </c>
      <c r="C27" s="30" t="s">
        <v>233</v>
      </c>
      <c r="D27" s="31">
        <v>43434</v>
      </c>
      <c r="E27" s="32" t="s">
        <v>205</v>
      </c>
      <c r="F27" s="32" t="s">
        <v>206</v>
      </c>
      <c r="G27" s="32" t="s">
        <v>207</v>
      </c>
      <c r="H27" s="32" t="s">
        <v>3917</v>
      </c>
      <c r="I27" s="32" t="s">
        <v>3918</v>
      </c>
      <c r="J27" s="32" t="s">
        <v>3919</v>
      </c>
      <c r="K27" s="29" t="s">
        <v>5682</v>
      </c>
      <c r="L27" s="32" t="s">
        <v>211</v>
      </c>
      <c r="M27" s="32" t="s">
        <v>211</v>
      </c>
      <c r="N27" s="32" t="s">
        <v>1745</v>
      </c>
      <c r="O27" s="32" t="s">
        <v>1745</v>
      </c>
      <c r="P27" s="32" t="s">
        <v>212</v>
      </c>
      <c r="Q27" s="29"/>
      <c r="R27" s="32" t="s">
        <v>3965</v>
      </c>
      <c r="S27" s="32" t="str">
        <f t="shared" si="0"/>
        <v>12018-00024</v>
      </c>
      <c r="T27" s="32" t="s">
        <v>4001</v>
      </c>
      <c r="U27" s="38" t="s">
        <v>1243</v>
      </c>
      <c r="V27" s="38" t="s">
        <v>4002</v>
      </c>
      <c r="W27" s="38" t="s">
        <v>4003</v>
      </c>
      <c r="X27" s="29">
        <v>1</v>
      </c>
      <c r="Y27" s="32" t="s">
        <v>4004</v>
      </c>
      <c r="Z27" s="31">
        <v>13216</v>
      </c>
      <c r="AA27" s="29">
        <f t="shared" ca="1" si="1"/>
        <v>82</v>
      </c>
      <c r="AB27" s="33" t="s">
        <v>220</v>
      </c>
      <c r="AC27" s="31">
        <v>42852</v>
      </c>
      <c r="AD27" s="276">
        <v>4</v>
      </c>
      <c r="AE27" s="276">
        <v>1</v>
      </c>
      <c r="AF27" s="276">
        <v>11</v>
      </c>
      <c r="AG27" s="29">
        <v>1</v>
      </c>
      <c r="AH27" s="294">
        <v>2</v>
      </c>
      <c r="AI27" s="294"/>
      <c r="AJ27" s="294"/>
      <c r="AK27" s="358">
        <f t="shared" si="2"/>
        <v>0</v>
      </c>
      <c r="AL27" s="288"/>
      <c r="AM27" s="288"/>
      <c r="AN27" s="288"/>
      <c r="AO27" s="288"/>
      <c r="AP27" s="29">
        <v>1</v>
      </c>
      <c r="AQ27" s="31">
        <v>43235</v>
      </c>
      <c r="AR27" s="29">
        <v>10</v>
      </c>
      <c r="AS27" s="31"/>
      <c r="AT27" s="31"/>
      <c r="AU27" s="381"/>
      <c r="AV27" s="381"/>
    </row>
    <row r="28" spans="1:48" s="292" customFormat="1" ht="15" customHeight="1">
      <c r="A28" s="28">
        <v>25</v>
      </c>
      <c r="B28" s="29">
        <v>2018</v>
      </c>
      <c r="C28" s="30" t="s">
        <v>233</v>
      </c>
      <c r="D28" s="31">
        <v>43434</v>
      </c>
      <c r="E28" s="32" t="s">
        <v>205</v>
      </c>
      <c r="F28" s="32" t="s">
        <v>206</v>
      </c>
      <c r="G28" s="32" t="s">
        <v>207</v>
      </c>
      <c r="H28" s="32" t="s">
        <v>3917</v>
      </c>
      <c r="I28" s="32" t="s">
        <v>3918</v>
      </c>
      <c r="J28" s="32" t="s">
        <v>3919</v>
      </c>
      <c r="K28" s="29" t="s">
        <v>5306</v>
      </c>
      <c r="L28" s="32" t="s">
        <v>211</v>
      </c>
      <c r="M28" s="32" t="s">
        <v>211</v>
      </c>
      <c r="N28" s="32" t="s">
        <v>211</v>
      </c>
      <c r="O28" s="32" t="s">
        <v>211</v>
      </c>
      <c r="P28" s="32" t="s">
        <v>212</v>
      </c>
      <c r="Q28" s="29">
        <v>412100</v>
      </c>
      <c r="R28" s="32" t="s">
        <v>3935</v>
      </c>
      <c r="S28" s="32" t="str">
        <f t="shared" si="0"/>
        <v>12018-00025</v>
      </c>
      <c r="T28" s="32" t="s">
        <v>4005</v>
      </c>
      <c r="U28" s="38" t="s">
        <v>1107</v>
      </c>
      <c r="V28" s="38" t="s">
        <v>4006</v>
      </c>
      <c r="W28" s="38" t="s">
        <v>4007</v>
      </c>
      <c r="X28" s="29">
        <v>1</v>
      </c>
      <c r="Y28" s="32" t="s">
        <v>4008</v>
      </c>
      <c r="Z28" s="31">
        <v>16714</v>
      </c>
      <c r="AA28" s="29">
        <f t="shared" ca="1" si="1"/>
        <v>73</v>
      </c>
      <c r="AB28" s="33" t="s">
        <v>218</v>
      </c>
      <c r="AC28" s="31">
        <v>42852</v>
      </c>
      <c r="AD28" s="276">
        <v>4</v>
      </c>
      <c r="AE28" s="276">
        <v>1</v>
      </c>
      <c r="AF28" s="276">
        <v>11</v>
      </c>
      <c r="AG28" s="29">
        <v>1</v>
      </c>
      <c r="AH28" s="294">
        <v>2</v>
      </c>
      <c r="AI28" s="294"/>
      <c r="AJ28" s="294"/>
      <c r="AK28" s="358">
        <f t="shared" si="2"/>
        <v>0</v>
      </c>
      <c r="AL28" s="288"/>
      <c r="AM28" s="288"/>
      <c r="AN28" s="288"/>
      <c r="AO28" s="288"/>
      <c r="AP28" s="29">
        <v>1</v>
      </c>
      <c r="AQ28" s="31"/>
      <c r="AR28" s="29"/>
      <c r="AS28" s="31"/>
      <c r="AT28" s="31"/>
      <c r="AU28" s="381"/>
      <c r="AV28" s="381"/>
    </row>
    <row r="29" spans="1:48" s="292" customFormat="1" ht="15" customHeight="1">
      <c r="A29" s="28">
        <v>26</v>
      </c>
      <c r="B29" s="29">
        <v>2018</v>
      </c>
      <c r="C29" s="30" t="s">
        <v>233</v>
      </c>
      <c r="D29" s="31">
        <v>43434</v>
      </c>
      <c r="E29" s="32" t="s">
        <v>205</v>
      </c>
      <c r="F29" s="32" t="s">
        <v>206</v>
      </c>
      <c r="G29" s="32" t="s">
        <v>207</v>
      </c>
      <c r="H29" s="32" t="s">
        <v>3917</v>
      </c>
      <c r="I29" s="32" t="s">
        <v>3918</v>
      </c>
      <c r="J29" s="32" t="s">
        <v>3919</v>
      </c>
      <c r="K29" s="29" t="s">
        <v>5075</v>
      </c>
      <c r="L29" s="32" t="s">
        <v>211</v>
      </c>
      <c r="M29" s="32" t="s">
        <v>211</v>
      </c>
      <c r="N29" s="32" t="s">
        <v>3832</v>
      </c>
      <c r="O29" s="32" t="s">
        <v>3832</v>
      </c>
      <c r="P29" s="32" t="s">
        <v>212</v>
      </c>
      <c r="Q29" s="29">
        <v>412000</v>
      </c>
      <c r="R29" s="32" t="s">
        <v>3927</v>
      </c>
      <c r="S29" s="32" t="str">
        <f t="shared" si="0"/>
        <v>12018-00026</v>
      </c>
      <c r="T29" s="32" t="s">
        <v>4009</v>
      </c>
      <c r="U29" s="38" t="s">
        <v>1224</v>
      </c>
      <c r="V29" s="38" t="s">
        <v>4010</v>
      </c>
      <c r="W29" s="38" t="s">
        <v>4011</v>
      </c>
      <c r="X29" s="29">
        <v>1</v>
      </c>
      <c r="Y29" s="32">
        <v>48912114</v>
      </c>
      <c r="Z29" s="31">
        <v>19781</v>
      </c>
      <c r="AA29" s="29">
        <f t="shared" ca="1" si="1"/>
        <v>64</v>
      </c>
      <c r="AB29" s="33" t="s">
        <v>220</v>
      </c>
      <c r="AC29" s="31">
        <v>42826</v>
      </c>
      <c r="AD29" s="276">
        <v>4</v>
      </c>
      <c r="AE29" s="276">
        <v>2</v>
      </c>
      <c r="AF29" s="276">
        <v>10</v>
      </c>
      <c r="AG29" s="29">
        <v>1</v>
      </c>
      <c r="AH29" s="294">
        <v>2</v>
      </c>
      <c r="AI29" s="294"/>
      <c r="AJ29" s="294"/>
      <c r="AK29" s="358">
        <f t="shared" si="2"/>
        <v>0</v>
      </c>
      <c r="AL29" s="288"/>
      <c r="AM29" s="288"/>
      <c r="AN29" s="288"/>
      <c r="AO29" s="288"/>
      <c r="AP29" s="29">
        <v>1</v>
      </c>
      <c r="AQ29" s="31"/>
      <c r="AR29" s="29"/>
      <c r="AS29" s="31"/>
      <c r="AT29" s="31"/>
      <c r="AU29" s="381"/>
      <c r="AV29" s="381"/>
    </row>
    <row r="30" spans="1:48" s="292" customFormat="1" ht="15" customHeight="1">
      <c r="A30" s="28">
        <v>27</v>
      </c>
      <c r="B30" s="29">
        <v>2018</v>
      </c>
      <c r="C30" s="30" t="s">
        <v>233</v>
      </c>
      <c r="D30" s="31">
        <v>43434</v>
      </c>
      <c r="E30" s="32" t="s">
        <v>205</v>
      </c>
      <c r="F30" s="32" t="s">
        <v>206</v>
      </c>
      <c r="G30" s="32" t="s">
        <v>207</v>
      </c>
      <c r="H30" s="32" t="s">
        <v>3917</v>
      </c>
      <c r="I30" s="32" t="s">
        <v>3918</v>
      </c>
      <c r="J30" s="32" t="s">
        <v>3919</v>
      </c>
      <c r="K30" s="29" t="s">
        <v>5075</v>
      </c>
      <c r="L30" s="32" t="s">
        <v>211</v>
      </c>
      <c r="M30" s="32" t="s">
        <v>211</v>
      </c>
      <c r="N30" s="32" t="s">
        <v>3832</v>
      </c>
      <c r="O30" s="32" t="s">
        <v>3832</v>
      </c>
      <c r="P30" s="32" t="s">
        <v>212</v>
      </c>
      <c r="Q30" s="29">
        <v>412000</v>
      </c>
      <c r="R30" s="32" t="s">
        <v>3927</v>
      </c>
      <c r="S30" s="32" t="str">
        <f t="shared" si="0"/>
        <v>12018-00027</v>
      </c>
      <c r="T30" s="32" t="s">
        <v>4012</v>
      </c>
      <c r="U30" s="38" t="s">
        <v>1224</v>
      </c>
      <c r="V30" s="38" t="s">
        <v>918</v>
      </c>
      <c r="W30" s="38" t="s">
        <v>4013</v>
      </c>
      <c r="X30" s="29">
        <v>1</v>
      </c>
      <c r="Y30" s="32" t="s">
        <v>4014</v>
      </c>
      <c r="Z30" s="31">
        <v>14611</v>
      </c>
      <c r="AA30" s="29">
        <f t="shared" ca="1" si="1"/>
        <v>78</v>
      </c>
      <c r="AB30" s="33" t="s">
        <v>220</v>
      </c>
      <c r="AC30" s="31">
        <v>42246</v>
      </c>
      <c r="AD30" s="276">
        <v>4</v>
      </c>
      <c r="AE30" s="276">
        <v>9</v>
      </c>
      <c r="AF30" s="276">
        <v>10</v>
      </c>
      <c r="AG30" s="29">
        <v>1</v>
      </c>
      <c r="AH30" s="294">
        <v>2</v>
      </c>
      <c r="AI30" s="294"/>
      <c r="AJ30" s="294"/>
      <c r="AK30" s="358">
        <f t="shared" si="2"/>
        <v>0</v>
      </c>
      <c r="AL30" s="288"/>
      <c r="AM30" s="288"/>
      <c r="AN30" s="288"/>
      <c r="AO30" s="288"/>
      <c r="AP30" s="29">
        <v>1</v>
      </c>
      <c r="AQ30" s="31"/>
      <c r="AR30" s="29"/>
      <c r="AS30" s="31"/>
      <c r="AT30" s="31"/>
      <c r="AU30" s="381"/>
      <c r="AV30" s="381"/>
    </row>
    <row r="31" spans="1:48" s="292" customFormat="1" ht="15" customHeight="1">
      <c r="A31" s="28">
        <v>28</v>
      </c>
      <c r="B31" s="29">
        <v>2018</v>
      </c>
      <c r="C31" s="30" t="s">
        <v>233</v>
      </c>
      <c r="D31" s="31">
        <v>43434</v>
      </c>
      <c r="E31" s="32" t="s">
        <v>205</v>
      </c>
      <c r="F31" s="32" t="s">
        <v>206</v>
      </c>
      <c r="G31" s="32" t="s">
        <v>207</v>
      </c>
      <c r="H31" s="32" t="s">
        <v>3917</v>
      </c>
      <c r="I31" s="32" t="s">
        <v>3918</v>
      </c>
      <c r="J31" s="32" t="s">
        <v>3919</v>
      </c>
      <c r="K31" s="29" t="s">
        <v>5682</v>
      </c>
      <c r="L31" s="32" t="s">
        <v>211</v>
      </c>
      <c r="M31" s="32" t="s">
        <v>211</v>
      </c>
      <c r="N31" s="32" t="s">
        <v>1745</v>
      </c>
      <c r="O31" s="32" t="s">
        <v>1745</v>
      </c>
      <c r="P31" s="32" t="s">
        <v>212</v>
      </c>
      <c r="Q31" s="29"/>
      <c r="R31" s="32" t="s">
        <v>3965</v>
      </c>
      <c r="S31" s="32" t="str">
        <f t="shared" si="0"/>
        <v>12018-00028</v>
      </c>
      <c r="T31" s="32" t="s">
        <v>4015</v>
      </c>
      <c r="U31" s="38" t="s">
        <v>4016</v>
      </c>
      <c r="V31" s="38" t="s">
        <v>4017</v>
      </c>
      <c r="W31" s="38" t="s">
        <v>4018</v>
      </c>
      <c r="X31" s="29">
        <v>1</v>
      </c>
      <c r="Y31" s="32" t="s">
        <v>4019</v>
      </c>
      <c r="Z31" s="31">
        <v>15382</v>
      </c>
      <c r="AA31" s="29">
        <f t="shared" ca="1" si="1"/>
        <v>76</v>
      </c>
      <c r="AB31" s="33" t="s">
        <v>218</v>
      </c>
      <c r="AC31" s="31">
        <v>43028</v>
      </c>
      <c r="AD31" s="276">
        <v>4</v>
      </c>
      <c r="AE31" s="276">
        <v>1</v>
      </c>
      <c r="AF31" s="276">
        <v>11</v>
      </c>
      <c r="AG31" s="29">
        <v>1</v>
      </c>
      <c r="AH31" s="294">
        <v>2</v>
      </c>
      <c r="AI31" s="294"/>
      <c r="AJ31" s="294"/>
      <c r="AK31" s="358">
        <f t="shared" si="2"/>
        <v>0</v>
      </c>
      <c r="AL31" s="288"/>
      <c r="AM31" s="288"/>
      <c r="AN31" s="288"/>
      <c r="AO31" s="288"/>
      <c r="AP31" s="29">
        <v>2</v>
      </c>
      <c r="AQ31" s="31">
        <v>43274</v>
      </c>
      <c r="AR31" s="29">
        <v>6</v>
      </c>
      <c r="AS31" s="31"/>
      <c r="AT31" s="376">
        <v>43274</v>
      </c>
      <c r="AU31" s="381"/>
      <c r="AV31" s="381"/>
    </row>
    <row r="32" spans="1:48" s="292" customFormat="1" ht="15" customHeight="1">
      <c r="A32" s="28">
        <v>29</v>
      </c>
      <c r="B32" s="29">
        <v>2018</v>
      </c>
      <c r="C32" s="30" t="s">
        <v>233</v>
      </c>
      <c r="D32" s="31">
        <v>43434</v>
      </c>
      <c r="E32" s="32" t="s">
        <v>205</v>
      </c>
      <c r="F32" s="32" t="s">
        <v>206</v>
      </c>
      <c r="G32" s="32" t="s">
        <v>207</v>
      </c>
      <c r="H32" s="32" t="s">
        <v>3917</v>
      </c>
      <c r="I32" s="32" t="s">
        <v>3918</v>
      </c>
      <c r="J32" s="32" t="s">
        <v>3919</v>
      </c>
      <c r="K32" s="29" t="s">
        <v>5680</v>
      </c>
      <c r="L32" s="32" t="s">
        <v>211</v>
      </c>
      <c r="M32" s="32" t="s">
        <v>211</v>
      </c>
      <c r="N32" s="32" t="s">
        <v>851</v>
      </c>
      <c r="O32" s="32" t="s">
        <v>851</v>
      </c>
      <c r="P32" s="32" t="s">
        <v>212</v>
      </c>
      <c r="Q32" s="29">
        <v>412200</v>
      </c>
      <c r="R32" s="32" t="s">
        <v>3931</v>
      </c>
      <c r="S32" s="32" t="str">
        <f t="shared" si="0"/>
        <v>12018-00029</v>
      </c>
      <c r="T32" s="32" t="s">
        <v>4020</v>
      </c>
      <c r="U32" s="38" t="s">
        <v>4016</v>
      </c>
      <c r="V32" s="38" t="s">
        <v>4021</v>
      </c>
      <c r="W32" s="38" t="s">
        <v>3995</v>
      </c>
      <c r="X32" s="29">
        <v>1</v>
      </c>
      <c r="Y32" s="32" t="s">
        <v>4022</v>
      </c>
      <c r="Z32" s="31">
        <v>13073</v>
      </c>
      <c r="AA32" s="29">
        <f t="shared" ca="1" si="1"/>
        <v>83</v>
      </c>
      <c r="AB32" s="33" t="s">
        <v>218</v>
      </c>
      <c r="AC32" s="31">
        <v>43074</v>
      </c>
      <c r="AD32" s="276">
        <v>5</v>
      </c>
      <c r="AE32" s="276">
        <v>2</v>
      </c>
      <c r="AF32" s="276">
        <v>10</v>
      </c>
      <c r="AG32" s="29">
        <v>1</v>
      </c>
      <c r="AH32" s="294">
        <v>2</v>
      </c>
      <c r="AI32" s="294"/>
      <c r="AJ32" s="294"/>
      <c r="AK32" s="358">
        <f t="shared" si="2"/>
        <v>0</v>
      </c>
      <c r="AL32" s="288"/>
      <c r="AM32" s="288"/>
      <c r="AN32" s="288"/>
      <c r="AO32" s="288"/>
      <c r="AP32" s="29">
        <v>1</v>
      </c>
      <c r="AQ32" s="31"/>
      <c r="AR32" s="29"/>
      <c r="AS32" s="31"/>
      <c r="AT32" s="31"/>
      <c r="AU32" s="381"/>
      <c r="AV32" s="381"/>
    </row>
    <row r="33" spans="1:48" s="292" customFormat="1" ht="15" customHeight="1">
      <c r="A33" s="28">
        <v>30</v>
      </c>
      <c r="B33" s="29">
        <v>2018</v>
      </c>
      <c r="C33" s="30" t="s">
        <v>233</v>
      </c>
      <c r="D33" s="31">
        <v>43434</v>
      </c>
      <c r="E33" s="32" t="s">
        <v>205</v>
      </c>
      <c r="F33" s="32" t="s">
        <v>206</v>
      </c>
      <c r="G33" s="32" t="s">
        <v>207</v>
      </c>
      <c r="H33" s="32" t="s">
        <v>3917</v>
      </c>
      <c r="I33" s="32" t="s">
        <v>3918</v>
      </c>
      <c r="J33" s="32" t="s">
        <v>3919</v>
      </c>
      <c r="K33" s="356" t="s">
        <v>5681</v>
      </c>
      <c r="L33" s="32" t="s">
        <v>211</v>
      </c>
      <c r="M33" s="32" t="s">
        <v>211</v>
      </c>
      <c r="N33" s="32" t="s">
        <v>914</v>
      </c>
      <c r="O33" s="32" t="s">
        <v>914</v>
      </c>
      <c r="P33" s="32" t="s">
        <v>212</v>
      </c>
      <c r="Q33" s="29">
        <v>233000</v>
      </c>
      <c r="R33" s="32" t="s">
        <v>3920</v>
      </c>
      <c r="S33" s="32" t="str">
        <f t="shared" si="0"/>
        <v>12018-00030</v>
      </c>
      <c r="T33" s="32" t="s">
        <v>4023</v>
      </c>
      <c r="U33" s="38" t="s">
        <v>4024</v>
      </c>
      <c r="V33" s="38" t="s">
        <v>974</v>
      </c>
      <c r="W33" s="38" t="s">
        <v>1723</v>
      </c>
      <c r="X33" s="29">
        <v>1</v>
      </c>
      <c r="Y33" s="32" t="s">
        <v>4025</v>
      </c>
      <c r="Z33" s="31">
        <v>10887</v>
      </c>
      <c r="AA33" s="29">
        <f t="shared" ca="1" si="1"/>
        <v>89</v>
      </c>
      <c r="AB33" s="33" t="s">
        <v>218</v>
      </c>
      <c r="AC33" s="31">
        <v>42246</v>
      </c>
      <c r="AD33" s="276">
        <v>4</v>
      </c>
      <c r="AE33" s="276">
        <v>1</v>
      </c>
      <c r="AF33" s="276">
        <v>11</v>
      </c>
      <c r="AG33" s="29">
        <v>1</v>
      </c>
      <c r="AH33" s="294">
        <v>2</v>
      </c>
      <c r="AI33" s="294"/>
      <c r="AJ33" s="294"/>
      <c r="AK33" s="358">
        <f t="shared" si="2"/>
        <v>0</v>
      </c>
      <c r="AL33" s="288"/>
      <c r="AM33" s="288"/>
      <c r="AN33" s="288"/>
      <c r="AO33" s="288"/>
      <c r="AP33" s="29">
        <v>1</v>
      </c>
      <c r="AQ33" s="31"/>
      <c r="AR33" s="29"/>
      <c r="AS33" s="31"/>
      <c r="AT33" s="31"/>
      <c r="AU33" s="381"/>
      <c r="AV33" s="381"/>
    </row>
    <row r="34" spans="1:48" s="292" customFormat="1" ht="15" customHeight="1">
      <c r="A34" s="28">
        <v>31</v>
      </c>
      <c r="B34" s="29">
        <v>2018</v>
      </c>
      <c r="C34" s="30" t="s">
        <v>233</v>
      </c>
      <c r="D34" s="31">
        <v>43434</v>
      </c>
      <c r="E34" s="32" t="s">
        <v>205</v>
      </c>
      <c r="F34" s="32" t="s">
        <v>206</v>
      </c>
      <c r="G34" s="32" t="s">
        <v>207</v>
      </c>
      <c r="H34" s="32" t="s">
        <v>3917</v>
      </c>
      <c r="I34" s="32" t="s">
        <v>3918</v>
      </c>
      <c r="J34" s="32" t="s">
        <v>3919</v>
      </c>
      <c r="K34" s="29" t="s">
        <v>5680</v>
      </c>
      <c r="L34" s="32" t="s">
        <v>211</v>
      </c>
      <c r="M34" s="32" t="s">
        <v>211</v>
      </c>
      <c r="N34" s="32" t="s">
        <v>851</v>
      </c>
      <c r="O34" s="32" t="s">
        <v>851</v>
      </c>
      <c r="P34" s="32" t="s">
        <v>212</v>
      </c>
      <c r="Q34" s="29">
        <v>412200</v>
      </c>
      <c r="R34" s="32" t="s">
        <v>3931</v>
      </c>
      <c r="S34" s="32" t="str">
        <f t="shared" si="0"/>
        <v>12018-00031</v>
      </c>
      <c r="T34" s="32" t="s">
        <v>4026</v>
      </c>
      <c r="U34" s="38" t="s">
        <v>4027</v>
      </c>
      <c r="V34" s="38" t="s">
        <v>4028</v>
      </c>
      <c r="W34" s="38" t="s">
        <v>4029</v>
      </c>
      <c r="X34" s="29">
        <v>1</v>
      </c>
      <c r="Y34" s="32" t="s">
        <v>4030</v>
      </c>
      <c r="Z34" s="31">
        <v>11679</v>
      </c>
      <c r="AA34" s="29">
        <f t="shared" ca="1" si="1"/>
        <v>86</v>
      </c>
      <c r="AB34" s="33" t="s">
        <v>218</v>
      </c>
      <c r="AC34" s="31">
        <v>42827</v>
      </c>
      <c r="AD34" s="276">
        <v>4</v>
      </c>
      <c r="AE34" s="276">
        <v>2</v>
      </c>
      <c r="AF34" s="276">
        <v>10</v>
      </c>
      <c r="AG34" s="29">
        <v>1</v>
      </c>
      <c r="AH34" s="294">
        <v>2</v>
      </c>
      <c r="AI34" s="294"/>
      <c r="AJ34" s="294"/>
      <c r="AK34" s="358">
        <f t="shared" si="2"/>
        <v>0</v>
      </c>
      <c r="AL34" s="288"/>
      <c r="AM34" s="288"/>
      <c r="AN34" s="288"/>
      <c r="AO34" s="288"/>
      <c r="AP34" s="29">
        <v>2</v>
      </c>
      <c r="AQ34" s="31">
        <v>43337</v>
      </c>
      <c r="AR34" s="29">
        <v>6</v>
      </c>
      <c r="AS34" s="31"/>
      <c r="AT34" s="376">
        <v>43337</v>
      </c>
      <c r="AU34" s="381"/>
      <c r="AV34" s="381"/>
    </row>
    <row r="35" spans="1:48" s="292" customFormat="1" ht="15" customHeight="1">
      <c r="A35" s="28">
        <v>32</v>
      </c>
      <c r="B35" s="29">
        <v>2018</v>
      </c>
      <c r="C35" s="30" t="s">
        <v>233</v>
      </c>
      <c r="D35" s="31">
        <v>43434</v>
      </c>
      <c r="E35" s="32" t="s">
        <v>205</v>
      </c>
      <c r="F35" s="32" t="s">
        <v>206</v>
      </c>
      <c r="G35" s="32" t="s">
        <v>207</v>
      </c>
      <c r="H35" s="32" t="s">
        <v>3917</v>
      </c>
      <c r="I35" s="32" t="s">
        <v>3918</v>
      </c>
      <c r="J35" s="32" t="s">
        <v>3919</v>
      </c>
      <c r="K35" s="29" t="s">
        <v>5682</v>
      </c>
      <c r="L35" s="32" t="s">
        <v>211</v>
      </c>
      <c r="M35" s="32" t="s">
        <v>211</v>
      </c>
      <c r="N35" s="32" t="s">
        <v>1745</v>
      </c>
      <c r="O35" s="32" t="s">
        <v>1745</v>
      </c>
      <c r="P35" s="32" t="s">
        <v>212</v>
      </c>
      <c r="Q35" s="29"/>
      <c r="R35" s="32" t="s">
        <v>3965</v>
      </c>
      <c r="S35" s="32" t="str">
        <f t="shared" si="0"/>
        <v>12018-00032</v>
      </c>
      <c r="T35" s="32" t="s">
        <v>4031</v>
      </c>
      <c r="U35" s="38" t="s">
        <v>1169</v>
      </c>
      <c r="V35" s="38" t="s">
        <v>4032</v>
      </c>
      <c r="W35" s="38" t="s">
        <v>979</v>
      </c>
      <c r="X35" s="29">
        <v>1</v>
      </c>
      <c r="Y35" s="32" t="s">
        <v>4033</v>
      </c>
      <c r="Z35" s="31">
        <v>14970</v>
      </c>
      <c r="AA35" s="29">
        <f t="shared" ca="1" si="1"/>
        <v>77</v>
      </c>
      <c r="AB35" s="33" t="s">
        <v>218</v>
      </c>
      <c r="AC35" s="31">
        <v>42852</v>
      </c>
      <c r="AD35" s="276">
        <v>4</v>
      </c>
      <c r="AE35" s="276">
        <v>1</v>
      </c>
      <c r="AF35" s="276">
        <v>11</v>
      </c>
      <c r="AG35" s="29">
        <v>1</v>
      </c>
      <c r="AH35" s="294">
        <v>2</v>
      </c>
      <c r="AI35" s="294"/>
      <c r="AJ35" s="294"/>
      <c r="AK35" s="358">
        <f t="shared" si="2"/>
        <v>0</v>
      </c>
      <c r="AL35" s="288"/>
      <c r="AM35" s="288"/>
      <c r="AN35" s="288"/>
      <c r="AO35" s="288"/>
      <c r="AP35" s="29">
        <v>1</v>
      </c>
      <c r="AQ35" s="31">
        <v>43235</v>
      </c>
      <c r="AR35" s="29">
        <v>10</v>
      </c>
      <c r="AS35" s="31"/>
      <c r="AT35" s="31"/>
      <c r="AU35" s="381"/>
      <c r="AV35" s="381"/>
    </row>
    <row r="36" spans="1:48" s="292" customFormat="1" ht="15" customHeight="1">
      <c r="A36" s="28">
        <v>33</v>
      </c>
      <c r="B36" s="29">
        <v>2018</v>
      </c>
      <c r="C36" s="30" t="s">
        <v>233</v>
      </c>
      <c r="D36" s="31">
        <v>43434</v>
      </c>
      <c r="E36" s="32" t="s">
        <v>205</v>
      </c>
      <c r="F36" s="32" t="s">
        <v>206</v>
      </c>
      <c r="G36" s="32" t="s">
        <v>207</v>
      </c>
      <c r="H36" s="32" t="s">
        <v>3917</v>
      </c>
      <c r="I36" s="32" t="s">
        <v>3918</v>
      </c>
      <c r="J36" s="32" t="s">
        <v>3919</v>
      </c>
      <c r="K36" s="29" t="s">
        <v>5306</v>
      </c>
      <c r="L36" s="32" t="s">
        <v>211</v>
      </c>
      <c r="M36" s="32" t="s">
        <v>211</v>
      </c>
      <c r="N36" s="32" t="s">
        <v>211</v>
      </c>
      <c r="O36" s="32" t="s">
        <v>211</v>
      </c>
      <c r="P36" s="32" t="s">
        <v>212</v>
      </c>
      <c r="Q36" s="29">
        <v>412100</v>
      </c>
      <c r="R36" s="32" t="s">
        <v>3935</v>
      </c>
      <c r="S36" s="32" t="str">
        <f t="shared" si="0"/>
        <v>12018-00033</v>
      </c>
      <c r="T36" s="32" t="s">
        <v>4034</v>
      </c>
      <c r="U36" s="38" t="s">
        <v>1169</v>
      </c>
      <c r="V36" s="38" t="s">
        <v>4035</v>
      </c>
      <c r="W36" s="38" t="s">
        <v>945</v>
      </c>
      <c r="X36" s="29">
        <v>1</v>
      </c>
      <c r="Y36" s="32" t="s">
        <v>4036</v>
      </c>
      <c r="Z36" s="31">
        <v>14438</v>
      </c>
      <c r="AA36" s="29">
        <f t="shared" ca="1" si="1"/>
        <v>79</v>
      </c>
      <c r="AB36" s="33" t="s">
        <v>218</v>
      </c>
      <c r="AC36" s="31">
        <v>42852</v>
      </c>
      <c r="AD36" s="276">
        <v>4</v>
      </c>
      <c r="AE36" s="276">
        <v>1</v>
      </c>
      <c r="AF36" s="276">
        <v>11</v>
      </c>
      <c r="AG36" s="29">
        <v>1</v>
      </c>
      <c r="AH36" s="294">
        <v>2</v>
      </c>
      <c r="AI36" s="294"/>
      <c r="AJ36" s="294"/>
      <c r="AK36" s="358">
        <f t="shared" si="2"/>
        <v>0</v>
      </c>
      <c r="AL36" s="288"/>
      <c r="AM36" s="288"/>
      <c r="AN36" s="288"/>
      <c r="AO36" s="288"/>
      <c r="AP36" s="29">
        <v>1</v>
      </c>
      <c r="AQ36" s="31"/>
      <c r="AR36" s="29"/>
      <c r="AS36" s="31"/>
      <c r="AT36" s="31"/>
      <c r="AU36" s="381"/>
      <c r="AV36" s="381"/>
    </row>
    <row r="37" spans="1:48" s="292" customFormat="1" ht="15" customHeight="1">
      <c r="A37" s="28">
        <v>34</v>
      </c>
      <c r="B37" s="29">
        <v>2018</v>
      </c>
      <c r="C37" s="30" t="s">
        <v>233</v>
      </c>
      <c r="D37" s="31">
        <v>43434</v>
      </c>
      <c r="E37" s="32" t="s">
        <v>205</v>
      </c>
      <c r="F37" s="32" t="s">
        <v>206</v>
      </c>
      <c r="G37" s="32" t="s">
        <v>207</v>
      </c>
      <c r="H37" s="32" t="s">
        <v>3917</v>
      </c>
      <c r="I37" s="32" t="s">
        <v>3918</v>
      </c>
      <c r="J37" s="32" t="s">
        <v>3919</v>
      </c>
      <c r="K37" s="29" t="s">
        <v>5075</v>
      </c>
      <c r="L37" s="32" t="s">
        <v>211</v>
      </c>
      <c r="M37" s="32" t="s">
        <v>211</v>
      </c>
      <c r="N37" s="32" t="s">
        <v>3832</v>
      </c>
      <c r="O37" s="32" t="s">
        <v>3832</v>
      </c>
      <c r="P37" s="32" t="s">
        <v>212</v>
      </c>
      <c r="Q37" s="29">
        <v>412000</v>
      </c>
      <c r="R37" s="32" t="s">
        <v>3927</v>
      </c>
      <c r="S37" s="32" t="str">
        <f t="shared" si="0"/>
        <v>12018-00034</v>
      </c>
      <c r="T37" s="32" t="s">
        <v>4037</v>
      </c>
      <c r="U37" s="38" t="s">
        <v>1082</v>
      </c>
      <c r="V37" s="38" t="s">
        <v>4038</v>
      </c>
      <c r="W37" s="38" t="s">
        <v>4039</v>
      </c>
      <c r="X37" s="29">
        <v>1</v>
      </c>
      <c r="Y37" s="32" t="s">
        <v>4040</v>
      </c>
      <c r="Z37" s="31">
        <v>16307</v>
      </c>
      <c r="AA37" s="29">
        <f t="shared" ca="1" si="1"/>
        <v>74</v>
      </c>
      <c r="AB37" s="33" t="s">
        <v>218</v>
      </c>
      <c r="AC37" s="31">
        <v>42246</v>
      </c>
      <c r="AD37" s="276">
        <v>4</v>
      </c>
      <c r="AE37" s="276">
        <v>9</v>
      </c>
      <c r="AF37" s="276">
        <v>10</v>
      </c>
      <c r="AG37" s="29">
        <v>1</v>
      </c>
      <c r="AH37" s="294">
        <v>2</v>
      </c>
      <c r="AI37" s="294"/>
      <c r="AJ37" s="294"/>
      <c r="AK37" s="358">
        <f t="shared" si="2"/>
        <v>0</v>
      </c>
      <c r="AL37" s="288"/>
      <c r="AM37" s="288"/>
      <c r="AN37" s="288"/>
      <c r="AO37" s="288"/>
      <c r="AP37" s="29">
        <v>1</v>
      </c>
      <c r="AQ37" s="31"/>
      <c r="AR37" s="29"/>
      <c r="AS37" s="31"/>
      <c r="AT37" s="31"/>
      <c r="AU37" s="381"/>
      <c r="AV37" s="381"/>
    </row>
    <row r="38" spans="1:48" s="292" customFormat="1" ht="15" customHeight="1">
      <c r="A38" s="28">
        <v>35</v>
      </c>
      <c r="B38" s="29">
        <v>2018</v>
      </c>
      <c r="C38" s="30" t="s">
        <v>233</v>
      </c>
      <c r="D38" s="31">
        <v>43434</v>
      </c>
      <c r="E38" s="32" t="s">
        <v>205</v>
      </c>
      <c r="F38" s="32" t="s">
        <v>206</v>
      </c>
      <c r="G38" s="32" t="s">
        <v>207</v>
      </c>
      <c r="H38" s="32" t="s">
        <v>3917</v>
      </c>
      <c r="I38" s="32" t="s">
        <v>3918</v>
      </c>
      <c r="J38" s="32" t="s">
        <v>3919</v>
      </c>
      <c r="K38" s="29" t="s">
        <v>5680</v>
      </c>
      <c r="L38" s="32" t="s">
        <v>211</v>
      </c>
      <c r="M38" s="32" t="s">
        <v>211</v>
      </c>
      <c r="N38" s="32" t="s">
        <v>851</v>
      </c>
      <c r="O38" s="32" t="s">
        <v>851</v>
      </c>
      <c r="P38" s="32" t="s">
        <v>212</v>
      </c>
      <c r="Q38" s="29">
        <v>412200</v>
      </c>
      <c r="R38" s="32" t="s">
        <v>3931</v>
      </c>
      <c r="S38" s="32" t="str">
        <f t="shared" si="0"/>
        <v>12018-00035</v>
      </c>
      <c r="T38" s="32" t="s">
        <v>4041</v>
      </c>
      <c r="U38" s="38" t="s">
        <v>1082</v>
      </c>
      <c r="V38" s="38" t="s">
        <v>4042</v>
      </c>
      <c r="W38" s="38" t="s">
        <v>4043</v>
      </c>
      <c r="X38" s="29">
        <v>1</v>
      </c>
      <c r="Y38" s="32" t="s">
        <v>4044</v>
      </c>
      <c r="Z38" s="31">
        <v>13166</v>
      </c>
      <c r="AA38" s="29">
        <f t="shared" ca="1" si="1"/>
        <v>82</v>
      </c>
      <c r="AB38" s="33" t="s">
        <v>218</v>
      </c>
      <c r="AC38" s="31">
        <v>42852</v>
      </c>
      <c r="AD38" s="276">
        <v>4</v>
      </c>
      <c r="AE38" s="276">
        <v>2</v>
      </c>
      <c r="AF38" s="276">
        <v>10</v>
      </c>
      <c r="AG38" s="29">
        <v>1</v>
      </c>
      <c r="AH38" s="294">
        <v>2</v>
      </c>
      <c r="AI38" s="294"/>
      <c r="AJ38" s="294"/>
      <c r="AK38" s="358">
        <f t="shared" si="2"/>
        <v>0</v>
      </c>
      <c r="AL38" s="288"/>
      <c r="AM38" s="288"/>
      <c r="AN38" s="288"/>
      <c r="AO38" s="288"/>
      <c r="AP38" s="29">
        <v>1</v>
      </c>
      <c r="AQ38" s="31"/>
      <c r="AR38" s="29"/>
      <c r="AS38" s="31"/>
      <c r="AT38" s="31"/>
      <c r="AU38" s="381"/>
      <c r="AV38" s="381"/>
    </row>
    <row r="39" spans="1:48" s="292" customFormat="1" ht="15" customHeight="1">
      <c r="A39" s="28">
        <v>36</v>
      </c>
      <c r="B39" s="29">
        <v>2018</v>
      </c>
      <c r="C39" s="30" t="s">
        <v>233</v>
      </c>
      <c r="D39" s="31">
        <v>43434</v>
      </c>
      <c r="E39" s="32" t="s">
        <v>205</v>
      </c>
      <c r="F39" s="32" t="s">
        <v>206</v>
      </c>
      <c r="G39" s="32" t="s">
        <v>207</v>
      </c>
      <c r="H39" s="32" t="s">
        <v>3917</v>
      </c>
      <c r="I39" s="32" t="s">
        <v>3918</v>
      </c>
      <c r="J39" s="32" t="s">
        <v>3919</v>
      </c>
      <c r="K39" s="356" t="s">
        <v>5681</v>
      </c>
      <c r="L39" s="32" t="s">
        <v>211</v>
      </c>
      <c r="M39" s="32" t="s">
        <v>211</v>
      </c>
      <c r="N39" s="32" t="s">
        <v>914</v>
      </c>
      <c r="O39" s="32" t="s">
        <v>914</v>
      </c>
      <c r="P39" s="32" t="s">
        <v>212</v>
      </c>
      <c r="Q39" s="29">
        <v>233000</v>
      </c>
      <c r="R39" s="32" t="s">
        <v>3920</v>
      </c>
      <c r="S39" s="32" t="str">
        <f t="shared" si="0"/>
        <v>12018-00036</v>
      </c>
      <c r="T39" s="32" t="s">
        <v>4045</v>
      </c>
      <c r="U39" s="38" t="s">
        <v>4046</v>
      </c>
      <c r="V39" s="38" t="s">
        <v>4047</v>
      </c>
      <c r="W39" s="38" t="s">
        <v>1525</v>
      </c>
      <c r="X39" s="29">
        <v>1</v>
      </c>
      <c r="Y39" s="32" t="s">
        <v>4048</v>
      </c>
      <c r="Z39" s="31">
        <v>13224</v>
      </c>
      <c r="AA39" s="29">
        <f t="shared" ca="1" si="1"/>
        <v>82</v>
      </c>
      <c r="AB39" s="33" t="s">
        <v>218</v>
      </c>
      <c r="AC39" s="31">
        <v>42246</v>
      </c>
      <c r="AD39" s="276">
        <v>4</v>
      </c>
      <c r="AE39" s="276">
        <v>1</v>
      </c>
      <c r="AF39" s="276">
        <v>11</v>
      </c>
      <c r="AG39" s="29">
        <v>1</v>
      </c>
      <c r="AH39" s="294">
        <v>2</v>
      </c>
      <c r="AI39" s="294"/>
      <c r="AJ39" s="294"/>
      <c r="AK39" s="358">
        <f t="shared" si="2"/>
        <v>0</v>
      </c>
      <c r="AL39" s="288"/>
      <c r="AM39" s="288"/>
      <c r="AN39" s="288"/>
      <c r="AO39" s="288"/>
      <c r="AP39" s="29">
        <v>1</v>
      </c>
      <c r="AQ39" s="31"/>
      <c r="AR39" s="29"/>
      <c r="AS39" s="31"/>
      <c r="AT39" s="31"/>
      <c r="AU39" s="381"/>
      <c r="AV39" s="381"/>
    </row>
    <row r="40" spans="1:48" s="292" customFormat="1" ht="15" customHeight="1">
      <c r="A40" s="28">
        <v>37</v>
      </c>
      <c r="B40" s="29">
        <v>2018</v>
      </c>
      <c r="C40" s="30" t="s">
        <v>233</v>
      </c>
      <c r="D40" s="31">
        <v>43434</v>
      </c>
      <c r="E40" s="32" t="s">
        <v>205</v>
      </c>
      <c r="F40" s="32" t="s">
        <v>206</v>
      </c>
      <c r="G40" s="32" t="s">
        <v>207</v>
      </c>
      <c r="H40" s="32" t="s">
        <v>3917</v>
      </c>
      <c r="I40" s="32" t="s">
        <v>3918</v>
      </c>
      <c r="J40" s="32" t="s">
        <v>3919</v>
      </c>
      <c r="K40" s="29" t="s">
        <v>5075</v>
      </c>
      <c r="L40" s="32" t="s">
        <v>211</v>
      </c>
      <c r="M40" s="32" t="s">
        <v>211</v>
      </c>
      <c r="N40" s="32" t="s">
        <v>3832</v>
      </c>
      <c r="O40" s="32" t="s">
        <v>3832</v>
      </c>
      <c r="P40" s="32" t="s">
        <v>212</v>
      </c>
      <c r="Q40" s="29">
        <v>412000</v>
      </c>
      <c r="R40" s="32" t="s">
        <v>3927</v>
      </c>
      <c r="S40" s="32" t="str">
        <f t="shared" si="0"/>
        <v>12018-00037</v>
      </c>
      <c r="T40" s="32" t="s">
        <v>4049</v>
      </c>
      <c r="U40" s="38" t="s">
        <v>1050</v>
      </c>
      <c r="V40" s="38" t="s">
        <v>1323</v>
      </c>
      <c r="W40" s="38" t="s">
        <v>4050</v>
      </c>
      <c r="X40" s="29">
        <v>1</v>
      </c>
      <c r="Y40" s="32" t="s">
        <v>4051</v>
      </c>
      <c r="Z40" s="31">
        <v>11684</v>
      </c>
      <c r="AA40" s="29">
        <f t="shared" ca="1" si="1"/>
        <v>86</v>
      </c>
      <c r="AB40" s="33" t="s">
        <v>218</v>
      </c>
      <c r="AC40" s="31">
        <v>42826</v>
      </c>
      <c r="AD40" s="276">
        <v>4</v>
      </c>
      <c r="AE40" s="276">
        <v>9</v>
      </c>
      <c r="AF40" s="276">
        <v>10</v>
      </c>
      <c r="AG40" s="29">
        <v>1</v>
      </c>
      <c r="AH40" s="294">
        <v>2</v>
      </c>
      <c r="AI40" s="294"/>
      <c r="AJ40" s="294"/>
      <c r="AK40" s="358">
        <f t="shared" si="2"/>
        <v>0</v>
      </c>
      <c r="AL40" s="288"/>
      <c r="AM40" s="288"/>
      <c r="AN40" s="288"/>
      <c r="AO40" s="288"/>
      <c r="AP40" s="29">
        <v>1</v>
      </c>
      <c r="AQ40" s="31"/>
      <c r="AR40" s="29"/>
      <c r="AS40" s="31"/>
      <c r="AT40" s="31"/>
      <c r="AU40" s="381"/>
      <c r="AV40" s="381"/>
    </row>
    <row r="41" spans="1:48" s="292" customFormat="1" ht="15" customHeight="1">
      <c r="A41" s="28">
        <v>38</v>
      </c>
      <c r="B41" s="29">
        <v>2018</v>
      </c>
      <c r="C41" s="30" t="s">
        <v>233</v>
      </c>
      <c r="D41" s="31">
        <v>43434</v>
      </c>
      <c r="E41" s="32" t="s">
        <v>205</v>
      </c>
      <c r="F41" s="32" t="s">
        <v>206</v>
      </c>
      <c r="G41" s="32" t="s">
        <v>207</v>
      </c>
      <c r="H41" s="32" t="s">
        <v>3917</v>
      </c>
      <c r="I41" s="32" t="s">
        <v>3918</v>
      </c>
      <c r="J41" s="32" t="s">
        <v>3919</v>
      </c>
      <c r="K41" s="356" t="s">
        <v>5681</v>
      </c>
      <c r="L41" s="32" t="s">
        <v>211</v>
      </c>
      <c r="M41" s="32" t="s">
        <v>211</v>
      </c>
      <c r="N41" s="32" t="s">
        <v>914</v>
      </c>
      <c r="O41" s="32" t="s">
        <v>914</v>
      </c>
      <c r="P41" s="32" t="s">
        <v>212</v>
      </c>
      <c r="Q41" s="29">
        <v>233000</v>
      </c>
      <c r="R41" s="32" t="s">
        <v>3920</v>
      </c>
      <c r="S41" s="32" t="str">
        <f t="shared" si="0"/>
        <v>12018-00038</v>
      </c>
      <c r="T41" s="32" t="s">
        <v>4052</v>
      </c>
      <c r="U41" s="38" t="s">
        <v>1050</v>
      </c>
      <c r="V41" s="38" t="s">
        <v>1326</v>
      </c>
      <c r="W41" s="38" t="s">
        <v>1612</v>
      </c>
      <c r="X41" s="29">
        <v>1</v>
      </c>
      <c r="Y41" s="32" t="s">
        <v>4053</v>
      </c>
      <c r="Z41" s="31">
        <v>12959</v>
      </c>
      <c r="AA41" s="29">
        <f t="shared" ca="1" si="1"/>
        <v>83</v>
      </c>
      <c r="AB41" s="33" t="s">
        <v>218</v>
      </c>
      <c r="AC41" s="31">
        <v>42802</v>
      </c>
      <c r="AD41" s="276">
        <v>4</v>
      </c>
      <c r="AE41" s="276">
        <v>1</v>
      </c>
      <c r="AF41" s="276">
        <v>11</v>
      </c>
      <c r="AG41" s="29">
        <v>1</v>
      </c>
      <c r="AH41" s="294">
        <v>2</v>
      </c>
      <c r="AI41" s="294"/>
      <c r="AJ41" s="294"/>
      <c r="AK41" s="358">
        <f t="shared" si="2"/>
        <v>0</v>
      </c>
      <c r="AL41" s="288"/>
      <c r="AM41" s="288"/>
      <c r="AN41" s="288"/>
      <c r="AO41" s="288"/>
      <c r="AP41" s="29">
        <v>1</v>
      </c>
      <c r="AQ41" s="31"/>
      <c r="AR41" s="29"/>
      <c r="AS41" s="31"/>
      <c r="AT41" s="31"/>
      <c r="AU41" s="381"/>
      <c r="AV41" s="381"/>
    </row>
    <row r="42" spans="1:48" s="292" customFormat="1" ht="15" customHeight="1">
      <c r="A42" s="28">
        <v>39</v>
      </c>
      <c r="B42" s="29">
        <v>2018</v>
      </c>
      <c r="C42" s="30" t="s">
        <v>233</v>
      </c>
      <c r="D42" s="31">
        <v>43434</v>
      </c>
      <c r="E42" s="32" t="s">
        <v>205</v>
      </c>
      <c r="F42" s="32" t="s">
        <v>206</v>
      </c>
      <c r="G42" s="32" t="s">
        <v>207</v>
      </c>
      <c r="H42" s="32" t="s">
        <v>3917</v>
      </c>
      <c r="I42" s="32" t="s">
        <v>3918</v>
      </c>
      <c r="J42" s="32" t="s">
        <v>3919</v>
      </c>
      <c r="K42" s="29" t="s">
        <v>5306</v>
      </c>
      <c r="L42" s="32" t="s">
        <v>211</v>
      </c>
      <c r="M42" s="32" t="s">
        <v>211</v>
      </c>
      <c r="N42" s="32" t="s">
        <v>211</v>
      </c>
      <c r="O42" s="32" t="s">
        <v>211</v>
      </c>
      <c r="P42" s="32" t="s">
        <v>212</v>
      </c>
      <c r="Q42" s="29">
        <v>412100</v>
      </c>
      <c r="R42" s="32" t="s">
        <v>3935</v>
      </c>
      <c r="S42" s="32" t="str">
        <f t="shared" si="0"/>
        <v>12018-00039</v>
      </c>
      <c r="T42" s="32" t="s">
        <v>4054</v>
      </c>
      <c r="U42" s="38" t="s">
        <v>1050</v>
      </c>
      <c r="V42" s="38" t="s">
        <v>4006</v>
      </c>
      <c r="W42" s="38" t="s">
        <v>1477</v>
      </c>
      <c r="X42" s="29">
        <v>1</v>
      </c>
      <c r="Y42" s="32" t="s">
        <v>4055</v>
      </c>
      <c r="Z42" s="31">
        <v>16473</v>
      </c>
      <c r="AA42" s="29">
        <f t="shared" ca="1" si="1"/>
        <v>73</v>
      </c>
      <c r="AB42" s="33" t="s">
        <v>218</v>
      </c>
      <c r="AC42" s="31">
        <v>42852</v>
      </c>
      <c r="AD42" s="276">
        <v>1</v>
      </c>
      <c r="AE42" s="276">
        <v>1</v>
      </c>
      <c r="AF42" s="276">
        <v>11</v>
      </c>
      <c r="AG42" s="29">
        <v>1</v>
      </c>
      <c r="AH42" s="294">
        <v>2</v>
      </c>
      <c r="AI42" s="294"/>
      <c r="AJ42" s="294"/>
      <c r="AK42" s="358">
        <f t="shared" si="2"/>
        <v>0</v>
      </c>
      <c r="AL42" s="288"/>
      <c r="AM42" s="288"/>
      <c r="AN42" s="288"/>
      <c r="AO42" s="288"/>
      <c r="AP42" s="29">
        <v>1</v>
      </c>
      <c r="AQ42" s="31"/>
      <c r="AR42" s="29"/>
      <c r="AS42" s="31"/>
      <c r="AT42" s="31"/>
      <c r="AU42" s="381"/>
      <c r="AV42" s="381"/>
    </row>
    <row r="43" spans="1:48" s="292" customFormat="1" ht="15" customHeight="1">
      <c r="A43" s="28">
        <v>40</v>
      </c>
      <c r="B43" s="29">
        <v>2018</v>
      </c>
      <c r="C43" s="30" t="s">
        <v>233</v>
      </c>
      <c r="D43" s="31">
        <v>43434</v>
      </c>
      <c r="E43" s="32" t="s">
        <v>205</v>
      </c>
      <c r="F43" s="32" t="s">
        <v>206</v>
      </c>
      <c r="G43" s="32" t="s">
        <v>207</v>
      </c>
      <c r="H43" s="32" t="s">
        <v>3917</v>
      </c>
      <c r="I43" s="32" t="s">
        <v>3918</v>
      </c>
      <c r="J43" s="32" t="s">
        <v>3919</v>
      </c>
      <c r="K43" s="29" t="s">
        <v>5680</v>
      </c>
      <c r="L43" s="32" t="s">
        <v>211</v>
      </c>
      <c r="M43" s="32" t="s">
        <v>211</v>
      </c>
      <c r="N43" s="32" t="s">
        <v>851</v>
      </c>
      <c r="O43" s="32" t="s">
        <v>851</v>
      </c>
      <c r="P43" s="32" t="s">
        <v>212</v>
      </c>
      <c r="Q43" s="29">
        <v>412200</v>
      </c>
      <c r="R43" s="32" t="s">
        <v>3931</v>
      </c>
      <c r="S43" s="32" t="str">
        <f t="shared" si="0"/>
        <v>12018-00040</v>
      </c>
      <c r="T43" s="32" t="s">
        <v>4056</v>
      </c>
      <c r="U43" s="38" t="s">
        <v>1050</v>
      </c>
      <c r="V43" s="38" t="s">
        <v>4057</v>
      </c>
      <c r="W43" s="38" t="s">
        <v>979</v>
      </c>
      <c r="X43" s="29">
        <v>1</v>
      </c>
      <c r="Y43" s="32" t="s">
        <v>4058</v>
      </c>
      <c r="Z43" s="31">
        <v>13380</v>
      </c>
      <c r="AA43" s="29">
        <f t="shared" ca="1" si="1"/>
        <v>82</v>
      </c>
      <c r="AB43" s="33" t="s">
        <v>218</v>
      </c>
      <c r="AC43" s="31">
        <v>42852</v>
      </c>
      <c r="AD43" s="276">
        <v>5</v>
      </c>
      <c r="AE43" s="276">
        <v>2</v>
      </c>
      <c r="AF43" s="276">
        <v>10</v>
      </c>
      <c r="AG43" s="29">
        <v>1</v>
      </c>
      <c r="AH43" s="294">
        <v>2</v>
      </c>
      <c r="AI43" s="294"/>
      <c r="AJ43" s="294"/>
      <c r="AK43" s="358">
        <f t="shared" si="2"/>
        <v>0</v>
      </c>
      <c r="AL43" s="288"/>
      <c r="AM43" s="288"/>
      <c r="AN43" s="288"/>
      <c r="AO43" s="288"/>
      <c r="AP43" s="29">
        <v>1</v>
      </c>
      <c r="AQ43" s="31"/>
      <c r="AR43" s="29"/>
      <c r="AS43" s="31"/>
      <c r="AT43" s="31"/>
      <c r="AU43" s="381"/>
      <c r="AV43" s="381"/>
    </row>
    <row r="44" spans="1:48" s="292" customFormat="1" ht="15" customHeight="1">
      <c r="A44" s="28">
        <v>41</v>
      </c>
      <c r="B44" s="29">
        <v>2018</v>
      </c>
      <c r="C44" s="30" t="s">
        <v>233</v>
      </c>
      <c r="D44" s="31">
        <v>43434</v>
      </c>
      <c r="E44" s="32" t="s">
        <v>205</v>
      </c>
      <c r="F44" s="32" t="s">
        <v>206</v>
      </c>
      <c r="G44" s="32" t="s">
        <v>207</v>
      </c>
      <c r="H44" s="32" t="s">
        <v>3917</v>
      </c>
      <c r="I44" s="32" t="s">
        <v>3918</v>
      </c>
      <c r="J44" s="32" t="s">
        <v>3919</v>
      </c>
      <c r="K44" s="29" t="s">
        <v>5075</v>
      </c>
      <c r="L44" s="32" t="s">
        <v>211</v>
      </c>
      <c r="M44" s="32" t="s">
        <v>211</v>
      </c>
      <c r="N44" s="32" t="s">
        <v>3832</v>
      </c>
      <c r="O44" s="32" t="s">
        <v>3832</v>
      </c>
      <c r="P44" s="32" t="s">
        <v>212</v>
      </c>
      <c r="Q44" s="29">
        <v>412000</v>
      </c>
      <c r="R44" s="32" t="s">
        <v>3927</v>
      </c>
      <c r="S44" s="32" t="str">
        <f t="shared" si="0"/>
        <v>12018-00041</v>
      </c>
      <c r="T44" s="32" t="s">
        <v>4059</v>
      </c>
      <c r="U44" s="38" t="s">
        <v>4060</v>
      </c>
      <c r="V44" s="38" t="s">
        <v>4061</v>
      </c>
      <c r="W44" s="38" t="s">
        <v>4062</v>
      </c>
      <c r="X44" s="29">
        <v>1</v>
      </c>
      <c r="Y44" s="32" t="s">
        <v>4063</v>
      </c>
      <c r="Z44" s="31">
        <v>18617</v>
      </c>
      <c r="AA44" s="29">
        <f t="shared" ca="1" si="1"/>
        <v>67</v>
      </c>
      <c r="AB44" s="33" t="s">
        <v>218</v>
      </c>
      <c r="AC44" s="31">
        <v>42246</v>
      </c>
      <c r="AD44" s="276">
        <v>4</v>
      </c>
      <c r="AE44" s="276">
        <v>2</v>
      </c>
      <c r="AF44" s="276">
        <v>10</v>
      </c>
      <c r="AG44" s="29">
        <v>1</v>
      </c>
      <c r="AH44" s="294">
        <v>2</v>
      </c>
      <c r="AI44" s="294"/>
      <c r="AJ44" s="294"/>
      <c r="AK44" s="358">
        <f t="shared" si="2"/>
        <v>0</v>
      </c>
      <c r="AL44" s="288"/>
      <c r="AM44" s="288"/>
      <c r="AN44" s="288"/>
      <c r="AO44" s="288"/>
      <c r="AP44" s="29">
        <v>1</v>
      </c>
      <c r="AQ44" s="31"/>
      <c r="AR44" s="29"/>
      <c r="AS44" s="31"/>
      <c r="AT44" s="31"/>
      <c r="AU44" s="381"/>
      <c r="AV44" s="381"/>
    </row>
    <row r="45" spans="1:48" s="292" customFormat="1" ht="15" customHeight="1">
      <c r="A45" s="28">
        <v>42</v>
      </c>
      <c r="B45" s="29">
        <v>2018</v>
      </c>
      <c r="C45" s="30" t="s">
        <v>233</v>
      </c>
      <c r="D45" s="31">
        <v>43434</v>
      </c>
      <c r="E45" s="32" t="s">
        <v>205</v>
      </c>
      <c r="F45" s="32" t="s">
        <v>206</v>
      </c>
      <c r="G45" s="32" t="s">
        <v>207</v>
      </c>
      <c r="H45" s="32" t="s">
        <v>3917</v>
      </c>
      <c r="I45" s="32" t="s">
        <v>3918</v>
      </c>
      <c r="J45" s="32" t="s">
        <v>3919</v>
      </c>
      <c r="K45" s="29" t="s">
        <v>5680</v>
      </c>
      <c r="L45" s="32" t="s">
        <v>211</v>
      </c>
      <c r="M45" s="32" t="s">
        <v>211</v>
      </c>
      <c r="N45" s="32" t="s">
        <v>851</v>
      </c>
      <c r="O45" s="32" t="s">
        <v>851</v>
      </c>
      <c r="P45" s="32" t="s">
        <v>212</v>
      </c>
      <c r="Q45" s="29">
        <v>412200</v>
      </c>
      <c r="R45" s="32" t="s">
        <v>3931</v>
      </c>
      <c r="S45" s="32" t="str">
        <f t="shared" si="0"/>
        <v>12018-00042</v>
      </c>
      <c r="T45" s="32" t="s">
        <v>4064</v>
      </c>
      <c r="U45" s="38" t="s">
        <v>4060</v>
      </c>
      <c r="V45" s="38" t="s">
        <v>1548</v>
      </c>
      <c r="W45" s="38" t="s">
        <v>4065</v>
      </c>
      <c r="X45" s="29">
        <v>1</v>
      </c>
      <c r="Y45" s="32" t="s">
        <v>4066</v>
      </c>
      <c r="Z45" s="31">
        <v>12975</v>
      </c>
      <c r="AA45" s="29">
        <f t="shared" ca="1" si="1"/>
        <v>83</v>
      </c>
      <c r="AB45" s="33" t="s">
        <v>218</v>
      </c>
      <c r="AC45" s="31">
        <v>42827</v>
      </c>
      <c r="AD45" s="276">
        <v>4</v>
      </c>
      <c r="AE45" s="276">
        <v>1</v>
      </c>
      <c r="AF45" s="276">
        <v>11</v>
      </c>
      <c r="AG45" s="29">
        <v>1</v>
      </c>
      <c r="AH45" s="294">
        <v>2</v>
      </c>
      <c r="AI45" s="294"/>
      <c r="AJ45" s="294"/>
      <c r="AK45" s="358">
        <f t="shared" si="2"/>
        <v>0</v>
      </c>
      <c r="AL45" s="288"/>
      <c r="AM45" s="288"/>
      <c r="AN45" s="288"/>
      <c r="AO45" s="288"/>
      <c r="AP45" s="29">
        <v>1</v>
      </c>
      <c r="AQ45" s="31"/>
      <c r="AR45" s="29"/>
      <c r="AS45" s="31"/>
      <c r="AT45" s="31"/>
      <c r="AU45" s="381"/>
      <c r="AV45" s="381"/>
    </row>
    <row r="46" spans="1:48" s="292" customFormat="1" ht="15" customHeight="1">
      <c r="A46" s="28">
        <v>43</v>
      </c>
      <c r="B46" s="29">
        <v>2018</v>
      </c>
      <c r="C46" s="30" t="s">
        <v>233</v>
      </c>
      <c r="D46" s="31">
        <v>43434</v>
      </c>
      <c r="E46" s="32" t="s">
        <v>205</v>
      </c>
      <c r="F46" s="32" t="s">
        <v>206</v>
      </c>
      <c r="G46" s="32" t="s">
        <v>207</v>
      </c>
      <c r="H46" s="32" t="s">
        <v>3917</v>
      </c>
      <c r="I46" s="32" t="s">
        <v>3918</v>
      </c>
      <c r="J46" s="32" t="s">
        <v>3919</v>
      </c>
      <c r="K46" s="29" t="s">
        <v>5075</v>
      </c>
      <c r="L46" s="32" t="s">
        <v>211</v>
      </c>
      <c r="M46" s="32" t="s">
        <v>211</v>
      </c>
      <c r="N46" s="32" t="s">
        <v>3832</v>
      </c>
      <c r="O46" s="32" t="s">
        <v>3832</v>
      </c>
      <c r="P46" s="32" t="s">
        <v>212</v>
      </c>
      <c r="Q46" s="29">
        <v>412000</v>
      </c>
      <c r="R46" s="32" t="s">
        <v>3927</v>
      </c>
      <c r="S46" s="32" t="str">
        <f t="shared" si="0"/>
        <v>12018-00043</v>
      </c>
      <c r="T46" s="32" t="s">
        <v>4067</v>
      </c>
      <c r="U46" s="38" t="s">
        <v>1171</v>
      </c>
      <c r="V46" s="38" t="s">
        <v>4068</v>
      </c>
      <c r="W46" s="38" t="s">
        <v>4069</v>
      </c>
      <c r="X46" s="29">
        <v>1</v>
      </c>
      <c r="Y46" s="32" t="s">
        <v>4070</v>
      </c>
      <c r="Z46" s="31">
        <v>8813</v>
      </c>
      <c r="AA46" s="29">
        <f t="shared" ca="1" si="1"/>
        <v>94</v>
      </c>
      <c r="AB46" s="33" t="s">
        <v>220</v>
      </c>
      <c r="AC46" s="31">
        <v>38750</v>
      </c>
      <c r="AD46" s="276">
        <v>4</v>
      </c>
      <c r="AE46" s="276">
        <v>2</v>
      </c>
      <c r="AF46" s="276">
        <v>8</v>
      </c>
      <c r="AG46" s="29">
        <v>1</v>
      </c>
      <c r="AH46" s="294">
        <v>2</v>
      </c>
      <c r="AI46" s="294"/>
      <c r="AJ46" s="294"/>
      <c r="AK46" s="358">
        <f t="shared" si="2"/>
        <v>0</v>
      </c>
      <c r="AL46" s="288"/>
      <c r="AM46" s="288"/>
      <c r="AN46" s="288"/>
      <c r="AO46" s="288"/>
      <c r="AP46" s="29">
        <v>1</v>
      </c>
      <c r="AQ46" s="31"/>
      <c r="AR46" s="29"/>
      <c r="AS46" s="31"/>
      <c r="AT46" s="31"/>
      <c r="AU46" s="381"/>
      <c r="AV46" s="381"/>
    </row>
    <row r="47" spans="1:48" s="292" customFormat="1" ht="15" customHeight="1">
      <c r="A47" s="28">
        <v>44</v>
      </c>
      <c r="B47" s="29">
        <v>2018</v>
      </c>
      <c r="C47" s="30" t="s">
        <v>233</v>
      </c>
      <c r="D47" s="31">
        <v>43434</v>
      </c>
      <c r="E47" s="32" t="s">
        <v>205</v>
      </c>
      <c r="F47" s="32" t="s">
        <v>206</v>
      </c>
      <c r="G47" s="32" t="s">
        <v>207</v>
      </c>
      <c r="H47" s="32" t="s">
        <v>3917</v>
      </c>
      <c r="I47" s="32" t="s">
        <v>3918</v>
      </c>
      <c r="J47" s="32" t="s">
        <v>3919</v>
      </c>
      <c r="K47" s="356" t="s">
        <v>5681</v>
      </c>
      <c r="L47" s="32" t="s">
        <v>211</v>
      </c>
      <c r="M47" s="32" t="s">
        <v>211</v>
      </c>
      <c r="N47" s="32" t="s">
        <v>914</v>
      </c>
      <c r="O47" s="32" t="s">
        <v>914</v>
      </c>
      <c r="P47" s="32" t="s">
        <v>212</v>
      </c>
      <c r="Q47" s="29">
        <v>233000</v>
      </c>
      <c r="R47" s="32" t="s">
        <v>3920</v>
      </c>
      <c r="S47" s="32" t="str">
        <f t="shared" si="0"/>
        <v>12018-00044</v>
      </c>
      <c r="T47" s="32" t="s">
        <v>4071</v>
      </c>
      <c r="U47" s="38" t="s">
        <v>1171</v>
      </c>
      <c r="V47" s="38" t="s">
        <v>1602</v>
      </c>
      <c r="W47" s="38" t="s">
        <v>1668</v>
      </c>
      <c r="X47" s="29">
        <v>1</v>
      </c>
      <c r="Y47" s="32" t="s">
        <v>4072</v>
      </c>
      <c r="Z47" s="31">
        <v>17390</v>
      </c>
      <c r="AA47" s="29">
        <f t="shared" ca="1" si="1"/>
        <v>71</v>
      </c>
      <c r="AB47" s="33" t="s">
        <v>220</v>
      </c>
      <c r="AC47" s="31">
        <v>42803</v>
      </c>
      <c r="AD47" s="276">
        <v>4</v>
      </c>
      <c r="AE47" s="276">
        <v>2</v>
      </c>
      <c r="AF47" s="276">
        <v>10</v>
      </c>
      <c r="AG47" s="29">
        <v>1</v>
      </c>
      <c r="AH47" s="294">
        <v>2</v>
      </c>
      <c r="AI47" s="294"/>
      <c r="AJ47" s="294"/>
      <c r="AK47" s="358">
        <f t="shared" si="2"/>
        <v>0</v>
      </c>
      <c r="AL47" s="288"/>
      <c r="AM47" s="288"/>
      <c r="AN47" s="288"/>
      <c r="AO47" s="288"/>
      <c r="AP47" s="29">
        <v>1</v>
      </c>
      <c r="AQ47" s="31"/>
      <c r="AR47" s="29"/>
      <c r="AS47" s="31"/>
      <c r="AT47" s="31"/>
      <c r="AU47" s="381"/>
      <c r="AV47" s="381"/>
    </row>
    <row r="48" spans="1:48" s="292" customFormat="1" ht="15" customHeight="1">
      <c r="A48" s="28">
        <v>45</v>
      </c>
      <c r="B48" s="29">
        <v>2018</v>
      </c>
      <c r="C48" s="30" t="s">
        <v>233</v>
      </c>
      <c r="D48" s="31">
        <v>43434</v>
      </c>
      <c r="E48" s="32" t="s">
        <v>205</v>
      </c>
      <c r="F48" s="32" t="s">
        <v>206</v>
      </c>
      <c r="G48" s="32" t="s">
        <v>207</v>
      </c>
      <c r="H48" s="32" t="s">
        <v>3917</v>
      </c>
      <c r="I48" s="32" t="s">
        <v>3918</v>
      </c>
      <c r="J48" s="32" t="s">
        <v>3919</v>
      </c>
      <c r="K48" s="29" t="s">
        <v>5306</v>
      </c>
      <c r="L48" s="32" t="s">
        <v>211</v>
      </c>
      <c r="M48" s="32" t="s">
        <v>211</v>
      </c>
      <c r="N48" s="32" t="s">
        <v>211</v>
      </c>
      <c r="O48" s="32" t="s">
        <v>211</v>
      </c>
      <c r="P48" s="32" t="s">
        <v>212</v>
      </c>
      <c r="Q48" s="29">
        <v>412100</v>
      </c>
      <c r="R48" s="32" t="s">
        <v>3935</v>
      </c>
      <c r="S48" s="32" t="str">
        <f t="shared" si="0"/>
        <v>12018-00045</v>
      </c>
      <c r="T48" s="32" t="s">
        <v>4073</v>
      </c>
      <c r="U48" s="38" t="s">
        <v>1171</v>
      </c>
      <c r="V48" s="38" t="s">
        <v>4006</v>
      </c>
      <c r="W48" s="38" t="s">
        <v>4074</v>
      </c>
      <c r="X48" s="29">
        <v>1</v>
      </c>
      <c r="Y48" s="32" t="s">
        <v>4075</v>
      </c>
      <c r="Z48" s="31">
        <v>13321</v>
      </c>
      <c r="AA48" s="29">
        <f t="shared" ca="1" si="1"/>
        <v>82</v>
      </c>
      <c r="AB48" s="33" t="s">
        <v>220</v>
      </c>
      <c r="AC48" s="31">
        <v>42852</v>
      </c>
      <c r="AD48" s="276">
        <v>4</v>
      </c>
      <c r="AE48" s="276">
        <v>1</v>
      </c>
      <c r="AF48" s="276">
        <v>11</v>
      </c>
      <c r="AG48" s="29">
        <v>1</v>
      </c>
      <c r="AH48" s="294">
        <v>2</v>
      </c>
      <c r="AI48" s="294"/>
      <c r="AJ48" s="294"/>
      <c r="AK48" s="358">
        <f t="shared" si="2"/>
        <v>0</v>
      </c>
      <c r="AL48" s="288"/>
      <c r="AM48" s="288"/>
      <c r="AN48" s="288"/>
      <c r="AO48" s="288"/>
      <c r="AP48" s="29">
        <v>1</v>
      </c>
      <c r="AQ48" s="31"/>
      <c r="AR48" s="29"/>
      <c r="AS48" s="31"/>
      <c r="AT48" s="31"/>
      <c r="AU48" s="381"/>
      <c r="AV48" s="381"/>
    </row>
    <row r="49" spans="1:48" s="292" customFormat="1" ht="15" customHeight="1">
      <c r="A49" s="28">
        <v>46</v>
      </c>
      <c r="B49" s="29">
        <v>2018</v>
      </c>
      <c r="C49" s="30" t="s">
        <v>233</v>
      </c>
      <c r="D49" s="31">
        <v>43434</v>
      </c>
      <c r="E49" s="32" t="s">
        <v>205</v>
      </c>
      <c r="F49" s="32" t="s">
        <v>206</v>
      </c>
      <c r="G49" s="32" t="s">
        <v>207</v>
      </c>
      <c r="H49" s="32" t="s">
        <v>3917</v>
      </c>
      <c r="I49" s="32" t="s">
        <v>3918</v>
      </c>
      <c r="J49" s="32" t="s">
        <v>3919</v>
      </c>
      <c r="K49" s="29" t="s">
        <v>5075</v>
      </c>
      <c r="L49" s="32" t="s">
        <v>211</v>
      </c>
      <c r="M49" s="32" t="s">
        <v>211</v>
      </c>
      <c r="N49" s="32" t="s">
        <v>3832</v>
      </c>
      <c r="O49" s="32" t="s">
        <v>3832</v>
      </c>
      <c r="P49" s="32" t="s">
        <v>212</v>
      </c>
      <c r="Q49" s="29">
        <v>412000</v>
      </c>
      <c r="R49" s="32" t="s">
        <v>3927</v>
      </c>
      <c r="S49" s="32" t="str">
        <f t="shared" si="0"/>
        <v>12018-00046</v>
      </c>
      <c r="T49" s="32" t="s">
        <v>4076</v>
      </c>
      <c r="U49" s="38" t="s">
        <v>542</v>
      </c>
      <c r="V49" s="38" t="s">
        <v>4077</v>
      </c>
      <c r="W49" s="38" t="s">
        <v>4078</v>
      </c>
      <c r="X49" s="29">
        <v>1</v>
      </c>
      <c r="Y49" s="32" t="s">
        <v>4079</v>
      </c>
      <c r="Z49" s="31">
        <v>14968</v>
      </c>
      <c r="AA49" s="29">
        <f t="shared" ca="1" si="1"/>
        <v>77</v>
      </c>
      <c r="AB49" s="33" t="s">
        <v>218</v>
      </c>
      <c r="AC49" s="31">
        <v>42289</v>
      </c>
      <c r="AD49" s="276">
        <v>4</v>
      </c>
      <c r="AE49" s="276">
        <v>2</v>
      </c>
      <c r="AF49" s="276">
        <v>10</v>
      </c>
      <c r="AG49" s="29">
        <v>1</v>
      </c>
      <c r="AH49" s="294">
        <v>2</v>
      </c>
      <c r="AI49" s="294"/>
      <c r="AJ49" s="294"/>
      <c r="AK49" s="358">
        <f t="shared" si="2"/>
        <v>0</v>
      </c>
      <c r="AL49" s="288"/>
      <c r="AM49" s="288"/>
      <c r="AN49" s="288"/>
      <c r="AO49" s="288"/>
      <c r="AP49" s="29">
        <v>1</v>
      </c>
      <c r="AQ49" s="31"/>
      <c r="AR49" s="29"/>
      <c r="AS49" s="31"/>
      <c r="AT49" s="31"/>
      <c r="AU49" s="381"/>
      <c r="AV49" s="381"/>
    </row>
    <row r="50" spans="1:48" s="292" customFormat="1" ht="15" customHeight="1">
      <c r="A50" s="28">
        <v>47</v>
      </c>
      <c r="B50" s="29">
        <v>2018</v>
      </c>
      <c r="C50" s="30" t="s">
        <v>233</v>
      </c>
      <c r="D50" s="31">
        <v>43434</v>
      </c>
      <c r="E50" s="32" t="s">
        <v>205</v>
      </c>
      <c r="F50" s="32" t="s">
        <v>206</v>
      </c>
      <c r="G50" s="32" t="s">
        <v>207</v>
      </c>
      <c r="H50" s="32" t="s">
        <v>3917</v>
      </c>
      <c r="I50" s="32" t="s">
        <v>3918</v>
      </c>
      <c r="J50" s="32" t="s">
        <v>3919</v>
      </c>
      <c r="K50" s="29" t="s">
        <v>5306</v>
      </c>
      <c r="L50" s="32" t="s">
        <v>211</v>
      </c>
      <c r="M50" s="32" t="s">
        <v>211</v>
      </c>
      <c r="N50" s="32" t="s">
        <v>211</v>
      </c>
      <c r="O50" s="32" t="s">
        <v>211</v>
      </c>
      <c r="P50" s="32" t="s">
        <v>212</v>
      </c>
      <c r="Q50" s="29">
        <v>412100</v>
      </c>
      <c r="R50" s="32" t="s">
        <v>3935</v>
      </c>
      <c r="S50" s="32" t="str">
        <f t="shared" si="0"/>
        <v>12018-00047</v>
      </c>
      <c r="T50" s="32" t="s">
        <v>4080</v>
      </c>
      <c r="U50" s="38" t="s">
        <v>542</v>
      </c>
      <c r="V50" s="38" t="s">
        <v>4081</v>
      </c>
      <c r="W50" s="38" t="s">
        <v>4082</v>
      </c>
      <c r="X50" s="29">
        <v>1</v>
      </c>
      <c r="Y50" s="32" t="s">
        <v>4083</v>
      </c>
      <c r="Z50" s="31">
        <v>13673</v>
      </c>
      <c r="AA50" s="29">
        <f t="shared" ca="1" si="1"/>
        <v>81</v>
      </c>
      <c r="AB50" s="33" t="s">
        <v>218</v>
      </c>
      <c r="AC50" s="31">
        <v>42852</v>
      </c>
      <c r="AD50" s="276">
        <v>4</v>
      </c>
      <c r="AE50" s="276">
        <v>1</v>
      </c>
      <c r="AF50" s="276">
        <v>11</v>
      </c>
      <c r="AG50" s="29">
        <v>1</v>
      </c>
      <c r="AH50" s="294">
        <v>2</v>
      </c>
      <c r="AI50" s="294"/>
      <c r="AJ50" s="294"/>
      <c r="AK50" s="358">
        <f t="shared" si="2"/>
        <v>0</v>
      </c>
      <c r="AL50" s="288"/>
      <c r="AM50" s="288"/>
      <c r="AN50" s="288"/>
      <c r="AO50" s="288"/>
      <c r="AP50" s="29">
        <v>1</v>
      </c>
      <c r="AQ50" s="31"/>
      <c r="AR50" s="29"/>
      <c r="AS50" s="31"/>
      <c r="AT50" s="31"/>
      <c r="AU50" s="381"/>
      <c r="AV50" s="381"/>
    </row>
    <row r="51" spans="1:48" s="292" customFormat="1" ht="15" customHeight="1">
      <c r="A51" s="28">
        <v>48</v>
      </c>
      <c r="B51" s="29">
        <v>2018</v>
      </c>
      <c r="C51" s="30" t="s">
        <v>233</v>
      </c>
      <c r="D51" s="31">
        <v>43434</v>
      </c>
      <c r="E51" s="32" t="s">
        <v>205</v>
      </c>
      <c r="F51" s="32" t="s">
        <v>206</v>
      </c>
      <c r="G51" s="32" t="s">
        <v>207</v>
      </c>
      <c r="H51" s="32" t="s">
        <v>3917</v>
      </c>
      <c r="I51" s="32" t="s">
        <v>3918</v>
      </c>
      <c r="J51" s="32" t="s">
        <v>3919</v>
      </c>
      <c r="K51" s="29" t="s">
        <v>5306</v>
      </c>
      <c r="L51" s="32" t="s">
        <v>211</v>
      </c>
      <c r="M51" s="32" t="s">
        <v>211</v>
      </c>
      <c r="N51" s="32" t="s">
        <v>211</v>
      </c>
      <c r="O51" s="32" t="s">
        <v>211</v>
      </c>
      <c r="P51" s="32" t="s">
        <v>212</v>
      </c>
      <c r="Q51" s="29">
        <v>412100</v>
      </c>
      <c r="R51" s="32" t="s">
        <v>3935</v>
      </c>
      <c r="S51" s="32" t="str">
        <f t="shared" si="0"/>
        <v>12018-00048</v>
      </c>
      <c r="T51" s="32" t="s">
        <v>4084</v>
      </c>
      <c r="U51" s="38" t="s">
        <v>542</v>
      </c>
      <c r="V51" s="38" t="s">
        <v>4085</v>
      </c>
      <c r="W51" s="38" t="s">
        <v>1486</v>
      </c>
      <c r="X51" s="29">
        <v>1</v>
      </c>
      <c r="Y51" s="32" t="s">
        <v>4086</v>
      </c>
      <c r="Z51" s="31">
        <v>11972</v>
      </c>
      <c r="AA51" s="29">
        <f t="shared" ca="1" si="1"/>
        <v>86</v>
      </c>
      <c r="AB51" s="33" t="s">
        <v>218</v>
      </c>
      <c r="AC51" s="31">
        <v>42852</v>
      </c>
      <c r="AD51" s="276">
        <v>1</v>
      </c>
      <c r="AE51" s="276">
        <v>1</v>
      </c>
      <c r="AF51" s="276">
        <v>11</v>
      </c>
      <c r="AG51" s="29">
        <v>1</v>
      </c>
      <c r="AH51" s="294">
        <v>2</v>
      </c>
      <c r="AI51" s="294"/>
      <c r="AJ51" s="294"/>
      <c r="AK51" s="358">
        <f t="shared" si="2"/>
        <v>0</v>
      </c>
      <c r="AL51" s="288"/>
      <c r="AM51" s="288"/>
      <c r="AN51" s="288"/>
      <c r="AO51" s="288"/>
      <c r="AP51" s="29">
        <v>2</v>
      </c>
      <c r="AQ51" s="31">
        <v>43166</v>
      </c>
      <c r="AR51" s="29">
        <v>6</v>
      </c>
      <c r="AS51" s="31"/>
      <c r="AT51" s="376">
        <v>43166</v>
      </c>
      <c r="AU51" s="381"/>
      <c r="AV51" s="381"/>
    </row>
    <row r="52" spans="1:48" s="292" customFormat="1" ht="15" customHeight="1">
      <c r="A52" s="28">
        <v>49</v>
      </c>
      <c r="B52" s="29">
        <v>2018</v>
      </c>
      <c r="C52" s="30" t="s">
        <v>233</v>
      </c>
      <c r="D52" s="31">
        <v>43434</v>
      </c>
      <c r="E52" s="32" t="s">
        <v>205</v>
      </c>
      <c r="F52" s="32" t="s">
        <v>206</v>
      </c>
      <c r="G52" s="32" t="s">
        <v>207</v>
      </c>
      <c r="H52" s="32" t="s">
        <v>3917</v>
      </c>
      <c r="I52" s="32" t="s">
        <v>3918</v>
      </c>
      <c r="J52" s="32" t="s">
        <v>3919</v>
      </c>
      <c r="K52" s="29" t="s">
        <v>5075</v>
      </c>
      <c r="L52" s="32" t="s">
        <v>211</v>
      </c>
      <c r="M52" s="32" t="s">
        <v>211</v>
      </c>
      <c r="N52" s="32" t="s">
        <v>3832</v>
      </c>
      <c r="O52" s="32" t="s">
        <v>3832</v>
      </c>
      <c r="P52" s="32" t="s">
        <v>212</v>
      </c>
      <c r="Q52" s="29">
        <v>412000</v>
      </c>
      <c r="R52" s="32" t="s">
        <v>3927</v>
      </c>
      <c r="S52" s="32" t="str">
        <f t="shared" si="0"/>
        <v>12018-00049</v>
      </c>
      <c r="T52" s="32" t="s">
        <v>4087</v>
      </c>
      <c r="U52" s="38" t="s">
        <v>1296</v>
      </c>
      <c r="V52" s="38" t="s">
        <v>1527</v>
      </c>
      <c r="W52" s="38" t="s">
        <v>1717</v>
      </c>
      <c r="X52" s="29">
        <v>1</v>
      </c>
      <c r="Y52" s="32" t="s">
        <v>4088</v>
      </c>
      <c r="Z52" s="31">
        <v>20469</v>
      </c>
      <c r="AA52" s="29">
        <f t="shared" ca="1" si="1"/>
        <v>62</v>
      </c>
      <c r="AB52" s="33" t="s">
        <v>218</v>
      </c>
      <c r="AC52" s="31">
        <v>42599</v>
      </c>
      <c r="AD52" s="276">
        <v>4</v>
      </c>
      <c r="AE52" s="276">
        <v>2</v>
      </c>
      <c r="AF52" s="276">
        <v>10</v>
      </c>
      <c r="AG52" s="29">
        <v>1</v>
      </c>
      <c r="AH52" s="294">
        <v>2</v>
      </c>
      <c r="AI52" s="294"/>
      <c r="AJ52" s="294"/>
      <c r="AK52" s="358">
        <f t="shared" si="2"/>
        <v>0</v>
      </c>
      <c r="AL52" s="288"/>
      <c r="AM52" s="288"/>
      <c r="AN52" s="288"/>
      <c r="AO52" s="288"/>
      <c r="AP52" s="29">
        <v>1</v>
      </c>
      <c r="AQ52" s="31"/>
      <c r="AR52" s="29"/>
      <c r="AS52" s="31"/>
      <c r="AT52" s="31"/>
      <c r="AU52" s="381"/>
      <c r="AV52" s="381"/>
    </row>
    <row r="53" spans="1:48" s="292" customFormat="1" ht="15" customHeight="1">
      <c r="A53" s="28">
        <v>50</v>
      </c>
      <c r="B53" s="29">
        <v>2018</v>
      </c>
      <c r="C53" s="30" t="s">
        <v>233</v>
      </c>
      <c r="D53" s="31">
        <v>43434</v>
      </c>
      <c r="E53" s="32" t="s">
        <v>205</v>
      </c>
      <c r="F53" s="32" t="s">
        <v>206</v>
      </c>
      <c r="G53" s="32" t="s">
        <v>207</v>
      </c>
      <c r="H53" s="32" t="s">
        <v>3917</v>
      </c>
      <c r="I53" s="32" t="s">
        <v>3918</v>
      </c>
      <c r="J53" s="32" t="s">
        <v>3919</v>
      </c>
      <c r="K53" s="29" t="s">
        <v>5682</v>
      </c>
      <c r="L53" s="32" t="s">
        <v>211</v>
      </c>
      <c r="M53" s="32" t="s">
        <v>211</v>
      </c>
      <c r="N53" s="32" t="s">
        <v>1745</v>
      </c>
      <c r="O53" s="32" t="s">
        <v>1745</v>
      </c>
      <c r="P53" s="32" t="s">
        <v>212</v>
      </c>
      <c r="Q53" s="29"/>
      <c r="R53" s="32" t="s">
        <v>3965</v>
      </c>
      <c r="S53" s="32" t="str">
        <f t="shared" si="0"/>
        <v>12018-00050</v>
      </c>
      <c r="T53" s="32" t="s">
        <v>4089</v>
      </c>
      <c r="U53" s="38" t="s">
        <v>1174</v>
      </c>
      <c r="V53" s="38" t="s">
        <v>4090</v>
      </c>
      <c r="W53" s="38" t="s">
        <v>3812</v>
      </c>
      <c r="X53" s="29">
        <v>1</v>
      </c>
      <c r="Y53" s="32">
        <v>10040000</v>
      </c>
      <c r="Z53" s="31">
        <v>19190</v>
      </c>
      <c r="AA53" s="29">
        <f t="shared" ca="1" si="1"/>
        <v>66</v>
      </c>
      <c r="AB53" s="33" t="s">
        <v>218</v>
      </c>
      <c r="AC53" s="31">
        <v>43068</v>
      </c>
      <c r="AD53" s="276">
        <v>4</v>
      </c>
      <c r="AE53" s="276">
        <v>1</v>
      </c>
      <c r="AF53" s="276">
        <v>11</v>
      </c>
      <c r="AG53" s="29">
        <v>1</v>
      </c>
      <c r="AH53" s="294">
        <v>2</v>
      </c>
      <c r="AI53" s="294"/>
      <c r="AJ53" s="294"/>
      <c r="AK53" s="358">
        <f t="shared" si="2"/>
        <v>0</v>
      </c>
      <c r="AL53" s="288"/>
      <c r="AM53" s="288"/>
      <c r="AN53" s="288"/>
      <c r="AO53" s="288"/>
      <c r="AP53" s="29">
        <v>2</v>
      </c>
      <c r="AQ53" s="31">
        <v>43141</v>
      </c>
      <c r="AR53" s="29">
        <v>6</v>
      </c>
      <c r="AS53" s="31"/>
      <c r="AT53" s="376">
        <v>43141</v>
      </c>
      <c r="AU53" s="381"/>
      <c r="AV53" s="381"/>
    </row>
    <row r="54" spans="1:48" s="292" customFormat="1" ht="15" customHeight="1">
      <c r="A54" s="28">
        <v>51</v>
      </c>
      <c r="B54" s="29">
        <v>2018</v>
      </c>
      <c r="C54" s="30" t="s">
        <v>233</v>
      </c>
      <c r="D54" s="31">
        <v>43434</v>
      </c>
      <c r="E54" s="32" t="s">
        <v>205</v>
      </c>
      <c r="F54" s="32" t="s">
        <v>206</v>
      </c>
      <c r="G54" s="32" t="s">
        <v>207</v>
      </c>
      <c r="H54" s="32" t="s">
        <v>3917</v>
      </c>
      <c r="I54" s="32" t="s">
        <v>3918</v>
      </c>
      <c r="J54" s="32" t="s">
        <v>3919</v>
      </c>
      <c r="K54" s="29" t="s">
        <v>5680</v>
      </c>
      <c r="L54" s="32" t="s">
        <v>211</v>
      </c>
      <c r="M54" s="32" t="s">
        <v>211</v>
      </c>
      <c r="N54" s="32" t="s">
        <v>851</v>
      </c>
      <c r="O54" s="32" t="s">
        <v>851</v>
      </c>
      <c r="P54" s="32" t="s">
        <v>212</v>
      </c>
      <c r="Q54" s="29">
        <v>412200</v>
      </c>
      <c r="R54" s="32" t="s">
        <v>3931</v>
      </c>
      <c r="S54" s="32" t="str">
        <f t="shared" si="0"/>
        <v>12018-00051</v>
      </c>
      <c r="T54" s="32" t="s">
        <v>4091</v>
      </c>
      <c r="U54" s="38" t="s">
        <v>1174</v>
      </c>
      <c r="V54" s="38" t="s">
        <v>977</v>
      </c>
      <c r="W54" s="38" t="s">
        <v>4092</v>
      </c>
      <c r="X54" s="29">
        <v>1</v>
      </c>
      <c r="Y54" s="32" t="s">
        <v>4093</v>
      </c>
      <c r="Z54" s="31">
        <v>14105</v>
      </c>
      <c r="AA54" s="29">
        <f t="shared" ca="1" si="1"/>
        <v>80</v>
      </c>
      <c r="AB54" s="33" t="s">
        <v>218</v>
      </c>
      <c r="AC54" s="31">
        <v>42827</v>
      </c>
      <c r="AD54" s="276">
        <v>4</v>
      </c>
      <c r="AE54" s="276">
        <v>1</v>
      </c>
      <c r="AF54" s="276">
        <v>11</v>
      </c>
      <c r="AG54" s="29">
        <v>1</v>
      </c>
      <c r="AH54" s="294">
        <v>2</v>
      </c>
      <c r="AI54" s="294"/>
      <c r="AJ54" s="294"/>
      <c r="AK54" s="358">
        <f t="shared" si="2"/>
        <v>0</v>
      </c>
      <c r="AL54" s="288"/>
      <c r="AM54" s="288"/>
      <c r="AN54" s="288"/>
      <c r="AO54" s="288"/>
      <c r="AP54" s="29">
        <v>1</v>
      </c>
      <c r="AQ54" s="31"/>
      <c r="AR54" s="29"/>
      <c r="AS54" s="31"/>
      <c r="AT54" s="31"/>
      <c r="AU54" s="381"/>
      <c r="AV54" s="381"/>
    </row>
    <row r="55" spans="1:48" s="292" customFormat="1" ht="15" customHeight="1">
      <c r="A55" s="28">
        <v>52</v>
      </c>
      <c r="B55" s="29">
        <v>2018</v>
      </c>
      <c r="C55" s="30" t="s">
        <v>233</v>
      </c>
      <c r="D55" s="31">
        <v>43434</v>
      </c>
      <c r="E55" s="32" t="s">
        <v>205</v>
      </c>
      <c r="F55" s="32" t="s">
        <v>206</v>
      </c>
      <c r="G55" s="32" t="s">
        <v>207</v>
      </c>
      <c r="H55" s="32" t="s">
        <v>3917</v>
      </c>
      <c r="I55" s="32" t="s">
        <v>3918</v>
      </c>
      <c r="J55" s="32" t="s">
        <v>3919</v>
      </c>
      <c r="K55" s="29" t="s">
        <v>5680</v>
      </c>
      <c r="L55" s="32" t="s">
        <v>211</v>
      </c>
      <c r="M55" s="32" t="s">
        <v>211</v>
      </c>
      <c r="N55" s="32" t="s">
        <v>851</v>
      </c>
      <c r="O55" s="32" t="s">
        <v>851</v>
      </c>
      <c r="P55" s="32" t="s">
        <v>212</v>
      </c>
      <c r="Q55" s="29">
        <v>412200</v>
      </c>
      <c r="R55" s="32" t="s">
        <v>3931</v>
      </c>
      <c r="S55" s="32" t="str">
        <f t="shared" si="0"/>
        <v>12018-00052</v>
      </c>
      <c r="T55" s="32" t="s">
        <v>4094</v>
      </c>
      <c r="U55" s="38" t="s">
        <v>1174</v>
      </c>
      <c r="V55" s="38" t="s">
        <v>1619</v>
      </c>
      <c r="W55" s="38" t="s">
        <v>4095</v>
      </c>
      <c r="X55" s="29">
        <v>1</v>
      </c>
      <c r="Y55" s="32" t="s">
        <v>4096</v>
      </c>
      <c r="Z55" s="31">
        <v>12261</v>
      </c>
      <c r="AA55" s="29">
        <f t="shared" ca="1" si="1"/>
        <v>85</v>
      </c>
      <c r="AB55" s="33" t="s">
        <v>218</v>
      </c>
      <c r="AC55" s="31">
        <v>42826</v>
      </c>
      <c r="AD55" s="276">
        <v>4</v>
      </c>
      <c r="AE55" s="276">
        <v>9</v>
      </c>
      <c r="AF55" s="276">
        <v>10</v>
      </c>
      <c r="AG55" s="29">
        <v>1</v>
      </c>
      <c r="AH55" s="294">
        <v>2</v>
      </c>
      <c r="AI55" s="294"/>
      <c r="AJ55" s="294"/>
      <c r="AK55" s="358">
        <f t="shared" si="2"/>
        <v>0</v>
      </c>
      <c r="AL55" s="288"/>
      <c r="AM55" s="288"/>
      <c r="AN55" s="288"/>
      <c r="AO55" s="288"/>
      <c r="AP55" s="29">
        <v>1</v>
      </c>
      <c r="AQ55" s="31"/>
      <c r="AR55" s="29"/>
      <c r="AS55" s="31"/>
      <c r="AT55" s="31"/>
      <c r="AU55" s="381"/>
      <c r="AV55" s="381"/>
    </row>
    <row r="56" spans="1:48" s="292" customFormat="1" ht="15" customHeight="1">
      <c r="A56" s="28">
        <v>53</v>
      </c>
      <c r="B56" s="29">
        <v>2018</v>
      </c>
      <c r="C56" s="30" t="s">
        <v>233</v>
      </c>
      <c r="D56" s="31">
        <v>43434</v>
      </c>
      <c r="E56" s="32" t="s">
        <v>205</v>
      </c>
      <c r="F56" s="32" t="s">
        <v>206</v>
      </c>
      <c r="G56" s="32" t="s">
        <v>207</v>
      </c>
      <c r="H56" s="32" t="s">
        <v>3917</v>
      </c>
      <c r="I56" s="32" t="s">
        <v>3918</v>
      </c>
      <c r="J56" s="32" t="s">
        <v>3919</v>
      </c>
      <c r="K56" s="29" t="s">
        <v>5075</v>
      </c>
      <c r="L56" s="32" t="s">
        <v>211</v>
      </c>
      <c r="M56" s="32" t="s">
        <v>211</v>
      </c>
      <c r="N56" s="32" t="s">
        <v>3832</v>
      </c>
      <c r="O56" s="32" t="s">
        <v>3832</v>
      </c>
      <c r="P56" s="32" t="s">
        <v>212</v>
      </c>
      <c r="Q56" s="29">
        <v>412000</v>
      </c>
      <c r="R56" s="32" t="s">
        <v>3927</v>
      </c>
      <c r="S56" s="32" t="str">
        <f t="shared" si="0"/>
        <v>12018-00053</v>
      </c>
      <c r="T56" s="32" t="s">
        <v>4097</v>
      </c>
      <c r="U56" s="38" t="s">
        <v>1199</v>
      </c>
      <c r="V56" s="38" t="s">
        <v>1323</v>
      </c>
      <c r="W56" s="38" t="s">
        <v>4098</v>
      </c>
      <c r="X56" s="29">
        <v>1</v>
      </c>
      <c r="Y56" s="32" t="s">
        <v>4099</v>
      </c>
      <c r="Z56" s="31">
        <v>14705</v>
      </c>
      <c r="AA56" s="29">
        <f t="shared" ca="1" si="1"/>
        <v>78</v>
      </c>
      <c r="AB56" s="33" t="s">
        <v>220</v>
      </c>
      <c r="AC56" s="31">
        <v>42246</v>
      </c>
      <c r="AD56" s="276">
        <v>4</v>
      </c>
      <c r="AE56" s="276">
        <v>2</v>
      </c>
      <c r="AF56" s="276">
        <v>10</v>
      </c>
      <c r="AG56" s="29">
        <v>1</v>
      </c>
      <c r="AH56" s="294">
        <v>2</v>
      </c>
      <c r="AI56" s="294"/>
      <c r="AJ56" s="294"/>
      <c r="AK56" s="358">
        <f t="shared" si="2"/>
        <v>0</v>
      </c>
      <c r="AL56" s="288"/>
      <c r="AM56" s="288"/>
      <c r="AN56" s="288"/>
      <c r="AO56" s="288"/>
      <c r="AP56" s="29">
        <v>1</v>
      </c>
      <c r="AQ56" s="31"/>
      <c r="AR56" s="29"/>
      <c r="AS56" s="31"/>
      <c r="AT56" s="31"/>
      <c r="AU56" s="381"/>
      <c r="AV56" s="381"/>
    </row>
    <row r="57" spans="1:48" s="292" customFormat="1" ht="15" customHeight="1">
      <c r="A57" s="28">
        <v>54</v>
      </c>
      <c r="B57" s="29">
        <v>2018</v>
      </c>
      <c r="C57" s="30" t="s">
        <v>233</v>
      </c>
      <c r="D57" s="31">
        <v>43434</v>
      </c>
      <c r="E57" s="32" t="s">
        <v>205</v>
      </c>
      <c r="F57" s="32" t="s">
        <v>206</v>
      </c>
      <c r="G57" s="32" t="s">
        <v>207</v>
      </c>
      <c r="H57" s="32" t="s">
        <v>3917</v>
      </c>
      <c r="I57" s="32" t="s">
        <v>3918</v>
      </c>
      <c r="J57" s="32" t="s">
        <v>3919</v>
      </c>
      <c r="K57" s="29" t="s">
        <v>5682</v>
      </c>
      <c r="L57" s="32" t="s">
        <v>211</v>
      </c>
      <c r="M57" s="32" t="s">
        <v>211</v>
      </c>
      <c r="N57" s="32" t="s">
        <v>1745</v>
      </c>
      <c r="O57" s="32" t="s">
        <v>1745</v>
      </c>
      <c r="P57" s="32" t="s">
        <v>212</v>
      </c>
      <c r="Q57" s="29"/>
      <c r="R57" s="32" t="s">
        <v>3965</v>
      </c>
      <c r="S57" s="32" t="str">
        <f t="shared" si="0"/>
        <v>12018-00054</v>
      </c>
      <c r="T57" s="32" t="s">
        <v>4100</v>
      </c>
      <c r="U57" s="38" t="s">
        <v>1199</v>
      </c>
      <c r="V57" s="38" t="s">
        <v>4101</v>
      </c>
      <c r="W57" s="38" t="s">
        <v>1460</v>
      </c>
      <c r="X57" s="29">
        <v>1</v>
      </c>
      <c r="Y57" s="32" t="s">
        <v>4102</v>
      </c>
      <c r="Z57" s="31">
        <v>16803</v>
      </c>
      <c r="AA57" s="29">
        <f t="shared" ca="1" si="1"/>
        <v>72</v>
      </c>
      <c r="AB57" s="33" t="s">
        <v>220</v>
      </c>
      <c r="AC57" s="31">
        <v>42852</v>
      </c>
      <c r="AD57" s="276">
        <v>4</v>
      </c>
      <c r="AE57" s="276">
        <v>1</v>
      </c>
      <c r="AF57" s="276">
        <v>11</v>
      </c>
      <c r="AG57" s="29">
        <v>1</v>
      </c>
      <c r="AH57" s="294">
        <v>2</v>
      </c>
      <c r="AI57" s="294"/>
      <c r="AJ57" s="294"/>
      <c r="AK57" s="358">
        <f t="shared" si="2"/>
        <v>0</v>
      </c>
      <c r="AL57" s="288"/>
      <c r="AM57" s="288"/>
      <c r="AN57" s="288"/>
      <c r="AO57" s="288"/>
      <c r="AP57" s="29">
        <v>1</v>
      </c>
      <c r="AQ57" s="31">
        <v>43235</v>
      </c>
      <c r="AR57" s="29">
        <v>10</v>
      </c>
      <c r="AS57" s="31"/>
      <c r="AT57" s="31"/>
      <c r="AU57" s="381"/>
      <c r="AV57" s="381"/>
    </row>
    <row r="58" spans="1:48" s="292" customFormat="1">
      <c r="A58" s="28">
        <v>55</v>
      </c>
      <c r="B58" s="29">
        <v>2018</v>
      </c>
      <c r="C58" s="30" t="s">
        <v>233</v>
      </c>
      <c r="D58" s="31">
        <v>43434</v>
      </c>
      <c r="E58" s="32" t="s">
        <v>205</v>
      </c>
      <c r="F58" s="32" t="s">
        <v>206</v>
      </c>
      <c r="G58" s="32" t="s">
        <v>207</v>
      </c>
      <c r="H58" s="32" t="s">
        <v>3917</v>
      </c>
      <c r="I58" s="32" t="s">
        <v>3918</v>
      </c>
      <c r="J58" s="32" t="s">
        <v>3919</v>
      </c>
      <c r="K58" s="29" t="s">
        <v>5075</v>
      </c>
      <c r="L58" s="32" t="s">
        <v>211</v>
      </c>
      <c r="M58" s="32" t="s">
        <v>211</v>
      </c>
      <c r="N58" s="32" t="s">
        <v>3832</v>
      </c>
      <c r="O58" s="32" t="s">
        <v>3832</v>
      </c>
      <c r="P58" s="32" t="s">
        <v>212</v>
      </c>
      <c r="Q58" s="29">
        <v>412000</v>
      </c>
      <c r="R58" s="32" t="s">
        <v>3927</v>
      </c>
      <c r="S58" s="32" t="str">
        <f t="shared" si="0"/>
        <v>12018-00055</v>
      </c>
      <c r="T58" s="32" t="s">
        <v>4103</v>
      </c>
      <c r="U58" s="38" t="s">
        <v>892</v>
      </c>
      <c r="V58" s="38" t="s">
        <v>994</v>
      </c>
      <c r="W58" s="38" t="s">
        <v>1391</v>
      </c>
      <c r="X58" s="29">
        <v>1</v>
      </c>
      <c r="Y58" s="32" t="s">
        <v>4104</v>
      </c>
      <c r="Z58" s="31">
        <v>12411</v>
      </c>
      <c r="AA58" s="29">
        <f t="shared" ca="1" si="1"/>
        <v>84</v>
      </c>
      <c r="AB58" s="33" t="s">
        <v>218</v>
      </c>
      <c r="AC58" s="31">
        <v>40532</v>
      </c>
      <c r="AD58" s="276">
        <v>5</v>
      </c>
      <c r="AE58" s="276">
        <v>2</v>
      </c>
      <c r="AF58" s="276">
        <v>8</v>
      </c>
      <c r="AG58" s="29">
        <v>1</v>
      </c>
      <c r="AH58" s="294">
        <v>2</v>
      </c>
      <c r="AI58" s="294"/>
      <c r="AJ58" s="294"/>
      <c r="AK58" s="358">
        <f t="shared" si="2"/>
        <v>0</v>
      </c>
      <c r="AL58" s="288"/>
      <c r="AM58" s="288"/>
      <c r="AN58" s="288"/>
      <c r="AO58" s="288"/>
      <c r="AP58" s="29">
        <v>2</v>
      </c>
      <c r="AQ58" s="31">
        <v>43282</v>
      </c>
      <c r="AR58" s="29">
        <v>6</v>
      </c>
      <c r="AS58" s="31"/>
      <c r="AT58" s="376">
        <v>43282</v>
      </c>
      <c r="AU58" s="381"/>
      <c r="AV58" s="381"/>
    </row>
    <row r="59" spans="1:48" s="292" customFormat="1" ht="15" customHeight="1">
      <c r="A59" s="28">
        <v>56</v>
      </c>
      <c r="B59" s="29">
        <v>2018</v>
      </c>
      <c r="C59" s="30" t="s">
        <v>233</v>
      </c>
      <c r="D59" s="31">
        <v>43434</v>
      </c>
      <c r="E59" s="32" t="s">
        <v>205</v>
      </c>
      <c r="F59" s="32" t="s">
        <v>206</v>
      </c>
      <c r="G59" s="32" t="s">
        <v>207</v>
      </c>
      <c r="H59" s="32" t="s">
        <v>3917</v>
      </c>
      <c r="I59" s="32" t="s">
        <v>3918</v>
      </c>
      <c r="J59" s="32" t="s">
        <v>3919</v>
      </c>
      <c r="K59" s="29" t="s">
        <v>5680</v>
      </c>
      <c r="L59" s="32" t="s">
        <v>211</v>
      </c>
      <c r="M59" s="32" t="s">
        <v>211</v>
      </c>
      <c r="N59" s="32" t="s">
        <v>851</v>
      </c>
      <c r="O59" s="32" t="s">
        <v>851</v>
      </c>
      <c r="P59" s="32" t="s">
        <v>212</v>
      </c>
      <c r="Q59" s="29">
        <v>412200</v>
      </c>
      <c r="R59" s="32" t="s">
        <v>3931</v>
      </c>
      <c r="S59" s="32" t="str">
        <f t="shared" si="0"/>
        <v>12018-00056</v>
      </c>
      <c r="T59" s="32" t="s">
        <v>4105</v>
      </c>
      <c r="U59" s="38" t="s">
        <v>892</v>
      </c>
      <c r="V59" s="38" t="s">
        <v>4106</v>
      </c>
      <c r="W59" s="38" t="s">
        <v>4107</v>
      </c>
      <c r="X59" s="29">
        <v>1</v>
      </c>
      <c r="Y59" s="32" t="s">
        <v>4108</v>
      </c>
      <c r="Z59" s="31">
        <v>11527</v>
      </c>
      <c r="AA59" s="29">
        <f t="shared" ca="1" si="1"/>
        <v>87</v>
      </c>
      <c r="AB59" s="33" t="s">
        <v>218</v>
      </c>
      <c r="AC59" s="31">
        <v>42852</v>
      </c>
      <c r="AD59" s="276">
        <v>4</v>
      </c>
      <c r="AE59" s="276">
        <v>2</v>
      </c>
      <c r="AF59" s="276">
        <v>10</v>
      </c>
      <c r="AG59" s="29">
        <v>1</v>
      </c>
      <c r="AH59" s="294">
        <v>2</v>
      </c>
      <c r="AI59" s="294"/>
      <c r="AJ59" s="294"/>
      <c r="AK59" s="358">
        <f t="shared" si="2"/>
        <v>0</v>
      </c>
      <c r="AL59" s="288"/>
      <c r="AM59" s="288"/>
      <c r="AN59" s="288"/>
      <c r="AO59" s="288"/>
      <c r="AP59" s="29">
        <v>2</v>
      </c>
      <c r="AQ59" s="31">
        <v>43397</v>
      </c>
      <c r="AR59" s="29">
        <v>6</v>
      </c>
      <c r="AS59" s="31"/>
      <c r="AT59" s="376">
        <v>43397</v>
      </c>
      <c r="AU59" s="381"/>
      <c r="AV59" s="381"/>
    </row>
    <row r="60" spans="1:48" s="292" customFormat="1" ht="15" customHeight="1">
      <c r="A60" s="28">
        <v>57</v>
      </c>
      <c r="B60" s="29">
        <v>2018</v>
      </c>
      <c r="C60" s="30" t="s">
        <v>233</v>
      </c>
      <c r="D60" s="31">
        <v>43434</v>
      </c>
      <c r="E60" s="32" t="s">
        <v>205</v>
      </c>
      <c r="F60" s="32" t="s">
        <v>206</v>
      </c>
      <c r="G60" s="32" t="s">
        <v>207</v>
      </c>
      <c r="H60" s="32" t="s">
        <v>3917</v>
      </c>
      <c r="I60" s="32" t="s">
        <v>3918</v>
      </c>
      <c r="J60" s="32" t="s">
        <v>3919</v>
      </c>
      <c r="K60" s="29" t="s">
        <v>5306</v>
      </c>
      <c r="L60" s="32" t="s">
        <v>211</v>
      </c>
      <c r="M60" s="32" t="s">
        <v>211</v>
      </c>
      <c r="N60" s="32" t="s">
        <v>211</v>
      </c>
      <c r="O60" s="32" t="s">
        <v>211</v>
      </c>
      <c r="P60" s="32" t="s">
        <v>212</v>
      </c>
      <c r="Q60" s="29">
        <v>412100</v>
      </c>
      <c r="R60" s="32" t="s">
        <v>3935</v>
      </c>
      <c r="S60" s="32" t="str">
        <f t="shared" si="0"/>
        <v>12018-00057</v>
      </c>
      <c r="T60" s="32" t="s">
        <v>4109</v>
      </c>
      <c r="U60" s="38" t="s">
        <v>4110</v>
      </c>
      <c r="V60" s="38" t="s">
        <v>4111</v>
      </c>
      <c r="W60" s="38" t="s">
        <v>1386</v>
      </c>
      <c r="X60" s="29">
        <v>1</v>
      </c>
      <c r="Y60" s="32" t="s">
        <v>4112</v>
      </c>
      <c r="Z60" s="31">
        <v>14787</v>
      </c>
      <c r="AA60" s="29">
        <f t="shared" ca="1" si="1"/>
        <v>78</v>
      </c>
      <c r="AB60" s="33" t="s">
        <v>218</v>
      </c>
      <c r="AC60" s="31">
        <v>42852</v>
      </c>
      <c r="AD60" s="276">
        <v>4</v>
      </c>
      <c r="AE60" s="276">
        <v>1</v>
      </c>
      <c r="AF60" s="276">
        <v>11</v>
      </c>
      <c r="AG60" s="29">
        <v>1</v>
      </c>
      <c r="AH60" s="294">
        <v>2</v>
      </c>
      <c r="AI60" s="294"/>
      <c r="AJ60" s="294"/>
      <c r="AK60" s="358">
        <f t="shared" si="2"/>
        <v>0</v>
      </c>
      <c r="AL60" s="288"/>
      <c r="AM60" s="288"/>
      <c r="AN60" s="288"/>
      <c r="AO60" s="288"/>
      <c r="AP60" s="29">
        <v>2</v>
      </c>
      <c r="AQ60" s="31">
        <v>43130</v>
      </c>
      <c r="AR60" s="29">
        <v>6</v>
      </c>
      <c r="AS60" s="31"/>
      <c r="AT60" s="376">
        <v>43130</v>
      </c>
      <c r="AU60" s="381"/>
      <c r="AV60" s="381"/>
    </row>
    <row r="61" spans="1:48" s="292" customFormat="1" ht="15" customHeight="1">
      <c r="A61" s="28">
        <v>58</v>
      </c>
      <c r="B61" s="29">
        <v>2018</v>
      </c>
      <c r="C61" s="30" t="s">
        <v>233</v>
      </c>
      <c r="D61" s="31">
        <v>43434</v>
      </c>
      <c r="E61" s="32" t="s">
        <v>205</v>
      </c>
      <c r="F61" s="32" t="s">
        <v>206</v>
      </c>
      <c r="G61" s="32" t="s">
        <v>207</v>
      </c>
      <c r="H61" s="32" t="s">
        <v>3917</v>
      </c>
      <c r="I61" s="32" t="s">
        <v>3918</v>
      </c>
      <c r="J61" s="32" t="s">
        <v>3919</v>
      </c>
      <c r="K61" s="29" t="s">
        <v>5680</v>
      </c>
      <c r="L61" s="32" t="s">
        <v>211</v>
      </c>
      <c r="M61" s="32" t="s">
        <v>211</v>
      </c>
      <c r="N61" s="32" t="s">
        <v>851</v>
      </c>
      <c r="O61" s="32" t="s">
        <v>851</v>
      </c>
      <c r="P61" s="32" t="s">
        <v>212</v>
      </c>
      <c r="Q61" s="29">
        <v>412200</v>
      </c>
      <c r="R61" s="32" t="s">
        <v>3931</v>
      </c>
      <c r="S61" s="32" t="str">
        <f t="shared" si="0"/>
        <v>12018-00058</v>
      </c>
      <c r="T61" s="32" t="s">
        <v>4113</v>
      </c>
      <c r="U61" s="38" t="s">
        <v>4110</v>
      </c>
      <c r="V61" s="38" t="s">
        <v>4114</v>
      </c>
      <c r="W61" s="38" t="s">
        <v>4115</v>
      </c>
      <c r="X61" s="29">
        <v>1</v>
      </c>
      <c r="Y61" s="32" t="s">
        <v>4116</v>
      </c>
      <c r="Z61" s="31">
        <v>14826</v>
      </c>
      <c r="AA61" s="29">
        <f t="shared" ca="1" si="1"/>
        <v>78</v>
      </c>
      <c r="AB61" s="33" t="s">
        <v>218</v>
      </c>
      <c r="AC61" s="31">
        <v>42852</v>
      </c>
      <c r="AD61" s="276">
        <v>5</v>
      </c>
      <c r="AE61" s="276">
        <v>2</v>
      </c>
      <c r="AF61" s="276">
        <v>10</v>
      </c>
      <c r="AG61" s="29">
        <v>1</v>
      </c>
      <c r="AH61" s="294">
        <v>2</v>
      </c>
      <c r="AI61" s="294"/>
      <c r="AJ61" s="294"/>
      <c r="AK61" s="358">
        <f t="shared" si="2"/>
        <v>0</v>
      </c>
      <c r="AL61" s="288"/>
      <c r="AM61" s="288"/>
      <c r="AN61" s="288"/>
      <c r="AO61" s="288"/>
      <c r="AP61" s="29">
        <v>1</v>
      </c>
      <c r="AQ61" s="31"/>
      <c r="AR61" s="29"/>
      <c r="AS61" s="31"/>
      <c r="AT61" s="31"/>
      <c r="AU61" s="381"/>
      <c r="AV61" s="381"/>
    </row>
    <row r="62" spans="1:48" s="292" customFormat="1" ht="15" customHeight="1">
      <c r="A62" s="28">
        <v>59</v>
      </c>
      <c r="B62" s="29">
        <v>2018</v>
      </c>
      <c r="C62" s="30" t="s">
        <v>233</v>
      </c>
      <c r="D62" s="31">
        <v>43434</v>
      </c>
      <c r="E62" s="32" t="s">
        <v>205</v>
      </c>
      <c r="F62" s="32" t="s">
        <v>206</v>
      </c>
      <c r="G62" s="32" t="s">
        <v>207</v>
      </c>
      <c r="H62" s="32" t="s">
        <v>3917</v>
      </c>
      <c r="I62" s="32" t="s">
        <v>3918</v>
      </c>
      <c r="J62" s="32" t="s">
        <v>3919</v>
      </c>
      <c r="K62" s="356" t="s">
        <v>5681</v>
      </c>
      <c r="L62" s="32" t="s">
        <v>211</v>
      </c>
      <c r="M62" s="32" t="s">
        <v>211</v>
      </c>
      <c r="N62" s="32" t="s">
        <v>914</v>
      </c>
      <c r="O62" s="32" t="s">
        <v>914</v>
      </c>
      <c r="P62" s="32" t="s">
        <v>212</v>
      </c>
      <c r="Q62" s="29">
        <v>233000</v>
      </c>
      <c r="R62" s="32" t="s">
        <v>3920</v>
      </c>
      <c r="S62" s="32" t="str">
        <f t="shared" si="0"/>
        <v>12018-00059</v>
      </c>
      <c r="T62" s="32" t="s">
        <v>4117</v>
      </c>
      <c r="U62" s="38" t="s">
        <v>897</v>
      </c>
      <c r="V62" s="38" t="s">
        <v>1738</v>
      </c>
      <c r="W62" s="38" t="s">
        <v>4118</v>
      </c>
      <c r="X62" s="29">
        <v>1</v>
      </c>
      <c r="Y62" s="32" t="s">
        <v>4119</v>
      </c>
      <c r="Z62" s="31">
        <v>15042</v>
      </c>
      <c r="AA62" s="29">
        <f t="shared" ca="1" si="1"/>
        <v>77</v>
      </c>
      <c r="AB62" s="33" t="s">
        <v>218</v>
      </c>
      <c r="AC62" s="31">
        <v>42246</v>
      </c>
      <c r="AD62" s="276">
        <v>1</v>
      </c>
      <c r="AE62" s="276">
        <v>1</v>
      </c>
      <c r="AF62" s="276">
        <v>11</v>
      </c>
      <c r="AG62" s="29">
        <v>1</v>
      </c>
      <c r="AH62" s="294">
        <v>2</v>
      </c>
      <c r="AI62" s="294"/>
      <c r="AJ62" s="294"/>
      <c r="AK62" s="358">
        <f t="shared" si="2"/>
        <v>0</v>
      </c>
      <c r="AL62" s="288"/>
      <c r="AM62" s="288"/>
      <c r="AN62" s="288"/>
      <c r="AO62" s="288"/>
      <c r="AP62" s="29">
        <v>1</v>
      </c>
      <c r="AQ62" s="31"/>
      <c r="AR62" s="29"/>
      <c r="AS62" s="31"/>
      <c r="AT62" s="31"/>
      <c r="AU62" s="381"/>
      <c r="AV62" s="381"/>
    </row>
    <row r="63" spans="1:48" s="292" customFormat="1" ht="15" customHeight="1">
      <c r="A63" s="28">
        <v>60</v>
      </c>
      <c r="B63" s="29">
        <v>2018</v>
      </c>
      <c r="C63" s="30" t="s">
        <v>233</v>
      </c>
      <c r="D63" s="31">
        <v>43434</v>
      </c>
      <c r="E63" s="32" t="s">
        <v>205</v>
      </c>
      <c r="F63" s="32" t="s">
        <v>206</v>
      </c>
      <c r="G63" s="32" t="s">
        <v>207</v>
      </c>
      <c r="H63" s="32" t="s">
        <v>3917</v>
      </c>
      <c r="I63" s="32" t="s">
        <v>3918</v>
      </c>
      <c r="J63" s="32" t="s">
        <v>3919</v>
      </c>
      <c r="K63" s="29" t="s">
        <v>5306</v>
      </c>
      <c r="L63" s="32" t="s">
        <v>211</v>
      </c>
      <c r="M63" s="32" t="s">
        <v>211</v>
      </c>
      <c r="N63" s="32" t="s">
        <v>211</v>
      </c>
      <c r="O63" s="32" t="s">
        <v>211</v>
      </c>
      <c r="P63" s="32" t="s">
        <v>212</v>
      </c>
      <c r="Q63" s="29">
        <v>412100</v>
      </c>
      <c r="R63" s="32" t="s">
        <v>3935</v>
      </c>
      <c r="S63" s="32" t="str">
        <f t="shared" si="0"/>
        <v>12018-00060</v>
      </c>
      <c r="T63" s="32" t="s">
        <v>4120</v>
      </c>
      <c r="U63" s="38" t="s">
        <v>897</v>
      </c>
      <c r="V63" s="38" t="s">
        <v>4039</v>
      </c>
      <c r="W63" s="38" t="s">
        <v>4039</v>
      </c>
      <c r="X63" s="29">
        <v>1</v>
      </c>
      <c r="Y63" s="32" t="s">
        <v>4121</v>
      </c>
      <c r="Z63" s="31">
        <v>11324</v>
      </c>
      <c r="AA63" s="29">
        <f t="shared" ca="1" si="1"/>
        <v>87</v>
      </c>
      <c r="AB63" s="33" t="s">
        <v>218</v>
      </c>
      <c r="AC63" s="31">
        <v>42827</v>
      </c>
      <c r="AD63" s="276">
        <v>4</v>
      </c>
      <c r="AE63" s="276">
        <v>1</v>
      </c>
      <c r="AF63" s="276">
        <v>11</v>
      </c>
      <c r="AG63" s="29">
        <v>1</v>
      </c>
      <c r="AH63" s="294">
        <v>2</v>
      </c>
      <c r="AI63" s="294"/>
      <c r="AJ63" s="294"/>
      <c r="AK63" s="358">
        <f t="shared" si="2"/>
        <v>0</v>
      </c>
      <c r="AL63" s="288"/>
      <c r="AM63" s="288"/>
      <c r="AN63" s="288"/>
      <c r="AO63" s="288"/>
      <c r="AP63" s="29">
        <v>1</v>
      </c>
      <c r="AQ63" s="31"/>
      <c r="AR63" s="29"/>
      <c r="AS63" s="31"/>
      <c r="AT63" s="31"/>
      <c r="AU63" s="381"/>
      <c r="AV63" s="381"/>
    </row>
    <row r="64" spans="1:48" s="292" customFormat="1" ht="15" customHeight="1">
      <c r="A64" s="28">
        <v>61</v>
      </c>
      <c r="B64" s="29">
        <v>2018</v>
      </c>
      <c r="C64" s="30" t="s">
        <v>233</v>
      </c>
      <c r="D64" s="31">
        <v>43434</v>
      </c>
      <c r="E64" s="32" t="s">
        <v>205</v>
      </c>
      <c r="F64" s="32" t="s">
        <v>206</v>
      </c>
      <c r="G64" s="32" t="s">
        <v>207</v>
      </c>
      <c r="H64" s="32" t="s">
        <v>3917</v>
      </c>
      <c r="I64" s="32" t="s">
        <v>3918</v>
      </c>
      <c r="J64" s="32" t="s">
        <v>3919</v>
      </c>
      <c r="K64" s="29" t="s">
        <v>5680</v>
      </c>
      <c r="L64" s="32" t="s">
        <v>211</v>
      </c>
      <c r="M64" s="32" t="s">
        <v>211</v>
      </c>
      <c r="N64" s="32" t="s">
        <v>851</v>
      </c>
      <c r="O64" s="32" t="s">
        <v>851</v>
      </c>
      <c r="P64" s="32" t="s">
        <v>212</v>
      </c>
      <c r="Q64" s="29">
        <v>412200</v>
      </c>
      <c r="R64" s="32" t="s">
        <v>3931</v>
      </c>
      <c r="S64" s="32" t="str">
        <f t="shared" si="0"/>
        <v>12018-00061</v>
      </c>
      <c r="T64" s="32" t="s">
        <v>4122</v>
      </c>
      <c r="U64" s="38" t="s">
        <v>4123</v>
      </c>
      <c r="V64" s="38" t="s">
        <v>4124</v>
      </c>
      <c r="W64" s="38" t="s">
        <v>4125</v>
      </c>
      <c r="X64" s="29">
        <v>1</v>
      </c>
      <c r="Y64" s="32" t="s">
        <v>4126</v>
      </c>
      <c r="Z64" s="31">
        <v>10976</v>
      </c>
      <c r="AA64" s="29">
        <f t="shared" ca="1" si="1"/>
        <v>88</v>
      </c>
      <c r="AB64" s="33" t="s">
        <v>218</v>
      </c>
      <c r="AC64" s="31">
        <v>42914</v>
      </c>
      <c r="AD64" s="276">
        <v>4</v>
      </c>
      <c r="AE64" s="276">
        <v>2</v>
      </c>
      <c r="AF64" s="276">
        <v>10</v>
      </c>
      <c r="AG64" s="29">
        <v>1</v>
      </c>
      <c r="AH64" s="294">
        <v>2</v>
      </c>
      <c r="AI64" s="294"/>
      <c r="AJ64" s="294"/>
      <c r="AK64" s="358">
        <f t="shared" si="2"/>
        <v>0</v>
      </c>
      <c r="AL64" s="288"/>
      <c r="AM64" s="288"/>
      <c r="AN64" s="288"/>
      <c r="AO64" s="288"/>
      <c r="AP64" s="29">
        <v>2</v>
      </c>
      <c r="AQ64" s="31">
        <v>43305</v>
      </c>
      <c r="AR64" s="29">
        <v>6</v>
      </c>
      <c r="AS64" s="31"/>
      <c r="AT64" s="376">
        <v>43305</v>
      </c>
      <c r="AU64" s="381"/>
      <c r="AV64" s="381"/>
    </row>
    <row r="65" spans="1:48" s="292" customFormat="1" ht="15" customHeight="1">
      <c r="A65" s="28">
        <v>62</v>
      </c>
      <c r="B65" s="29">
        <v>2018</v>
      </c>
      <c r="C65" s="30" t="s">
        <v>233</v>
      </c>
      <c r="D65" s="31">
        <v>43434</v>
      </c>
      <c r="E65" s="32" t="s">
        <v>205</v>
      </c>
      <c r="F65" s="32" t="s">
        <v>206</v>
      </c>
      <c r="G65" s="32" t="s">
        <v>207</v>
      </c>
      <c r="H65" s="32" t="s">
        <v>3917</v>
      </c>
      <c r="I65" s="32" t="s">
        <v>3918</v>
      </c>
      <c r="J65" s="32" t="s">
        <v>3919</v>
      </c>
      <c r="K65" s="29" t="s">
        <v>5680</v>
      </c>
      <c r="L65" s="32" t="s">
        <v>211</v>
      </c>
      <c r="M65" s="32" t="s">
        <v>211</v>
      </c>
      <c r="N65" s="32" t="s">
        <v>851</v>
      </c>
      <c r="O65" s="32" t="s">
        <v>851</v>
      </c>
      <c r="P65" s="32" t="s">
        <v>212</v>
      </c>
      <c r="Q65" s="29">
        <v>412200</v>
      </c>
      <c r="R65" s="32" t="s">
        <v>3931</v>
      </c>
      <c r="S65" s="32" t="str">
        <f t="shared" si="0"/>
        <v>12018-00062</v>
      </c>
      <c r="T65" s="32" t="s">
        <v>4127</v>
      </c>
      <c r="U65" s="38" t="s">
        <v>4123</v>
      </c>
      <c r="V65" s="38" t="s">
        <v>4128</v>
      </c>
      <c r="W65" s="38" t="s">
        <v>1038</v>
      </c>
      <c r="X65" s="29">
        <v>1</v>
      </c>
      <c r="Y65" s="32" t="s">
        <v>4129</v>
      </c>
      <c r="Z65" s="31">
        <v>13184</v>
      </c>
      <c r="AA65" s="29">
        <f t="shared" ca="1" si="1"/>
        <v>82</v>
      </c>
      <c r="AB65" s="33" t="s">
        <v>218</v>
      </c>
      <c r="AC65" s="31">
        <v>42852</v>
      </c>
      <c r="AD65" s="276">
        <v>4</v>
      </c>
      <c r="AE65" s="276">
        <v>2</v>
      </c>
      <c r="AF65" s="276">
        <v>6</v>
      </c>
      <c r="AG65" s="29">
        <v>1</v>
      </c>
      <c r="AH65" s="294">
        <v>2</v>
      </c>
      <c r="AI65" s="294"/>
      <c r="AJ65" s="294"/>
      <c r="AK65" s="358">
        <f t="shared" si="2"/>
        <v>0</v>
      </c>
      <c r="AL65" s="288"/>
      <c r="AM65" s="288"/>
      <c r="AN65" s="288"/>
      <c r="AO65" s="288"/>
      <c r="AP65" s="29">
        <v>2</v>
      </c>
      <c r="AQ65" s="31">
        <v>43305</v>
      </c>
      <c r="AR65" s="29">
        <v>6</v>
      </c>
      <c r="AS65" s="31"/>
      <c r="AT65" s="376">
        <v>43305</v>
      </c>
      <c r="AU65" s="381"/>
      <c r="AV65" s="381"/>
    </row>
    <row r="66" spans="1:48" s="292" customFormat="1" ht="15" customHeight="1">
      <c r="A66" s="28">
        <v>63</v>
      </c>
      <c r="B66" s="29">
        <v>2018</v>
      </c>
      <c r="C66" s="30" t="s">
        <v>233</v>
      </c>
      <c r="D66" s="31">
        <v>43434</v>
      </c>
      <c r="E66" s="32" t="s">
        <v>205</v>
      </c>
      <c r="F66" s="32" t="s">
        <v>206</v>
      </c>
      <c r="G66" s="32" t="s">
        <v>207</v>
      </c>
      <c r="H66" s="32" t="s">
        <v>3917</v>
      </c>
      <c r="I66" s="32" t="s">
        <v>3918</v>
      </c>
      <c r="J66" s="32" t="s">
        <v>3919</v>
      </c>
      <c r="K66" s="29" t="s">
        <v>5682</v>
      </c>
      <c r="L66" s="32" t="s">
        <v>211</v>
      </c>
      <c r="M66" s="32" t="s">
        <v>211</v>
      </c>
      <c r="N66" s="32" t="s">
        <v>1745</v>
      </c>
      <c r="O66" s="32" t="s">
        <v>1745</v>
      </c>
      <c r="P66" s="32" t="s">
        <v>212</v>
      </c>
      <c r="Q66" s="29"/>
      <c r="R66" s="32" t="s">
        <v>3965</v>
      </c>
      <c r="S66" s="32" t="str">
        <f t="shared" si="0"/>
        <v>12018-00063</v>
      </c>
      <c r="T66" s="32" t="s">
        <v>4130</v>
      </c>
      <c r="U66" s="38" t="s">
        <v>1268</v>
      </c>
      <c r="V66" s="38" t="s">
        <v>1323</v>
      </c>
      <c r="W66" s="38" t="s">
        <v>1374</v>
      </c>
      <c r="X66" s="29">
        <v>1</v>
      </c>
      <c r="Y66" s="32" t="s">
        <v>261</v>
      </c>
      <c r="Z66" s="31">
        <v>13123</v>
      </c>
      <c r="AA66" s="29">
        <f t="shared" ca="1" si="1"/>
        <v>83</v>
      </c>
      <c r="AB66" s="33" t="s">
        <v>218</v>
      </c>
      <c r="AC66" s="31">
        <v>43124</v>
      </c>
      <c r="AD66" s="276">
        <v>4</v>
      </c>
      <c r="AE66" s="276">
        <v>1</v>
      </c>
      <c r="AF66" s="276">
        <v>10</v>
      </c>
      <c r="AG66" s="29">
        <v>1</v>
      </c>
      <c r="AH66" s="294">
        <v>2</v>
      </c>
      <c r="AI66" s="294"/>
      <c r="AJ66" s="294"/>
      <c r="AK66" s="358">
        <f t="shared" si="2"/>
        <v>0</v>
      </c>
      <c r="AL66" s="288"/>
      <c r="AM66" s="288"/>
      <c r="AN66" s="288"/>
      <c r="AO66" s="288"/>
      <c r="AP66" s="29">
        <v>1</v>
      </c>
      <c r="AQ66" s="31">
        <v>43235</v>
      </c>
      <c r="AR66" s="29">
        <v>10</v>
      </c>
      <c r="AS66" s="31"/>
      <c r="AT66" s="31"/>
      <c r="AU66" s="381"/>
      <c r="AV66" s="381"/>
    </row>
    <row r="67" spans="1:48" s="292" customFormat="1" ht="15" customHeight="1">
      <c r="A67" s="28">
        <v>64</v>
      </c>
      <c r="B67" s="29">
        <v>2018</v>
      </c>
      <c r="C67" s="30" t="s">
        <v>233</v>
      </c>
      <c r="D67" s="31">
        <v>43434</v>
      </c>
      <c r="E67" s="32" t="s">
        <v>205</v>
      </c>
      <c r="F67" s="32" t="s">
        <v>206</v>
      </c>
      <c r="G67" s="32" t="s">
        <v>207</v>
      </c>
      <c r="H67" s="32" t="s">
        <v>3917</v>
      </c>
      <c r="I67" s="32" t="s">
        <v>3918</v>
      </c>
      <c r="J67" s="32" t="s">
        <v>3919</v>
      </c>
      <c r="K67" s="29" t="s">
        <v>5680</v>
      </c>
      <c r="L67" s="32" t="s">
        <v>211</v>
      </c>
      <c r="M67" s="32" t="s">
        <v>211</v>
      </c>
      <c r="N67" s="32" t="s">
        <v>851</v>
      </c>
      <c r="O67" s="32" t="s">
        <v>851</v>
      </c>
      <c r="P67" s="32" t="s">
        <v>212</v>
      </c>
      <c r="Q67" s="29">
        <v>412200</v>
      </c>
      <c r="R67" s="32" t="s">
        <v>3931</v>
      </c>
      <c r="S67" s="32" t="str">
        <f t="shared" si="0"/>
        <v>12018-00064</v>
      </c>
      <c r="T67" s="32" t="s">
        <v>4131</v>
      </c>
      <c r="U67" s="38" t="s">
        <v>1268</v>
      </c>
      <c r="V67" s="38" t="s">
        <v>1389</v>
      </c>
      <c r="W67" s="38" t="s">
        <v>1601</v>
      </c>
      <c r="X67" s="29">
        <v>1</v>
      </c>
      <c r="Y67" s="32" t="s">
        <v>4132</v>
      </c>
      <c r="Z67" s="31">
        <v>17656</v>
      </c>
      <c r="AA67" s="29">
        <f t="shared" ca="1" si="1"/>
        <v>70</v>
      </c>
      <c r="AB67" s="33" t="s">
        <v>218</v>
      </c>
      <c r="AC67" s="31">
        <v>42852</v>
      </c>
      <c r="AD67" s="276">
        <v>5</v>
      </c>
      <c r="AE67" s="276">
        <v>2</v>
      </c>
      <c r="AF67" s="276">
        <v>6</v>
      </c>
      <c r="AG67" s="29">
        <v>1</v>
      </c>
      <c r="AH67" s="294">
        <v>2</v>
      </c>
      <c r="AI67" s="294"/>
      <c r="AJ67" s="294"/>
      <c r="AK67" s="358">
        <f t="shared" si="2"/>
        <v>0</v>
      </c>
      <c r="AL67" s="288"/>
      <c r="AM67" s="288"/>
      <c r="AN67" s="288"/>
      <c r="AO67" s="288"/>
      <c r="AP67" s="29">
        <v>1</v>
      </c>
      <c r="AQ67" s="31"/>
      <c r="AR67" s="29"/>
      <c r="AS67" s="31"/>
      <c r="AT67" s="31"/>
      <c r="AU67" s="381"/>
      <c r="AV67" s="381"/>
    </row>
    <row r="68" spans="1:48" s="292" customFormat="1" ht="15" customHeight="1">
      <c r="A68" s="28">
        <v>65</v>
      </c>
      <c r="B68" s="29">
        <v>2018</v>
      </c>
      <c r="C68" s="30" t="s">
        <v>233</v>
      </c>
      <c r="D68" s="31">
        <v>43434</v>
      </c>
      <c r="E68" s="32" t="s">
        <v>205</v>
      </c>
      <c r="F68" s="32" t="s">
        <v>206</v>
      </c>
      <c r="G68" s="32" t="s">
        <v>207</v>
      </c>
      <c r="H68" s="32" t="s">
        <v>3917</v>
      </c>
      <c r="I68" s="32" t="s">
        <v>3918</v>
      </c>
      <c r="J68" s="32" t="s">
        <v>3919</v>
      </c>
      <c r="K68" s="29" t="s">
        <v>5680</v>
      </c>
      <c r="L68" s="32" t="s">
        <v>211</v>
      </c>
      <c r="M68" s="32" t="s">
        <v>211</v>
      </c>
      <c r="N68" s="32" t="s">
        <v>851</v>
      </c>
      <c r="O68" s="32" t="s">
        <v>851</v>
      </c>
      <c r="P68" s="32" t="s">
        <v>212</v>
      </c>
      <c r="Q68" s="29">
        <v>412200</v>
      </c>
      <c r="R68" s="32" t="s">
        <v>3931</v>
      </c>
      <c r="S68" s="32" t="str">
        <f t="shared" ref="S68:S131" si="3">+CONCATENATE(12018,"-","000",A68)</f>
        <v>12018-00065</v>
      </c>
      <c r="T68" s="32" t="s">
        <v>4133</v>
      </c>
      <c r="U68" s="38" t="s">
        <v>1116</v>
      </c>
      <c r="V68" s="38" t="s">
        <v>4134</v>
      </c>
      <c r="W68" s="38" t="s">
        <v>4135</v>
      </c>
      <c r="X68" s="29">
        <v>1</v>
      </c>
      <c r="Y68" s="32" t="s">
        <v>4136</v>
      </c>
      <c r="Z68" s="31">
        <v>12909</v>
      </c>
      <c r="AA68" s="29">
        <f t="shared" ref="AA68:AA131" ca="1" si="4">+DATEDIF(Z68,TODAY(),"y")</f>
        <v>83</v>
      </c>
      <c r="AB68" s="33" t="s">
        <v>218</v>
      </c>
      <c r="AC68" s="31">
        <v>43081</v>
      </c>
      <c r="AD68" s="276">
        <v>4</v>
      </c>
      <c r="AE68" s="276">
        <v>1</v>
      </c>
      <c r="AF68" s="276">
        <v>10</v>
      </c>
      <c r="AG68" s="29">
        <v>1</v>
      </c>
      <c r="AH68" s="294">
        <v>2</v>
      </c>
      <c r="AI68" s="294"/>
      <c r="AJ68" s="294"/>
      <c r="AK68" s="358">
        <f t="shared" ref="AK68:AK131" si="5">+COUNTIF(AH68:AJ68,1)</f>
        <v>0</v>
      </c>
      <c r="AL68" s="288"/>
      <c r="AM68" s="288"/>
      <c r="AN68" s="288"/>
      <c r="AO68" s="288"/>
      <c r="AP68" s="29">
        <v>1</v>
      </c>
      <c r="AQ68" s="31"/>
      <c r="AR68" s="29"/>
      <c r="AS68" s="31"/>
      <c r="AT68" s="31"/>
      <c r="AU68" s="381"/>
      <c r="AV68" s="381"/>
    </row>
    <row r="69" spans="1:48" s="292" customFormat="1" ht="15" customHeight="1">
      <c r="A69" s="28">
        <v>66</v>
      </c>
      <c r="B69" s="29">
        <v>2018</v>
      </c>
      <c r="C69" s="30" t="s">
        <v>233</v>
      </c>
      <c r="D69" s="31">
        <v>43434</v>
      </c>
      <c r="E69" s="32" t="s">
        <v>205</v>
      </c>
      <c r="F69" s="32" t="s">
        <v>206</v>
      </c>
      <c r="G69" s="32" t="s">
        <v>207</v>
      </c>
      <c r="H69" s="32" t="s">
        <v>3917</v>
      </c>
      <c r="I69" s="32" t="s">
        <v>3918</v>
      </c>
      <c r="J69" s="32" t="s">
        <v>3919</v>
      </c>
      <c r="K69" s="29" t="s">
        <v>5075</v>
      </c>
      <c r="L69" s="32" t="s">
        <v>211</v>
      </c>
      <c r="M69" s="32" t="s">
        <v>211</v>
      </c>
      <c r="N69" s="32" t="s">
        <v>3832</v>
      </c>
      <c r="O69" s="32" t="s">
        <v>3832</v>
      </c>
      <c r="P69" s="32" t="s">
        <v>212</v>
      </c>
      <c r="Q69" s="29">
        <v>412000</v>
      </c>
      <c r="R69" s="32" t="s">
        <v>3927</v>
      </c>
      <c r="S69" s="32" t="str">
        <f t="shared" si="3"/>
        <v>12018-00066</v>
      </c>
      <c r="T69" s="32" t="s">
        <v>4137</v>
      </c>
      <c r="U69" s="38" t="s">
        <v>1231</v>
      </c>
      <c r="V69" s="38" t="s">
        <v>4138</v>
      </c>
      <c r="W69" s="38" t="s">
        <v>3827</v>
      </c>
      <c r="X69" s="29">
        <v>1</v>
      </c>
      <c r="Y69" s="32" t="s">
        <v>4139</v>
      </c>
      <c r="Z69" s="31">
        <v>14611</v>
      </c>
      <c r="AA69" s="29">
        <f t="shared" ca="1" si="4"/>
        <v>78</v>
      </c>
      <c r="AB69" s="33" t="s">
        <v>218</v>
      </c>
      <c r="AC69" s="31">
        <v>42319</v>
      </c>
      <c r="AD69" s="276">
        <v>4</v>
      </c>
      <c r="AE69" s="276">
        <v>2</v>
      </c>
      <c r="AF69" s="276">
        <v>10</v>
      </c>
      <c r="AG69" s="29">
        <v>1</v>
      </c>
      <c r="AH69" s="294">
        <v>2</v>
      </c>
      <c r="AI69" s="294"/>
      <c r="AJ69" s="294"/>
      <c r="AK69" s="358">
        <f t="shared" si="5"/>
        <v>0</v>
      </c>
      <c r="AL69" s="288"/>
      <c r="AM69" s="288"/>
      <c r="AN69" s="288"/>
      <c r="AO69" s="288"/>
      <c r="AP69" s="29">
        <v>1</v>
      </c>
      <c r="AQ69" s="31"/>
      <c r="AR69" s="29"/>
      <c r="AS69" s="31"/>
      <c r="AT69" s="31"/>
      <c r="AU69" s="381"/>
      <c r="AV69" s="381"/>
    </row>
    <row r="70" spans="1:48" s="292" customFormat="1" ht="15" customHeight="1">
      <c r="A70" s="28">
        <v>67</v>
      </c>
      <c r="B70" s="29">
        <v>2018</v>
      </c>
      <c r="C70" s="30" t="s">
        <v>233</v>
      </c>
      <c r="D70" s="31">
        <v>43434</v>
      </c>
      <c r="E70" s="32" t="s">
        <v>205</v>
      </c>
      <c r="F70" s="32" t="s">
        <v>206</v>
      </c>
      <c r="G70" s="32" t="s">
        <v>207</v>
      </c>
      <c r="H70" s="32" t="s">
        <v>3917</v>
      </c>
      <c r="I70" s="32" t="s">
        <v>3918</v>
      </c>
      <c r="J70" s="32" t="s">
        <v>3919</v>
      </c>
      <c r="K70" s="356" t="s">
        <v>5681</v>
      </c>
      <c r="L70" s="32" t="s">
        <v>211</v>
      </c>
      <c r="M70" s="32" t="s">
        <v>211</v>
      </c>
      <c r="N70" s="32" t="s">
        <v>914</v>
      </c>
      <c r="O70" s="32" t="s">
        <v>914</v>
      </c>
      <c r="P70" s="32" t="s">
        <v>212</v>
      </c>
      <c r="Q70" s="29">
        <v>233000</v>
      </c>
      <c r="R70" s="32" t="s">
        <v>3920</v>
      </c>
      <c r="S70" s="32" t="str">
        <f t="shared" si="3"/>
        <v>12018-00067</v>
      </c>
      <c r="T70" s="32" t="s">
        <v>4140</v>
      </c>
      <c r="U70" s="38" t="s">
        <v>1231</v>
      </c>
      <c r="V70" s="38" t="s">
        <v>1675</v>
      </c>
      <c r="W70" s="38" t="s">
        <v>4141</v>
      </c>
      <c r="X70" s="29">
        <v>1</v>
      </c>
      <c r="Y70" s="32" t="s">
        <v>4142</v>
      </c>
      <c r="Z70" s="31">
        <v>10751</v>
      </c>
      <c r="AA70" s="29">
        <f t="shared" ca="1" si="4"/>
        <v>89</v>
      </c>
      <c r="AB70" s="33" t="s">
        <v>218</v>
      </c>
      <c r="AC70" s="31">
        <v>42987</v>
      </c>
      <c r="AD70" s="276">
        <v>4</v>
      </c>
      <c r="AE70" s="276">
        <v>1</v>
      </c>
      <c r="AF70" s="276">
        <v>10</v>
      </c>
      <c r="AG70" s="29">
        <v>1</v>
      </c>
      <c r="AH70" s="294">
        <v>2</v>
      </c>
      <c r="AI70" s="294"/>
      <c r="AJ70" s="294"/>
      <c r="AK70" s="358">
        <f t="shared" si="5"/>
        <v>0</v>
      </c>
      <c r="AL70" s="288"/>
      <c r="AM70" s="288"/>
      <c r="AN70" s="288"/>
      <c r="AO70" s="288"/>
      <c r="AP70" s="29">
        <v>1</v>
      </c>
      <c r="AQ70" s="31"/>
      <c r="AR70" s="29"/>
      <c r="AS70" s="31"/>
      <c r="AT70" s="31"/>
      <c r="AU70" s="381"/>
      <c r="AV70" s="381"/>
    </row>
    <row r="71" spans="1:48" s="292" customFormat="1" ht="15" customHeight="1">
      <c r="A71" s="28">
        <v>68</v>
      </c>
      <c r="B71" s="29">
        <v>2018</v>
      </c>
      <c r="C71" s="30" t="s">
        <v>233</v>
      </c>
      <c r="D71" s="31">
        <v>43434</v>
      </c>
      <c r="E71" s="32" t="s">
        <v>205</v>
      </c>
      <c r="F71" s="32" t="s">
        <v>206</v>
      </c>
      <c r="G71" s="32" t="s">
        <v>207</v>
      </c>
      <c r="H71" s="32" t="s">
        <v>3917</v>
      </c>
      <c r="I71" s="32" t="s">
        <v>3918</v>
      </c>
      <c r="J71" s="32" t="s">
        <v>3919</v>
      </c>
      <c r="K71" s="29" t="s">
        <v>5682</v>
      </c>
      <c r="L71" s="32" t="s">
        <v>211</v>
      </c>
      <c r="M71" s="32" t="s">
        <v>211</v>
      </c>
      <c r="N71" s="32" t="s">
        <v>1745</v>
      </c>
      <c r="O71" s="32" t="s">
        <v>1745</v>
      </c>
      <c r="P71" s="32" t="s">
        <v>212</v>
      </c>
      <c r="Q71" s="29"/>
      <c r="R71" s="32" t="s">
        <v>3965</v>
      </c>
      <c r="S71" s="32" t="str">
        <f t="shared" si="3"/>
        <v>12018-00068</v>
      </c>
      <c r="T71" s="32" t="s">
        <v>4143</v>
      </c>
      <c r="U71" s="38" t="s">
        <v>4144</v>
      </c>
      <c r="V71" s="38" t="s">
        <v>1323</v>
      </c>
      <c r="W71" s="38" t="s">
        <v>1038</v>
      </c>
      <c r="X71" s="29">
        <v>1</v>
      </c>
      <c r="Y71" s="32" t="s">
        <v>4145</v>
      </c>
      <c r="Z71" s="31">
        <v>18529</v>
      </c>
      <c r="AA71" s="29">
        <f t="shared" ca="1" si="4"/>
        <v>68</v>
      </c>
      <c r="AB71" s="33" t="s">
        <v>220</v>
      </c>
      <c r="AC71" s="31">
        <v>42852</v>
      </c>
      <c r="AD71" s="276">
        <v>4</v>
      </c>
      <c r="AE71" s="276">
        <v>1</v>
      </c>
      <c r="AF71" s="276">
        <v>11</v>
      </c>
      <c r="AG71" s="29">
        <v>1</v>
      </c>
      <c r="AH71" s="294">
        <v>2</v>
      </c>
      <c r="AI71" s="294"/>
      <c r="AJ71" s="294"/>
      <c r="AK71" s="358">
        <f t="shared" si="5"/>
        <v>0</v>
      </c>
      <c r="AL71" s="288"/>
      <c r="AM71" s="288"/>
      <c r="AN71" s="288"/>
      <c r="AO71" s="288"/>
      <c r="AP71" s="29">
        <v>1</v>
      </c>
      <c r="AQ71" s="31">
        <v>43235</v>
      </c>
      <c r="AR71" s="29">
        <v>10</v>
      </c>
      <c r="AS71" s="31"/>
      <c r="AT71" s="31"/>
      <c r="AU71" s="381"/>
      <c r="AV71" s="381"/>
    </row>
    <row r="72" spans="1:48" s="292" customFormat="1" ht="15" customHeight="1">
      <c r="A72" s="28">
        <v>69</v>
      </c>
      <c r="B72" s="29">
        <v>2018</v>
      </c>
      <c r="C72" s="30" t="s">
        <v>233</v>
      </c>
      <c r="D72" s="31">
        <v>43434</v>
      </c>
      <c r="E72" s="32" t="s">
        <v>205</v>
      </c>
      <c r="F72" s="32" t="s">
        <v>206</v>
      </c>
      <c r="G72" s="32" t="s">
        <v>207</v>
      </c>
      <c r="H72" s="32" t="s">
        <v>3917</v>
      </c>
      <c r="I72" s="32" t="s">
        <v>3918</v>
      </c>
      <c r="J72" s="32" t="s">
        <v>3919</v>
      </c>
      <c r="K72" s="29" t="s">
        <v>5682</v>
      </c>
      <c r="L72" s="32" t="s">
        <v>211</v>
      </c>
      <c r="M72" s="32" t="s">
        <v>211</v>
      </c>
      <c r="N72" s="32" t="s">
        <v>1745</v>
      </c>
      <c r="O72" s="32" t="s">
        <v>1745</v>
      </c>
      <c r="P72" s="32" t="s">
        <v>212</v>
      </c>
      <c r="Q72" s="29"/>
      <c r="R72" s="32" t="s">
        <v>3965</v>
      </c>
      <c r="S72" s="32" t="str">
        <f t="shared" si="3"/>
        <v>12018-00069</v>
      </c>
      <c r="T72" s="32" t="s">
        <v>4146</v>
      </c>
      <c r="U72" s="38" t="s">
        <v>4147</v>
      </c>
      <c r="V72" s="38" t="s">
        <v>4148</v>
      </c>
      <c r="W72" s="38" t="s">
        <v>4149</v>
      </c>
      <c r="X72" s="29">
        <v>1</v>
      </c>
      <c r="Y72" s="32" t="s">
        <v>4150</v>
      </c>
      <c r="Z72" s="31">
        <v>16143</v>
      </c>
      <c r="AA72" s="29">
        <f t="shared" ca="1" si="4"/>
        <v>74</v>
      </c>
      <c r="AB72" s="33" t="s">
        <v>220</v>
      </c>
      <c r="AC72" s="31">
        <v>42852</v>
      </c>
      <c r="AD72" s="276">
        <v>4</v>
      </c>
      <c r="AE72" s="276">
        <v>1</v>
      </c>
      <c r="AF72" s="276">
        <v>11</v>
      </c>
      <c r="AG72" s="29">
        <v>1</v>
      </c>
      <c r="AH72" s="294">
        <v>2</v>
      </c>
      <c r="AI72" s="294"/>
      <c r="AJ72" s="294"/>
      <c r="AK72" s="358">
        <f t="shared" si="5"/>
        <v>0</v>
      </c>
      <c r="AL72" s="288"/>
      <c r="AM72" s="288"/>
      <c r="AN72" s="288"/>
      <c r="AO72" s="288"/>
      <c r="AP72" s="29">
        <v>1</v>
      </c>
      <c r="AQ72" s="31">
        <v>43235</v>
      </c>
      <c r="AR72" s="29">
        <v>10</v>
      </c>
      <c r="AS72" s="31"/>
      <c r="AT72" s="31"/>
      <c r="AU72" s="381"/>
      <c r="AV72" s="381"/>
    </row>
    <row r="73" spans="1:48" s="292" customFormat="1" ht="15" customHeight="1">
      <c r="A73" s="28">
        <v>70</v>
      </c>
      <c r="B73" s="29">
        <v>2018</v>
      </c>
      <c r="C73" s="30" t="s">
        <v>233</v>
      </c>
      <c r="D73" s="31">
        <v>43434</v>
      </c>
      <c r="E73" s="32" t="s">
        <v>205</v>
      </c>
      <c r="F73" s="32" t="s">
        <v>206</v>
      </c>
      <c r="G73" s="32" t="s">
        <v>207</v>
      </c>
      <c r="H73" s="32" t="s">
        <v>3917</v>
      </c>
      <c r="I73" s="32" t="s">
        <v>3918</v>
      </c>
      <c r="J73" s="32" t="s">
        <v>3919</v>
      </c>
      <c r="K73" s="29" t="s">
        <v>5075</v>
      </c>
      <c r="L73" s="32" t="s">
        <v>211</v>
      </c>
      <c r="M73" s="32" t="s">
        <v>211</v>
      </c>
      <c r="N73" s="32" t="s">
        <v>3832</v>
      </c>
      <c r="O73" s="32" t="s">
        <v>3832</v>
      </c>
      <c r="P73" s="32" t="s">
        <v>212</v>
      </c>
      <c r="Q73" s="29">
        <v>412000</v>
      </c>
      <c r="R73" s="32" t="s">
        <v>3927</v>
      </c>
      <c r="S73" s="32" t="str">
        <f t="shared" si="3"/>
        <v>12018-00070</v>
      </c>
      <c r="T73" s="32" t="s">
        <v>4151</v>
      </c>
      <c r="U73" s="38" t="s">
        <v>4152</v>
      </c>
      <c r="V73" s="38" t="s">
        <v>1020</v>
      </c>
      <c r="W73" s="38" t="s">
        <v>4074</v>
      </c>
      <c r="X73" s="29">
        <v>1</v>
      </c>
      <c r="Y73" s="32" t="s">
        <v>4153</v>
      </c>
      <c r="Z73" s="31">
        <v>16478</v>
      </c>
      <c r="AA73" s="29">
        <f t="shared" ca="1" si="4"/>
        <v>73</v>
      </c>
      <c r="AB73" s="33" t="s">
        <v>218</v>
      </c>
      <c r="AC73" s="31">
        <v>40939</v>
      </c>
      <c r="AD73" s="276">
        <v>4</v>
      </c>
      <c r="AE73" s="276">
        <v>1</v>
      </c>
      <c r="AF73" s="276">
        <v>4</v>
      </c>
      <c r="AG73" s="29">
        <v>1</v>
      </c>
      <c r="AH73" s="294">
        <v>2</v>
      </c>
      <c r="AI73" s="294"/>
      <c r="AJ73" s="294"/>
      <c r="AK73" s="358">
        <f t="shared" si="5"/>
        <v>0</v>
      </c>
      <c r="AL73" s="288"/>
      <c r="AM73" s="288"/>
      <c r="AN73" s="288"/>
      <c r="AO73" s="288"/>
      <c r="AP73" s="29">
        <v>1</v>
      </c>
      <c r="AQ73" s="31"/>
      <c r="AR73" s="29"/>
      <c r="AS73" s="31"/>
      <c r="AT73" s="31"/>
      <c r="AU73" s="381"/>
      <c r="AV73" s="381"/>
    </row>
    <row r="74" spans="1:48" s="292" customFormat="1" ht="15" customHeight="1">
      <c r="A74" s="28">
        <v>71</v>
      </c>
      <c r="B74" s="29">
        <v>2018</v>
      </c>
      <c r="C74" s="30" t="s">
        <v>233</v>
      </c>
      <c r="D74" s="31">
        <v>43434</v>
      </c>
      <c r="E74" s="32" t="s">
        <v>205</v>
      </c>
      <c r="F74" s="32" t="s">
        <v>206</v>
      </c>
      <c r="G74" s="32" t="s">
        <v>207</v>
      </c>
      <c r="H74" s="32" t="s">
        <v>3917</v>
      </c>
      <c r="I74" s="32" t="s">
        <v>3918</v>
      </c>
      <c r="J74" s="32" t="s">
        <v>3919</v>
      </c>
      <c r="K74" s="29" t="s">
        <v>5680</v>
      </c>
      <c r="L74" s="32" t="s">
        <v>211</v>
      </c>
      <c r="M74" s="32" t="s">
        <v>211</v>
      </c>
      <c r="N74" s="32" t="s">
        <v>851</v>
      </c>
      <c r="O74" s="32" t="s">
        <v>851</v>
      </c>
      <c r="P74" s="32" t="s">
        <v>212</v>
      </c>
      <c r="Q74" s="29">
        <v>412200</v>
      </c>
      <c r="R74" s="32" t="s">
        <v>3931</v>
      </c>
      <c r="S74" s="32" t="str">
        <f t="shared" si="3"/>
        <v>12018-00071</v>
      </c>
      <c r="T74" s="32" t="s">
        <v>4154</v>
      </c>
      <c r="U74" s="38" t="s">
        <v>4152</v>
      </c>
      <c r="V74" s="38" t="s">
        <v>4155</v>
      </c>
      <c r="W74" s="38" t="s">
        <v>866</v>
      </c>
      <c r="X74" s="29">
        <v>1</v>
      </c>
      <c r="Y74" s="32" t="s">
        <v>4156</v>
      </c>
      <c r="Z74" s="31">
        <v>19552</v>
      </c>
      <c r="AA74" s="29">
        <f t="shared" ca="1" si="4"/>
        <v>65</v>
      </c>
      <c r="AB74" s="33" t="s">
        <v>218</v>
      </c>
      <c r="AC74" s="31">
        <v>42852</v>
      </c>
      <c r="AD74" s="276">
        <v>5</v>
      </c>
      <c r="AE74" s="276">
        <v>2</v>
      </c>
      <c r="AF74" s="276">
        <v>10</v>
      </c>
      <c r="AG74" s="29">
        <v>1</v>
      </c>
      <c r="AH74" s="294">
        <v>2</v>
      </c>
      <c r="AI74" s="294"/>
      <c r="AJ74" s="294"/>
      <c r="AK74" s="358">
        <f t="shared" si="5"/>
        <v>0</v>
      </c>
      <c r="AL74" s="288"/>
      <c r="AM74" s="288"/>
      <c r="AN74" s="288"/>
      <c r="AO74" s="288"/>
      <c r="AP74" s="29">
        <v>1</v>
      </c>
      <c r="AQ74" s="31"/>
      <c r="AR74" s="29"/>
      <c r="AS74" s="31"/>
      <c r="AT74" s="31"/>
      <c r="AU74" s="381"/>
      <c r="AV74" s="381"/>
    </row>
    <row r="75" spans="1:48" s="292" customFormat="1" ht="15" customHeight="1">
      <c r="A75" s="28">
        <v>72</v>
      </c>
      <c r="B75" s="29">
        <v>2018</v>
      </c>
      <c r="C75" s="30" t="s">
        <v>233</v>
      </c>
      <c r="D75" s="31">
        <v>43434</v>
      </c>
      <c r="E75" s="32" t="s">
        <v>205</v>
      </c>
      <c r="F75" s="32" t="s">
        <v>206</v>
      </c>
      <c r="G75" s="32" t="s">
        <v>207</v>
      </c>
      <c r="H75" s="32" t="s">
        <v>3917</v>
      </c>
      <c r="I75" s="32" t="s">
        <v>3918</v>
      </c>
      <c r="J75" s="32" t="s">
        <v>3919</v>
      </c>
      <c r="K75" s="29" t="s">
        <v>5306</v>
      </c>
      <c r="L75" s="32" t="s">
        <v>211</v>
      </c>
      <c r="M75" s="32" t="s">
        <v>211</v>
      </c>
      <c r="N75" s="32" t="s">
        <v>211</v>
      </c>
      <c r="O75" s="32" t="s">
        <v>211</v>
      </c>
      <c r="P75" s="32" t="s">
        <v>212</v>
      </c>
      <c r="Q75" s="29">
        <v>412100</v>
      </c>
      <c r="R75" s="32" t="s">
        <v>3935</v>
      </c>
      <c r="S75" s="32" t="str">
        <f t="shared" si="3"/>
        <v>12018-00072</v>
      </c>
      <c r="T75" s="32" t="s">
        <v>4157</v>
      </c>
      <c r="U75" s="38" t="s">
        <v>4158</v>
      </c>
      <c r="V75" s="38" t="s">
        <v>4159</v>
      </c>
      <c r="W75" s="38" t="s">
        <v>4024</v>
      </c>
      <c r="X75" s="29">
        <v>1</v>
      </c>
      <c r="Y75" s="32" t="s">
        <v>4160</v>
      </c>
      <c r="Z75" s="31">
        <v>19426</v>
      </c>
      <c r="AA75" s="29">
        <f t="shared" ca="1" si="4"/>
        <v>65</v>
      </c>
      <c r="AB75" s="33" t="s">
        <v>220</v>
      </c>
      <c r="AC75" s="31">
        <v>42852</v>
      </c>
      <c r="AD75" s="276">
        <v>5</v>
      </c>
      <c r="AE75" s="276">
        <v>1</v>
      </c>
      <c r="AF75" s="276">
        <v>6</v>
      </c>
      <c r="AG75" s="29">
        <v>1</v>
      </c>
      <c r="AH75" s="294">
        <v>2</v>
      </c>
      <c r="AI75" s="294"/>
      <c r="AJ75" s="294"/>
      <c r="AK75" s="358">
        <f t="shared" si="5"/>
        <v>0</v>
      </c>
      <c r="AL75" s="288"/>
      <c r="AM75" s="288"/>
      <c r="AN75" s="288"/>
      <c r="AO75" s="288"/>
      <c r="AP75" s="29">
        <v>1</v>
      </c>
      <c r="AQ75" s="31"/>
      <c r="AR75" s="29"/>
      <c r="AS75" s="31"/>
      <c r="AT75" s="31"/>
      <c r="AU75" s="381"/>
      <c r="AV75" s="381"/>
    </row>
    <row r="76" spans="1:48" s="292" customFormat="1" ht="15" customHeight="1">
      <c r="A76" s="28">
        <v>73</v>
      </c>
      <c r="B76" s="29">
        <v>2018</v>
      </c>
      <c r="C76" s="30" t="s">
        <v>233</v>
      </c>
      <c r="D76" s="31">
        <v>43434</v>
      </c>
      <c r="E76" s="32" t="s">
        <v>205</v>
      </c>
      <c r="F76" s="32" t="s">
        <v>206</v>
      </c>
      <c r="G76" s="32" t="s">
        <v>207</v>
      </c>
      <c r="H76" s="32" t="s">
        <v>3917</v>
      </c>
      <c r="I76" s="32" t="s">
        <v>3918</v>
      </c>
      <c r="J76" s="32" t="s">
        <v>3919</v>
      </c>
      <c r="K76" s="29" t="s">
        <v>5682</v>
      </c>
      <c r="L76" s="32" t="s">
        <v>211</v>
      </c>
      <c r="M76" s="32" t="s">
        <v>211</v>
      </c>
      <c r="N76" s="32" t="s">
        <v>1745</v>
      </c>
      <c r="O76" s="32" t="s">
        <v>1745</v>
      </c>
      <c r="P76" s="32" t="s">
        <v>212</v>
      </c>
      <c r="Q76" s="29"/>
      <c r="R76" s="32" t="s">
        <v>3965</v>
      </c>
      <c r="S76" s="32" t="str">
        <f t="shared" si="3"/>
        <v>12018-00073</v>
      </c>
      <c r="T76" s="32" t="s">
        <v>4161</v>
      </c>
      <c r="U76" s="38" t="s">
        <v>4162</v>
      </c>
      <c r="V76" s="38" t="s">
        <v>4163</v>
      </c>
      <c r="W76" s="38" t="s">
        <v>4164</v>
      </c>
      <c r="X76" s="29">
        <v>1</v>
      </c>
      <c r="Y76" s="32" t="s">
        <v>4165</v>
      </c>
      <c r="Z76" s="31">
        <v>16788</v>
      </c>
      <c r="AA76" s="29">
        <f t="shared" ca="1" si="4"/>
        <v>72</v>
      </c>
      <c r="AB76" s="33" t="s">
        <v>218</v>
      </c>
      <c r="AC76" s="31">
        <v>43005</v>
      </c>
      <c r="AD76" s="276">
        <v>4</v>
      </c>
      <c r="AE76" s="276">
        <v>9</v>
      </c>
      <c r="AF76" s="276">
        <v>10</v>
      </c>
      <c r="AG76" s="29">
        <v>1</v>
      </c>
      <c r="AH76" s="294">
        <v>2</v>
      </c>
      <c r="AI76" s="294"/>
      <c r="AJ76" s="294"/>
      <c r="AK76" s="358">
        <f t="shared" si="5"/>
        <v>0</v>
      </c>
      <c r="AL76" s="288"/>
      <c r="AM76" s="288"/>
      <c r="AN76" s="288"/>
      <c r="AO76" s="288"/>
      <c r="AP76" s="29">
        <v>2</v>
      </c>
      <c r="AQ76" s="31">
        <v>43206</v>
      </c>
      <c r="AR76" s="29">
        <v>6</v>
      </c>
      <c r="AS76" s="31"/>
      <c r="AT76" s="376">
        <v>43206</v>
      </c>
      <c r="AU76" s="381"/>
      <c r="AV76" s="381"/>
    </row>
    <row r="77" spans="1:48" s="292" customFormat="1" ht="15" customHeight="1">
      <c r="A77" s="28">
        <v>74</v>
      </c>
      <c r="B77" s="29">
        <v>2018</v>
      </c>
      <c r="C77" s="30" t="s">
        <v>233</v>
      </c>
      <c r="D77" s="31">
        <v>43434</v>
      </c>
      <c r="E77" s="32" t="s">
        <v>205</v>
      </c>
      <c r="F77" s="32" t="s">
        <v>206</v>
      </c>
      <c r="G77" s="32" t="s">
        <v>207</v>
      </c>
      <c r="H77" s="32" t="s">
        <v>3917</v>
      </c>
      <c r="I77" s="32" t="s">
        <v>3918</v>
      </c>
      <c r="J77" s="32" t="s">
        <v>3919</v>
      </c>
      <c r="K77" s="29" t="s">
        <v>5682</v>
      </c>
      <c r="L77" s="32" t="s">
        <v>211</v>
      </c>
      <c r="M77" s="32" t="s">
        <v>211</v>
      </c>
      <c r="N77" s="32" t="s">
        <v>1745</v>
      </c>
      <c r="O77" s="32" t="s">
        <v>1745</v>
      </c>
      <c r="P77" s="32" t="s">
        <v>212</v>
      </c>
      <c r="Q77" s="29"/>
      <c r="R77" s="32" t="s">
        <v>3965</v>
      </c>
      <c r="S77" s="32" t="str">
        <f t="shared" si="3"/>
        <v>12018-00074</v>
      </c>
      <c r="T77" s="32" t="s">
        <v>4166</v>
      </c>
      <c r="U77" s="38" t="s">
        <v>4167</v>
      </c>
      <c r="V77" s="38" t="s">
        <v>4168</v>
      </c>
      <c r="W77" s="38" t="s">
        <v>3923</v>
      </c>
      <c r="X77" s="29">
        <v>1</v>
      </c>
      <c r="Y77" s="32" t="s">
        <v>4169</v>
      </c>
      <c r="Z77" s="31">
        <v>19669</v>
      </c>
      <c r="AA77" s="29">
        <f t="shared" ca="1" si="4"/>
        <v>65</v>
      </c>
      <c r="AB77" s="33" t="s">
        <v>220</v>
      </c>
      <c r="AC77" s="31">
        <v>42852</v>
      </c>
      <c r="AD77" s="276">
        <v>4</v>
      </c>
      <c r="AE77" s="276">
        <v>1</v>
      </c>
      <c r="AF77" s="276">
        <v>11</v>
      </c>
      <c r="AG77" s="29">
        <v>1</v>
      </c>
      <c r="AH77" s="294">
        <v>2</v>
      </c>
      <c r="AI77" s="294"/>
      <c r="AJ77" s="294"/>
      <c r="AK77" s="358">
        <f t="shared" si="5"/>
        <v>0</v>
      </c>
      <c r="AL77" s="288"/>
      <c r="AM77" s="288"/>
      <c r="AN77" s="288"/>
      <c r="AO77" s="288"/>
      <c r="AP77" s="29">
        <v>1</v>
      </c>
      <c r="AQ77" s="31">
        <v>43235</v>
      </c>
      <c r="AR77" s="29">
        <v>10</v>
      </c>
      <c r="AS77" s="31"/>
      <c r="AT77" s="31"/>
      <c r="AU77" s="381"/>
      <c r="AV77" s="381"/>
    </row>
    <row r="78" spans="1:48" s="292" customFormat="1" ht="15" customHeight="1">
      <c r="A78" s="28">
        <v>75</v>
      </c>
      <c r="B78" s="29">
        <v>2018</v>
      </c>
      <c r="C78" s="30" t="s">
        <v>233</v>
      </c>
      <c r="D78" s="31">
        <v>43434</v>
      </c>
      <c r="E78" s="32" t="s">
        <v>205</v>
      </c>
      <c r="F78" s="32" t="s">
        <v>206</v>
      </c>
      <c r="G78" s="32" t="s">
        <v>207</v>
      </c>
      <c r="H78" s="32" t="s">
        <v>3917</v>
      </c>
      <c r="I78" s="32" t="s">
        <v>3918</v>
      </c>
      <c r="J78" s="32" t="s">
        <v>3919</v>
      </c>
      <c r="K78" s="29" t="s">
        <v>5680</v>
      </c>
      <c r="L78" s="32" t="s">
        <v>211</v>
      </c>
      <c r="M78" s="32" t="s">
        <v>211</v>
      </c>
      <c r="N78" s="32" t="s">
        <v>851</v>
      </c>
      <c r="O78" s="32" t="s">
        <v>851</v>
      </c>
      <c r="P78" s="32" t="s">
        <v>212</v>
      </c>
      <c r="Q78" s="29">
        <v>412200</v>
      </c>
      <c r="R78" s="32" t="s">
        <v>3931</v>
      </c>
      <c r="S78" s="32" t="str">
        <f t="shared" si="3"/>
        <v>12018-00075</v>
      </c>
      <c r="T78" s="32" t="s">
        <v>4170</v>
      </c>
      <c r="U78" s="38" t="s">
        <v>4171</v>
      </c>
      <c r="V78" s="38" t="s">
        <v>4172</v>
      </c>
      <c r="W78" s="38" t="s">
        <v>1397</v>
      </c>
      <c r="X78" s="29">
        <v>1</v>
      </c>
      <c r="Y78" s="32" t="s">
        <v>4173</v>
      </c>
      <c r="Z78" s="31">
        <v>15944</v>
      </c>
      <c r="AA78" s="29">
        <f t="shared" ca="1" si="4"/>
        <v>75</v>
      </c>
      <c r="AB78" s="33" t="s">
        <v>218</v>
      </c>
      <c r="AC78" s="31">
        <v>42852</v>
      </c>
      <c r="AD78" s="276">
        <v>4</v>
      </c>
      <c r="AE78" s="276">
        <v>1</v>
      </c>
      <c r="AF78" s="276">
        <v>11</v>
      </c>
      <c r="AG78" s="29">
        <v>1</v>
      </c>
      <c r="AH78" s="294">
        <v>2</v>
      </c>
      <c r="AI78" s="294"/>
      <c r="AJ78" s="294"/>
      <c r="AK78" s="358">
        <f t="shared" si="5"/>
        <v>0</v>
      </c>
      <c r="AL78" s="288"/>
      <c r="AM78" s="288"/>
      <c r="AN78" s="288"/>
      <c r="AO78" s="288"/>
      <c r="AP78" s="29">
        <v>1</v>
      </c>
      <c r="AQ78" s="31"/>
      <c r="AR78" s="29"/>
      <c r="AS78" s="31"/>
      <c r="AT78" s="31"/>
      <c r="AU78" s="381"/>
      <c r="AV78" s="381"/>
    </row>
    <row r="79" spans="1:48" s="292" customFormat="1">
      <c r="A79" s="28">
        <v>76</v>
      </c>
      <c r="B79" s="29">
        <v>2018</v>
      </c>
      <c r="C79" s="30" t="s">
        <v>233</v>
      </c>
      <c r="D79" s="31">
        <v>43434</v>
      </c>
      <c r="E79" s="32" t="s">
        <v>205</v>
      </c>
      <c r="F79" s="32" t="s">
        <v>206</v>
      </c>
      <c r="G79" s="32" t="s">
        <v>207</v>
      </c>
      <c r="H79" s="32" t="s">
        <v>3917</v>
      </c>
      <c r="I79" s="32" t="s">
        <v>3918</v>
      </c>
      <c r="J79" s="32" t="s">
        <v>3919</v>
      </c>
      <c r="K79" s="356" t="s">
        <v>5681</v>
      </c>
      <c r="L79" s="32" t="s">
        <v>211</v>
      </c>
      <c r="M79" s="32" t="s">
        <v>211</v>
      </c>
      <c r="N79" s="32" t="s">
        <v>914</v>
      </c>
      <c r="O79" s="32" t="s">
        <v>914</v>
      </c>
      <c r="P79" s="32" t="s">
        <v>212</v>
      </c>
      <c r="Q79" s="29">
        <v>233000</v>
      </c>
      <c r="R79" s="32" t="s">
        <v>3920</v>
      </c>
      <c r="S79" s="32" t="str">
        <f t="shared" si="3"/>
        <v>12018-00076</v>
      </c>
      <c r="T79" s="32" t="s">
        <v>4174</v>
      </c>
      <c r="U79" s="38" t="s">
        <v>4175</v>
      </c>
      <c r="V79" s="38" t="s">
        <v>4176</v>
      </c>
      <c r="W79" s="38" t="s">
        <v>1542</v>
      </c>
      <c r="X79" s="29">
        <v>1</v>
      </c>
      <c r="Y79" s="32" t="s">
        <v>4177</v>
      </c>
      <c r="Z79" s="31">
        <v>12900</v>
      </c>
      <c r="AA79" s="29">
        <f t="shared" ca="1" si="4"/>
        <v>83</v>
      </c>
      <c r="AB79" s="33" t="s">
        <v>220</v>
      </c>
      <c r="AC79" s="31">
        <v>43006</v>
      </c>
      <c r="AD79" s="276">
        <v>5</v>
      </c>
      <c r="AE79" s="276">
        <v>2</v>
      </c>
      <c r="AF79" s="276">
        <v>11</v>
      </c>
      <c r="AG79" s="29">
        <v>1</v>
      </c>
      <c r="AH79" s="294">
        <v>2</v>
      </c>
      <c r="AI79" s="294"/>
      <c r="AJ79" s="294"/>
      <c r="AK79" s="358">
        <f t="shared" si="5"/>
        <v>0</v>
      </c>
      <c r="AL79" s="288"/>
      <c r="AM79" s="288"/>
      <c r="AN79" s="288"/>
      <c r="AO79" s="288"/>
      <c r="AP79" s="29">
        <v>1</v>
      </c>
      <c r="AQ79" s="31"/>
      <c r="AR79" s="29"/>
      <c r="AS79" s="31"/>
      <c r="AT79" s="31"/>
      <c r="AU79" s="381"/>
      <c r="AV79" s="381"/>
    </row>
    <row r="80" spans="1:48" s="292" customFormat="1" ht="15" customHeight="1">
      <c r="A80" s="28">
        <v>77</v>
      </c>
      <c r="B80" s="29">
        <v>2018</v>
      </c>
      <c r="C80" s="30" t="s">
        <v>233</v>
      </c>
      <c r="D80" s="31">
        <v>43434</v>
      </c>
      <c r="E80" s="32" t="s">
        <v>205</v>
      </c>
      <c r="F80" s="32" t="s">
        <v>206</v>
      </c>
      <c r="G80" s="32" t="s">
        <v>207</v>
      </c>
      <c r="H80" s="32" t="s">
        <v>3917</v>
      </c>
      <c r="I80" s="32" t="s">
        <v>3918</v>
      </c>
      <c r="J80" s="32" t="s">
        <v>3919</v>
      </c>
      <c r="K80" s="356" t="s">
        <v>5681</v>
      </c>
      <c r="L80" s="32" t="s">
        <v>211</v>
      </c>
      <c r="M80" s="32" t="s">
        <v>211</v>
      </c>
      <c r="N80" s="32" t="s">
        <v>914</v>
      </c>
      <c r="O80" s="32" t="s">
        <v>914</v>
      </c>
      <c r="P80" s="32" t="s">
        <v>212</v>
      </c>
      <c r="Q80" s="29">
        <v>233000</v>
      </c>
      <c r="R80" s="32" t="s">
        <v>3920</v>
      </c>
      <c r="S80" s="32" t="str">
        <f t="shared" si="3"/>
        <v>12018-00077</v>
      </c>
      <c r="T80" s="32" t="s">
        <v>4178</v>
      </c>
      <c r="U80" s="38" t="s">
        <v>4179</v>
      </c>
      <c r="V80" s="38" t="s">
        <v>4180</v>
      </c>
      <c r="W80" s="38" t="s">
        <v>1561</v>
      </c>
      <c r="X80" s="29">
        <v>1</v>
      </c>
      <c r="Y80" s="32" t="s">
        <v>4181</v>
      </c>
      <c r="Z80" s="31">
        <v>17205</v>
      </c>
      <c r="AA80" s="29">
        <f t="shared" ca="1" si="4"/>
        <v>71</v>
      </c>
      <c r="AB80" s="33" t="s">
        <v>220</v>
      </c>
      <c r="AC80" s="31">
        <v>42246</v>
      </c>
      <c r="AD80" s="276">
        <v>4</v>
      </c>
      <c r="AE80" s="276">
        <v>1</v>
      </c>
      <c r="AF80" s="276">
        <v>11</v>
      </c>
      <c r="AG80" s="29">
        <v>1</v>
      </c>
      <c r="AH80" s="294">
        <v>2</v>
      </c>
      <c r="AI80" s="294"/>
      <c r="AJ80" s="294"/>
      <c r="AK80" s="358">
        <f t="shared" si="5"/>
        <v>0</v>
      </c>
      <c r="AL80" s="288"/>
      <c r="AM80" s="288"/>
      <c r="AN80" s="288"/>
      <c r="AO80" s="288"/>
      <c r="AP80" s="29">
        <v>1</v>
      </c>
      <c r="AQ80" s="31"/>
      <c r="AR80" s="29"/>
      <c r="AS80" s="31"/>
      <c r="AT80" s="31"/>
      <c r="AU80" s="381"/>
      <c r="AV80" s="381"/>
    </row>
    <row r="81" spans="1:48" s="292" customFormat="1" ht="15" customHeight="1">
      <c r="A81" s="28">
        <v>78</v>
      </c>
      <c r="B81" s="29">
        <v>2018</v>
      </c>
      <c r="C81" s="30" t="s">
        <v>233</v>
      </c>
      <c r="D81" s="31">
        <v>43434</v>
      </c>
      <c r="E81" s="32" t="s">
        <v>205</v>
      </c>
      <c r="F81" s="32" t="s">
        <v>206</v>
      </c>
      <c r="G81" s="32" t="s">
        <v>207</v>
      </c>
      <c r="H81" s="32" t="s">
        <v>3917</v>
      </c>
      <c r="I81" s="32" t="s">
        <v>3918</v>
      </c>
      <c r="J81" s="32" t="s">
        <v>3919</v>
      </c>
      <c r="K81" s="29" t="s">
        <v>5075</v>
      </c>
      <c r="L81" s="32" t="s">
        <v>211</v>
      </c>
      <c r="M81" s="32" t="s">
        <v>211</v>
      </c>
      <c r="N81" s="32" t="s">
        <v>3832</v>
      </c>
      <c r="O81" s="32" t="s">
        <v>3832</v>
      </c>
      <c r="P81" s="32" t="s">
        <v>212</v>
      </c>
      <c r="Q81" s="29">
        <v>412000</v>
      </c>
      <c r="R81" s="32" t="s">
        <v>3927</v>
      </c>
      <c r="S81" s="32" t="str">
        <f t="shared" si="3"/>
        <v>12018-00078</v>
      </c>
      <c r="T81" s="32" t="s">
        <v>4182</v>
      </c>
      <c r="U81" s="38" t="s">
        <v>1179</v>
      </c>
      <c r="V81" s="38" t="s">
        <v>4183</v>
      </c>
      <c r="W81" s="38" t="s">
        <v>965</v>
      </c>
      <c r="X81" s="29">
        <v>1</v>
      </c>
      <c r="Y81" s="32" t="s">
        <v>4184</v>
      </c>
      <c r="Z81" s="31">
        <v>13120</v>
      </c>
      <c r="AA81" s="29">
        <f t="shared" ca="1" si="4"/>
        <v>83</v>
      </c>
      <c r="AB81" s="33" t="s">
        <v>218</v>
      </c>
      <c r="AC81" s="31">
        <v>40499</v>
      </c>
      <c r="AD81" s="276">
        <v>4</v>
      </c>
      <c r="AE81" s="276">
        <v>1</v>
      </c>
      <c r="AF81" s="276">
        <v>8</v>
      </c>
      <c r="AG81" s="29">
        <v>1</v>
      </c>
      <c r="AH81" s="294">
        <v>2</v>
      </c>
      <c r="AI81" s="294"/>
      <c r="AJ81" s="294"/>
      <c r="AK81" s="358">
        <f t="shared" si="5"/>
        <v>0</v>
      </c>
      <c r="AL81" s="288"/>
      <c r="AM81" s="288"/>
      <c r="AN81" s="288"/>
      <c r="AO81" s="288"/>
      <c r="AP81" s="29">
        <v>1</v>
      </c>
      <c r="AQ81" s="31"/>
      <c r="AR81" s="29"/>
      <c r="AS81" s="31"/>
      <c r="AT81" s="31"/>
      <c r="AU81" s="381"/>
      <c r="AV81" s="381"/>
    </row>
    <row r="82" spans="1:48" s="292" customFormat="1" ht="15" customHeight="1">
      <c r="A82" s="28">
        <v>79</v>
      </c>
      <c r="B82" s="29">
        <v>2018</v>
      </c>
      <c r="C82" s="30" t="s">
        <v>233</v>
      </c>
      <c r="D82" s="31">
        <v>43434</v>
      </c>
      <c r="E82" s="32" t="s">
        <v>205</v>
      </c>
      <c r="F82" s="32" t="s">
        <v>206</v>
      </c>
      <c r="G82" s="32" t="s">
        <v>207</v>
      </c>
      <c r="H82" s="32" t="s">
        <v>3917</v>
      </c>
      <c r="I82" s="32" t="s">
        <v>3918</v>
      </c>
      <c r="J82" s="32" t="s">
        <v>3919</v>
      </c>
      <c r="K82" s="29" t="s">
        <v>5680</v>
      </c>
      <c r="L82" s="32" t="s">
        <v>211</v>
      </c>
      <c r="M82" s="32" t="s">
        <v>211</v>
      </c>
      <c r="N82" s="32" t="s">
        <v>851</v>
      </c>
      <c r="O82" s="32" t="s">
        <v>851</v>
      </c>
      <c r="P82" s="32" t="s">
        <v>212</v>
      </c>
      <c r="Q82" s="29">
        <v>412200</v>
      </c>
      <c r="R82" s="32" t="s">
        <v>3931</v>
      </c>
      <c r="S82" s="32" t="str">
        <f t="shared" si="3"/>
        <v>12018-00079</v>
      </c>
      <c r="T82" s="32" t="s">
        <v>4185</v>
      </c>
      <c r="U82" s="38" t="s">
        <v>4186</v>
      </c>
      <c r="V82" s="38" t="s">
        <v>4187</v>
      </c>
      <c r="W82" s="38" t="s">
        <v>4188</v>
      </c>
      <c r="X82" s="29">
        <v>1</v>
      </c>
      <c r="Y82" s="32" t="s">
        <v>4189</v>
      </c>
      <c r="Z82" s="31">
        <v>17765</v>
      </c>
      <c r="AA82" s="29">
        <f t="shared" ca="1" si="4"/>
        <v>70</v>
      </c>
      <c r="AB82" s="33" t="s">
        <v>218</v>
      </c>
      <c r="AC82" s="31">
        <v>42852</v>
      </c>
      <c r="AD82" s="276">
        <v>4</v>
      </c>
      <c r="AE82" s="276">
        <v>2</v>
      </c>
      <c r="AF82" s="276">
        <v>10</v>
      </c>
      <c r="AG82" s="29">
        <v>1</v>
      </c>
      <c r="AH82" s="294">
        <v>2</v>
      </c>
      <c r="AI82" s="294"/>
      <c r="AJ82" s="294"/>
      <c r="AK82" s="358">
        <f t="shared" si="5"/>
        <v>0</v>
      </c>
      <c r="AL82" s="288"/>
      <c r="AM82" s="288"/>
      <c r="AN82" s="288"/>
      <c r="AO82" s="288"/>
      <c r="AP82" s="29">
        <v>1</v>
      </c>
      <c r="AQ82" s="31"/>
      <c r="AR82" s="29"/>
      <c r="AS82" s="31"/>
      <c r="AT82" s="31"/>
      <c r="AU82" s="381"/>
      <c r="AV82" s="381"/>
    </row>
    <row r="83" spans="1:48" s="292" customFormat="1" ht="15" customHeight="1">
      <c r="A83" s="28">
        <v>80</v>
      </c>
      <c r="B83" s="29">
        <v>2018</v>
      </c>
      <c r="C83" s="30" t="s">
        <v>233</v>
      </c>
      <c r="D83" s="31">
        <v>43434</v>
      </c>
      <c r="E83" s="32" t="s">
        <v>205</v>
      </c>
      <c r="F83" s="32" t="s">
        <v>206</v>
      </c>
      <c r="G83" s="32" t="s">
        <v>207</v>
      </c>
      <c r="H83" s="32" t="s">
        <v>3917</v>
      </c>
      <c r="I83" s="32" t="s">
        <v>3918</v>
      </c>
      <c r="J83" s="32" t="s">
        <v>3919</v>
      </c>
      <c r="K83" s="29" t="s">
        <v>5680</v>
      </c>
      <c r="L83" s="32" t="s">
        <v>211</v>
      </c>
      <c r="M83" s="32" t="s">
        <v>211</v>
      </c>
      <c r="N83" s="32" t="s">
        <v>851</v>
      </c>
      <c r="O83" s="32" t="s">
        <v>851</v>
      </c>
      <c r="P83" s="32" t="s">
        <v>212</v>
      </c>
      <c r="Q83" s="29">
        <v>412200</v>
      </c>
      <c r="R83" s="32" t="s">
        <v>3931</v>
      </c>
      <c r="S83" s="32" t="str">
        <f t="shared" si="3"/>
        <v>12018-00080</v>
      </c>
      <c r="T83" s="32" t="s">
        <v>4190</v>
      </c>
      <c r="U83" s="38" t="s">
        <v>4191</v>
      </c>
      <c r="V83" s="38" t="s">
        <v>4192</v>
      </c>
      <c r="W83" s="38" t="s">
        <v>904</v>
      </c>
      <c r="X83" s="29">
        <v>1</v>
      </c>
      <c r="Y83" s="32" t="s">
        <v>4193</v>
      </c>
      <c r="Z83" s="31">
        <v>12916</v>
      </c>
      <c r="AA83" s="29">
        <f t="shared" ca="1" si="4"/>
        <v>83</v>
      </c>
      <c r="AB83" s="33" t="s">
        <v>218</v>
      </c>
      <c r="AC83" s="31">
        <v>42852</v>
      </c>
      <c r="AD83" s="276">
        <v>4</v>
      </c>
      <c r="AE83" s="276">
        <v>2</v>
      </c>
      <c r="AF83" s="276">
        <v>10</v>
      </c>
      <c r="AG83" s="29">
        <v>1</v>
      </c>
      <c r="AH83" s="294">
        <v>2</v>
      </c>
      <c r="AI83" s="294"/>
      <c r="AJ83" s="294"/>
      <c r="AK83" s="358">
        <f t="shared" si="5"/>
        <v>0</v>
      </c>
      <c r="AL83" s="288"/>
      <c r="AM83" s="288"/>
      <c r="AN83" s="288"/>
      <c r="AO83" s="288"/>
      <c r="AP83" s="29">
        <v>1</v>
      </c>
      <c r="AQ83" s="31"/>
      <c r="AR83" s="29"/>
      <c r="AS83" s="31"/>
      <c r="AT83" s="31"/>
      <c r="AU83" s="381"/>
      <c r="AV83" s="381"/>
    </row>
    <row r="84" spans="1:48" s="292" customFormat="1" ht="15" customHeight="1">
      <c r="A84" s="28">
        <v>81</v>
      </c>
      <c r="B84" s="29">
        <v>2018</v>
      </c>
      <c r="C84" s="30" t="s">
        <v>233</v>
      </c>
      <c r="D84" s="31">
        <v>43434</v>
      </c>
      <c r="E84" s="32" t="s">
        <v>205</v>
      </c>
      <c r="F84" s="32" t="s">
        <v>206</v>
      </c>
      <c r="G84" s="32" t="s">
        <v>207</v>
      </c>
      <c r="H84" s="32" t="s">
        <v>3917</v>
      </c>
      <c r="I84" s="32" t="s">
        <v>3918</v>
      </c>
      <c r="J84" s="32" t="s">
        <v>3919</v>
      </c>
      <c r="K84" s="356" t="s">
        <v>5681</v>
      </c>
      <c r="L84" s="32" t="s">
        <v>211</v>
      </c>
      <c r="M84" s="32" t="s">
        <v>211</v>
      </c>
      <c r="N84" s="32" t="s">
        <v>914</v>
      </c>
      <c r="O84" s="32" t="s">
        <v>914</v>
      </c>
      <c r="P84" s="32" t="s">
        <v>212</v>
      </c>
      <c r="Q84" s="29">
        <v>233000</v>
      </c>
      <c r="R84" s="32" t="s">
        <v>3920</v>
      </c>
      <c r="S84" s="32" t="str">
        <f t="shared" si="3"/>
        <v>12018-00081</v>
      </c>
      <c r="T84" s="32" t="s">
        <v>4194</v>
      </c>
      <c r="U84" s="38" t="s">
        <v>4195</v>
      </c>
      <c r="V84" s="38" t="s">
        <v>4196</v>
      </c>
      <c r="W84" s="38" t="s">
        <v>4197</v>
      </c>
      <c r="X84" s="29">
        <v>1</v>
      </c>
      <c r="Y84" s="32" t="s">
        <v>4198</v>
      </c>
      <c r="Z84" s="31">
        <v>20296</v>
      </c>
      <c r="AA84" s="29">
        <f t="shared" ca="1" si="4"/>
        <v>63</v>
      </c>
      <c r="AB84" s="33" t="s">
        <v>220</v>
      </c>
      <c r="AC84" s="31">
        <v>43045</v>
      </c>
      <c r="AD84" s="276">
        <v>4</v>
      </c>
      <c r="AE84" s="276">
        <v>1</v>
      </c>
      <c r="AF84" s="276">
        <v>10</v>
      </c>
      <c r="AG84" s="29">
        <v>1</v>
      </c>
      <c r="AH84" s="294">
        <v>2</v>
      </c>
      <c r="AI84" s="294"/>
      <c r="AJ84" s="294"/>
      <c r="AK84" s="358">
        <f t="shared" si="5"/>
        <v>0</v>
      </c>
      <c r="AL84" s="288"/>
      <c r="AM84" s="288"/>
      <c r="AN84" s="288"/>
      <c r="AO84" s="288"/>
      <c r="AP84" s="29">
        <v>1</v>
      </c>
      <c r="AQ84" s="31"/>
      <c r="AR84" s="29"/>
      <c r="AS84" s="31"/>
      <c r="AT84" s="31"/>
      <c r="AU84" s="381"/>
      <c r="AV84" s="381"/>
    </row>
    <row r="85" spans="1:48" s="292" customFormat="1">
      <c r="A85" s="28">
        <v>82</v>
      </c>
      <c r="B85" s="29">
        <v>2018</v>
      </c>
      <c r="C85" s="30" t="s">
        <v>233</v>
      </c>
      <c r="D85" s="31">
        <v>43434</v>
      </c>
      <c r="E85" s="32" t="s">
        <v>205</v>
      </c>
      <c r="F85" s="32" t="s">
        <v>206</v>
      </c>
      <c r="G85" s="32" t="s">
        <v>207</v>
      </c>
      <c r="H85" s="32" t="s">
        <v>3917</v>
      </c>
      <c r="I85" s="32" t="s">
        <v>3918</v>
      </c>
      <c r="J85" s="32" t="s">
        <v>3919</v>
      </c>
      <c r="K85" s="356" t="s">
        <v>5681</v>
      </c>
      <c r="L85" s="32" t="s">
        <v>211</v>
      </c>
      <c r="M85" s="32" t="s">
        <v>211</v>
      </c>
      <c r="N85" s="32" t="s">
        <v>914</v>
      </c>
      <c r="O85" s="32" t="s">
        <v>914</v>
      </c>
      <c r="P85" s="32" t="s">
        <v>212</v>
      </c>
      <c r="Q85" s="29">
        <v>233000</v>
      </c>
      <c r="R85" s="32" t="s">
        <v>3920</v>
      </c>
      <c r="S85" s="32" t="str">
        <f t="shared" si="3"/>
        <v>12018-00082</v>
      </c>
      <c r="T85" s="32" t="s">
        <v>4199</v>
      </c>
      <c r="U85" s="38" t="s">
        <v>4200</v>
      </c>
      <c r="V85" s="38" t="s">
        <v>4201</v>
      </c>
      <c r="W85" s="38" t="s">
        <v>1323</v>
      </c>
      <c r="X85" s="29">
        <v>1</v>
      </c>
      <c r="Y85" s="32" t="s">
        <v>4202</v>
      </c>
      <c r="Z85" s="31">
        <v>16980</v>
      </c>
      <c r="AA85" s="29">
        <f t="shared" ca="1" si="4"/>
        <v>72</v>
      </c>
      <c r="AB85" s="33" t="s">
        <v>220</v>
      </c>
      <c r="AC85" s="31">
        <v>42852</v>
      </c>
      <c r="AD85" s="276">
        <v>5</v>
      </c>
      <c r="AE85" s="276">
        <v>2</v>
      </c>
      <c r="AF85" s="276">
        <v>10</v>
      </c>
      <c r="AG85" s="29">
        <v>1</v>
      </c>
      <c r="AH85" s="294">
        <v>2</v>
      </c>
      <c r="AI85" s="294"/>
      <c r="AJ85" s="294"/>
      <c r="AK85" s="358">
        <f t="shared" si="5"/>
        <v>0</v>
      </c>
      <c r="AL85" s="288"/>
      <c r="AM85" s="288"/>
      <c r="AN85" s="288"/>
      <c r="AO85" s="288"/>
      <c r="AP85" s="29">
        <v>1</v>
      </c>
      <c r="AQ85" s="31"/>
      <c r="AR85" s="29"/>
      <c r="AS85" s="31"/>
      <c r="AT85" s="31"/>
      <c r="AU85" s="381"/>
      <c r="AV85" s="381"/>
    </row>
    <row r="86" spans="1:48" s="292" customFormat="1" ht="15" customHeight="1">
      <c r="A86" s="28">
        <v>83</v>
      </c>
      <c r="B86" s="29">
        <v>2018</v>
      </c>
      <c r="C86" s="30" t="s">
        <v>233</v>
      </c>
      <c r="D86" s="31">
        <v>43434</v>
      </c>
      <c r="E86" s="32" t="s">
        <v>205</v>
      </c>
      <c r="F86" s="32" t="s">
        <v>206</v>
      </c>
      <c r="G86" s="32" t="s">
        <v>207</v>
      </c>
      <c r="H86" s="32" t="s">
        <v>3917</v>
      </c>
      <c r="I86" s="32" t="s">
        <v>3918</v>
      </c>
      <c r="J86" s="32" t="s">
        <v>3919</v>
      </c>
      <c r="K86" s="29" t="s">
        <v>5306</v>
      </c>
      <c r="L86" s="32" t="s">
        <v>211</v>
      </c>
      <c r="M86" s="32" t="s">
        <v>211</v>
      </c>
      <c r="N86" s="32" t="s">
        <v>211</v>
      </c>
      <c r="O86" s="32" t="s">
        <v>211</v>
      </c>
      <c r="P86" s="32" t="s">
        <v>212</v>
      </c>
      <c r="Q86" s="29">
        <v>412100</v>
      </c>
      <c r="R86" s="32" t="s">
        <v>3935</v>
      </c>
      <c r="S86" s="32" t="str">
        <f t="shared" si="3"/>
        <v>12018-00083</v>
      </c>
      <c r="T86" s="32" t="s">
        <v>4203</v>
      </c>
      <c r="U86" s="38" t="s">
        <v>4204</v>
      </c>
      <c r="V86" s="38" t="s">
        <v>4205</v>
      </c>
      <c r="W86" s="38" t="s">
        <v>4206</v>
      </c>
      <c r="X86" s="29">
        <v>1</v>
      </c>
      <c r="Y86" s="32" t="s">
        <v>4207</v>
      </c>
      <c r="Z86" s="31">
        <v>14105</v>
      </c>
      <c r="AA86" s="29">
        <f t="shared" ca="1" si="4"/>
        <v>80</v>
      </c>
      <c r="AB86" s="33" t="s">
        <v>220</v>
      </c>
      <c r="AC86" s="31">
        <v>42827</v>
      </c>
      <c r="AD86" s="276">
        <v>4</v>
      </c>
      <c r="AE86" s="276">
        <v>1</v>
      </c>
      <c r="AF86" s="276">
        <v>11</v>
      </c>
      <c r="AG86" s="29">
        <v>1</v>
      </c>
      <c r="AH86" s="294">
        <v>2</v>
      </c>
      <c r="AI86" s="294"/>
      <c r="AJ86" s="294"/>
      <c r="AK86" s="358">
        <f t="shared" si="5"/>
        <v>0</v>
      </c>
      <c r="AL86" s="288"/>
      <c r="AM86" s="288"/>
      <c r="AN86" s="288"/>
      <c r="AO86" s="288"/>
      <c r="AP86" s="29">
        <v>1</v>
      </c>
      <c r="AQ86" s="31"/>
      <c r="AR86" s="29"/>
      <c r="AS86" s="31"/>
      <c r="AT86" s="31"/>
      <c r="AU86" s="381"/>
      <c r="AV86" s="381"/>
    </row>
    <row r="87" spans="1:48" s="292" customFormat="1">
      <c r="A87" s="28">
        <v>84</v>
      </c>
      <c r="B87" s="29">
        <v>2018</v>
      </c>
      <c r="C87" s="30" t="s">
        <v>233</v>
      </c>
      <c r="D87" s="31">
        <v>43434</v>
      </c>
      <c r="E87" s="32" t="s">
        <v>205</v>
      </c>
      <c r="F87" s="32" t="s">
        <v>206</v>
      </c>
      <c r="G87" s="32" t="s">
        <v>207</v>
      </c>
      <c r="H87" s="32" t="s">
        <v>3917</v>
      </c>
      <c r="I87" s="32" t="s">
        <v>3918</v>
      </c>
      <c r="J87" s="32" t="s">
        <v>3919</v>
      </c>
      <c r="K87" s="29" t="s">
        <v>5680</v>
      </c>
      <c r="L87" s="32" t="s">
        <v>211</v>
      </c>
      <c r="M87" s="32" t="s">
        <v>211</v>
      </c>
      <c r="N87" s="32" t="s">
        <v>851</v>
      </c>
      <c r="O87" s="32" t="s">
        <v>851</v>
      </c>
      <c r="P87" s="32" t="s">
        <v>212</v>
      </c>
      <c r="Q87" s="29">
        <v>412200</v>
      </c>
      <c r="R87" s="32" t="s">
        <v>3931</v>
      </c>
      <c r="S87" s="32" t="str">
        <f t="shared" si="3"/>
        <v>12018-00084</v>
      </c>
      <c r="T87" s="32" t="s">
        <v>4208</v>
      </c>
      <c r="U87" s="38" t="s">
        <v>4209</v>
      </c>
      <c r="V87" s="38" t="s">
        <v>4210</v>
      </c>
      <c r="W87" s="38" t="s">
        <v>4211</v>
      </c>
      <c r="X87" s="29">
        <v>1</v>
      </c>
      <c r="Y87" s="32" t="s">
        <v>4212</v>
      </c>
      <c r="Z87" s="31">
        <v>15585</v>
      </c>
      <c r="AA87" s="29">
        <f t="shared" ca="1" si="4"/>
        <v>76</v>
      </c>
      <c r="AB87" s="33" t="s">
        <v>218</v>
      </c>
      <c r="AC87" s="31">
        <v>42852</v>
      </c>
      <c r="AD87" s="276">
        <v>5</v>
      </c>
      <c r="AE87" s="276">
        <v>2</v>
      </c>
      <c r="AF87" s="276">
        <v>10</v>
      </c>
      <c r="AG87" s="29">
        <v>1</v>
      </c>
      <c r="AH87" s="294">
        <v>2</v>
      </c>
      <c r="AI87" s="294"/>
      <c r="AJ87" s="294"/>
      <c r="AK87" s="358">
        <f t="shared" si="5"/>
        <v>0</v>
      </c>
      <c r="AL87" s="288"/>
      <c r="AM87" s="288"/>
      <c r="AN87" s="288"/>
      <c r="AO87" s="288"/>
      <c r="AP87" s="29">
        <v>1</v>
      </c>
      <c r="AQ87" s="31"/>
      <c r="AR87" s="29"/>
      <c r="AS87" s="31"/>
      <c r="AT87" s="31"/>
      <c r="AU87" s="381"/>
      <c r="AV87" s="381"/>
    </row>
    <row r="88" spans="1:48" s="292" customFormat="1" ht="15" customHeight="1">
      <c r="A88" s="28">
        <v>85</v>
      </c>
      <c r="B88" s="29">
        <v>2018</v>
      </c>
      <c r="C88" s="30" t="s">
        <v>233</v>
      </c>
      <c r="D88" s="31">
        <v>43434</v>
      </c>
      <c r="E88" s="32" t="s">
        <v>205</v>
      </c>
      <c r="F88" s="32" t="s">
        <v>206</v>
      </c>
      <c r="G88" s="32" t="s">
        <v>207</v>
      </c>
      <c r="H88" s="32" t="s">
        <v>3917</v>
      </c>
      <c r="I88" s="32" t="s">
        <v>3918</v>
      </c>
      <c r="J88" s="32" t="s">
        <v>3919</v>
      </c>
      <c r="K88" s="29" t="s">
        <v>5680</v>
      </c>
      <c r="L88" s="32" t="s">
        <v>211</v>
      </c>
      <c r="M88" s="32" t="s">
        <v>211</v>
      </c>
      <c r="N88" s="32" t="s">
        <v>851</v>
      </c>
      <c r="O88" s="32" t="s">
        <v>851</v>
      </c>
      <c r="P88" s="32" t="s">
        <v>212</v>
      </c>
      <c r="Q88" s="29">
        <v>412200</v>
      </c>
      <c r="R88" s="32" t="s">
        <v>3931</v>
      </c>
      <c r="S88" s="32" t="str">
        <f t="shared" si="3"/>
        <v>12018-00085</v>
      </c>
      <c r="T88" s="32" t="s">
        <v>4213</v>
      </c>
      <c r="U88" s="38" t="s">
        <v>4214</v>
      </c>
      <c r="V88" s="38" t="s">
        <v>4215</v>
      </c>
      <c r="W88" s="38" t="s">
        <v>4216</v>
      </c>
      <c r="X88" s="29">
        <v>1</v>
      </c>
      <c r="Y88" s="32" t="s">
        <v>4217</v>
      </c>
      <c r="Z88" s="31">
        <v>18842</v>
      </c>
      <c r="AA88" s="29">
        <f t="shared" ca="1" si="4"/>
        <v>67</v>
      </c>
      <c r="AB88" s="33" t="s">
        <v>218</v>
      </c>
      <c r="AC88" s="31">
        <v>42852</v>
      </c>
      <c r="AD88" s="276">
        <v>4</v>
      </c>
      <c r="AE88" s="276">
        <v>2</v>
      </c>
      <c r="AF88" s="276">
        <v>10</v>
      </c>
      <c r="AG88" s="29">
        <v>1</v>
      </c>
      <c r="AH88" s="294">
        <v>2</v>
      </c>
      <c r="AI88" s="294"/>
      <c r="AJ88" s="294"/>
      <c r="AK88" s="358">
        <f t="shared" si="5"/>
        <v>0</v>
      </c>
      <c r="AL88" s="288"/>
      <c r="AM88" s="288"/>
      <c r="AN88" s="288"/>
      <c r="AO88" s="288"/>
      <c r="AP88" s="29">
        <v>1</v>
      </c>
      <c r="AQ88" s="31"/>
      <c r="AR88" s="29"/>
      <c r="AS88" s="31"/>
      <c r="AT88" s="31"/>
      <c r="AU88" s="381"/>
      <c r="AV88" s="381"/>
    </row>
    <row r="89" spans="1:48" s="292" customFormat="1" ht="15" customHeight="1">
      <c r="A89" s="28">
        <v>86</v>
      </c>
      <c r="B89" s="29">
        <v>2018</v>
      </c>
      <c r="C89" s="30" t="s">
        <v>233</v>
      </c>
      <c r="D89" s="31">
        <v>43434</v>
      </c>
      <c r="E89" s="32" t="s">
        <v>205</v>
      </c>
      <c r="F89" s="32" t="s">
        <v>206</v>
      </c>
      <c r="G89" s="32" t="s">
        <v>207</v>
      </c>
      <c r="H89" s="32" t="s">
        <v>3917</v>
      </c>
      <c r="I89" s="32" t="s">
        <v>3918</v>
      </c>
      <c r="J89" s="32" t="s">
        <v>3919</v>
      </c>
      <c r="K89" s="29" t="s">
        <v>5682</v>
      </c>
      <c r="L89" s="32" t="s">
        <v>211</v>
      </c>
      <c r="M89" s="32" t="s">
        <v>211</v>
      </c>
      <c r="N89" s="32" t="s">
        <v>1745</v>
      </c>
      <c r="O89" s="32" t="s">
        <v>1745</v>
      </c>
      <c r="P89" s="32" t="s">
        <v>212</v>
      </c>
      <c r="Q89" s="29"/>
      <c r="R89" s="32" t="s">
        <v>3965</v>
      </c>
      <c r="S89" s="32" t="str">
        <f t="shared" si="3"/>
        <v>12018-00086</v>
      </c>
      <c r="T89" s="32" t="s">
        <v>4218</v>
      </c>
      <c r="U89" s="38" t="s">
        <v>4219</v>
      </c>
      <c r="V89" s="38" t="s">
        <v>4220</v>
      </c>
      <c r="W89" s="38" t="s">
        <v>4220</v>
      </c>
      <c r="X89" s="29">
        <v>1</v>
      </c>
      <c r="Y89" s="32" t="s">
        <v>4221</v>
      </c>
      <c r="Z89" s="31">
        <v>5351</v>
      </c>
      <c r="AA89" s="29">
        <f t="shared" ca="1" si="4"/>
        <v>104</v>
      </c>
      <c r="AB89" s="33" t="s">
        <v>218</v>
      </c>
      <c r="AC89" s="31">
        <v>43054</v>
      </c>
      <c r="AD89" s="276">
        <v>4</v>
      </c>
      <c r="AE89" s="276">
        <v>1</v>
      </c>
      <c r="AF89" s="276">
        <v>10</v>
      </c>
      <c r="AG89" s="29">
        <v>1</v>
      </c>
      <c r="AH89" s="294">
        <v>2</v>
      </c>
      <c r="AI89" s="294"/>
      <c r="AJ89" s="294"/>
      <c r="AK89" s="358">
        <f t="shared" si="5"/>
        <v>0</v>
      </c>
      <c r="AL89" s="288"/>
      <c r="AM89" s="288"/>
      <c r="AN89" s="288"/>
      <c r="AO89" s="288"/>
      <c r="AP89" s="29">
        <v>1</v>
      </c>
      <c r="AQ89" s="31">
        <v>43235</v>
      </c>
      <c r="AR89" s="29">
        <v>10</v>
      </c>
      <c r="AS89" s="31"/>
      <c r="AT89" s="31"/>
      <c r="AU89" s="381"/>
      <c r="AV89" s="381"/>
    </row>
    <row r="90" spans="1:48" s="292" customFormat="1" ht="15" customHeight="1">
      <c r="A90" s="28">
        <v>87</v>
      </c>
      <c r="B90" s="29">
        <v>2018</v>
      </c>
      <c r="C90" s="30" t="s">
        <v>233</v>
      </c>
      <c r="D90" s="31">
        <v>43434</v>
      </c>
      <c r="E90" s="32" t="s">
        <v>205</v>
      </c>
      <c r="F90" s="32" t="s">
        <v>206</v>
      </c>
      <c r="G90" s="32" t="s">
        <v>207</v>
      </c>
      <c r="H90" s="32" t="s">
        <v>3917</v>
      </c>
      <c r="I90" s="32" t="s">
        <v>3918</v>
      </c>
      <c r="J90" s="32" t="s">
        <v>3919</v>
      </c>
      <c r="K90" s="29" t="s">
        <v>5680</v>
      </c>
      <c r="L90" s="32" t="s">
        <v>211</v>
      </c>
      <c r="M90" s="32" t="s">
        <v>211</v>
      </c>
      <c r="N90" s="32" t="s">
        <v>851</v>
      </c>
      <c r="O90" s="32" t="s">
        <v>851</v>
      </c>
      <c r="P90" s="32" t="s">
        <v>212</v>
      </c>
      <c r="Q90" s="29">
        <v>412200</v>
      </c>
      <c r="R90" s="32" t="s">
        <v>3931</v>
      </c>
      <c r="S90" s="32" t="str">
        <f t="shared" si="3"/>
        <v>12018-00087</v>
      </c>
      <c r="T90" s="32" t="s">
        <v>4222</v>
      </c>
      <c r="U90" s="38" t="s">
        <v>4223</v>
      </c>
      <c r="V90" s="38" t="s">
        <v>4224</v>
      </c>
      <c r="W90" s="38" t="s">
        <v>4225</v>
      </c>
      <c r="X90" s="29">
        <v>1</v>
      </c>
      <c r="Y90" s="32" t="s">
        <v>4226</v>
      </c>
      <c r="Z90" s="31">
        <v>12998</v>
      </c>
      <c r="AA90" s="29">
        <f t="shared" ca="1" si="4"/>
        <v>83</v>
      </c>
      <c r="AB90" s="33" t="s">
        <v>218</v>
      </c>
      <c r="AC90" s="31">
        <v>42968</v>
      </c>
      <c r="AD90" s="276">
        <v>4</v>
      </c>
      <c r="AE90" s="276">
        <v>2</v>
      </c>
      <c r="AF90" s="276">
        <v>10</v>
      </c>
      <c r="AG90" s="29">
        <v>1</v>
      </c>
      <c r="AH90" s="294">
        <v>2</v>
      </c>
      <c r="AI90" s="294"/>
      <c r="AJ90" s="294"/>
      <c r="AK90" s="358">
        <f t="shared" si="5"/>
        <v>0</v>
      </c>
      <c r="AL90" s="288"/>
      <c r="AM90" s="288"/>
      <c r="AN90" s="288"/>
      <c r="AO90" s="288"/>
      <c r="AP90" s="29">
        <v>1</v>
      </c>
      <c r="AQ90" s="31"/>
      <c r="AR90" s="29"/>
      <c r="AS90" s="31"/>
      <c r="AT90" s="31"/>
      <c r="AU90" s="381"/>
      <c r="AV90" s="381"/>
    </row>
    <row r="91" spans="1:48" s="292" customFormat="1" ht="15" customHeight="1">
      <c r="A91" s="28">
        <v>88</v>
      </c>
      <c r="B91" s="29">
        <v>2018</v>
      </c>
      <c r="C91" s="30" t="s">
        <v>233</v>
      </c>
      <c r="D91" s="31">
        <v>43434</v>
      </c>
      <c r="E91" s="32" t="s">
        <v>205</v>
      </c>
      <c r="F91" s="32" t="s">
        <v>206</v>
      </c>
      <c r="G91" s="32" t="s">
        <v>207</v>
      </c>
      <c r="H91" s="32" t="s">
        <v>3917</v>
      </c>
      <c r="I91" s="32" t="s">
        <v>3918</v>
      </c>
      <c r="J91" s="32" t="s">
        <v>3919</v>
      </c>
      <c r="K91" s="29" t="s">
        <v>5680</v>
      </c>
      <c r="L91" s="32" t="s">
        <v>211</v>
      </c>
      <c r="M91" s="32" t="s">
        <v>211</v>
      </c>
      <c r="N91" s="32" t="s">
        <v>851</v>
      </c>
      <c r="O91" s="32" t="s">
        <v>851</v>
      </c>
      <c r="P91" s="32" t="s">
        <v>212</v>
      </c>
      <c r="Q91" s="29">
        <v>412200</v>
      </c>
      <c r="R91" s="32" t="s">
        <v>3931</v>
      </c>
      <c r="S91" s="32" t="str">
        <f t="shared" si="3"/>
        <v>12018-00088</v>
      </c>
      <c r="T91" s="32" t="s">
        <v>4227</v>
      </c>
      <c r="U91" s="38" t="s">
        <v>4228</v>
      </c>
      <c r="V91" s="38" t="s">
        <v>4155</v>
      </c>
      <c r="W91" s="38" t="s">
        <v>1663</v>
      </c>
      <c r="X91" s="29">
        <v>1</v>
      </c>
      <c r="Y91" s="32" t="s">
        <v>4229</v>
      </c>
      <c r="Z91" s="31">
        <v>10361</v>
      </c>
      <c r="AA91" s="29">
        <f t="shared" ca="1" si="4"/>
        <v>90</v>
      </c>
      <c r="AB91" s="33" t="s">
        <v>218</v>
      </c>
      <c r="AC91" s="31">
        <v>42852</v>
      </c>
      <c r="AD91" s="276">
        <v>4</v>
      </c>
      <c r="AE91" s="276">
        <v>2</v>
      </c>
      <c r="AF91" s="276">
        <v>10</v>
      </c>
      <c r="AG91" s="29">
        <v>1</v>
      </c>
      <c r="AH91" s="294">
        <v>2</v>
      </c>
      <c r="AI91" s="294"/>
      <c r="AJ91" s="294"/>
      <c r="AK91" s="358">
        <f t="shared" si="5"/>
        <v>0</v>
      </c>
      <c r="AL91" s="288"/>
      <c r="AM91" s="288"/>
      <c r="AN91" s="288"/>
      <c r="AO91" s="288"/>
      <c r="AP91" s="29">
        <v>2</v>
      </c>
      <c r="AQ91" s="31">
        <v>43273</v>
      </c>
      <c r="AR91" s="29">
        <v>6</v>
      </c>
      <c r="AS91" s="31"/>
      <c r="AT91" s="376">
        <v>43273</v>
      </c>
      <c r="AU91" s="381"/>
      <c r="AV91" s="381"/>
    </row>
    <row r="92" spans="1:48" s="292" customFormat="1" ht="15" customHeight="1">
      <c r="A92" s="28">
        <v>89</v>
      </c>
      <c r="B92" s="29">
        <v>2018</v>
      </c>
      <c r="C92" s="30" t="s">
        <v>233</v>
      </c>
      <c r="D92" s="31">
        <v>43434</v>
      </c>
      <c r="E92" s="32" t="s">
        <v>205</v>
      </c>
      <c r="F92" s="32" t="s">
        <v>206</v>
      </c>
      <c r="G92" s="32" t="s">
        <v>207</v>
      </c>
      <c r="H92" s="32" t="s">
        <v>3917</v>
      </c>
      <c r="I92" s="32" t="s">
        <v>3918</v>
      </c>
      <c r="J92" s="32" t="s">
        <v>3919</v>
      </c>
      <c r="K92" s="29" t="s">
        <v>5680</v>
      </c>
      <c r="L92" s="32" t="s">
        <v>211</v>
      </c>
      <c r="M92" s="32" t="s">
        <v>211</v>
      </c>
      <c r="N92" s="32" t="s">
        <v>851</v>
      </c>
      <c r="O92" s="32" t="s">
        <v>851</v>
      </c>
      <c r="P92" s="32" t="s">
        <v>212</v>
      </c>
      <c r="Q92" s="29">
        <v>412200</v>
      </c>
      <c r="R92" s="32" t="s">
        <v>3931</v>
      </c>
      <c r="S92" s="32" t="str">
        <f t="shared" si="3"/>
        <v>12018-00089</v>
      </c>
      <c r="T92" s="32" t="s">
        <v>4230</v>
      </c>
      <c r="U92" s="38" t="s">
        <v>4231</v>
      </c>
      <c r="V92" s="38" t="s">
        <v>4232</v>
      </c>
      <c r="W92" s="38" t="s">
        <v>4233</v>
      </c>
      <c r="X92" s="29">
        <v>1</v>
      </c>
      <c r="Y92" s="32" t="s">
        <v>4234</v>
      </c>
      <c r="Z92" s="31">
        <v>11129</v>
      </c>
      <c r="AA92" s="29">
        <f t="shared" ca="1" si="4"/>
        <v>88</v>
      </c>
      <c r="AB92" s="33" t="s">
        <v>220</v>
      </c>
      <c r="AC92" s="31">
        <v>42852</v>
      </c>
      <c r="AD92" s="276">
        <v>5</v>
      </c>
      <c r="AE92" s="276">
        <v>2</v>
      </c>
      <c r="AF92" s="276">
        <v>10</v>
      </c>
      <c r="AG92" s="29">
        <v>1</v>
      </c>
      <c r="AH92" s="294">
        <v>2</v>
      </c>
      <c r="AI92" s="294"/>
      <c r="AJ92" s="294"/>
      <c r="AK92" s="358">
        <f t="shared" si="5"/>
        <v>0</v>
      </c>
      <c r="AL92" s="288"/>
      <c r="AM92" s="288"/>
      <c r="AN92" s="288"/>
      <c r="AO92" s="288"/>
      <c r="AP92" s="29">
        <v>1</v>
      </c>
      <c r="AQ92" s="31"/>
      <c r="AR92" s="29"/>
      <c r="AS92" s="31"/>
      <c r="AT92" s="31"/>
      <c r="AU92" s="381"/>
      <c r="AV92" s="381"/>
    </row>
    <row r="93" spans="1:48" s="292" customFormat="1" ht="15" customHeight="1">
      <c r="A93" s="28">
        <v>90</v>
      </c>
      <c r="B93" s="29">
        <v>2018</v>
      </c>
      <c r="C93" s="30" t="s">
        <v>233</v>
      </c>
      <c r="D93" s="31">
        <v>43434</v>
      </c>
      <c r="E93" s="32" t="s">
        <v>205</v>
      </c>
      <c r="F93" s="32" t="s">
        <v>206</v>
      </c>
      <c r="G93" s="32" t="s">
        <v>207</v>
      </c>
      <c r="H93" s="32" t="s">
        <v>3917</v>
      </c>
      <c r="I93" s="32" t="s">
        <v>3918</v>
      </c>
      <c r="J93" s="32" t="s">
        <v>3919</v>
      </c>
      <c r="K93" s="29" t="s">
        <v>5680</v>
      </c>
      <c r="L93" s="32" t="s">
        <v>211</v>
      </c>
      <c r="M93" s="32" t="s">
        <v>211</v>
      </c>
      <c r="N93" s="32" t="s">
        <v>851</v>
      </c>
      <c r="O93" s="32" t="s">
        <v>851</v>
      </c>
      <c r="P93" s="32" t="s">
        <v>212</v>
      </c>
      <c r="Q93" s="29">
        <v>412200</v>
      </c>
      <c r="R93" s="32" t="s">
        <v>3931</v>
      </c>
      <c r="S93" s="32" t="str">
        <f t="shared" si="3"/>
        <v>12018-00090</v>
      </c>
      <c r="T93" s="32" t="s">
        <v>4235</v>
      </c>
      <c r="U93" s="38" t="s">
        <v>4236</v>
      </c>
      <c r="V93" s="38" t="s">
        <v>1619</v>
      </c>
      <c r="W93" s="38" t="s">
        <v>1426</v>
      </c>
      <c r="X93" s="29">
        <v>1</v>
      </c>
      <c r="Y93" s="32" t="s">
        <v>4237</v>
      </c>
      <c r="Z93" s="31">
        <v>20640</v>
      </c>
      <c r="AA93" s="29">
        <f t="shared" ca="1" si="4"/>
        <v>62</v>
      </c>
      <c r="AB93" s="33" t="s">
        <v>220</v>
      </c>
      <c r="AC93" s="31">
        <v>43124</v>
      </c>
      <c r="AD93" s="276">
        <v>4</v>
      </c>
      <c r="AE93" s="276">
        <v>1</v>
      </c>
      <c r="AF93" s="276">
        <v>10</v>
      </c>
      <c r="AG93" s="29">
        <v>1</v>
      </c>
      <c r="AH93" s="294">
        <v>2</v>
      </c>
      <c r="AI93" s="294"/>
      <c r="AJ93" s="294"/>
      <c r="AK93" s="358">
        <f t="shared" si="5"/>
        <v>0</v>
      </c>
      <c r="AL93" s="288"/>
      <c r="AM93" s="288"/>
      <c r="AN93" s="288"/>
      <c r="AO93" s="288"/>
      <c r="AP93" s="29">
        <v>1</v>
      </c>
      <c r="AQ93" s="31"/>
      <c r="AR93" s="29"/>
      <c r="AS93" s="31"/>
      <c r="AT93" s="31"/>
      <c r="AU93" s="381"/>
      <c r="AV93" s="381"/>
    </row>
    <row r="94" spans="1:48" s="292" customFormat="1" ht="15" customHeight="1">
      <c r="A94" s="28">
        <v>91</v>
      </c>
      <c r="B94" s="29">
        <v>2018</v>
      </c>
      <c r="C94" s="30" t="s">
        <v>233</v>
      </c>
      <c r="D94" s="31">
        <v>43434</v>
      </c>
      <c r="E94" s="32" t="s">
        <v>205</v>
      </c>
      <c r="F94" s="32" t="s">
        <v>206</v>
      </c>
      <c r="G94" s="32" t="s">
        <v>207</v>
      </c>
      <c r="H94" s="32" t="s">
        <v>3917</v>
      </c>
      <c r="I94" s="32" t="s">
        <v>3918</v>
      </c>
      <c r="J94" s="32" t="s">
        <v>3919</v>
      </c>
      <c r="K94" s="356" t="s">
        <v>5681</v>
      </c>
      <c r="L94" s="32" t="s">
        <v>211</v>
      </c>
      <c r="M94" s="32" t="s">
        <v>211</v>
      </c>
      <c r="N94" s="32" t="s">
        <v>914</v>
      </c>
      <c r="O94" s="32" t="s">
        <v>914</v>
      </c>
      <c r="P94" s="32" t="s">
        <v>212</v>
      </c>
      <c r="Q94" s="29">
        <v>233000</v>
      </c>
      <c r="R94" s="32" t="s">
        <v>3920</v>
      </c>
      <c r="S94" s="32" t="str">
        <f t="shared" si="3"/>
        <v>12018-00091</v>
      </c>
      <c r="T94" s="32" t="s">
        <v>4238</v>
      </c>
      <c r="U94" s="38" t="s">
        <v>4239</v>
      </c>
      <c r="V94" s="38" t="s">
        <v>4240</v>
      </c>
      <c r="W94" s="38" t="s">
        <v>918</v>
      </c>
      <c r="X94" s="29">
        <v>1</v>
      </c>
      <c r="Y94" s="32" t="s">
        <v>4241</v>
      </c>
      <c r="Z94" s="31">
        <v>17889</v>
      </c>
      <c r="AA94" s="29">
        <f t="shared" ca="1" si="4"/>
        <v>69</v>
      </c>
      <c r="AB94" s="33" t="s">
        <v>218</v>
      </c>
      <c r="AC94" s="31">
        <v>42246</v>
      </c>
      <c r="AD94" s="276">
        <v>4</v>
      </c>
      <c r="AE94" s="276">
        <v>1</v>
      </c>
      <c r="AF94" s="276">
        <v>11</v>
      </c>
      <c r="AG94" s="29">
        <v>1</v>
      </c>
      <c r="AH94" s="294">
        <v>2</v>
      </c>
      <c r="AI94" s="294"/>
      <c r="AJ94" s="294"/>
      <c r="AK94" s="358">
        <f t="shared" si="5"/>
        <v>0</v>
      </c>
      <c r="AL94" s="288"/>
      <c r="AM94" s="288"/>
      <c r="AN94" s="288"/>
      <c r="AO94" s="288"/>
      <c r="AP94" s="29">
        <v>1</v>
      </c>
      <c r="AQ94" s="31"/>
      <c r="AR94" s="29"/>
      <c r="AS94" s="31"/>
      <c r="AT94" s="31"/>
      <c r="AU94" s="381"/>
      <c r="AV94" s="381"/>
    </row>
    <row r="95" spans="1:48" s="292" customFormat="1" ht="15" customHeight="1">
      <c r="A95" s="28">
        <v>92</v>
      </c>
      <c r="B95" s="29">
        <v>2018</v>
      </c>
      <c r="C95" s="30" t="s">
        <v>233</v>
      </c>
      <c r="D95" s="31">
        <v>43434</v>
      </c>
      <c r="E95" s="32" t="s">
        <v>205</v>
      </c>
      <c r="F95" s="32" t="s">
        <v>206</v>
      </c>
      <c r="G95" s="32" t="s">
        <v>207</v>
      </c>
      <c r="H95" s="32" t="s">
        <v>3917</v>
      </c>
      <c r="I95" s="32" t="s">
        <v>3918</v>
      </c>
      <c r="J95" s="32" t="s">
        <v>3919</v>
      </c>
      <c r="K95" s="29" t="s">
        <v>5075</v>
      </c>
      <c r="L95" s="32" t="s">
        <v>211</v>
      </c>
      <c r="M95" s="32" t="s">
        <v>211</v>
      </c>
      <c r="N95" s="32" t="s">
        <v>3832</v>
      </c>
      <c r="O95" s="32" t="s">
        <v>3832</v>
      </c>
      <c r="P95" s="32" t="s">
        <v>212</v>
      </c>
      <c r="Q95" s="29">
        <v>412000</v>
      </c>
      <c r="R95" s="32" t="s">
        <v>3927</v>
      </c>
      <c r="S95" s="32" t="str">
        <f t="shared" si="3"/>
        <v>12018-00092</v>
      </c>
      <c r="T95" s="32" t="s">
        <v>4242</v>
      </c>
      <c r="U95" s="38" t="s">
        <v>4243</v>
      </c>
      <c r="V95" s="38" t="s">
        <v>4107</v>
      </c>
      <c r="W95" s="38" t="s">
        <v>989</v>
      </c>
      <c r="X95" s="29">
        <v>1</v>
      </c>
      <c r="Y95" s="32" t="s">
        <v>4244</v>
      </c>
      <c r="Z95" s="31">
        <v>16900</v>
      </c>
      <c r="AA95" s="29">
        <f t="shared" ca="1" si="4"/>
        <v>72</v>
      </c>
      <c r="AB95" s="33" t="s">
        <v>218</v>
      </c>
      <c r="AC95" s="31">
        <v>42466</v>
      </c>
      <c r="AD95" s="276">
        <v>4</v>
      </c>
      <c r="AE95" s="276">
        <v>1</v>
      </c>
      <c r="AF95" s="276">
        <v>10</v>
      </c>
      <c r="AG95" s="29">
        <v>1</v>
      </c>
      <c r="AH95" s="294">
        <v>2</v>
      </c>
      <c r="AI95" s="294"/>
      <c r="AJ95" s="294"/>
      <c r="AK95" s="358">
        <f t="shared" si="5"/>
        <v>0</v>
      </c>
      <c r="AL95" s="288"/>
      <c r="AM95" s="288"/>
      <c r="AN95" s="288"/>
      <c r="AO95" s="288"/>
      <c r="AP95" s="29">
        <v>1</v>
      </c>
      <c r="AQ95" s="31"/>
      <c r="AR95" s="29"/>
      <c r="AS95" s="31"/>
      <c r="AT95" s="31"/>
      <c r="AU95" s="381"/>
      <c r="AV95" s="381"/>
    </row>
    <row r="96" spans="1:48" s="292" customFormat="1" ht="15" customHeight="1">
      <c r="A96" s="28">
        <v>93</v>
      </c>
      <c r="B96" s="29">
        <v>2018</v>
      </c>
      <c r="C96" s="30" t="s">
        <v>233</v>
      </c>
      <c r="D96" s="31">
        <v>43434</v>
      </c>
      <c r="E96" s="32" t="s">
        <v>205</v>
      </c>
      <c r="F96" s="32" t="s">
        <v>206</v>
      </c>
      <c r="G96" s="32" t="s">
        <v>207</v>
      </c>
      <c r="H96" s="32" t="s">
        <v>3917</v>
      </c>
      <c r="I96" s="32" t="s">
        <v>3918</v>
      </c>
      <c r="J96" s="32" t="s">
        <v>3919</v>
      </c>
      <c r="K96" s="29" t="s">
        <v>5075</v>
      </c>
      <c r="L96" s="32" t="s">
        <v>211</v>
      </c>
      <c r="M96" s="32" t="s">
        <v>211</v>
      </c>
      <c r="N96" s="32" t="s">
        <v>3832</v>
      </c>
      <c r="O96" s="32" t="s">
        <v>3832</v>
      </c>
      <c r="P96" s="32" t="s">
        <v>212</v>
      </c>
      <c r="Q96" s="29">
        <v>412000</v>
      </c>
      <c r="R96" s="32" t="s">
        <v>3927</v>
      </c>
      <c r="S96" s="32" t="str">
        <f t="shared" si="3"/>
        <v>12018-00093</v>
      </c>
      <c r="T96" s="32" t="s">
        <v>4245</v>
      </c>
      <c r="U96" s="38" t="s">
        <v>4246</v>
      </c>
      <c r="V96" s="38" t="s">
        <v>4074</v>
      </c>
      <c r="W96" s="38" t="s">
        <v>4247</v>
      </c>
      <c r="X96" s="29">
        <v>1</v>
      </c>
      <c r="Y96" s="32" t="s">
        <v>4248</v>
      </c>
      <c r="Z96" s="31">
        <v>18935</v>
      </c>
      <c r="AA96" s="29">
        <f t="shared" ca="1" si="4"/>
        <v>67</v>
      </c>
      <c r="AB96" s="33" t="s">
        <v>218</v>
      </c>
      <c r="AC96" s="31">
        <v>39740</v>
      </c>
      <c r="AD96" s="276">
        <v>4</v>
      </c>
      <c r="AE96" s="276">
        <v>2</v>
      </c>
      <c r="AF96" s="276">
        <v>11</v>
      </c>
      <c r="AG96" s="29">
        <v>1</v>
      </c>
      <c r="AH96" s="294">
        <v>2</v>
      </c>
      <c r="AI96" s="294"/>
      <c r="AJ96" s="294"/>
      <c r="AK96" s="358">
        <f t="shared" si="5"/>
        <v>0</v>
      </c>
      <c r="AL96" s="288"/>
      <c r="AM96" s="288"/>
      <c r="AN96" s="288"/>
      <c r="AO96" s="288"/>
      <c r="AP96" s="29">
        <v>1</v>
      </c>
      <c r="AQ96" s="31"/>
      <c r="AR96" s="29"/>
      <c r="AS96" s="31"/>
      <c r="AT96" s="31"/>
      <c r="AU96" s="381"/>
      <c r="AV96" s="381"/>
    </row>
    <row r="97" spans="1:48" s="292" customFormat="1" ht="15" customHeight="1">
      <c r="A97" s="28">
        <v>94</v>
      </c>
      <c r="B97" s="29">
        <v>2018</v>
      </c>
      <c r="C97" s="30" t="s">
        <v>233</v>
      </c>
      <c r="D97" s="31">
        <v>43434</v>
      </c>
      <c r="E97" s="32" t="s">
        <v>205</v>
      </c>
      <c r="F97" s="32" t="s">
        <v>206</v>
      </c>
      <c r="G97" s="32" t="s">
        <v>207</v>
      </c>
      <c r="H97" s="32" t="s">
        <v>3917</v>
      </c>
      <c r="I97" s="32" t="s">
        <v>3918</v>
      </c>
      <c r="J97" s="32" t="s">
        <v>3919</v>
      </c>
      <c r="K97" s="29" t="s">
        <v>5680</v>
      </c>
      <c r="L97" s="32" t="s">
        <v>211</v>
      </c>
      <c r="M97" s="32" t="s">
        <v>211</v>
      </c>
      <c r="N97" s="32" t="s">
        <v>851</v>
      </c>
      <c r="O97" s="32" t="s">
        <v>851</v>
      </c>
      <c r="P97" s="32" t="s">
        <v>212</v>
      </c>
      <c r="Q97" s="29">
        <v>412200</v>
      </c>
      <c r="R97" s="32" t="s">
        <v>3931</v>
      </c>
      <c r="S97" s="32" t="str">
        <f t="shared" si="3"/>
        <v>12018-00094</v>
      </c>
      <c r="T97" s="32" t="s">
        <v>4249</v>
      </c>
      <c r="U97" s="38" t="s">
        <v>4250</v>
      </c>
      <c r="V97" s="38" t="s">
        <v>4251</v>
      </c>
      <c r="W97" s="38" t="s">
        <v>1571</v>
      </c>
      <c r="X97" s="29">
        <v>1</v>
      </c>
      <c r="Y97" s="32" t="s">
        <v>4252</v>
      </c>
      <c r="Z97" s="31">
        <v>16655</v>
      </c>
      <c r="AA97" s="29">
        <f t="shared" ca="1" si="4"/>
        <v>73</v>
      </c>
      <c r="AB97" s="33" t="s">
        <v>218</v>
      </c>
      <c r="AC97" s="31">
        <v>42852</v>
      </c>
      <c r="AD97" s="276">
        <v>5</v>
      </c>
      <c r="AE97" s="276">
        <v>2</v>
      </c>
      <c r="AF97" s="276">
        <v>10</v>
      </c>
      <c r="AG97" s="29">
        <v>1</v>
      </c>
      <c r="AH97" s="294">
        <v>2</v>
      </c>
      <c r="AI97" s="294"/>
      <c r="AJ97" s="294"/>
      <c r="AK97" s="358">
        <f t="shared" si="5"/>
        <v>0</v>
      </c>
      <c r="AL97" s="288"/>
      <c r="AM97" s="288"/>
      <c r="AN97" s="288"/>
      <c r="AO97" s="288"/>
      <c r="AP97" s="29">
        <v>1</v>
      </c>
      <c r="AQ97" s="31"/>
      <c r="AR97" s="29"/>
      <c r="AS97" s="31"/>
      <c r="AT97" s="31"/>
      <c r="AU97" s="381"/>
      <c r="AV97" s="381"/>
    </row>
    <row r="98" spans="1:48" s="292" customFormat="1" ht="15" customHeight="1">
      <c r="A98" s="28">
        <v>95</v>
      </c>
      <c r="B98" s="29">
        <v>2018</v>
      </c>
      <c r="C98" s="30" t="s">
        <v>233</v>
      </c>
      <c r="D98" s="31">
        <v>43434</v>
      </c>
      <c r="E98" s="32" t="s">
        <v>205</v>
      </c>
      <c r="F98" s="32" t="s">
        <v>206</v>
      </c>
      <c r="G98" s="32" t="s">
        <v>207</v>
      </c>
      <c r="H98" s="32" t="s">
        <v>3917</v>
      </c>
      <c r="I98" s="32" t="s">
        <v>3918</v>
      </c>
      <c r="J98" s="32" t="s">
        <v>3919</v>
      </c>
      <c r="K98" s="29" t="s">
        <v>5680</v>
      </c>
      <c r="L98" s="32" t="s">
        <v>211</v>
      </c>
      <c r="M98" s="32" t="s">
        <v>211</v>
      </c>
      <c r="N98" s="32" t="s">
        <v>851</v>
      </c>
      <c r="O98" s="32" t="s">
        <v>851</v>
      </c>
      <c r="P98" s="32" t="s">
        <v>212</v>
      </c>
      <c r="Q98" s="29">
        <v>412200</v>
      </c>
      <c r="R98" s="32" t="s">
        <v>3931</v>
      </c>
      <c r="S98" s="32" t="str">
        <f t="shared" si="3"/>
        <v>12018-00095</v>
      </c>
      <c r="T98" s="32" t="s">
        <v>4253</v>
      </c>
      <c r="U98" s="38" t="s">
        <v>4254</v>
      </c>
      <c r="V98" s="38" t="s">
        <v>4164</v>
      </c>
      <c r="W98" s="38" t="s">
        <v>4255</v>
      </c>
      <c r="X98" s="29">
        <v>1</v>
      </c>
      <c r="Y98" s="32" t="s">
        <v>4256</v>
      </c>
      <c r="Z98" s="31">
        <v>17805</v>
      </c>
      <c r="AA98" s="29">
        <f t="shared" ca="1" si="4"/>
        <v>70</v>
      </c>
      <c r="AB98" s="33" t="s">
        <v>218</v>
      </c>
      <c r="AC98" s="31">
        <v>42826</v>
      </c>
      <c r="AD98" s="276">
        <v>4</v>
      </c>
      <c r="AE98" s="276">
        <v>2</v>
      </c>
      <c r="AF98" s="276">
        <v>10</v>
      </c>
      <c r="AG98" s="29">
        <v>1</v>
      </c>
      <c r="AH98" s="294">
        <v>2</v>
      </c>
      <c r="AI98" s="294"/>
      <c r="AJ98" s="294"/>
      <c r="AK98" s="358">
        <f t="shared" si="5"/>
        <v>0</v>
      </c>
      <c r="AL98" s="288"/>
      <c r="AM98" s="288"/>
      <c r="AN98" s="288"/>
      <c r="AO98" s="288"/>
      <c r="AP98" s="29">
        <v>1</v>
      </c>
      <c r="AQ98" s="31"/>
      <c r="AR98" s="29"/>
      <c r="AS98" s="31"/>
      <c r="AT98" s="31"/>
      <c r="AU98" s="381"/>
      <c r="AV98" s="381"/>
    </row>
    <row r="99" spans="1:48" s="292" customFormat="1" ht="15" customHeight="1">
      <c r="A99" s="28">
        <v>96</v>
      </c>
      <c r="B99" s="29">
        <v>2018</v>
      </c>
      <c r="C99" s="30" t="s">
        <v>233</v>
      </c>
      <c r="D99" s="31">
        <v>43434</v>
      </c>
      <c r="E99" s="32" t="s">
        <v>205</v>
      </c>
      <c r="F99" s="32" t="s">
        <v>206</v>
      </c>
      <c r="G99" s="32" t="s">
        <v>207</v>
      </c>
      <c r="H99" s="32" t="s">
        <v>3917</v>
      </c>
      <c r="I99" s="32" t="s">
        <v>3918</v>
      </c>
      <c r="J99" s="32" t="s">
        <v>3919</v>
      </c>
      <c r="K99" s="29" t="s">
        <v>5075</v>
      </c>
      <c r="L99" s="32" t="s">
        <v>211</v>
      </c>
      <c r="M99" s="32" t="s">
        <v>211</v>
      </c>
      <c r="N99" s="32" t="s">
        <v>3832</v>
      </c>
      <c r="O99" s="32" t="s">
        <v>3832</v>
      </c>
      <c r="P99" s="32" t="s">
        <v>212</v>
      </c>
      <c r="Q99" s="29">
        <v>412000</v>
      </c>
      <c r="R99" s="32" t="s">
        <v>3927</v>
      </c>
      <c r="S99" s="32" t="str">
        <f t="shared" si="3"/>
        <v>12018-00096</v>
      </c>
      <c r="T99" s="32" t="s">
        <v>4257</v>
      </c>
      <c r="U99" s="38" t="s">
        <v>4258</v>
      </c>
      <c r="V99" s="38" t="s">
        <v>4259</v>
      </c>
      <c r="W99" s="38" t="s">
        <v>4260</v>
      </c>
      <c r="X99" s="29">
        <v>1</v>
      </c>
      <c r="Y99" s="32" t="s">
        <v>4261</v>
      </c>
      <c r="Z99" s="31">
        <v>22995</v>
      </c>
      <c r="AA99" s="29">
        <f t="shared" ca="1" si="4"/>
        <v>55</v>
      </c>
      <c r="AB99" s="33" t="s">
        <v>220</v>
      </c>
      <c r="AC99" s="31">
        <v>40680</v>
      </c>
      <c r="AD99" s="276">
        <v>4</v>
      </c>
      <c r="AE99" s="276">
        <v>1</v>
      </c>
      <c r="AF99" s="276">
        <v>10</v>
      </c>
      <c r="AG99" s="29">
        <v>1</v>
      </c>
      <c r="AH99" s="294">
        <v>2</v>
      </c>
      <c r="AI99" s="294"/>
      <c r="AJ99" s="294"/>
      <c r="AK99" s="358">
        <f t="shared" si="5"/>
        <v>0</v>
      </c>
      <c r="AL99" s="288"/>
      <c r="AM99" s="288"/>
      <c r="AN99" s="288"/>
      <c r="AO99" s="288"/>
      <c r="AP99" s="29">
        <v>1</v>
      </c>
      <c r="AQ99" s="31"/>
      <c r="AR99" s="29"/>
      <c r="AS99" s="31"/>
      <c r="AT99" s="31"/>
      <c r="AU99" s="381"/>
      <c r="AV99" s="381"/>
    </row>
    <row r="100" spans="1:48" s="292" customFormat="1" ht="15" customHeight="1">
      <c r="A100" s="28">
        <v>97</v>
      </c>
      <c r="B100" s="29">
        <v>2018</v>
      </c>
      <c r="C100" s="30" t="s">
        <v>233</v>
      </c>
      <c r="D100" s="31">
        <v>43434</v>
      </c>
      <c r="E100" s="32" t="s">
        <v>205</v>
      </c>
      <c r="F100" s="32" t="s">
        <v>206</v>
      </c>
      <c r="G100" s="32" t="s">
        <v>207</v>
      </c>
      <c r="H100" s="32" t="s">
        <v>3917</v>
      </c>
      <c r="I100" s="32" t="s">
        <v>3918</v>
      </c>
      <c r="J100" s="32" t="s">
        <v>3919</v>
      </c>
      <c r="K100" s="29" t="s">
        <v>5075</v>
      </c>
      <c r="L100" s="32" t="s">
        <v>211</v>
      </c>
      <c r="M100" s="32" t="s">
        <v>211</v>
      </c>
      <c r="N100" s="32" t="s">
        <v>3832</v>
      </c>
      <c r="O100" s="32" t="s">
        <v>3832</v>
      </c>
      <c r="P100" s="32" t="s">
        <v>212</v>
      </c>
      <c r="Q100" s="29">
        <v>412000</v>
      </c>
      <c r="R100" s="32" t="s">
        <v>3927</v>
      </c>
      <c r="S100" s="32" t="str">
        <f t="shared" si="3"/>
        <v>12018-00097</v>
      </c>
      <c r="T100" s="32" t="s">
        <v>4262</v>
      </c>
      <c r="U100" s="38" t="s">
        <v>978</v>
      </c>
      <c r="V100" s="38" t="s">
        <v>4263</v>
      </c>
      <c r="W100" s="38" t="s">
        <v>1570</v>
      </c>
      <c r="X100" s="29">
        <v>1</v>
      </c>
      <c r="Y100" s="32" t="s">
        <v>4264</v>
      </c>
      <c r="Z100" s="31">
        <v>19802</v>
      </c>
      <c r="AA100" s="29">
        <f t="shared" ca="1" si="4"/>
        <v>64</v>
      </c>
      <c r="AB100" s="33" t="s">
        <v>220</v>
      </c>
      <c r="AC100" s="31">
        <v>42826</v>
      </c>
      <c r="AD100" s="276">
        <v>4</v>
      </c>
      <c r="AE100" s="276">
        <v>2</v>
      </c>
      <c r="AF100" s="276">
        <v>10</v>
      </c>
      <c r="AG100" s="29">
        <v>1</v>
      </c>
      <c r="AH100" s="294">
        <v>2</v>
      </c>
      <c r="AI100" s="294"/>
      <c r="AJ100" s="294"/>
      <c r="AK100" s="358">
        <f t="shared" si="5"/>
        <v>0</v>
      </c>
      <c r="AL100" s="288"/>
      <c r="AM100" s="288"/>
      <c r="AN100" s="288"/>
      <c r="AO100" s="288"/>
      <c r="AP100" s="29">
        <v>1</v>
      </c>
      <c r="AQ100" s="31"/>
      <c r="AR100" s="29"/>
      <c r="AS100" s="31"/>
      <c r="AT100" s="31"/>
      <c r="AU100" s="381"/>
      <c r="AV100" s="381"/>
    </row>
    <row r="101" spans="1:48" s="292" customFormat="1" ht="15" customHeight="1">
      <c r="A101" s="28">
        <v>98</v>
      </c>
      <c r="B101" s="29">
        <v>2018</v>
      </c>
      <c r="C101" s="30" t="s">
        <v>233</v>
      </c>
      <c r="D101" s="31">
        <v>43434</v>
      </c>
      <c r="E101" s="32" t="s">
        <v>205</v>
      </c>
      <c r="F101" s="32" t="s">
        <v>206</v>
      </c>
      <c r="G101" s="32" t="s">
        <v>207</v>
      </c>
      <c r="H101" s="32" t="s">
        <v>3917</v>
      </c>
      <c r="I101" s="32" t="s">
        <v>3918</v>
      </c>
      <c r="J101" s="32" t="s">
        <v>3919</v>
      </c>
      <c r="K101" s="29" t="s">
        <v>5680</v>
      </c>
      <c r="L101" s="32" t="s">
        <v>211</v>
      </c>
      <c r="M101" s="32" t="s">
        <v>211</v>
      </c>
      <c r="N101" s="32" t="s">
        <v>851</v>
      </c>
      <c r="O101" s="32" t="s">
        <v>851</v>
      </c>
      <c r="P101" s="32" t="s">
        <v>212</v>
      </c>
      <c r="Q101" s="29">
        <v>412200</v>
      </c>
      <c r="R101" s="32" t="s">
        <v>3931</v>
      </c>
      <c r="S101" s="32" t="str">
        <f t="shared" si="3"/>
        <v>12018-00098</v>
      </c>
      <c r="T101" s="32" t="s">
        <v>4265</v>
      </c>
      <c r="U101" s="38" t="s">
        <v>4266</v>
      </c>
      <c r="V101" s="38" t="s">
        <v>4267</v>
      </c>
      <c r="W101" s="38" t="s">
        <v>4268</v>
      </c>
      <c r="X101" s="29">
        <v>1</v>
      </c>
      <c r="Y101" s="32" t="s">
        <v>4269</v>
      </c>
      <c r="Z101" s="31">
        <v>17559</v>
      </c>
      <c r="AA101" s="29">
        <f t="shared" ca="1" si="4"/>
        <v>70</v>
      </c>
      <c r="AB101" s="33" t="s">
        <v>220</v>
      </c>
      <c r="AC101" s="31">
        <v>43081</v>
      </c>
      <c r="AD101" s="276">
        <v>4</v>
      </c>
      <c r="AE101" s="276">
        <v>1</v>
      </c>
      <c r="AF101" s="276">
        <v>10</v>
      </c>
      <c r="AG101" s="29">
        <v>1</v>
      </c>
      <c r="AH101" s="294">
        <v>2</v>
      </c>
      <c r="AI101" s="294"/>
      <c r="AJ101" s="294"/>
      <c r="AK101" s="358">
        <f t="shared" si="5"/>
        <v>0</v>
      </c>
      <c r="AL101" s="288"/>
      <c r="AM101" s="288"/>
      <c r="AN101" s="288"/>
      <c r="AO101" s="288"/>
      <c r="AP101" s="29">
        <v>1</v>
      </c>
      <c r="AQ101" s="31"/>
      <c r="AR101" s="29"/>
      <c r="AS101" s="31"/>
      <c r="AT101" s="31"/>
      <c r="AU101" s="381"/>
      <c r="AV101" s="381"/>
    </row>
    <row r="102" spans="1:48" s="292" customFormat="1" ht="15" customHeight="1">
      <c r="A102" s="28">
        <v>99</v>
      </c>
      <c r="B102" s="29">
        <v>2018</v>
      </c>
      <c r="C102" s="30" t="s">
        <v>233</v>
      </c>
      <c r="D102" s="31">
        <v>43434</v>
      </c>
      <c r="E102" s="32" t="s">
        <v>205</v>
      </c>
      <c r="F102" s="32" t="s">
        <v>206</v>
      </c>
      <c r="G102" s="32" t="s">
        <v>207</v>
      </c>
      <c r="H102" s="32" t="s">
        <v>3917</v>
      </c>
      <c r="I102" s="32" t="s">
        <v>3918</v>
      </c>
      <c r="J102" s="32" t="s">
        <v>3919</v>
      </c>
      <c r="K102" s="29" t="s">
        <v>5680</v>
      </c>
      <c r="L102" s="32" t="s">
        <v>211</v>
      </c>
      <c r="M102" s="32" t="s">
        <v>211</v>
      </c>
      <c r="N102" s="32" t="s">
        <v>851</v>
      </c>
      <c r="O102" s="32" t="s">
        <v>851</v>
      </c>
      <c r="P102" s="32" t="s">
        <v>212</v>
      </c>
      <c r="Q102" s="29">
        <v>412200</v>
      </c>
      <c r="R102" s="32" t="s">
        <v>3931</v>
      </c>
      <c r="S102" s="32" t="str">
        <f t="shared" si="3"/>
        <v>12018-00099</v>
      </c>
      <c r="T102" s="32" t="s">
        <v>4270</v>
      </c>
      <c r="U102" s="38" t="s">
        <v>4271</v>
      </c>
      <c r="V102" s="38" t="s">
        <v>4155</v>
      </c>
      <c r="W102" s="38" t="s">
        <v>4272</v>
      </c>
      <c r="X102" s="29">
        <v>1</v>
      </c>
      <c r="Y102" s="32" t="s">
        <v>4273</v>
      </c>
      <c r="Z102" s="31">
        <v>16324</v>
      </c>
      <c r="AA102" s="29">
        <f t="shared" ca="1" si="4"/>
        <v>74</v>
      </c>
      <c r="AB102" s="33" t="s">
        <v>220</v>
      </c>
      <c r="AC102" s="31">
        <v>42852</v>
      </c>
      <c r="AD102" s="276">
        <v>4</v>
      </c>
      <c r="AE102" s="276">
        <v>2</v>
      </c>
      <c r="AF102" s="276">
        <v>10</v>
      </c>
      <c r="AG102" s="29">
        <v>1</v>
      </c>
      <c r="AH102" s="294">
        <v>2</v>
      </c>
      <c r="AI102" s="294"/>
      <c r="AJ102" s="294"/>
      <c r="AK102" s="358">
        <f t="shared" si="5"/>
        <v>0</v>
      </c>
      <c r="AL102" s="288"/>
      <c r="AM102" s="288"/>
      <c r="AN102" s="288"/>
      <c r="AO102" s="288"/>
      <c r="AP102" s="29">
        <v>1</v>
      </c>
      <c r="AQ102" s="31"/>
      <c r="AR102" s="29"/>
      <c r="AS102" s="31"/>
      <c r="AT102" s="31"/>
      <c r="AU102" s="381"/>
      <c r="AV102" s="381"/>
    </row>
    <row r="103" spans="1:48" s="292" customFormat="1" ht="15" customHeight="1">
      <c r="A103" s="28">
        <v>100</v>
      </c>
      <c r="B103" s="29">
        <v>2018</v>
      </c>
      <c r="C103" s="30" t="s">
        <v>233</v>
      </c>
      <c r="D103" s="31">
        <v>43434</v>
      </c>
      <c r="E103" s="32" t="s">
        <v>205</v>
      </c>
      <c r="F103" s="32" t="s">
        <v>206</v>
      </c>
      <c r="G103" s="32" t="s">
        <v>207</v>
      </c>
      <c r="H103" s="32" t="s">
        <v>3917</v>
      </c>
      <c r="I103" s="32" t="s">
        <v>3918</v>
      </c>
      <c r="J103" s="32" t="s">
        <v>3919</v>
      </c>
      <c r="K103" s="29" t="s">
        <v>5075</v>
      </c>
      <c r="L103" s="32" t="s">
        <v>211</v>
      </c>
      <c r="M103" s="32" t="s">
        <v>211</v>
      </c>
      <c r="N103" s="32" t="s">
        <v>3832</v>
      </c>
      <c r="O103" s="32" t="s">
        <v>3832</v>
      </c>
      <c r="P103" s="32" t="s">
        <v>212</v>
      </c>
      <c r="Q103" s="29">
        <v>412000</v>
      </c>
      <c r="R103" s="32" t="s">
        <v>3927</v>
      </c>
      <c r="S103" s="32" t="str">
        <f t="shared" si="3"/>
        <v>12018-000100</v>
      </c>
      <c r="T103" s="32" t="s">
        <v>4274</v>
      </c>
      <c r="U103" s="38" t="s">
        <v>4275</v>
      </c>
      <c r="V103" s="38" t="s">
        <v>4276</v>
      </c>
      <c r="W103" s="38" t="s">
        <v>1447</v>
      </c>
      <c r="X103" s="29">
        <v>1</v>
      </c>
      <c r="Y103" s="32" t="s">
        <v>4277</v>
      </c>
      <c r="Z103" s="31">
        <v>23962</v>
      </c>
      <c r="AA103" s="29">
        <f t="shared" ca="1" si="4"/>
        <v>53</v>
      </c>
      <c r="AB103" s="33" t="s">
        <v>218</v>
      </c>
      <c r="AC103" s="31">
        <v>36720</v>
      </c>
      <c r="AD103" s="276">
        <v>4</v>
      </c>
      <c r="AE103" s="276">
        <v>2</v>
      </c>
      <c r="AF103" s="276">
        <v>8</v>
      </c>
      <c r="AG103" s="29">
        <v>1</v>
      </c>
      <c r="AH103" s="294">
        <v>2</v>
      </c>
      <c r="AI103" s="294"/>
      <c r="AJ103" s="294"/>
      <c r="AK103" s="358">
        <f t="shared" si="5"/>
        <v>0</v>
      </c>
      <c r="AL103" s="288"/>
      <c r="AM103" s="288"/>
      <c r="AN103" s="288"/>
      <c r="AO103" s="288"/>
      <c r="AP103" s="29">
        <v>1</v>
      </c>
      <c r="AQ103" s="31"/>
      <c r="AR103" s="29"/>
      <c r="AS103" s="31"/>
      <c r="AT103" s="31"/>
      <c r="AU103" s="381"/>
      <c r="AV103" s="381"/>
    </row>
    <row r="104" spans="1:48" s="292" customFormat="1" ht="15" customHeight="1">
      <c r="A104" s="28">
        <v>101</v>
      </c>
      <c r="B104" s="29">
        <v>2018</v>
      </c>
      <c r="C104" s="30" t="s">
        <v>233</v>
      </c>
      <c r="D104" s="31">
        <v>43434</v>
      </c>
      <c r="E104" s="32" t="s">
        <v>205</v>
      </c>
      <c r="F104" s="32" t="s">
        <v>206</v>
      </c>
      <c r="G104" s="32" t="s">
        <v>207</v>
      </c>
      <c r="H104" s="32" t="s">
        <v>3917</v>
      </c>
      <c r="I104" s="32" t="s">
        <v>3918</v>
      </c>
      <c r="J104" s="32" t="s">
        <v>3919</v>
      </c>
      <c r="K104" s="29" t="s">
        <v>5680</v>
      </c>
      <c r="L104" s="32" t="s">
        <v>211</v>
      </c>
      <c r="M104" s="32" t="s">
        <v>211</v>
      </c>
      <c r="N104" s="32" t="s">
        <v>851</v>
      </c>
      <c r="O104" s="32" t="s">
        <v>851</v>
      </c>
      <c r="P104" s="32" t="s">
        <v>212</v>
      </c>
      <c r="Q104" s="29">
        <v>412200</v>
      </c>
      <c r="R104" s="32" t="s">
        <v>3931</v>
      </c>
      <c r="S104" s="32" t="str">
        <f t="shared" si="3"/>
        <v>12018-000101</v>
      </c>
      <c r="T104" s="32" t="s">
        <v>4278</v>
      </c>
      <c r="U104" s="38" t="s">
        <v>4279</v>
      </c>
      <c r="V104" s="38" t="s">
        <v>1428</v>
      </c>
      <c r="W104" s="38" t="s">
        <v>4280</v>
      </c>
      <c r="X104" s="29">
        <v>1</v>
      </c>
      <c r="Y104" s="32" t="s">
        <v>4281</v>
      </c>
      <c r="Z104" s="31">
        <v>15016</v>
      </c>
      <c r="AA104" s="29">
        <f t="shared" ca="1" si="4"/>
        <v>77</v>
      </c>
      <c r="AB104" s="33" t="s">
        <v>218</v>
      </c>
      <c r="AC104" s="31">
        <v>42852</v>
      </c>
      <c r="AD104" s="276">
        <v>4</v>
      </c>
      <c r="AE104" s="276">
        <v>2</v>
      </c>
      <c r="AF104" s="276">
        <v>10</v>
      </c>
      <c r="AG104" s="29">
        <v>1</v>
      </c>
      <c r="AH104" s="294">
        <v>2</v>
      </c>
      <c r="AI104" s="294"/>
      <c r="AJ104" s="294"/>
      <c r="AK104" s="358">
        <f t="shared" si="5"/>
        <v>0</v>
      </c>
      <c r="AL104" s="288"/>
      <c r="AM104" s="288"/>
      <c r="AN104" s="288"/>
      <c r="AO104" s="288"/>
      <c r="AP104" s="29">
        <v>1</v>
      </c>
      <c r="AQ104" s="31"/>
      <c r="AR104" s="29"/>
      <c r="AS104" s="31"/>
      <c r="AT104" s="31"/>
      <c r="AU104" s="381"/>
      <c r="AV104" s="381"/>
    </row>
    <row r="105" spans="1:48" s="292" customFormat="1" ht="15" customHeight="1">
      <c r="A105" s="28">
        <v>102</v>
      </c>
      <c r="B105" s="29">
        <v>2018</v>
      </c>
      <c r="C105" s="30" t="s">
        <v>233</v>
      </c>
      <c r="D105" s="31">
        <v>43434</v>
      </c>
      <c r="E105" s="32" t="s">
        <v>205</v>
      </c>
      <c r="F105" s="32" t="s">
        <v>206</v>
      </c>
      <c r="G105" s="32" t="s">
        <v>207</v>
      </c>
      <c r="H105" s="32" t="s">
        <v>3917</v>
      </c>
      <c r="I105" s="32" t="s">
        <v>3918</v>
      </c>
      <c r="J105" s="32" t="s">
        <v>3919</v>
      </c>
      <c r="K105" s="29" t="s">
        <v>5680</v>
      </c>
      <c r="L105" s="32" t="s">
        <v>211</v>
      </c>
      <c r="M105" s="32" t="s">
        <v>211</v>
      </c>
      <c r="N105" s="32" t="s">
        <v>851</v>
      </c>
      <c r="O105" s="32" t="s">
        <v>851</v>
      </c>
      <c r="P105" s="32" t="s">
        <v>212</v>
      </c>
      <c r="Q105" s="29">
        <v>412200</v>
      </c>
      <c r="R105" s="32" t="s">
        <v>3931</v>
      </c>
      <c r="S105" s="32" t="str">
        <f t="shared" si="3"/>
        <v>12018-000102</v>
      </c>
      <c r="T105" s="32" t="s">
        <v>4282</v>
      </c>
      <c r="U105" s="38" t="s">
        <v>4283</v>
      </c>
      <c r="V105" s="38" t="s">
        <v>4284</v>
      </c>
      <c r="W105" s="38" t="s">
        <v>4092</v>
      </c>
      <c r="X105" s="29">
        <v>1</v>
      </c>
      <c r="Y105" s="32" t="s">
        <v>4285</v>
      </c>
      <c r="Z105" s="31">
        <v>18464</v>
      </c>
      <c r="AA105" s="29">
        <f t="shared" ca="1" si="4"/>
        <v>68</v>
      </c>
      <c r="AB105" s="33" t="s">
        <v>220</v>
      </c>
      <c r="AC105" s="31">
        <v>42827</v>
      </c>
      <c r="AD105" s="276">
        <v>4</v>
      </c>
      <c r="AE105" s="276">
        <v>1</v>
      </c>
      <c r="AF105" s="276">
        <v>11</v>
      </c>
      <c r="AG105" s="29">
        <v>1</v>
      </c>
      <c r="AH105" s="294">
        <v>2</v>
      </c>
      <c r="AI105" s="294"/>
      <c r="AJ105" s="294"/>
      <c r="AK105" s="358">
        <f t="shared" si="5"/>
        <v>0</v>
      </c>
      <c r="AL105" s="288"/>
      <c r="AM105" s="288"/>
      <c r="AN105" s="288"/>
      <c r="AO105" s="288"/>
      <c r="AP105" s="29">
        <v>1</v>
      </c>
      <c r="AQ105" s="31"/>
      <c r="AR105" s="29"/>
      <c r="AS105" s="31"/>
      <c r="AT105" s="31"/>
      <c r="AU105" s="381"/>
      <c r="AV105" s="381"/>
    </row>
    <row r="106" spans="1:48" s="292" customFormat="1" ht="15" customHeight="1">
      <c r="A106" s="28">
        <v>103</v>
      </c>
      <c r="B106" s="29">
        <v>2018</v>
      </c>
      <c r="C106" s="30" t="s">
        <v>233</v>
      </c>
      <c r="D106" s="31">
        <v>43434</v>
      </c>
      <c r="E106" s="32" t="s">
        <v>205</v>
      </c>
      <c r="F106" s="32" t="s">
        <v>206</v>
      </c>
      <c r="G106" s="32" t="s">
        <v>207</v>
      </c>
      <c r="H106" s="32" t="s">
        <v>3917</v>
      </c>
      <c r="I106" s="32" t="s">
        <v>3918</v>
      </c>
      <c r="J106" s="32" t="s">
        <v>3919</v>
      </c>
      <c r="K106" s="356" t="s">
        <v>5681</v>
      </c>
      <c r="L106" s="32" t="s">
        <v>211</v>
      </c>
      <c r="M106" s="32" t="s">
        <v>211</v>
      </c>
      <c r="N106" s="32" t="s">
        <v>914</v>
      </c>
      <c r="O106" s="32" t="s">
        <v>914</v>
      </c>
      <c r="P106" s="32" t="s">
        <v>212</v>
      </c>
      <c r="Q106" s="29">
        <v>233000</v>
      </c>
      <c r="R106" s="32" t="s">
        <v>3920</v>
      </c>
      <c r="S106" s="32" t="str">
        <f t="shared" si="3"/>
        <v>12018-000103</v>
      </c>
      <c r="T106" s="32" t="s">
        <v>4286</v>
      </c>
      <c r="U106" s="38" t="s">
        <v>4287</v>
      </c>
      <c r="V106" s="38" t="s">
        <v>4288</v>
      </c>
      <c r="W106" s="38" t="s">
        <v>4289</v>
      </c>
      <c r="X106" s="29">
        <v>1</v>
      </c>
      <c r="Y106" s="32" t="s">
        <v>4290</v>
      </c>
      <c r="Z106" s="31">
        <v>9835</v>
      </c>
      <c r="AA106" s="29">
        <f t="shared" ca="1" si="4"/>
        <v>92</v>
      </c>
      <c r="AB106" s="33" t="s">
        <v>220</v>
      </c>
      <c r="AC106" s="31">
        <v>42940</v>
      </c>
      <c r="AD106" s="276">
        <v>5</v>
      </c>
      <c r="AE106" s="276">
        <v>2</v>
      </c>
      <c r="AF106" s="276">
        <v>10</v>
      </c>
      <c r="AG106" s="29">
        <v>1</v>
      </c>
      <c r="AH106" s="294">
        <v>2</v>
      </c>
      <c r="AI106" s="294"/>
      <c r="AJ106" s="294"/>
      <c r="AK106" s="358">
        <f t="shared" si="5"/>
        <v>0</v>
      </c>
      <c r="AL106" s="288"/>
      <c r="AM106" s="288"/>
      <c r="AN106" s="288"/>
      <c r="AO106" s="288"/>
      <c r="AP106" s="29">
        <v>2</v>
      </c>
      <c r="AQ106" s="31">
        <v>43324</v>
      </c>
      <c r="AR106" s="29">
        <v>6</v>
      </c>
      <c r="AS106" s="31"/>
      <c r="AT106" s="376">
        <v>43324</v>
      </c>
      <c r="AU106" s="381"/>
      <c r="AV106" s="381"/>
    </row>
    <row r="107" spans="1:48" s="292" customFormat="1">
      <c r="A107" s="28">
        <v>104</v>
      </c>
      <c r="B107" s="29">
        <v>2018</v>
      </c>
      <c r="C107" s="30" t="s">
        <v>233</v>
      </c>
      <c r="D107" s="31">
        <v>43434</v>
      </c>
      <c r="E107" s="32" t="s">
        <v>205</v>
      </c>
      <c r="F107" s="32" t="s">
        <v>206</v>
      </c>
      <c r="G107" s="32" t="s">
        <v>207</v>
      </c>
      <c r="H107" s="32" t="s">
        <v>3917</v>
      </c>
      <c r="I107" s="32" t="s">
        <v>3918</v>
      </c>
      <c r="J107" s="32" t="s">
        <v>3919</v>
      </c>
      <c r="K107" s="356" t="s">
        <v>5681</v>
      </c>
      <c r="L107" s="32" t="s">
        <v>211</v>
      </c>
      <c r="M107" s="32" t="s">
        <v>211</v>
      </c>
      <c r="N107" s="32" t="s">
        <v>914</v>
      </c>
      <c r="O107" s="32" t="s">
        <v>914</v>
      </c>
      <c r="P107" s="32" t="s">
        <v>212</v>
      </c>
      <c r="Q107" s="29">
        <v>233000</v>
      </c>
      <c r="R107" s="32" t="s">
        <v>3920</v>
      </c>
      <c r="S107" s="32" t="str">
        <f t="shared" si="3"/>
        <v>12018-000104</v>
      </c>
      <c r="T107" s="32" t="s">
        <v>4291</v>
      </c>
      <c r="U107" s="38" t="s">
        <v>1127</v>
      </c>
      <c r="V107" s="38" t="s">
        <v>4292</v>
      </c>
      <c r="W107" s="38" t="s">
        <v>4293</v>
      </c>
      <c r="X107" s="29">
        <v>1</v>
      </c>
      <c r="Y107" s="32" t="s">
        <v>4294</v>
      </c>
      <c r="Z107" s="31">
        <v>12115</v>
      </c>
      <c r="AA107" s="29">
        <f t="shared" ca="1" si="4"/>
        <v>85</v>
      </c>
      <c r="AB107" s="33" t="s">
        <v>218</v>
      </c>
      <c r="AC107" s="31">
        <v>42246</v>
      </c>
      <c r="AD107" s="276">
        <v>5</v>
      </c>
      <c r="AE107" s="276">
        <v>2</v>
      </c>
      <c r="AF107" s="276">
        <v>11</v>
      </c>
      <c r="AG107" s="29">
        <v>1</v>
      </c>
      <c r="AH107" s="294">
        <v>2</v>
      </c>
      <c r="AI107" s="294"/>
      <c r="AJ107" s="294"/>
      <c r="AK107" s="358">
        <f t="shared" si="5"/>
        <v>0</v>
      </c>
      <c r="AL107" s="288"/>
      <c r="AM107" s="288"/>
      <c r="AN107" s="288"/>
      <c r="AO107" s="288"/>
      <c r="AP107" s="29">
        <v>1</v>
      </c>
      <c r="AQ107" s="31"/>
      <c r="AR107" s="29"/>
      <c r="AS107" s="31"/>
      <c r="AT107" s="31"/>
      <c r="AU107" s="381"/>
      <c r="AV107" s="381"/>
    </row>
    <row r="108" spans="1:48" s="292" customFormat="1" ht="15" customHeight="1">
      <c r="A108" s="28">
        <v>105</v>
      </c>
      <c r="B108" s="29">
        <v>2018</v>
      </c>
      <c r="C108" s="30" t="s">
        <v>233</v>
      </c>
      <c r="D108" s="31">
        <v>43434</v>
      </c>
      <c r="E108" s="32" t="s">
        <v>205</v>
      </c>
      <c r="F108" s="32" t="s">
        <v>206</v>
      </c>
      <c r="G108" s="32" t="s">
        <v>207</v>
      </c>
      <c r="H108" s="32" t="s">
        <v>3917</v>
      </c>
      <c r="I108" s="32" t="s">
        <v>3918</v>
      </c>
      <c r="J108" s="32" t="s">
        <v>3919</v>
      </c>
      <c r="K108" s="29" t="s">
        <v>5075</v>
      </c>
      <c r="L108" s="32" t="s">
        <v>211</v>
      </c>
      <c r="M108" s="32" t="s">
        <v>211</v>
      </c>
      <c r="N108" s="32" t="s">
        <v>3832</v>
      </c>
      <c r="O108" s="32" t="s">
        <v>3832</v>
      </c>
      <c r="P108" s="32" t="s">
        <v>212</v>
      </c>
      <c r="Q108" s="29">
        <v>412000</v>
      </c>
      <c r="R108" s="32" t="s">
        <v>3927</v>
      </c>
      <c r="S108" s="32" t="str">
        <f t="shared" si="3"/>
        <v>12018-000105</v>
      </c>
      <c r="T108" s="32" t="s">
        <v>4295</v>
      </c>
      <c r="U108" s="38" t="s">
        <v>4296</v>
      </c>
      <c r="V108" s="38" t="s">
        <v>4297</v>
      </c>
      <c r="W108" s="38" t="s">
        <v>4298</v>
      </c>
      <c r="X108" s="29">
        <v>1</v>
      </c>
      <c r="Y108" s="32" t="s">
        <v>4299</v>
      </c>
      <c r="Z108" s="31">
        <v>19421</v>
      </c>
      <c r="AA108" s="29">
        <f t="shared" ca="1" si="4"/>
        <v>65</v>
      </c>
      <c r="AB108" s="33" t="s">
        <v>220</v>
      </c>
      <c r="AC108" s="31">
        <v>42246</v>
      </c>
      <c r="AD108" s="276">
        <v>4</v>
      </c>
      <c r="AE108" s="276">
        <v>9</v>
      </c>
      <c r="AF108" s="276">
        <v>10</v>
      </c>
      <c r="AG108" s="29">
        <v>1</v>
      </c>
      <c r="AH108" s="294">
        <v>2</v>
      </c>
      <c r="AI108" s="294"/>
      <c r="AJ108" s="294"/>
      <c r="AK108" s="358">
        <f t="shared" si="5"/>
        <v>0</v>
      </c>
      <c r="AL108" s="288"/>
      <c r="AM108" s="288"/>
      <c r="AN108" s="288"/>
      <c r="AO108" s="288"/>
      <c r="AP108" s="29">
        <v>1</v>
      </c>
      <c r="AQ108" s="31"/>
      <c r="AR108" s="29"/>
      <c r="AS108" s="31"/>
      <c r="AT108" s="31"/>
      <c r="AU108" s="381"/>
      <c r="AV108" s="381"/>
    </row>
    <row r="109" spans="1:48" s="292" customFormat="1" ht="15" customHeight="1">
      <c r="A109" s="28">
        <v>106</v>
      </c>
      <c r="B109" s="29">
        <v>2018</v>
      </c>
      <c r="C109" s="30" t="s">
        <v>233</v>
      </c>
      <c r="D109" s="31">
        <v>43434</v>
      </c>
      <c r="E109" s="32" t="s">
        <v>205</v>
      </c>
      <c r="F109" s="32" t="s">
        <v>206</v>
      </c>
      <c r="G109" s="32" t="s">
        <v>207</v>
      </c>
      <c r="H109" s="32" t="s">
        <v>3917</v>
      </c>
      <c r="I109" s="32" t="s">
        <v>3918</v>
      </c>
      <c r="J109" s="32" t="s">
        <v>3919</v>
      </c>
      <c r="K109" s="29" t="s">
        <v>5680</v>
      </c>
      <c r="L109" s="32" t="s">
        <v>211</v>
      </c>
      <c r="M109" s="32" t="s">
        <v>211</v>
      </c>
      <c r="N109" s="32" t="s">
        <v>851</v>
      </c>
      <c r="O109" s="32" t="s">
        <v>851</v>
      </c>
      <c r="P109" s="32" t="s">
        <v>212</v>
      </c>
      <c r="Q109" s="29">
        <v>412200</v>
      </c>
      <c r="R109" s="32" t="s">
        <v>3931</v>
      </c>
      <c r="S109" s="32" t="str">
        <f t="shared" si="3"/>
        <v>12018-000106</v>
      </c>
      <c r="T109" s="32" t="s">
        <v>4300</v>
      </c>
      <c r="U109" s="38" t="s">
        <v>4301</v>
      </c>
      <c r="V109" s="38" t="s">
        <v>1672</v>
      </c>
      <c r="W109" s="38" t="s">
        <v>4302</v>
      </c>
      <c r="X109" s="29">
        <v>1</v>
      </c>
      <c r="Y109" s="32" t="s">
        <v>4303</v>
      </c>
      <c r="Z109" s="31">
        <v>16259</v>
      </c>
      <c r="AA109" s="29">
        <f t="shared" ca="1" si="4"/>
        <v>74</v>
      </c>
      <c r="AB109" s="33" t="s">
        <v>218</v>
      </c>
      <c r="AC109" s="31">
        <v>43105</v>
      </c>
      <c r="AD109" s="276">
        <v>4</v>
      </c>
      <c r="AE109" s="276">
        <v>1</v>
      </c>
      <c r="AF109" s="276">
        <v>10</v>
      </c>
      <c r="AG109" s="29">
        <v>1</v>
      </c>
      <c r="AH109" s="294">
        <v>2</v>
      </c>
      <c r="AI109" s="294"/>
      <c r="AJ109" s="294"/>
      <c r="AK109" s="358">
        <f t="shared" si="5"/>
        <v>0</v>
      </c>
      <c r="AL109" s="288"/>
      <c r="AM109" s="288"/>
      <c r="AN109" s="288"/>
      <c r="AO109" s="288"/>
      <c r="AP109" s="29">
        <v>1</v>
      </c>
      <c r="AQ109" s="31"/>
      <c r="AR109" s="29"/>
      <c r="AS109" s="31"/>
      <c r="AT109" s="31"/>
      <c r="AU109" s="381"/>
      <c r="AV109" s="381"/>
    </row>
    <row r="110" spans="1:48" s="292" customFormat="1" ht="15" customHeight="1">
      <c r="A110" s="28">
        <v>107</v>
      </c>
      <c r="B110" s="29">
        <v>2018</v>
      </c>
      <c r="C110" s="30" t="s">
        <v>233</v>
      </c>
      <c r="D110" s="31">
        <v>43434</v>
      </c>
      <c r="E110" s="32" t="s">
        <v>205</v>
      </c>
      <c r="F110" s="32" t="s">
        <v>206</v>
      </c>
      <c r="G110" s="32" t="s">
        <v>207</v>
      </c>
      <c r="H110" s="32" t="s">
        <v>3917</v>
      </c>
      <c r="I110" s="32" t="s">
        <v>3918</v>
      </c>
      <c r="J110" s="32" t="s">
        <v>3919</v>
      </c>
      <c r="K110" s="29" t="s">
        <v>5680</v>
      </c>
      <c r="L110" s="32" t="s">
        <v>211</v>
      </c>
      <c r="M110" s="32" t="s">
        <v>211</v>
      </c>
      <c r="N110" s="32" t="s">
        <v>851</v>
      </c>
      <c r="O110" s="32" t="s">
        <v>851</v>
      </c>
      <c r="P110" s="32" t="s">
        <v>212</v>
      </c>
      <c r="Q110" s="29">
        <v>412200</v>
      </c>
      <c r="R110" s="32" t="s">
        <v>3931</v>
      </c>
      <c r="S110" s="32" t="str">
        <f t="shared" si="3"/>
        <v>12018-000107</v>
      </c>
      <c r="T110" s="32" t="s">
        <v>4304</v>
      </c>
      <c r="U110" s="38" t="s">
        <v>4305</v>
      </c>
      <c r="V110" s="38" t="s">
        <v>4306</v>
      </c>
      <c r="W110" s="38" t="s">
        <v>974</v>
      </c>
      <c r="X110" s="29">
        <v>1</v>
      </c>
      <c r="Y110" s="32" t="s">
        <v>4307</v>
      </c>
      <c r="Z110" s="31">
        <v>10717</v>
      </c>
      <c r="AA110" s="29">
        <f t="shared" ca="1" si="4"/>
        <v>89</v>
      </c>
      <c r="AB110" s="33" t="s">
        <v>218</v>
      </c>
      <c r="AC110" s="31">
        <v>42852</v>
      </c>
      <c r="AD110" s="276">
        <v>4</v>
      </c>
      <c r="AE110" s="276">
        <v>2</v>
      </c>
      <c r="AF110" s="276">
        <v>10</v>
      </c>
      <c r="AG110" s="29">
        <v>1</v>
      </c>
      <c r="AH110" s="294">
        <v>2</v>
      </c>
      <c r="AI110" s="294"/>
      <c r="AJ110" s="294"/>
      <c r="AK110" s="358">
        <f t="shared" si="5"/>
        <v>0</v>
      </c>
      <c r="AL110" s="288"/>
      <c r="AM110" s="288"/>
      <c r="AN110" s="288"/>
      <c r="AO110" s="288"/>
      <c r="AP110" s="29">
        <v>1</v>
      </c>
      <c r="AQ110" s="31"/>
      <c r="AR110" s="29"/>
      <c r="AS110" s="31"/>
      <c r="AT110" s="31"/>
      <c r="AU110" s="381"/>
      <c r="AV110" s="381"/>
    </row>
    <row r="111" spans="1:48" s="292" customFormat="1" ht="15" customHeight="1">
      <c r="A111" s="28">
        <v>108</v>
      </c>
      <c r="B111" s="29">
        <v>2018</v>
      </c>
      <c r="C111" s="30" t="s">
        <v>233</v>
      </c>
      <c r="D111" s="31">
        <v>43434</v>
      </c>
      <c r="E111" s="32" t="s">
        <v>205</v>
      </c>
      <c r="F111" s="32" t="s">
        <v>206</v>
      </c>
      <c r="G111" s="32" t="s">
        <v>207</v>
      </c>
      <c r="H111" s="32" t="s">
        <v>3917</v>
      </c>
      <c r="I111" s="32" t="s">
        <v>3918</v>
      </c>
      <c r="J111" s="32" t="s">
        <v>3919</v>
      </c>
      <c r="K111" s="29" t="s">
        <v>5075</v>
      </c>
      <c r="L111" s="32" t="s">
        <v>211</v>
      </c>
      <c r="M111" s="32" t="s">
        <v>211</v>
      </c>
      <c r="N111" s="32" t="s">
        <v>3832</v>
      </c>
      <c r="O111" s="32" t="s">
        <v>3832</v>
      </c>
      <c r="P111" s="32" t="s">
        <v>212</v>
      </c>
      <c r="Q111" s="29">
        <v>412000</v>
      </c>
      <c r="R111" s="32" t="s">
        <v>3927</v>
      </c>
      <c r="S111" s="32" t="str">
        <f t="shared" si="3"/>
        <v>12018-000108</v>
      </c>
      <c r="T111" s="32" t="s">
        <v>4308</v>
      </c>
      <c r="U111" s="38" t="s">
        <v>973</v>
      </c>
      <c r="V111" s="38" t="s">
        <v>1715</v>
      </c>
      <c r="W111" s="38" t="s">
        <v>974</v>
      </c>
      <c r="X111" s="29">
        <v>1</v>
      </c>
      <c r="Y111" s="32" t="s">
        <v>4309</v>
      </c>
      <c r="Z111" s="31">
        <v>14321</v>
      </c>
      <c r="AA111" s="29">
        <f t="shared" ca="1" si="4"/>
        <v>79</v>
      </c>
      <c r="AB111" s="33" t="s">
        <v>220</v>
      </c>
      <c r="AC111" s="31">
        <v>42311</v>
      </c>
      <c r="AD111" s="276">
        <v>4</v>
      </c>
      <c r="AE111" s="276">
        <v>9</v>
      </c>
      <c r="AF111" s="276">
        <v>10</v>
      </c>
      <c r="AG111" s="29">
        <v>1</v>
      </c>
      <c r="AH111" s="294">
        <v>2</v>
      </c>
      <c r="AI111" s="294"/>
      <c r="AJ111" s="294"/>
      <c r="AK111" s="358">
        <f t="shared" si="5"/>
        <v>0</v>
      </c>
      <c r="AL111" s="288"/>
      <c r="AM111" s="288"/>
      <c r="AN111" s="288"/>
      <c r="AO111" s="288"/>
      <c r="AP111" s="29">
        <v>1</v>
      </c>
      <c r="AQ111" s="31"/>
      <c r="AR111" s="29"/>
      <c r="AS111" s="31"/>
      <c r="AT111" s="31"/>
      <c r="AU111" s="381"/>
      <c r="AV111" s="381"/>
    </row>
    <row r="112" spans="1:48" s="292" customFormat="1" ht="15" customHeight="1">
      <c r="A112" s="28">
        <v>109</v>
      </c>
      <c r="B112" s="29">
        <v>2018</v>
      </c>
      <c r="C112" s="30" t="s">
        <v>233</v>
      </c>
      <c r="D112" s="31">
        <v>43434</v>
      </c>
      <c r="E112" s="32" t="s">
        <v>205</v>
      </c>
      <c r="F112" s="32" t="s">
        <v>206</v>
      </c>
      <c r="G112" s="32" t="s">
        <v>207</v>
      </c>
      <c r="H112" s="32" t="s">
        <v>3917</v>
      </c>
      <c r="I112" s="32" t="s">
        <v>3918</v>
      </c>
      <c r="J112" s="32" t="s">
        <v>3919</v>
      </c>
      <c r="K112" s="29" t="s">
        <v>5306</v>
      </c>
      <c r="L112" s="32" t="s">
        <v>211</v>
      </c>
      <c r="M112" s="32" t="s">
        <v>211</v>
      </c>
      <c r="N112" s="32" t="s">
        <v>211</v>
      </c>
      <c r="O112" s="32" t="s">
        <v>211</v>
      </c>
      <c r="P112" s="32" t="s">
        <v>212</v>
      </c>
      <c r="Q112" s="29">
        <v>412100</v>
      </c>
      <c r="R112" s="32" t="s">
        <v>3935</v>
      </c>
      <c r="S112" s="32" t="str">
        <f t="shared" si="3"/>
        <v>12018-000109</v>
      </c>
      <c r="T112" s="32" t="s">
        <v>4310</v>
      </c>
      <c r="U112" s="38" t="s">
        <v>4311</v>
      </c>
      <c r="V112" s="38" t="s">
        <v>4312</v>
      </c>
      <c r="W112" s="38" t="s">
        <v>1676</v>
      </c>
      <c r="X112" s="29">
        <v>1</v>
      </c>
      <c r="Y112" s="32" t="s">
        <v>4313</v>
      </c>
      <c r="Z112" s="31">
        <v>14305</v>
      </c>
      <c r="AA112" s="29">
        <f t="shared" ca="1" si="4"/>
        <v>79</v>
      </c>
      <c r="AB112" s="33" t="s">
        <v>218</v>
      </c>
      <c r="AC112" s="31">
        <v>42852</v>
      </c>
      <c r="AD112" s="276">
        <v>4</v>
      </c>
      <c r="AE112" s="276">
        <v>1</v>
      </c>
      <c r="AF112" s="276">
        <v>11</v>
      </c>
      <c r="AG112" s="29">
        <v>1</v>
      </c>
      <c r="AH112" s="294">
        <v>2</v>
      </c>
      <c r="AI112" s="294"/>
      <c r="AJ112" s="294"/>
      <c r="AK112" s="358">
        <f t="shared" si="5"/>
        <v>0</v>
      </c>
      <c r="AL112" s="288"/>
      <c r="AM112" s="288"/>
      <c r="AN112" s="288"/>
      <c r="AO112" s="288"/>
      <c r="AP112" s="29">
        <v>1</v>
      </c>
      <c r="AQ112" s="31"/>
      <c r="AR112" s="29"/>
      <c r="AS112" s="31"/>
      <c r="AT112" s="31"/>
      <c r="AU112" s="381"/>
      <c r="AV112" s="381"/>
    </row>
    <row r="113" spans="1:48" s="292" customFormat="1" ht="15" customHeight="1">
      <c r="A113" s="28">
        <v>110</v>
      </c>
      <c r="B113" s="29">
        <v>2018</v>
      </c>
      <c r="C113" s="30" t="s">
        <v>233</v>
      </c>
      <c r="D113" s="31">
        <v>43434</v>
      </c>
      <c r="E113" s="32" t="s">
        <v>205</v>
      </c>
      <c r="F113" s="32" t="s">
        <v>206</v>
      </c>
      <c r="G113" s="32" t="s">
        <v>207</v>
      </c>
      <c r="H113" s="32" t="s">
        <v>3917</v>
      </c>
      <c r="I113" s="32" t="s">
        <v>3918</v>
      </c>
      <c r="J113" s="32" t="s">
        <v>3919</v>
      </c>
      <c r="K113" s="356" t="s">
        <v>5681</v>
      </c>
      <c r="L113" s="32" t="s">
        <v>211</v>
      </c>
      <c r="M113" s="32" t="s">
        <v>211</v>
      </c>
      <c r="N113" s="32" t="s">
        <v>914</v>
      </c>
      <c r="O113" s="32" t="s">
        <v>914</v>
      </c>
      <c r="P113" s="32" t="s">
        <v>212</v>
      </c>
      <c r="Q113" s="29">
        <v>233000</v>
      </c>
      <c r="R113" s="32" t="s">
        <v>3920</v>
      </c>
      <c r="S113" s="32" t="str">
        <f t="shared" si="3"/>
        <v>12018-000110</v>
      </c>
      <c r="T113" s="32" t="s">
        <v>4314</v>
      </c>
      <c r="U113" s="38" t="s">
        <v>4315</v>
      </c>
      <c r="V113" s="38" t="s">
        <v>1532</v>
      </c>
      <c r="W113" s="38" t="s">
        <v>893</v>
      </c>
      <c r="X113" s="29">
        <v>1</v>
      </c>
      <c r="Y113" s="32" t="s">
        <v>4316</v>
      </c>
      <c r="Z113" s="31">
        <v>16291</v>
      </c>
      <c r="AA113" s="29">
        <f t="shared" ca="1" si="4"/>
        <v>74</v>
      </c>
      <c r="AB113" s="33" t="s">
        <v>218</v>
      </c>
      <c r="AC113" s="31">
        <v>42246</v>
      </c>
      <c r="AD113" s="276">
        <v>4</v>
      </c>
      <c r="AE113" s="276">
        <v>1</v>
      </c>
      <c r="AF113" s="276">
        <v>11</v>
      </c>
      <c r="AG113" s="29">
        <v>1</v>
      </c>
      <c r="AH113" s="294">
        <v>2</v>
      </c>
      <c r="AI113" s="294"/>
      <c r="AJ113" s="294"/>
      <c r="AK113" s="358">
        <f t="shared" si="5"/>
        <v>0</v>
      </c>
      <c r="AL113" s="288"/>
      <c r="AM113" s="288"/>
      <c r="AN113" s="288"/>
      <c r="AO113" s="288"/>
      <c r="AP113" s="29">
        <v>1</v>
      </c>
      <c r="AQ113" s="31"/>
      <c r="AR113" s="29"/>
      <c r="AS113" s="31"/>
      <c r="AT113" s="31"/>
      <c r="AU113" s="381"/>
      <c r="AV113" s="381"/>
    </row>
    <row r="114" spans="1:48" s="292" customFormat="1" ht="15" customHeight="1">
      <c r="A114" s="28">
        <v>111</v>
      </c>
      <c r="B114" s="29">
        <v>2018</v>
      </c>
      <c r="C114" s="30" t="s">
        <v>233</v>
      </c>
      <c r="D114" s="31">
        <v>43434</v>
      </c>
      <c r="E114" s="32" t="s">
        <v>205</v>
      </c>
      <c r="F114" s="32" t="s">
        <v>206</v>
      </c>
      <c r="G114" s="32" t="s">
        <v>207</v>
      </c>
      <c r="H114" s="32" t="s">
        <v>3917</v>
      </c>
      <c r="I114" s="32" t="s">
        <v>3918</v>
      </c>
      <c r="J114" s="32" t="s">
        <v>3919</v>
      </c>
      <c r="K114" s="29" t="s">
        <v>5680</v>
      </c>
      <c r="L114" s="32" t="s">
        <v>211</v>
      </c>
      <c r="M114" s="32" t="s">
        <v>211</v>
      </c>
      <c r="N114" s="32" t="s">
        <v>851</v>
      </c>
      <c r="O114" s="32" t="s">
        <v>851</v>
      </c>
      <c r="P114" s="32" t="s">
        <v>212</v>
      </c>
      <c r="Q114" s="29">
        <v>412200</v>
      </c>
      <c r="R114" s="32" t="s">
        <v>3931</v>
      </c>
      <c r="S114" s="32" t="str">
        <f t="shared" si="3"/>
        <v>12018-000111</v>
      </c>
      <c r="T114" s="32" t="s">
        <v>4317</v>
      </c>
      <c r="U114" s="38" t="s">
        <v>4318</v>
      </c>
      <c r="V114" s="38" t="s">
        <v>4106</v>
      </c>
      <c r="W114" s="38" t="s">
        <v>1576</v>
      </c>
      <c r="X114" s="29">
        <v>1</v>
      </c>
      <c r="Y114" s="32" t="s">
        <v>4319</v>
      </c>
      <c r="Z114" s="31">
        <v>18673</v>
      </c>
      <c r="AA114" s="29">
        <f t="shared" ca="1" si="4"/>
        <v>67</v>
      </c>
      <c r="AB114" s="33" t="s">
        <v>220</v>
      </c>
      <c r="AC114" s="31">
        <v>42852</v>
      </c>
      <c r="AD114" s="276">
        <v>4</v>
      </c>
      <c r="AE114" s="276">
        <v>2</v>
      </c>
      <c r="AF114" s="276">
        <v>10</v>
      </c>
      <c r="AG114" s="29">
        <v>1</v>
      </c>
      <c r="AH114" s="294">
        <v>2</v>
      </c>
      <c r="AI114" s="294"/>
      <c r="AJ114" s="294"/>
      <c r="AK114" s="358">
        <f t="shared" si="5"/>
        <v>0</v>
      </c>
      <c r="AL114" s="288"/>
      <c r="AM114" s="288"/>
      <c r="AN114" s="288"/>
      <c r="AO114" s="288"/>
      <c r="AP114" s="29">
        <v>1</v>
      </c>
      <c r="AQ114" s="31"/>
      <c r="AR114" s="29"/>
      <c r="AS114" s="31"/>
      <c r="AT114" s="31"/>
      <c r="AU114" s="381"/>
      <c r="AV114" s="381"/>
    </row>
    <row r="115" spans="1:48" s="292" customFormat="1" ht="15" customHeight="1">
      <c r="A115" s="28">
        <v>112</v>
      </c>
      <c r="B115" s="29">
        <v>2018</v>
      </c>
      <c r="C115" s="30" t="s">
        <v>233</v>
      </c>
      <c r="D115" s="31">
        <v>43434</v>
      </c>
      <c r="E115" s="32" t="s">
        <v>205</v>
      </c>
      <c r="F115" s="32" t="s">
        <v>206</v>
      </c>
      <c r="G115" s="32" t="s">
        <v>207</v>
      </c>
      <c r="H115" s="32" t="s">
        <v>3917</v>
      </c>
      <c r="I115" s="32" t="s">
        <v>3918</v>
      </c>
      <c r="J115" s="32" t="s">
        <v>3919</v>
      </c>
      <c r="K115" s="29" t="s">
        <v>5680</v>
      </c>
      <c r="L115" s="32" t="s">
        <v>211</v>
      </c>
      <c r="M115" s="32" t="s">
        <v>211</v>
      </c>
      <c r="N115" s="32" t="s">
        <v>851</v>
      </c>
      <c r="O115" s="32" t="s">
        <v>851</v>
      </c>
      <c r="P115" s="32" t="s">
        <v>212</v>
      </c>
      <c r="Q115" s="29">
        <v>412200</v>
      </c>
      <c r="R115" s="32" t="s">
        <v>3931</v>
      </c>
      <c r="S115" s="32" t="str">
        <f t="shared" si="3"/>
        <v>12018-000112</v>
      </c>
      <c r="T115" s="32" t="s">
        <v>4320</v>
      </c>
      <c r="U115" s="38" t="s">
        <v>4321</v>
      </c>
      <c r="V115" s="38" t="s">
        <v>4322</v>
      </c>
      <c r="W115" s="38" t="s">
        <v>4074</v>
      </c>
      <c r="X115" s="29">
        <v>1</v>
      </c>
      <c r="Y115" s="32" t="s">
        <v>4323</v>
      </c>
      <c r="Z115" s="31">
        <v>12387</v>
      </c>
      <c r="AA115" s="29">
        <f t="shared" ca="1" si="4"/>
        <v>85</v>
      </c>
      <c r="AB115" s="33" t="s">
        <v>218</v>
      </c>
      <c r="AC115" s="31">
        <v>42863</v>
      </c>
      <c r="AD115" s="276">
        <v>5</v>
      </c>
      <c r="AE115" s="276">
        <v>2</v>
      </c>
      <c r="AF115" s="276">
        <v>10</v>
      </c>
      <c r="AG115" s="29">
        <v>1</v>
      </c>
      <c r="AH115" s="294">
        <v>2</v>
      </c>
      <c r="AI115" s="294"/>
      <c r="AJ115" s="294"/>
      <c r="AK115" s="358">
        <f t="shared" si="5"/>
        <v>0</v>
      </c>
      <c r="AL115" s="288"/>
      <c r="AM115" s="288"/>
      <c r="AN115" s="288"/>
      <c r="AO115" s="288"/>
      <c r="AP115" s="29">
        <v>1</v>
      </c>
      <c r="AQ115" s="31"/>
      <c r="AR115" s="29"/>
      <c r="AS115" s="31"/>
      <c r="AT115" s="31"/>
      <c r="AU115" s="381"/>
      <c r="AV115" s="381"/>
    </row>
    <row r="116" spans="1:48" s="292" customFormat="1" ht="15" customHeight="1">
      <c r="A116" s="28">
        <v>113</v>
      </c>
      <c r="B116" s="29">
        <v>2018</v>
      </c>
      <c r="C116" s="30" t="s">
        <v>233</v>
      </c>
      <c r="D116" s="31">
        <v>43434</v>
      </c>
      <c r="E116" s="32" t="s">
        <v>205</v>
      </c>
      <c r="F116" s="32" t="s">
        <v>206</v>
      </c>
      <c r="G116" s="32" t="s">
        <v>207</v>
      </c>
      <c r="H116" s="32" t="s">
        <v>3917</v>
      </c>
      <c r="I116" s="32" t="s">
        <v>3918</v>
      </c>
      <c r="J116" s="32" t="s">
        <v>3919</v>
      </c>
      <c r="K116" s="29" t="s">
        <v>5682</v>
      </c>
      <c r="L116" s="32" t="s">
        <v>211</v>
      </c>
      <c r="M116" s="32" t="s">
        <v>211</v>
      </c>
      <c r="N116" s="32" t="s">
        <v>1745</v>
      </c>
      <c r="O116" s="32" t="s">
        <v>1745</v>
      </c>
      <c r="P116" s="32" t="s">
        <v>212</v>
      </c>
      <c r="Q116" s="29"/>
      <c r="R116" s="32" t="s">
        <v>3965</v>
      </c>
      <c r="S116" s="32" t="str">
        <f t="shared" si="3"/>
        <v>12018-000113</v>
      </c>
      <c r="T116" s="32" t="s">
        <v>4324</v>
      </c>
      <c r="U116" s="38" t="s">
        <v>4325</v>
      </c>
      <c r="V116" s="38" t="s">
        <v>4326</v>
      </c>
      <c r="W116" s="38" t="s">
        <v>1333</v>
      </c>
      <c r="X116" s="29">
        <v>1</v>
      </c>
      <c r="Y116" s="32" t="s">
        <v>4327</v>
      </c>
      <c r="Z116" s="31">
        <v>16620</v>
      </c>
      <c r="AA116" s="29">
        <f t="shared" ca="1" si="4"/>
        <v>73</v>
      </c>
      <c r="AB116" s="33" t="s">
        <v>220</v>
      </c>
      <c r="AC116" s="31">
        <v>42852</v>
      </c>
      <c r="AD116" s="276">
        <v>4</v>
      </c>
      <c r="AE116" s="276">
        <v>1</v>
      </c>
      <c r="AF116" s="276">
        <v>11</v>
      </c>
      <c r="AG116" s="29">
        <v>1</v>
      </c>
      <c r="AH116" s="294">
        <v>2</v>
      </c>
      <c r="AI116" s="294"/>
      <c r="AJ116" s="294"/>
      <c r="AK116" s="358">
        <f t="shared" si="5"/>
        <v>0</v>
      </c>
      <c r="AL116" s="288"/>
      <c r="AM116" s="288"/>
      <c r="AN116" s="288"/>
      <c r="AO116" s="288"/>
      <c r="AP116" s="29">
        <v>1</v>
      </c>
      <c r="AQ116" s="31">
        <v>43235</v>
      </c>
      <c r="AR116" s="29">
        <v>10</v>
      </c>
      <c r="AS116" s="31"/>
      <c r="AT116" s="31"/>
      <c r="AU116" s="381"/>
      <c r="AV116" s="381"/>
    </row>
    <row r="117" spans="1:48" s="292" customFormat="1" ht="15" customHeight="1">
      <c r="A117" s="28">
        <v>114</v>
      </c>
      <c r="B117" s="29">
        <v>2018</v>
      </c>
      <c r="C117" s="30" t="s">
        <v>233</v>
      </c>
      <c r="D117" s="31">
        <v>43434</v>
      </c>
      <c r="E117" s="32" t="s">
        <v>205</v>
      </c>
      <c r="F117" s="32" t="s">
        <v>206</v>
      </c>
      <c r="G117" s="32" t="s">
        <v>207</v>
      </c>
      <c r="H117" s="32" t="s">
        <v>3917</v>
      </c>
      <c r="I117" s="32" t="s">
        <v>3918</v>
      </c>
      <c r="J117" s="32" t="s">
        <v>3919</v>
      </c>
      <c r="K117" s="356" t="s">
        <v>5681</v>
      </c>
      <c r="L117" s="32" t="s">
        <v>211</v>
      </c>
      <c r="M117" s="32" t="s">
        <v>211</v>
      </c>
      <c r="N117" s="32" t="s">
        <v>914</v>
      </c>
      <c r="O117" s="32" t="s">
        <v>914</v>
      </c>
      <c r="P117" s="32" t="s">
        <v>212</v>
      </c>
      <c r="Q117" s="29">
        <v>233000</v>
      </c>
      <c r="R117" s="32" t="s">
        <v>3920</v>
      </c>
      <c r="S117" s="32" t="str">
        <f t="shared" si="3"/>
        <v>12018-000114</v>
      </c>
      <c r="T117" s="32" t="s">
        <v>4328</v>
      </c>
      <c r="U117" s="38" t="s">
        <v>4329</v>
      </c>
      <c r="V117" s="38" t="s">
        <v>4330</v>
      </c>
      <c r="W117" s="38" t="s">
        <v>1571</v>
      </c>
      <c r="X117" s="29">
        <v>1</v>
      </c>
      <c r="Y117" s="32" t="s">
        <v>4331</v>
      </c>
      <c r="Z117" s="31">
        <v>8684</v>
      </c>
      <c r="AA117" s="29">
        <f t="shared" ca="1" si="4"/>
        <v>95</v>
      </c>
      <c r="AB117" s="33" t="s">
        <v>218</v>
      </c>
      <c r="AC117" s="31">
        <v>42246</v>
      </c>
      <c r="AD117" s="276">
        <v>4</v>
      </c>
      <c r="AE117" s="276">
        <v>1</v>
      </c>
      <c r="AF117" s="276">
        <v>11</v>
      </c>
      <c r="AG117" s="29">
        <v>1</v>
      </c>
      <c r="AH117" s="294">
        <v>2</v>
      </c>
      <c r="AI117" s="294"/>
      <c r="AJ117" s="294"/>
      <c r="AK117" s="358">
        <f t="shared" si="5"/>
        <v>0</v>
      </c>
      <c r="AL117" s="288"/>
      <c r="AM117" s="288"/>
      <c r="AN117" s="288"/>
      <c r="AO117" s="288"/>
      <c r="AP117" s="29">
        <v>1</v>
      </c>
      <c r="AQ117" s="31"/>
      <c r="AR117" s="29"/>
      <c r="AS117" s="31"/>
      <c r="AT117" s="31"/>
      <c r="AU117" s="381"/>
      <c r="AV117" s="381"/>
    </row>
    <row r="118" spans="1:48" s="292" customFormat="1" ht="15" customHeight="1">
      <c r="A118" s="28">
        <v>115</v>
      </c>
      <c r="B118" s="29">
        <v>2018</v>
      </c>
      <c r="C118" s="30" t="s">
        <v>233</v>
      </c>
      <c r="D118" s="31">
        <v>43434</v>
      </c>
      <c r="E118" s="32" t="s">
        <v>205</v>
      </c>
      <c r="F118" s="32" t="s">
        <v>206</v>
      </c>
      <c r="G118" s="32" t="s">
        <v>207</v>
      </c>
      <c r="H118" s="32" t="s">
        <v>3917</v>
      </c>
      <c r="I118" s="32" t="s">
        <v>3918</v>
      </c>
      <c r="J118" s="32" t="s">
        <v>3919</v>
      </c>
      <c r="K118" s="29" t="s">
        <v>5680</v>
      </c>
      <c r="L118" s="32" t="s">
        <v>211</v>
      </c>
      <c r="M118" s="32" t="s">
        <v>211</v>
      </c>
      <c r="N118" s="32" t="s">
        <v>851</v>
      </c>
      <c r="O118" s="32" t="s">
        <v>851</v>
      </c>
      <c r="P118" s="32" t="s">
        <v>212</v>
      </c>
      <c r="Q118" s="29">
        <v>412200</v>
      </c>
      <c r="R118" s="32" t="s">
        <v>3931</v>
      </c>
      <c r="S118" s="32" t="str">
        <f t="shared" si="3"/>
        <v>12018-000115</v>
      </c>
      <c r="T118" s="32" t="s">
        <v>4332</v>
      </c>
      <c r="U118" s="38" t="s">
        <v>1473</v>
      </c>
      <c r="V118" s="38" t="s">
        <v>4333</v>
      </c>
      <c r="W118" s="38" t="s">
        <v>4334</v>
      </c>
      <c r="X118" s="29">
        <v>1</v>
      </c>
      <c r="Y118" s="32" t="s">
        <v>4335</v>
      </c>
      <c r="Z118" s="31">
        <v>14107</v>
      </c>
      <c r="AA118" s="29">
        <f t="shared" ca="1" si="4"/>
        <v>80</v>
      </c>
      <c r="AB118" s="33" t="s">
        <v>218</v>
      </c>
      <c r="AC118" s="31">
        <v>42852</v>
      </c>
      <c r="AD118" s="276">
        <v>5</v>
      </c>
      <c r="AE118" s="276">
        <v>2</v>
      </c>
      <c r="AF118" s="276">
        <v>10</v>
      </c>
      <c r="AG118" s="29">
        <v>1</v>
      </c>
      <c r="AH118" s="294">
        <v>2</v>
      </c>
      <c r="AI118" s="294"/>
      <c r="AJ118" s="294"/>
      <c r="AK118" s="358">
        <f t="shared" si="5"/>
        <v>0</v>
      </c>
      <c r="AL118" s="288"/>
      <c r="AM118" s="288"/>
      <c r="AN118" s="288"/>
      <c r="AO118" s="288"/>
      <c r="AP118" s="29">
        <v>1</v>
      </c>
      <c r="AQ118" s="31"/>
      <c r="AR118" s="29"/>
      <c r="AS118" s="31"/>
      <c r="AT118" s="31"/>
      <c r="AU118" s="381"/>
      <c r="AV118" s="381"/>
    </row>
    <row r="119" spans="1:48" s="292" customFormat="1" ht="15" customHeight="1">
      <c r="A119" s="28">
        <v>116</v>
      </c>
      <c r="B119" s="29">
        <v>2018</v>
      </c>
      <c r="C119" s="30" t="s">
        <v>233</v>
      </c>
      <c r="D119" s="31">
        <v>43434</v>
      </c>
      <c r="E119" s="32" t="s">
        <v>205</v>
      </c>
      <c r="F119" s="32" t="s">
        <v>206</v>
      </c>
      <c r="G119" s="32" t="s">
        <v>207</v>
      </c>
      <c r="H119" s="32" t="s">
        <v>3917</v>
      </c>
      <c r="I119" s="32" t="s">
        <v>3918</v>
      </c>
      <c r="J119" s="32" t="s">
        <v>3919</v>
      </c>
      <c r="K119" s="29" t="s">
        <v>5075</v>
      </c>
      <c r="L119" s="32" t="s">
        <v>211</v>
      </c>
      <c r="M119" s="32" t="s">
        <v>211</v>
      </c>
      <c r="N119" s="32" t="s">
        <v>3832</v>
      </c>
      <c r="O119" s="32" t="s">
        <v>3832</v>
      </c>
      <c r="P119" s="32" t="s">
        <v>212</v>
      </c>
      <c r="Q119" s="29">
        <v>412000</v>
      </c>
      <c r="R119" s="32" t="s">
        <v>3927</v>
      </c>
      <c r="S119" s="32" t="str">
        <f t="shared" si="3"/>
        <v>12018-000116</v>
      </c>
      <c r="T119" s="32" t="s">
        <v>4336</v>
      </c>
      <c r="U119" s="38" t="s">
        <v>4337</v>
      </c>
      <c r="V119" s="38" t="s">
        <v>945</v>
      </c>
      <c r="W119" s="38" t="s">
        <v>4338</v>
      </c>
      <c r="X119" s="29">
        <v>1</v>
      </c>
      <c r="Y119" s="32" t="s">
        <v>4339</v>
      </c>
      <c r="Z119" s="31">
        <v>13143</v>
      </c>
      <c r="AA119" s="29">
        <f t="shared" ca="1" si="4"/>
        <v>82</v>
      </c>
      <c r="AB119" s="33" t="s">
        <v>220</v>
      </c>
      <c r="AC119" s="31">
        <v>40640</v>
      </c>
      <c r="AD119" s="276">
        <v>4</v>
      </c>
      <c r="AE119" s="276">
        <v>2</v>
      </c>
      <c r="AF119" s="276">
        <v>7</v>
      </c>
      <c r="AG119" s="29">
        <v>1</v>
      </c>
      <c r="AH119" s="294">
        <v>2</v>
      </c>
      <c r="AI119" s="294"/>
      <c r="AJ119" s="294"/>
      <c r="AK119" s="358">
        <f t="shared" si="5"/>
        <v>0</v>
      </c>
      <c r="AL119" s="288"/>
      <c r="AM119" s="288"/>
      <c r="AN119" s="288"/>
      <c r="AO119" s="288"/>
      <c r="AP119" s="29">
        <v>1</v>
      </c>
      <c r="AQ119" s="31"/>
      <c r="AR119" s="29"/>
      <c r="AS119" s="31"/>
      <c r="AT119" s="31"/>
      <c r="AU119" s="381"/>
      <c r="AV119" s="381"/>
    </row>
    <row r="120" spans="1:48" s="292" customFormat="1" ht="15" customHeight="1">
      <c r="A120" s="28">
        <v>117</v>
      </c>
      <c r="B120" s="29">
        <v>2018</v>
      </c>
      <c r="C120" s="30" t="s">
        <v>233</v>
      </c>
      <c r="D120" s="31">
        <v>43434</v>
      </c>
      <c r="E120" s="32" t="s">
        <v>205</v>
      </c>
      <c r="F120" s="32" t="s">
        <v>206</v>
      </c>
      <c r="G120" s="32" t="s">
        <v>207</v>
      </c>
      <c r="H120" s="32" t="s">
        <v>3917</v>
      </c>
      <c r="I120" s="32" t="s">
        <v>3918</v>
      </c>
      <c r="J120" s="32" t="s">
        <v>3919</v>
      </c>
      <c r="K120" s="29" t="s">
        <v>5075</v>
      </c>
      <c r="L120" s="32" t="s">
        <v>211</v>
      </c>
      <c r="M120" s="32" t="s">
        <v>211</v>
      </c>
      <c r="N120" s="32" t="s">
        <v>3832</v>
      </c>
      <c r="O120" s="32" t="s">
        <v>3832</v>
      </c>
      <c r="P120" s="32" t="s">
        <v>212</v>
      </c>
      <c r="Q120" s="29">
        <v>412000</v>
      </c>
      <c r="R120" s="32" t="s">
        <v>3927</v>
      </c>
      <c r="S120" s="32" t="str">
        <f t="shared" si="3"/>
        <v>12018-000117</v>
      </c>
      <c r="T120" s="32" t="s">
        <v>4340</v>
      </c>
      <c r="U120" s="38" t="s">
        <v>4341</v>
      </c>
      <c r="V120" s="38" t="s">
        <v>1358</v>
      </c>
      <c r="W120" s="38" t="s">
        <v>1020</v>
      </c>
      <c r="X120" s="29">
        <v>1</v>
      </c>
      <c r="Y120" s="32" t="s">
        <v>4342</v>
      </c>
      <c r="Z120" s="31">
        <v>12879</v>
      </c>
      <c r="AA120" s="29">
        <f t="shared" ca="1" si="4"/>
        <v>83</v>
      </c>
      <c r="AB120" s="33" t="s">
        <v>220</v>
      </c>
      <c r="AC120" s="31">
        <v>42433</v>
      </c>
      <c r="AD120" s="276">
        <v>4</v>
      </c>
      <c r="AE120" s="276">
        <v>9</v>
      </c>
      <c r="AF120" s="276">
        <v>10</v>
      </c>
      <c r="AG120" s="29">
        <v>1</v>
      </c>
      <c r="AH120" s="294">
        <v>2</v>
      </c>
      <c r="AI120" s="294"/>
      <c r="AJ120" s="294"/>
      <c r="AK120" s="358">
        <f t="shared" si="5"/>
        <v>0</v>
      </c>
      <c r="AL120" s="288"/>
      <c r="AM120" s="288"/>
      <c r="AN120" s="288"/>
      <c r="AO120" s="288"/>
      <c r="AP120" s="29">
        <v>1</v>
      </c>
      <c r="AQ120" s="31"/>
      <c r="AR120" s="29"/>
      <c r="AS120" s="31"/>
      <c r="AT120" s="31"/>
      <c r="AU120" s="381"/>
      <c r="AV120" s="381"/>
    </row>
    <row r="121" spans="1:48" s="292" customFormat="1" ht="15" customHeight="1">
      <c r="A121" s="28">
        <v>118</v>
      </c>
      <c r="B121" s="29">
        <v>2018</v>
      </c>
      <c r="C121" s="30" t="s">
        <v>233</v>
      </c>
      <c r="D121" s="31">
        <v>43434</v>
      </c>
      <c r="E121" s="32" t="s">
        <v>205</v>
      </c>
      <c r="F121" s="32" t="s">
        <v>206</v>
      </c>
      <c r="G121" s="32" t="s">
        <v>207</v>
      </c>
      <c r="H121" s="32" t="s">
        <v>3917</v>
      </c>
      <c r="I121" s="32" t="s">
        <v>3918</v>
      </c>
      <c r="J121" s="32" t="s">
        <v>3919</v>
      </c>
      <c r="K121" s="29" t="s">
        <v>5680</v>
      </c>
      <c r="L121" s="32" t="s">
        <v>211</v>
      </c>
      <c r="M121" s="32" t="s">
        <v>211</v>
      </c>
      <c r="N121" s="32" t="s">
        <v>851</v>
      </c>
      <c r="O121" s="32" t="s">
        <v>851</v>
      </c>
      <c r="P121" s="32" t="s">
        <v>212</v>
      </c>
      <c r="Q121" s="29">
        <v>412200</v>
      </c>
      <c r="R121" s="32" t="s">
        <v>3931</v>
      </c>
      <c r="S121" s="32" t="str">
        <f t="shared" si="3"/>
        <v>12018-000118</v>
      </c>
      <c r="T121" s="32" t="s">
        <v>4343</v>
      </c>
      <c r="U121" s="38" t="s">
        <v>4344</v>
      </c>
      <c r="V121" s="38" t="s">
        <v>4345</v>
      </c>
      <c r="W121" s="38" t="s">
        <v>3815</v>
      </c>
      <c r="X121" s="29">
        <v>1</v>
      </c>
      <c r="Y121" s="32" t="s">
        <v>4346</v>
      </c>
      <c r="Z121" s="31">
        <v>11988</v>
      </c>
      <c r="AA121" s="29">
        <f t="shared" ca="1" si="4"/>
        <v>86</v>
      </c>
      <c r="AB121" s="33" t="s">
        <v>220</v>
      </c>
      <c r="AC121" s="31">
        <v>43056</v>
      </c>
      <c r="AD121" s="276">
        <v>4</v>
      </c>
      <c r="AE121" s="276">
        <v>1</v>
      </c>
      <c r="AF121" s="276">
        <v>10</v>
      </c>
      <c r="AG121" s="29">
        <v>1</v>
      </c>
      <c r="AH121" s="294">
        <v>2</v>
      </c>
      <c r="AI121" s="294"/>
      <c r="AJ121" s="294"/>
      <c r="AK121" s="358">
        <f t="shared" si="5"/>
        <v>0</v>
      </c>
      <c r="AL121" s="288"/>
      <c r="AM121" s="288"/>
      <c r="AN121" s="288"/>
      <c r="AO121" s="288"/>
      <c r="AP121" s="29">
        <v>1</v>
      </c>
      <c r="AQ121" s="31"/>
      <c r="AR121" s="29"/>
      <c r="AS121" s="31"/>
      <c r="AT121" s="31"/>
      <c r="AU121" s="381"/>
      <c r="AV121" s="381"/>
    </row>
    <row r="122" spans="1:48" s="292" customFormat="1">
      <c r="A122" s="28">
        <v>119</v>
      </c>
      <c r="B122" s="29">
        <v>2018</v>
      </c>
      <c r="C122" s="30" t="s">
        <v>233</v>
      </c>
      <c r="D122" s="31">
        <v>43434</v>
      </c>
      <c r="E122" s="32" t="s">
        <v>205</v>
      </c>
      <c r="F122" s="32" t="s">
        <v>206</v>
      </c>
      <c r="G122" s="32" t="s">
        <v>207</v>
      </c>
      <c r="H122" s="32" t="s">
        <v>3917</v>
      </c>
      <c r="I122" s="32" t="s">
        <v>3918</v>
      </c>
      <c r="J122" s="32" t="s">
        <v>3919</v>
      </c>
      <c r="K122" s="29" t="s">
        <v>5680</v>
      </c>
      <c r="L122" s="32" t="s">
        <v>211</v>
      </c>
      <c r="M122" s="32" t="s">
        <v>211</v>
      </c>
      <c r="N122" s="32" t="s">
        <v>851</v>
      </c>
      <c r="O122" s="32" t="s">
        <v>851</v>
      </c>
      <c r="P122" s="32" t="s">
        <v>212</v>
      </c>
      <c r="Q122" s="29">
        <v>412200</v>
      </c>
      <c r="R122" s="32" t="s">
        <v>3931</v>
      </c>
      <c r="S122" s="32" t="str">
        <f t="shared" si="3"/>
        <v>12018-000119</v>
      </c>
      <c r="T122" s="32" t="s">
        <v>4347</v>
      </c>
      <c r="U122" s="38" t="s">
        <v>4348</v>
      </c>
      <c r="V122" s="38" t="s">
        <v>4349</v>
      </c>
      <c r="W122" s="38" t="s">
        <v>1442</v>
      </c>
      <c r="X122" s="29">
        <v>1</v>
      </c>
      <c r="Y122" s="32" t="s">
        <v>4350</v>
      </c>
      <c r="Z122" s="31">
        <v>16055</v>
      </c>
      <c r="AA122" s="29">
        <f t="shared" ca="1" si="4"/>
        <v>74</v>
      </c>
      <c r="AB122" s="33" t="s">
        <v>220</v>
      </c>
      <c r="AC122" s="31">
        <v>42852</v>
      </c>
      <c r="AD122" s="276">
        <v>5</v>
      </c>
      <c r="AE122" s="276">
        <v>2</v>
      </c>
      <c r="AF122" s="276">
        <v>10</v>
      </c>
      <c r="AG122" s="29">
        <v>1</v>
      </c>
      <c r="AH122" s="294">
        <v>2</v>
      </c>
      <c r="AI122" s="294"/>
      <c r="AJ122" s="294"/>
      <c r="AK122" s="358">
        <f t="shared" si="5"/>
        <v>0</v>
      </c>
      <c r="AL122" s="288"/>
      <c r="AM122" s="288"/>
      <c r="AN122" s="288"/>
      <c r="AO122" s="288"/>
      <c r="AP122" s="29">
        <v>1</v>
      </c>
      <c r="AQ122" s="31"/>
      <c r="AR122" s="29"/>
      <c r="AS122" s="31"/>
      <c r="AT122" s="31"/>
      <c r="AU122" s="381"/>
      <c r="AV122" s="381"/>
    </row>
    <row r="123" spans="1:48" s="292" customFormat="1" ht="15" customHeight="1">
      <c r="A123" s="28">
        <v>120</v>
      </c>
      <c r="B123" s="29">
        <v>2018</v>
      </c>
      <c r="C123" s="30" t="s">
        <v>233</v>
      </c>
      <c r="D123" s="31">
        <v>43434</v>
      </c>
      <c r="E123" s="32" t="s">
        <v>205</v>
      </c>
      <c r="F123" s="32" t="s">
        <v>206</v>
      </c>
      <c r="G123" s="32" t="s">
        <v>207</v>
      </c>
      <c r="H123" s="32" t="s">
        <v>3917</v>
      </c>
      <c r="I123" s="32" t="s">
        <v>3918</v>
      </c>
      <c r="J123" s="32" t="s">
        <v>3919</v>
      </c>
      <c r="K123" s="29" t="s">
        <v>5680</v>
      </c>
      <c r="L123" s="32" t="s">
        <v>211</v>
      </c>
      <c r="M123" s="32" t="s">
        <v>211</v>
      </c>
      <c r="N123" s="32" t="s">
        <v>851</v>
      </c>
      <c r="O123" s="32" t="s">
        <v>851</v>
      </c>
      <c r="P123" s="32" t="s">
        <v>212</v>
      </c>
      <c r="Q123" s="29">
        <v>412200</v>
      </c>
      <c r="R123" s="32" t="s">
        <v>3931</v>
      </c>
      <c r="S123" s="32" t="str">
        <f t="shared" si="3"/>
        <v>12018-000120</v>
      </c>
      <c r="T123" s="32" t="s">
        <v>4351</v>
      </c>
      <c r="U123" s="38" t="s">
        <v>4352</v>
      </c>
      <c r="V123" s="38" t="s">
        <v>4353</v>
      </c>
      <c r="W123" s="38" t="s">
        <v>4354</v>
      </c>
      <c r="X123" s="29">
        <v>1</v>
      </c>
      <c r="Y123" s="32" t="s">
        <v>4355</v>
      </c>
      <c r="Z123" s="31">
        <v>18164</v>
      </c>
      <c r="AA123" s="29">
        <f t="shared" ca="1" si="4"/>
        <v>69</v>
      </c>
      <c r="AB123" s="33" t="s">
        <v>218</v>
      </c>
      <c r="AC123" s="31">
        <v>42852</v>
      </c>
      <c r="AD123" s="276">
        <v>5</v>
      </c>
      <c r="AE123" s="276">
        <v>2</v>
      </c>
      <c r="AF123" s="276">
        <v>10</v>
      </c>
      <c r="AG123" s="29">
        <v>1</v>
      </c>
      <c r="AH123" s="294">
        <v>2</v>
      </c>
      <c r="AI123" s="294"/>
      <c r="AJ123" s="294"/>
      <c r="AK123" s="358">
        <f t="shared" si="5"/>
        <v>0</v>
      </c>
      <c r="AL123" s="288"/>
      <c r="AM123" s="288"/>
      <c r="AN123" s="288"/>
      <c r="AO123" s="288"/>
      <c r="AP123" s="29">
        <v>1</v>
      </c>
      <c r="AQ123" s="31"/>
      <c r="AR123" s="29"/>
      <c r="AS123" s="31"/>
      <c r="AT123" s="31"/>
      <c r="AU123" s="381"/>
      <c r="AV123" s="381"/>
    </row>
    <row r="124" spans="1:48" s="292" customFormat="1" ht="15" customHeight="1">
      <c r="A124" s="28">
        <v>121</v>
      </c>
      <c r="B124" s="29">
        <v>2018</v>
      </c>
      <c r="C124" s="30" t="s">
        <v>233</v>
      </c>
      <c r="D124" s="31">
        <v>43434</v>
      </c>
      <c r="E124" s="32" t="s">
        <v>205</v>
      </c>
      <c r="F124" s="32" t="s">
        <v>206</v>
      </c>
      <c r="G124" s="32" t="s">
        <v>207</v>
      </c>
      <c r="H124" s="32" t="s">
        <v>3917</v>
      </c>
      <c r="I124" s="32" t="s">
        <v>3918</v>
      </c>
      <c r="J124" s="32" t="s">
        <v>3919</v>
      </c>
      <c r="K124" s="29" t="s">
        <v>5306</v>
      </c>
      <c r="L124" s="32" t="s">
        <v>211</v>
      </c>
      <c r="M124" s="32" t="s">
        <v>211</v>
      </c>
      <c r="N124" s="32" t="s">
        <v>211</v>
      </c>
      <c r="O124" s="32" t="s">
        <v>211</v>
      </c>
      <c r="P124" s="32" t="s">
        <v>212</v>
      </c>
      <c r="Q124" s="29">
        <v>412100</v>
      </c>
      <c r="R124" s="32" t="s">
        <v>3935</v>
      </c>
      <c r="S124" s="32" t="str">
        <f t="shared" si="3"/>
        <v>12018-000121</v>
      </c>
      <c r="T124" s="32" t="s">
        <v>4356</v>
      </c>
      <c r="U124" s="38" t="s">
        <v>4357</v>
      </c>
      <c r="V124" s="38" t="s">
        <v>4358</v>
      </c>
      <c r="W124" s="38" t="s">
        <v>1368</v>
      </c>
      <c r="X124" s="29">
        <v>1</v>
      </c>
      <c r="Y124" s="32" t="s">
        <v>4359</v>
      </c>
      <c r="Z124" s="31">
        <v>7976</v>
      </c>
      <c r="AA124" s="29">
        <f t="shared" ca="1" si="4"/>
        <v>97</v>
      </c>
      <c r="AB124" s="33" t="s">
        <v>220</v>
      </c>
      <c r="AC124" s="31">
        <v>42852</v>
      </c>
      <c r="AD124" s="276">
        <v>1</v>
      </c>
      <c r="AE124" s="276">
        <v>1</v>
      </c>
      <c r="AF124" s="276">
        <v>11</v>
      </c>
      <c r="AG124" s="29">
        <v>1</v>
      </c>
      <c r="AH124" s="294">
        <v>2</v>
      </c>
      <c r="AI124" s="294"/>
      <c r="AJ124" s="294"/>
      <c r="AK124" s="358">
        <f t="shared" si="5"/>
        <v>0</v>
      </c>
      <c r="AL124" s="288"/>
      <c r="AM124" s="288"/>
      <c r="AN124" s="288"/>
      <c r="AO124" s="288"/>
      <c r="AP124" s="29">
        <v>1</v>
      </c>
      <c r="AQ124" s="31"/>
      <c r="AR124" s="29"/>
      <c r="AS124" s="31"/>
      <c r="AT124" s="31"/>
      <c r="AU124" s="381"/>
      <c r="AV124" s="381"/>
    </row>
    <row r="125" spans="1:48" s="292" customFormat="1" ht="15" customHeight="1">
      <c r="A125" s="28">
        <v>122</v>
      </c>
      <c r="B125" s="29">
        <v>2018</v>
      </c>
      <c r="C125" s="30" t="s">
        <v>233</v>
      </c>
      <c r="D125" s="31">
        <v>43434</v>
      </c>
      <c r="E125" s="32" t="s">
        <v>205</v>
      </c>
      <c r="F125" s="32" t="s">
        <v>206</v>
      </c>
      <c r="G125" s="32" t="s">
        <v>207</v>
      </c>
      <c r="H125" s="32" t="s">
        <v>3917</v>
      </c>
      <c r="I125" s="32" t="s">
        <v>3918</v>
      </c>
      <c r="J125" s="32" t="s">
        <v>3919</v>
      </c>
      <c r="K125" s="29" t="s">
        <v>5075</v>
      </c>
      <c r="L125" s="32" t="s">
        <v>211</v>
      </c>
      <c r="M125" s="32" t="s">
        <v>211</v>
      </c>
      <c r="N125" s="32" t="s">
        <v>3832</v>
      </c>
      <c r="O125" s="32" t="s">
        <v>3832</v>
      </c>
      <c r="P125" s="32" t="s">
        <v>212</v>
      </c>
      <c r="Q125" s="29">
        <v>412000</v>
      </c>
      <c r="R125" s="32" t="s">
        <v>3927</v>
      </c>
      <c r="S125" s="32" t="str">
        <f t="shared" si="3"/>
        <v>12018-000122</v>
      </c>
      <c r="T125" s="32" t="s">
        <v>4360</v>
      </c>
      <c r="U125" s="38" t="s">
        <v>4361</v>
      </c>
      <c r="V125" s="38" t="s">
        <v>1323</v>
      </c>
      <c r="W125" s="38" t="s">
        <v>979</v>
      </c>
      <c r="X125" s="29">
        <v>1</v>
      </c>
      <c r="Y125" s="32" t="s">
        <v>4362</v>
      </c>
      <c r="Z125" s="31">
        <v>14709</v>
      </c>
      <c r="AA125" s="29">
        <f t="shared" ca="1" si="4"/>
        <v>78</v>
      </c>
      <c r="AB125" s="33" t="s">
        <v>218</v>
      </c>
      <c r="AC125" s="31">
        <v>42826</v>
      </c>
      <c r="AD125" s="276">
        <v>4</v>
      </c>
      <c r="AE125" s="276">
        <v>9</v>
      </c>
      <c r="AF125" s="276">
        <v>10</v>
      </c>
      <c r="AG125" s="29">
        <v>1</v>
      </c>
      <c r="AH125" s="294">
        <v>2</v>
      </c>
      <c r="AI125" s="294"/>
      <c r="AJ125" s="294"/>
      <c r="AK125" s="358">
        <f t="shared" si="5"/>
        <v>0</v>
      </c>
      <c r="AL125" s="288"/>
      <c r="AM125" s="288"/>
      <c r="AN125" s="288"/>
      <c r="AO125" s="288"/>
      <c r="AP125" s="29">
        <v>2</v>
      </c>
      <c r="AQ125" s="31">
        <v>43220</v>
      </c>
      <c r="AR125" s="29">
        <v>9</v>
      </c>
      <c r="AS125" s="31"/>
      <c r="AT125" s="31"/>
      <c r="AU125" s="381"/>
      <c r="AV125" s="381"/>
    </row>
    <row r="126" spans="1:48" s="292" customFormat="1" ht="15" customHeight="1">
      <c r="A126" s="28">
        <v>123</v>
      </c>
      <c r="B126" s="29">
        <v>2018</v>
      </c>
      <c r="C126" s="30" t="s">
        <v>233</v>
      </c>
      <c r="D126" s="31">
        <v>43434</v>
      </c>
      <c r="E126" s="32" t="s">
        <v>205</v>
      </c>
      <c r="F126" s="32" t="s">
        <v>206</v>
      </c>
      <c r="G126" s="32" t="s">
        <v>207</v>
      </c>
      <c r="H126" s="32" t="s">
        <v>3917</v>
      </c>
      <c r="I126" s="32" t="s">
        <v>3918</v>
      </c>
      <c r="J126" s="32" t="s">
        <v>3919</v>
      </c>
      <c r="K126" s="29" t="s">
        <v>5075</v>
      </c>
      <c r="L126" s="32" t="s">
        <v>211</v>
      </c>
      <c r="M126" s="32" t="s">
        <v>211</v>
      </c>
      <c r="N126" s="32" t="s">
        <v>3832</v>
      </c>
      <c r="O126" s="32" t="s">
        <v>3832</v>
      </c>
      <c r="P126" s="32" t="s">
        <v>212</v>
      </c>
      <c r="Q126" s="29">
        <v>412000</v>
      </c>
      <c r="R126" s="32" t="s">
        <v>3927</v>
      </c>
      <c r="S126" s="32" t="str">
        <f t="shared" si="3"/>
        <v>12018-000123</v>
      </c>
      <c r="T126" s="32" t="s">
        <v>4363</v>
      </c>
      <c r="U126" s="38" t="s">
        <v>4364</v>
      </c>
      <c r="V126" s="38" t="s">
        <v>4365</v>
      </c>
      <c r="W126" s="38" t="s">
        <v>4366</v>
      </c>
      <c r="X126" s="29">
        <v>1</v>
      </c>
      <c r="Y126" s="32" t="s">
        <v>4367</v>
      </c>
      <c r="Z126" s="31">
        <v>16126</v>
      </c>
      <c r="AA126" s="29">
        <f t="shared" ca="1" si="4"/>
        <v>74</v>
      </c>
      <c r="AB126" s="33" t="s">
        <v>218</v>
      </c>
      <c r="AC126" s="31">
        <v>41650</v>
      </c>
      <c r="AD126" s="276">
        <v>4</v>
      </c>
      <c r="AE126" s="276">
        <v>1</v>
      </c>
      <c r="AF126" s="276">
        <v>7</v>
      </c>
      <c r="AG126" s="29">
        <v>1</v>
      </c>
      <c r="AH126" s="294">
        <v>2</v>
      </c>
      <c r="AI126" s="294"/>
      <c r="AJ126" s="294"/>
      <c r="AK126" s="358">
        <f t="shared" si="5"/>
        <v>0</v>
      </c>
      <c r="AL126" s="288"/>
      <c r="AM126" s="288"/>
      <c r="AN126" s="288"/>
      <c r="AO126" s="288"/>
      <c r="AP126" s="29">
        <v>1</v>
      </c>
      <c r="AQ126" s="31"/>
      <c r="AR126" s="29"/>
      <c r="AS126" s="31"/>
      <c r="AT126" s="31"/>
      <c r="AU126" s="381"/>
      <c r="AV126" s="381"/>
    </row>
    <row r="127" spans="1:48" s="292" customFormat="1" ht="15" customHeight="1">
      <c r="A127" s="28">
        <v>124</v>
      </c>
      <c r="B127" s="29">
        <v>2018</v>
      </c>
      <c r="C127" s="30" t="s">
        <v>233</v>
      </c>
      <c r="D127" s="31">
        <v>43434</v>
      </c>
      <c r="E127" s="32" t="s">
        <v>205</v>
      </c>
      <c r="F127" s="32" t="s">
        <v>206</v>
      </c>
      <c r="G127" s="32" t="s">
        <v>207</v>
      </c>
      <c r="H127" s="32" t="s">
        <v>3917</v>
      </c>
      <c r="I127" s="32" t="s">
        <v>3918</v>
      </c>
      <c r="J127" s="32" t="s">
        <v>3919</v>
      </c>
      <c r="K127" s="29" t="s">
        <v>5075</v>
      </c>
      <c r="L127" s="32" t="s">
        <v>211</v>
      </c>
      <c r="M127" s="32" t="s">
        <v>211</v>
      </c>
      <c r="N127" s="32" t="s">
        <v>3832</v>
      </c>
      <c r="O127" s="32" t="s">
        <v>3832</v>
      </c>
      <c r="P127" s="32" t="s">
        <v>212</v>
      </c>
      <c r="Q127" s="29">
        <v>412000</v>
      </c>
      <c r="R127" s="32" t="s">
        <v>3927</v>
      </c>
      <c r="S127" s="32" t="str">
        <f t="shared" si="3"/>
        <v>12018-000124</v>
      </c>
      <c r="T127" s="32" t="s">
        <v>4368</v>
      </c>
      <c r="U127" s="38" t="s">
        <v>4369</v>
      </c>
      <c r="V127" s="38" t="s">
        <v>4370</v>
      </c>
      <c r="W127" s="38" t="s">
        <v>4371</v>
      </c>
      <c r="X127" s="29">
        <v>1</v>
      </c>
      <c r="Y127" s="32" t="s">
        <v>4372</v>
      </c>
      <c r="Z127" s="31">
        <v>15309</v>
      </c>
      <c r="AA127" s="29">
        <f t="shared" ca="1" si="4"/>
        <v>77</v>
      </c>
      <c r="AB127" s="33" t="s">
        <v>218</v>
      </c>
      <c r="AC127" s="31">
        <v>40709</v>
      </c>
      <c r="AD127" s="276">
        <v>4</v>
      </c>
      <c r="AE127" s="276">
        <v>1</v>
      </c>
      <c r="AF127" s="276">
        <v>10</v>
      </c>
      <c r="AG127" s="29">
        <v>1</v>
      </c>
      <c r="AH127" s="294">
        <v>2</v>
      </c>
      <c r="AI127" s="294"/>
      <c r="AJ127" s="294"/>
      <c r="AK127" s="358">
        <f t="shared" si="5"/>
        <v>0</v>
      </c>
      <c r="AL127" s="288"/>
      <c r="AM127" s="288"/>
      <c r="AN127" s="288"/>
      <c r="AO127" s="288"/>
      <c r="AP127" s="29">
        <v>1</v>
      </c>
      <c r="AQ127" s="31"/>
      <c r="AR127" s="29"/>
      <c r="AS127" s="31"/>
      <c r="AT127" s="31"/>
      <c r="AU127" s="381"/>
      <c r="AV127" s="381"/>
    </row>
    <row r="128" spans="1:48" s="292" customFormat="1" ht="15" customHeight="1">
      <c r="A128" s="28">
        <v>125</v>
      </c>
      <c r="B128" s="29">
        <v>2018</v>
      </c>
      <c r="C128" s="30" t="s">
        <v>233</v>
      </c>
      <c r="D128" s="31">
        <v>43434</v>
      </c>
      <c r="E128" s="32" t="s">
        <v>205</v>
      </c>
      <c r="F128" s="32" t="s">
        <v>206</v>
      </c>
      <c r="G128" s="32" t="s">
        <v>207</v>
      </c>
      <c r="H128" s="32" t="s">
        <v>3917</v>
      </c>
      <c r="I128" s="32" t="s">
        <v>3918</v>
      </c>
      <c r="J128" s="32" t="s">
        <v>3919</v>
      </c>
      <c r="K128" s="29" t="s">
        <v>5075</v>
      </c>
      <c r="L128" s="32" t="s">
        <v>211</v>
      </c>
      <c r="M128" s="32" t="s">
        <v>211</v>
      </c>
      <c r="N128" s="32" t="s">
        <v>3832</v>
      </c>
      <c r="O128" s="32" t="s">
        <v>3832</v>
      </c>
      <c r="P128" s="32" t="s">
        <v>212</v>
      </c>
      <c r="Q128" s="29">
        <v>412000</v>
      </c>
      <c r="R128" s="32" t="s">
        <v>3927</v>
      </c>
      <c r="S128" s="32" t="str">
        <f t="shared" si="3"/>
        <v>12018-000125</v>
      </c>
      <c r="T128" s="32" t="s">
        <v>4373</v>
      </c>
      <c r="U128" s="38" t="s">
        <v>1135</v>
      </c>
      <c r="V128" s="38" t="s">
        <v>979</v>
      </c>
      <c r="W128" s="38" t="s">
        <v>979</v>
      </c>
      <c r="X128" s="29">
        <v>1</v>
      </c>
      <c r="Y128" s="32" t="s">
        <v>4374</v>
      </c>
      <c r="Z128" s="31">
        <v>10744</v>
      </c>
      <c r="AA128" s="29">
        <f t="shared" ca="1" si="4"/>
        <v>89</v>
      </c>
      <c r="AB128" s="33" t="s">
        <v>220</v>
      </c>
      <c r="AC128" s="31">
        <v>42835</v>
      </c>
      <c r="AD128" s="276">
        <v>4</v>
      </c>
      <c r="AE128" s="276">
        <v>2</v>
      </c>
      <c r="AF128" s="276">
        <v>10</v>
      </c>
      <c r="AG128" s="29">
        <v>1</v>
      </c>
      <c r="AH128" s="294">
        <v>2</v>
      </c>
      <c r="AI128" s="294"/>
      <c r="AJ128" s="294"/>
      <c r="AK128" s="358">
        <f t="shared" si="5"/>
        <v>0</v>
      </c>
      <c r="AL128" s="288"/>
      <c r="AM128" s="288"/>
      <c r="AN128" s="288"/>
      <c r="AO128" s="288"/>
      <c r="AP128" s="29">
        <v>1</v>
      </c>
      <c r="AQ128" s="31"/>
      <c r="AR128" s="29"/>
      <c r="AS128" s="31"/>
      <c r="AT128" s="31"/>
      <c r="AU128" s="381"/>
      <c r="AV128" s="381"/>
    </row>
    <row r="129" spans="1:48" s="292" customFormat="1" ht="15" customHeight="1">
      <c r="A129" s="28">
        <v>126</v>
      </c>
      <c r="B129" s="29">
        <v>2018</v>
      </c>
      <c r="C129" s="30" t="s">
        <v>233</v>
      </c>
      <c r="D129" s="31">
        <v>43434</v>
      </c>
      <c r="E129" s="32" t="s">
        <v>205</v>
      </c>
      <c r="F129" s="32" t="s">
        <v>206</v>
      </c>
      <c r="G129" s="32" t="s">
        <v>207</v>
      </c>
      <c r="H129" s="32" t="s">
        <v>3917</v>
      </c>
      <c r="I129" s="32" t="s">
        <v>3918</v>
      </c>
      <c r="J129" s="32" t="s">
        <v>3919</v>
      </c>
      <c r="K129" s="29" t="s">
        <v>5682</v>
      </c>
      <c r="L129" s="32" t="s">
        <v>211</v>
      </c>
      <c r="M129" s="32" t="s">
        <v>211</v>
      </c>
      <c r="N129" s="32" t="s">
        <v>1745</v>
      </c>
      <c r="O129" s="32" t="s">
        <v>1745</v>
      </c>
      <c r="P129" s="32" t="s">
        <v>212</v>
      </c>
      <c r="Q129" s="29"/>
      <c r="R129" s="32" t="s">
        <v>3965</v>
      </c>
      <c r="S129" s="32" t="str">
        <f t="shared" si="3"/>
        <v>12018-000126</v>
      </c>
      <c r="T129" s="32" t="s">
        <v>4375</v>
      </c>
      <c r="U129" s="38" t="s">
        <v>4376</v>
      </c>
      <c r="V129" s="38" t="s">
        <v>4377</v>
      </c>
      <c r="W129" s="38" t="s">
        <v>4378</v>
      </c>
      <c r="X129" s="29">
        <v>1</v>
      </c>
      <c r="Y129" s="32" t="s">
        <v>4379</v>
      </c>
      <c r="Z129" s="31">
        <v>11573</v>
      </c>
      <c r="AA129" s="29">
        <f t="shared" ca="1" si="4"/>
        <v>87</v>
      </c>
      <c r="AB129" s="33" t="s">
        <v>218</v>
      </c>
      <c r="AC129" s="31">
        <v>43087</v>
      </c>
      <c r="AD129" s="276">
        <v>4</v>
      </c>
      <c r="AE129" s="276">
        <v>1</v>
      </c>
      <c r="AF129" s="276">
        <v>10</v>
      </c>
      <c r="AG129" s="29">
        <v>1</v>
      </c>
      <c r="AH129" s="294">
        <v>2</v>
      </c>
      <c r="AI129" s="294"/>
      <c r="AJ129" s="294"/>
      <c r="AK129" s="358">
        <f t="shared" si="5"/>
        <v>0</v>
      </c>
      <c r="AL129" s="288"/>
      <c r="AM129" s="288"/>
      <c r="AN129" s="288"/>
      <c r="AO129" s="288"/>
      <c r="AP129" s="29">
        <v>1</v>
      </c>
      <c r="AQ129" s="31">
        <v>43371</v>
      </c>
      <c r="AR129" s="29">
        <v>10</v>
      </c>
      <c r="AS129" s="31"/>
      <c r="AT129" s="31"/>
      <c r="AU129" s="381"/>
      <c r="AV129" s="381"/>
    </row>
    <row r="130" spans="1:48" s="292" customFormat="1" ht="15" customHeight="1">
      <c r="A130" s="28">
        <v>127</v>
      </c>
      <c r="B130" s="29">
        <v>2018</v>
      </c>
      <c r="C130" s="30" t="s">
        <v>233</v>
      </c>
      <c r="D130" s="31">
        <v>43434</v>
      </c>
      <c r="E130" s="32" t="s">
        <v>205</v>
      </c>
      <c r="F130" s="32" t="s">
        <v>206</v>
      </c>
      <c r="G130" s="32" t="s">
        <v>207</v>
      </c>
      <c r="H130" s="32" t="s">
        <v>3917</v>
      </c>
      <c r="I130" s="32" t="s">
        <v>3918</v>
      </c>
      <c r="J130" s="32" t="s">
        <v>3919</v>
      </c>
      <c r="K130" s="29" t="s">
        <v>5682</v>
      </c>
      <c r="L130" s="32" t="s">
        <v>211</v>
      </c>
      <c r="M130" s="32" t="s">
        <v>211</v>
      </c>
      <c r="N130" s="32" t="s">
        <v>1745</v>
      </c>
      <c r="O130" s="32" t="s">
        <v>1745</v>
      </c>
      <c r="P130" s="32" t="s">
        <v>212</v>
      </c>
      <c r="Q130" s="29"/>
      <c r="R130" s="32" t="s">
        <v>3965</v>
      </c>
      <c r="S130" s="32" t="str">
        <f t="shared" si="3"/>
        <v>12018-000127</v>
      </c>
      <c r="T130" s="32" t="s">
        <v>4380</v>
      </c>
      <c r="U130" s="38" t="s">
        <v>4381</v>
      </c>
      <c r="V130" s="38" t="s">
        <v>4382</v>
      </c>
      <c r="W130" s="38" t="s">
        <v>1335</v>
      </c>
      <c r="X130" s="29">
        <v>1</v>
      </c>
      <c r="Y130" s="32" t="s">
        <v>4383</v>
      </c>
      <c r="Z130" s="31">
        <v>18269</v>
      </c>
      <c r="AA130" s="29">
        <f t="shared" ca="1" si="4"/>
        <v>68</v>
      </c>
      <c r="AB130" s="33" t="s">
        <v>220</v>
      </c>
      <c r="AC130" s="31">
        <v>43005</v>
      </c>
      <c r="AD130" s="276">
        <v>4</v>
      </c>
      <c r="AE130" s="276">
        <v>1</v>
      </c>
      <c r="AF130" s="276">
        <v>4</v>
      </c>
      <c r="AG130" s="29">
        <v>1</v>
      </c>
      <c r="AH130" s="294">
        <v>2</v>
      </c>
      <c r="AI130" s="294"/>
      <c r="AJ130" s="294"/>
      <c r="AK130" s="358">
        <f t="shared" si="5"/>
        <v>0</v>
      </c>
      <c r="AL130" s="288"/>
      <c r="AM130" s="288"/>
      <c r="AN130" s="288"/>
      <c r="AO130" s="288"/>
      <c r="AP130" s="29">
        <v>1</v>
      </c>
      <c r="AQ130" s="31">
        <v>43235</v>
      </c>
      <c r="AR130" s="29">
        <v>10</v>
      </c>
      <c r="AS130" s="31"/>
      <c r="AT130" s="31"/>
      <c r="AU130" s="381"/>
      <c r="AV130" s="381"/>
    </row>
    <row r="131" spans="1:48" s="292" customFormat="1" ht="15" customHeight="1">
      <c r="A131" s="28">
        <v>128</v>
      </c>
      <c r="B131" s="29">
        <v>2018</v>
      </c>
      <c r="C131" s="30" t="s">
        <v>233</v>
      </c>
      <c r="D131" s="31">
        <v>43434</v>
      </c>
      <c r="E131" s="32" t="s">
        <v>205</v>
      </c>
      <c r="F131" s="32" t="s">
        <v>206</v>
      </c>
      <c r="G131" s="32" t="s">
        <v>207</v>
      </c>
      <c r="H131" s="32" t="s">
        <v>3917</v>
      </c>
      <c r="I131" s="32" t="s">
        <v>3918</v>
      </c>
      <c r="J131" s="32" t="s">
        <v>3919</v>
      </c>
      <c r="K131" s="29" t="s">
        <v>5680</v>
      </c>
      <c r="L131" s="32" t="s">
        <v>211</v>
      </c>
      <c r="M131" s="32" t="s">
        <v>211</v>
      </c>
      <c r="N131" s="32" t="s">
        <v>851</v>
      </c>
      <c r="O131" s="32" t="s">
        <v>851</v>
      </c>
      <c r="P131" s="32" t="s">
        <v>212</v>
      </c>
      <c r="Q131" s="29">
        <v>412200</v>
      </c>
      <c r="R131" s="32" t="s">
        <v>3931</v>
      </c>
      <c r="S131" s="32" t="str">
        <f t="shared" si="3"/>
        <v>12018-000128</v>
      </c>
      <c r="T131" s="32" t="s">
        <v>4384</v>
      </c>
      <c r="U131" s="38" t="s">
        <v>4385</v>
      </c>
      <c r="V131" s="38" t="s">
        <v>4386</v>
      </c>
      <c r="W131" s="38" t="s">
        <v>1588</v>
      </c>
      <c r="X131" s="29">
        <v>1</v>
      </c>
      <c r="Y131" s="32" t="s">
        <v>4387</v>
      </c>
      <c r="Z131" s="31">
        <v>16663</v>
      </c>
      <c r="AA131" s="29">
        <f t="shared" ca="1" si="4"/>
        <v>73</v>
      </c>
      <c r="AB131" s="33" t="s">
        <v>218</v>
      </c>
      <c r="AC131" s="31">
        <v>42852</v>
      </c>
      <c r="AD131" s="276">
        <v>4</v>
      </c>
      <c r="AE131" s="276">
        <v>2</v>
      </c>
      <c r="AF131" s="276">
        <v>10</v>
      </c>
      <c r="AG131" s="29">
        <v>1</v>
      </c>
      <c r="AH131" s="294">
        <v>2</v>
      </c>
      <c r="AI131" s="294"/>
      <c r="AJ131" s="294"/>
      <c r="AK131" s="358">
        <f t="shared" si="5"/>
        <v>0</v>
      </c>
      <c r="AL131" s="288"/>
      <c r="AM131" s="288"/>
      <c r="AN131" s="288"/>
      <c r="AO131" s="288"/>
      <c r="AP131" s="29">
        <v>1</v>
      </c>
      <c r="AQ131" s="31"/>
      <c r="AR131" s="29"/>
      <c r="AS131" s="31"/>
      <c r="AT131" s="31"/>
      <c r="AU131" s="381"/>
      <c r="AV131" s="381"/>
    </row>
    <row r="132" spans="1:48" s="292" customFormat="1" ht="15" customHeight="1">
      <c r="A132" s="28">
        <v>129</v>
      </c>
      <c r="B132" s="29">
        <v>2018</v>
      </c>
      <c r="C132" s="30" t="s">
        <v>233</v>
      </c>
      <c r="D132" s="31">
        <v>43434</v>
      </c>
      <c r="E132" s="32" t="s">
        <v>205</v>
      </c>
      <c r="F132" s="32" t="s">
        <v>206</v>
      </c>
      <c r="G132" s="32" t="s">
        <v>207</v>
      </c>
      <c r="H132" s="32" t="s">
        <v>3917</v>
      </c>
      <c r="I132" s="32" t="s">
        <v>3918</v>
      </c>
      <c r="J132" s="32" t="s">
        <v>3919</v>
      </c>
      <c r="K132" s="29" t="s">
        <v>5680</v>
      </c>
      <c r="L132" s="32" t="s">
        <v>211</v>
      </c>
      <c r="M132" s="32" t="s">
        <v>211</v>
      </c>
      <c r="N132" s="32" t="s">
        <v>851</v>
      </c>
      <c r="O132" s="32" t="s">
        <v>851</v>
      </c>
      <c r="P132" s="32" t="s">
        <v>212</v>
      </c>
      <c r="Q132" s="29">
        <v>412200</v>
      </c>
      <c r="R132" s="32" t="s">
        <v>3931</v>
      </c>
      <c r="S132" s="32" t="str">
        <f t="shared" ref="S132:S195" si="6">+CONCATENATE(12018,"-","000",A132)</f>
        <v>12018-000129</v>
      </c>
      <c r="T132" s="32" t="s">
        <v>4388</v>
      </c>
      <c r="U132" s="38" t="s">
        <v>4389</v>
      </c>
      <c r="V132" s="38" t="s">
        <v>4390</v>
      </c>
      <c r="W132" s="38" t="s">
        <v>1402</v>
      </c>
      <c r="X132" s="29">
        <v>1</v>
      </c>
      <c r="Y132" s="32" t="s">
        <v>4391</v>
      </c>
      <c r="Z132" s="31">
        <v>11708</v>
      </c>
      <c r="AA132" s="29">
        <f t="shared" ref="AA132:AA195" ca="1" si="7">+DATEDIF(Z132,TODAY(),"y")</f>
        <v>86</v>
      </c>
      <c r="AB132" s="33" t="s">
        <v>218</v>
      </c>
      <c r="AC132" s="31">
        <v>42852</v>
      </c>
      <c r="AD132" s="276">
        <v>4</v>
      </c>
      <c r="AE132" s="276">
        <v>2</v>
      </c>
      <c r="AF132" s="276">
        <v>10</v>
      </c>
      <c r="AG132" s="29">
        <v>1</v>
      </c>
      <c r="AH132" s="294">
        <v>2</v>
      </c>
      <c r="AI132" s="294"/>
      <c r="AJ132" s="294"/>
      <c r="AK132" s="358">
        <f t="shared" ref="AK132:AK195" si="8">+COUNTIF(AH132:AJ132,1)</f>
        <v>0</v>
      </c>
      <c r="AL132" s="288"/>
      <c r="AM132" s="288"/>
      <c r="AN132" s="288"/>
      <c r="AO132" s="288"/>
      <c r="AP132" s="29">
        <v>1</v>
      </c>
      <c r="AQ132" s="31"/>
      <c r="AR132" s="29"/>
      <c r="AS132" s="31"/>
      <c r="AT132" s="31"/>
      <c r="AU132" s="381"/>
      <c r="AV132" s="381"/>
    </row>
    <row r="133" spans="1:48" s="292" customFormat="1" ht="15" customHeight="1">
      <c r="A133" s="28">
        <v>130</v>
      </c>
      <c r="B133" s="29">
        <v>2018</v>
      </c>
      <c r="C133" s="30" t="s">
        <v>233</v>
      </c>
      <c r="D133" s="31">
        <v>43434</v>
      </c>
      <c r="E133" s="32" t="s">
        <v>205</v>
      </c>
      <c r="F133" s="32" t="s">
        <v>206</v>
      </c>
      <c r="G133" s="32" t="s">
        <v>207</v>
      </c>
      <c r="H133" s="32" t="s">
        <v>3917</v>
      </c>
      <c r="I133" s="32" t="s">
        <v>3918</v>
      </c>
      <c r="J133" s="32" t="s">
        <v>3919</v>
      </c>
      <c r="K133" s="29" t="s">
        <v>5306</v>
      </c>
      <c r="L133" s="32" t="s">
        <v>211</v>
      </c>
      <c r="M133" s="32" t="s">
        <v>211</v>
      </c>
      <c r="N133" s="32" t="s">
        <v>211</v>
      </c>
      <c r="O133" s="32" t="s">
        <v>211</v>
      </c>
      <c r="P133" s="32" t="s">
        <v>212</v>
      </c>
      <c r="Q133" s="29">
        <v>412100</v>
      </c>
      <c r="R133" s="32" t="s">
        <v>3935</v>
      </c>
      <c r="S133" s="32" t="str">
        <f t="shared" si="6"/>
        <v>12018-000130</v>
      </c>
      <c r="T133" s="32" t="s">
        <v>4392</v>
      </c>
      <c r="U133" s="38" t="s">
        <v>4393</v>
      </c>
      <c r="V133" s="38" t="s">
        <v>4394</v>
      </c>
      <c r="W133" s="38" t="s">
        <v>4395</v>
      </c>
      <c r="X133" s="29">
        <v>1</v>
      </c>
      <c r="Y133" s="32" t="s">
        <v>4396</v>
      </c>
      <c r="Z133" s="31">
        <v>10217</v>
      </c>
      <c r="AA133" s="29">
        <f t="shared" ca="1" si="7"/>
        <v>90</v>
      </c>
      <c r="AB133" s="33" t="s">
        <v>220</v>
      </c>
      <c r="AC133" s="31">
        <v>43018</v>
      </c>
      <c r="AD133" s="276">
        <v>4</v>
      </c>
      <c r="AE133" s="276">
        <v>1</v>
      </c>
      <c r="AF133" s="276">
        <v>10</v>
      </c>
      <c r="AG133" s="29">
        <v>1</v>
      </c>
      <c r="AH133" s="294">
        <v>2</v>
      </c>
      <c r="AI133" s="294"/>
      <c r="AJ133" s="294"/>
      <c r="AK133" s="358">
        <f t="shared" si="8"/>
        <v>0</v>
      </c>
      <c r="AL133" s="288"/>
      <c r="AM133" s="288"/>
      <c r="AN133" s="288"/>
      <c r="AO133" s="288"/>
      <c r="AP133" s="29">
        <v>2</v>
      </c>
      <c r="AQ133" s="31">
        <v>43266</v>
      </c>
      <c r="AR133" s="29">
        <v>6</v>
      </c>
      <c r="AS133" s="31"/>
      <c r="AT133" s="376">
        <v>43266</v>
      </c>
      <c r="AU133" s="381"/>
      <c r="AV133" s="381"/>
    </row>
    <row r="134" spans="1:48" s="292" customFormat="1" ht="15" customHeight="1">
      <c r="A134" s="28">
        <v>131</v>
      </c>
      <c r="B134" s="29">
        <v>2018</v>
      </c>
      <c r="C134" s="30" t="s">
        <v>233</v>
      </c>
      <c r="D134" s="31">
        <v>43434</v>
      </c>
      <c r="E134" s="32" t="s">
        <v>205</v>
      </c>
      <c r="F134" s="32" t="s">
        <v>206</v>
      </c>
      <c r="G134" s="32" t="s">
        <v>207</v>
      </c>
      <c r="H134" s="32" t="s">
        <v>3917</v>
      </c>
      <c r="I134" s="32" t="s">
        <v>3918</v>
      </c>
      <c r="J134" s="32" t="s">
        <v>3919</v>
      </c>
      <c r="K134" s="356" t="s">
        <v>5681</v>
      </c>
      <c r="L134" s="32" t="s">
        <v>211</v>
      </c>
      <c r="M134" s="32" t="s">
        <v>211</v>
      </c>
      <c r="N134" s="32" t="s">
        <v>914</v>
      </c>
      <c r="O134" s="32" t="s">
        <v>914</v>
      </c>
      <c r="P134" s="32" t="s">
        <v>212</v>
      </c>
      <c r="Q134" s="29">
        <v>233000</v>
      </c>
      <c r="R134" s="32" t="s">
        <v>3920</v>
      </c>
      <c r="S134" s="32" t="str">
        <f t="shared" si="6"/>
        <v>12018-000131</v>
      </c>
      <c r="T134" s="32" t="s">
        <v>4397</v>
      </c>
      <c r="U134" s="38" t="s">
        <v>4398</v>
      </c>
      <c r="V134" s="38" t="s">
        <v>4293</v>
      </c>
      <c r="W134" s="38" t="s">
        <v>931</v>
      </c>
      <c r="X134" s="29">
        <v>1</v>
      </c>
      <c r="Y134" s="32" t="s">
        <v>4399</v>
      </c>
      <c r="Z134" s="31">
        <v>14731</v>
      </c>
      <c r="AA134" s="29">
        <f t="shared" ca="1" si="7"/>
        <v>78</v>
      </c>
      <c r="AB134" s="33" t="s">
        <v>218</v>
      </c>
      <c r="AC134" s="31">
        <v>42246</v>
      </c>
      <c r="AD134" s="276">
        <v>4</v>
      </c>
      <c r="AE134" s="276">
        <v>1</v>
      </c>
      <c r="AF134" s="276">
        <v>11</v>
      </c>
      <c r="AG134" s="29">
        <v>1</v>
      </c>
      <c r="AH134" s="294">
        <v>2</v>
      </c>
      <c r="AI134" s="294"/>
      <c r="AJ134" s="294"/>
      <c r="AK134" s="358">
        <f t="shared" si="8"/>
        <v>0</v>
      </c>
      <c r="AL134" s="288"/>
      <c r="AM134" s="288"/>
      <c r="AN134" s="288"/>
      <c r="AO134" s="288"/>
      <c r="AP134" s="29">
        <v>1</v>
      </c>
      <c r="AQ134" s="31"/>
      <c r="AR134" s="29"/>
      <c r="AS134" s="31"/>
      <c r="AT134" s="31"/>
      <c r="AU134" s="381"/>
      <c r="AV134" s="381"/>
    </row>
    <row r="135" spans="1:48" s="292" customFormat="1" ht="15" customHeight="1">
      <c r="A135" s="28">
        <v>132</v>
      </c>
      <c r="B135" s="29">
        <v>2018</v>
      </c>
      <c r="C135" s="30" t="s">
        <v>233</v>
      </c>
      <c r="D135" s="31">
        <v>43434</v>
      </c>
      <c r="E135" s="32" t="s">
        <v>205</v>
      </c>
      <c r="F135" s="32" t="s">
        <v>206</v>
      </c>
      <c r="G135" s="32" t="s">
        <v>207</v>
      </c>
      <c r="H135" s="32" t="s">
        <v>3917</v>
      </c>
      <c r="I135" s="32" t="s">
        <v>3918</v>
      </c>
      <c r="J135" s="32" t="s">
        <v>3919</v>
      </c>
      <c r="K135" s="29" t="s">
        <v>5680</v>
      </c>
      <c r="L135" s="32" t="s">
        <v>211</v>
      </c>
      <c r="M135" s="32" t="s">
        <v>211</v>
      </c>
      <c r="N135" s="32" t="s">
        <v>851</v>
      </c>
      <c r="O135" s="32" t="s">
        <v>851</v>
      </c>
      <c r="P135" s="32" t="s">
        <v>212</v>
      </c>
      <c r="Q135" s="29">
        <v>412200</v>
      </c>
      <c r="R135" s="32" t="s">
        <v>3931</v>
      </c>
      <c r="S135" s="32" t="str">
        <f t="shared" si="6"/>
        <v>12018-000132</v>
      </c>
      <c r="T135" s="32" t="s">
        <v>4400</v>
      </c>
      <c r="U135" s="38" t="s">
        <v>4401</v>
      </c>
      <c r="V135" s="38" t="s">
        <v>4402</v>
      </c>
      <c r="W135" s="38" t="s">
        <v>4403</v>
      </c>
      <c r="X135" s="29">
        <v>1</v>
      </c>
      <c r="Y135" s="32" t="s">
        <v>4404</v>
      </c>
      <c r="Z135" s="31">
        <v>20273</v>
      </c>
      <c r="AA135" s="29">
        <f t="shared" ca="1" si="7"/>
        <v>63</v>
      </c>
      <c r="AB135" s="33" t="s">
        <v>220</v>
      </c>
      <c r="AC135" s="31">
        <v>42852</v>
      </c>
      <c r="AD135" s="276">
        <v>4</v>
      </c>
      <c r="AE135" s="276">
        <v>2</v>
      </c>
      <c r="AF135" s="276">
        <v>10</v>
      </c>
      <c r="AG135" s="29">
        <v>1</v>
      </c>
      <c r="AH135" s="294">
        <v>2</v>
      </c>
      <c r="AI135" s="294"/>
      <c r="AJ135" s="294"/>
      <c r="AK135" s="358">
        <f t="shared" si="8"/>
        <v>0</v>
      </c>
      <c r="AL135" s="288"/>
      <c r="AM135" s="288"/>
      <c r="AN135" s="288"/>
      <c r="AO135" s="288"/>
      <c r="AP135" s="29">
        <v>1</v>
      </c>
      <c r="AQ135" s="31"/>
      <c r="AR135" s="29"/>
      <c r="AS135" s="31"/>
      <c r="AT135" s="31"/>
      <c r="AU135" s="381"/>
      <c r="AV135" s="381"/>
    </row>
    <row r="136" spans="1:48" s="292" customFormat="1" ht="15" customHeight="1">
      <c r="A136" s="28">
        <v>133</v>
      </c>
      <c r="B136" s="29">
        <v>2018</v>
      </c>
      <c r="C136" s="30" t="s">
        <v>233</v>
      </c>
      <c r="D136" s="31">
        <v>43434</v>
      </c>
      <c r="E136" s="32" t="s">
        <v>205</v>
      </c>
      <c r="F136" s="32" t="s">
        <v>206</v>
      </c>
      <c r="G136" s="32" t="s">
        <v>207</v>
      </c>
      <c r="H136" s="32" t="s">
        <v>3917</v>
      </c>
      <c r="I136" s="32" t="s">
        <v>3918</v>
      </c>
      <c r="J136" s="32" t="s">
        <v>3919</v>
      </c>
      <c r="K136" s="29" t="s">
        <v>5075</v>
      </c>
      <c r="L136" s="32" t="s">
        <v>211</v>
      </c>
      <c r="M136" s="32" t="s">
        <v>211</v>
      </c>
      <c r="N136" s="32" t="s">
        <v>3832</v>
      </c>
      <c r="O136" s="32" t="s">
        <v>3832</v>
      </c>
      <c r="P136" s="32" t="s">
        <v>212</v>
      </c>
      <c r="Q136" s="29">
        <v>412000</v>
      </c>
      <c r="R136" s="32" t="s">
        <v>3927</v>
      </c>
      <c r="S136" s="32" t="str">
        <f t="shared" si="6"/>
        <v>12018-000133</v>
      </c>
      <c r="T136" s="32" t="s">
        <v>4405</v>
      </c>
      <c r="U136" s="38" t="s">
        <v>4406</v>
      </c>
      <c r="V136" s="38" t="s">
        <v>4407</v>
      </c>
      <c r="W136" s="38" t="s">
        <v>4408</v>
      </c>
      <c r="X136" s="29">
        <v>1</v>
      </c>
      <c r="Y136" s="32" t="s">
        <v>4409</v>
      </c>
      <c r="Z136" s="31">
        <v>9763</v>
      </c>
      <c r="AA136" s="29">
        <f t="shared" ca="1" si="7"/>
        <v>92</v>
      </c>
      <c r="AB136" s="33" t="s">
        <v>220</v>
      </c>
      <c r="AC136" s="31">
        <v>42107</v>
      </c>
      <c r="AD136" s="276">
        <v>4</v>
      </c>
      <c r="AE136" s="276">
        <v>2</v>
      </c>
      <c r="AF136" s="276">
        <v>4</v>
      </c>
      <c r="AG136" s="29">
        <v>1</v>
      </c>
      <c r="AH136" s="294">
        <v>2</v>
      </c>
      <c r="AI136" s="294"/>
      <c r="AJ136" s="294"/>
      <c r="AK136" s="358">
        <f t="shared" si="8"/>
        <v>0</v>
      </c>
      <c r="AL136" s="288"/>
      <c r="AM136" s="288"/>
      <c r="AN136" s="288"/>
      <c r="AO136" s="288"/>
      <c r="AP136" s="29">
        <v>1</v>
      </c>
      <c r="AQ136" s="31"/>
      <c r="AR136" s="29"/>
      <c r="AS136" s="31"/>
      <c r="AT136" s="31"/>
      <c r="AU136" s="381"/>
      <c r="AV136" s="381"/>
    </row>
    <row r="137" spans="1:48" s="292" customFormat="1" ht="15" customHeight="1">
      <c r="A137" s="28">
        <v>134</v>
      </c>
      <c r="B137" s="29">
        <v>2018</v>
      </c>
      <c r="C137" s="30" t="s">
        <v>233</v>
      </c>
      <c r="D137" s="31">
        <v>43434</v>
      </c>
      <c r="E137" s="32" t="s">
        <v>205</v>
      </c>
      <c r="F137" s="32" t="s">
        <v>206</v>
      </c>
      <c r="G137" s="32" t="s">
        <v>207</v>
      </c>
      <c r="H137" s="32" t="s">
        <v>3917</v>
      </c>
      <c r="I137" s="32" t="s">
        <v>3918</v>
      </c>
      <c r="J137" s="32" t="s">
        <v>3919</v>
      </c>
      <c r="K137" s="29" t="s">
        <v>5306</v>
      </c>
      <c r="L137" s="32" t="s">
        <v>211</v>
      </c>
      <c r="M137" s="32" t="s">
        <v>211</v>
      </c>
      <c r="N137" s="32" t="s">
        <v>211</v>
      </c>
      <c r="O137" s="32" t="s">
        <v>211</v>
      </c>
      <c r="P137" s="32" t="s">
        <v>212</v>
      </c>
      <c r="Q137" s="29">
        <v>412100</v>
      </c>
      <c r="R137" s="32" t="s">
        <v>3935</v>
      </c>
      <c r="S137" s="32" t="str">
        <f t="shared" si="6"/>
        <v>12018-000134</v>
      </c>
      <c r="T137" s="32" t="s">
        <v>4410</v>
      </c>
      <c r="U137" s="38" t="s">
        <v>4411</v>
      </c>
      <c r="V137" s="38" t="s">
        <v>3949</v>
      </c>
      <c r="W137" s="38" t="s">
        <v>1571</v>
      </c>
      <c r="X137" s="29">
        <v>1</v>
      </c>
      <c r="Y137" s="32" t="s">
        <v>4412</v>
      </c>
      <c r="Z137" s="31">
        <v>19482</v>
      </c>
      <c r="AA137" s="29">
        <f t="shared" ca="1" si="7"/>
        <v>65</v>
      </c>
      <c r="AB137" s="33" t="s">
        <v>218</v>
      </c>
      <c r="AC137" s="31">
        <v>42852</v>
      </c>
      <c r="AD137" s="276">
        <v>1</v>
      </c>
      <c r="AE137" s="276">
        <v>1</v>
      </c>
      <c r="AF137" s="276">
        <v>11</v>
      </c>
      <c r="AG137" s="29">
        <v>1</v>
      </c>
      <c r="AH137" s="294">
        <v>2</v>
      </c>
      <c r="AI137" s="294"/>
      <c r="AJ137" s="294"/>
      <c r="AK137" s="358">
        <f t="shared" si="8"/>
        <v>0</v>
      </c>
      <c r="AL137" s="288"/>
      <c r="AM137" s="288"/>
      <c r="AN137" s="288"/>
      <c r="AO137" s="288"/>
      <c r="AP137" s="29">
        <v>1</v>
      </c>
      <c r="AQ137" s="31"/>
      <c r="AR137" s="29"/>
      <c r="AS137" s="31"/>
      <c r="AT137" s="31"/>
      <c r="AU137" s="381"/>
      <c r="AV137" s="381"/>
    </row>
    <row r="138" spans="1:48" s="292" customFormat="1" ht="15" customHeight="1">
      <c r="A138" s="28">
        <v>135</v>
      </c>
      <c r="B138" s="29">
        <v>2018</v>
      </c>
      <c r="C138" s="30" t="s">
        <v>233</v>
      </c>
      <c r="D138" s="31">
        <v>43434</v>
      </c>
      <c r="E138" s="32" t="s">
        <v>205</v>
      </c>
      <c r="F138" s="32" t="s">
        <v>206</v>
      </c>
      <c r="G138" s="32" t="s">
        <v>207</v>
      </c>
      <c r="H138" s="32" t="s">
        <v>3917</v>
      </c>
      <c r="I138" s="32" t="s">
        <v>3918</v>
      </c>
      <c r="J138" s="32" t="s">
        <v>3919</v>
      </c>
      <c r="K138" s="29" t="s">
        <v>5306</v>
      </c>
      <c r="L138" s="32" t="s">
        <v>211</v>
      </c>
      <c r="M138" s="32" t="s">
        <v>211</v>
      </c>
      <c r="N138" s="32" t="s">
        <v>211</v>
      </c>
      <c r="O138" s="32" t="s">
        <v>211</v>
      </c>
      <c r="P138" s="32" t="s">
        <v>212</v>
      </c>
      <c r="Q138" s="29">
        <v>412100</v>
      </c>
      <c r="R138" s="32" t="s">
        <v>3935</v>
      </c>
      <c r="S138" s="32" t="str">
        <f t="shared" si="6"/>
        <v>12018-000135</v>
      </c>
      <c r="T138" s="32" t="s">
        <v>4413</v>
      </c>
      <c r="U138" s="38" t="s">
        <v>4414</v>
      </c>
      <c r="V138" s="38" t="s">
        <v>4415</v>
      </c>
      <c r="W138" s="38" t="s">
        <v>4416</v>
      </c>
      <c r="X138" s="29">
        <v>1</v>
      </c>
      <c r="Y138" s="32" t="s">
        <v>4417</v>
      </c>
      <c r="Z138" s="31">
        <v>12168</v>
      </c>
      <c r="AA138" s="29">
        <f t="shared" ca="1" si="7"/>
        <v>85</v>
      </c>
      <c r="AB138" s="33" t="s">
        <v>218</v>
      </c>
      <c r="AC138" s="31">
        <v>42827</v>
      </c>
      <c r="AD138" s="276">
        <v>4</v>
      </c>
      <c r="AE138" s="276">
        <v>1</v>
      </c>
      <c r="AF138" s="276">
        <v>11</v>
      </c>
      <c r="AG138" s="29">
        <v>1</v>
      </c>
      <c r="AH138" s="294">
        <v>2</v>
      </c>
      <c r="AI138" s="294"/>
      <c r="AJ138" s="294"/>
      <c r="AK138" s="358">
        <f t="shared" si="8"/>
        <v>0</v>
      </c>
      <c r="AL138" s="288"/>
      <c r="AM138" s="288"/>
      <c r="AN138" s="288"/>
      <c r="AO138" s="288"/>
      <c r="AP138" s="29">
        <v>1</v>
      </c>
      <c r="AQ138" s="31"/>
      <c r="AR138" s="29"/>
      <c r="AS138" s="31"/>
      <c r="AT138" s="31"/>
      <c r="AU138" s="381"/>
      <c r="AV138" s="381"/>
    </row>
    <row r="139" spans="1:48" s="292" customFormat="1" ht="15" customHeight="1">
      <c r="A139" s="28">
        <v>136</v>
      </c>
      <c r="B139" s="29">
        <v>2018</v>
      </c>
      <c r="C139" s="30" t="s">
        <v>233</v>
      </c>
      <c r="D139" s="31">
        <v>43434</v>
      </c>
      <c r="E139" s="32" t="s">
        <v>205</v>
      </c>
      <c r="F139" s="32" t="s">
        <v>206</v>
      </c>
      <c r="G139" s="32" t="s">
        <v>207</v>
      </c>
      <c r="H139" s="32" t="s">
        <v>3917</v>
      </c>
      <c r="I139" s="32" t="s">
        <v>3918</v>
      </c>
      <c r="J139" s="32" t="s">
        <v>3919</v>
      </c>
      <c r="K139" s="29" t="s">
        <v>5682</v>
      </c>
      <c r="L139" s="32" t="s">
        <v>211</v>
      </c>
      <c r="M139" s="32" t="s">
        <v>211</v>
      </c>
      <c r="N139" s="32" t="s">
        <v>1745</v>
      </c>
      <c r="O139" s="32" t="s">
        <v>1745</v>
      </c>
      <c r="P139" s="32" t="s">
        <v>212</v>
      </c>
      <c r="Q139" s="29"/>
      <c r="R139" s="32" t="s">
        <v>3965</v>
      </c>
      <c r="S139" s="32" t="str">
        <f t="shared" si="6"/>
        <v>12018-000136</v>
      </c>
      <c r="T139" s="32" t="s">
        <v>4418</v>
      </c>
      <c r="U139" s="38" t="s">
        <v>4419</v>
      </c>
      <c r="V139" s="38" t="s">
        <v>3872</v>
      </c>
      <c r="W139" s="38" t="s">
        <v>4416</v>
      </c>
      <c r="X139" s="29">
        <v>1</v>
      </c>
      <c r="Y139" s="32" t="s">
        <v>4420</v>
      </c>
      <c r="Z139" s="31">
        <v>15512</v>
      </c>
      <c r="AA139" s="29">
        <f t="shared" ca="1" si="7"/>
        <v>76</v>
      </c>
      <c r="AB139" s="33" t="s">
        <v>218</v>
      </c>
      <c r="AC139" s="31">
        <v>43038</v>
      </c>
      <c r="AD139" s="276">
        <v>4</v>
      </c>
      <c r="AE139" s="276">
        <v>2</v>
      </c>
      <c r="AF139" s="276">
        <v>10</v>
      </c>
      <c r="AG139" s="29">
        <v>1</v>
      </c>
      <c r="AH139" s="294">
        <v>2</v>
      </c>
      <c r="AI139" s="294"/>
      <c r="AJ139" s="294"/>
      <c r="AK139" s="358">
        <f t="shared" si="8"/>
        <v>0</v>
      </c>
      <c r="AL139" s="288"/>
      <c r="AM139" s="288"/>
      <c r="AN139" s="288"/>
      <c r="AO139" s="288"/>
      <c r="AP139" s="29">
        <v>1</v>
      </c>
      <c r="AQ139" s="31">
        <v>43235</v>
      </c>
      <c r="AR139" s="29">
        <v>10</v>
      </c>
      <c r="AS139" s="31"/>
      <c r="AT139" s="31"/>
      <c r="AU139" s="381"/>
      <c r="AV139" s="381"/>
    </row>
    <row r="140" spans="1:48" s="292" customFormat="1" ht="15" customHeight="1">
      <c r="A140" s="28">
        <v>137</v>
      </c>
      <c r="B140" s="29">
        <v>2018</v>
      </c>
      <c r="C140" s="30" t="s">
        <v>233</v>
      </c>
      <c r="D140" s="31">
        <v>43434</v>
      </c>
      <c r="E140" s="32" t="s">
        <v>205</v>
      </c>
      <c r="F140" s="32" t="s">
        <v>206</v>
      </c>
      <c r="G140" s="32" t="s">
        <v>207</v>
      </c>
      <c r="H140" s="32" t="s">
        <v>3917</v>
      </c>
      <c r="I140" s="32" t="s">
        <v>3918</v>
      </c>
      <c r="J140" s="32" t="s">
        <v>3919</v>
      </c>
      <c r="K140" s="29" t="s">
        <v>5306</v>
      </c>
      <c r="L140" s="32" t="s">
        <v>211</v>
      </c>
      <c r="M140" s="32" t="s">
        <v>211</v>
      </c>
      <c r="N140" s="32" t="s">
        <v>211</v>
      </c>
      <c r="O140" s="32" t="s">
        <v>211</v>
      </c>
      <c r="P140" s="32" t="s">
        <v>212</v>
      </c>
      <c r="Q140" s="29">
        <v>412100</v>
      </c>
      <c r="R140" s="32" t="s">
        <v>3935</v>
      </c>
      <c r="S140" s="32" t="str">
        <f t="shared" si="6"/>
        <v>12018-000137</v>
      </c>
      <c r="T140" s="32" t="s">
        <v>4421</v>
      </c>
      <c r="U140" s="38" t="s">
        <v>4422</v>
      </c>
      <c r="V140" s="38" t="s">
        <v>4106</v>
      </c>
      <c r="W140" s="38" t="s">
        <v>4423</v>
      </c>
      <c r="X140" s="29">
        <v>1</v>
      </c>
      <c r="Y140" s="32" t="s">
        <v>4424</v>
      </c>
      <c r="Z140" s="31">
        <v>16304</v>
      </c>
      <c r="AA140" s="29">
        <f t="shared" ca="1" si="7"/>
        <v>74</v>
      </c>
      <c r="AB140" s="33" t="s">
        <v>218</v>
      </c>
      <c r="AC140" s="31">
        <v>42852</v>
      </c>
      <c r="AD140" s="276">
        <v>4</v>
      </c>
      <c r="AE140" s="276">
        <v>1</v>
      </c>
      <c r="AF140" s="276">
        <v>11</v>
      </c>
      <c r="AG140" s="29">
        <v>1</v>
      </c>
      <c r="AH140" s="294">
        <v>2</v>
      </c>
      <c r="AI140" s="294"/>
      <c r="AJ140" s="294"/>
      <c r="AK140" s="358">
        <f t="shared" si="8"/>
        <v>0</v>
      </c>
      <c r="AL140" s="288"/>
      <c r="AM140" s="288"/>
      <c r="AN140" s="288"/>
      <c r="AO140" s="288"/>
      <c r="AP140" s="29">
        <v>1</v>
      </c>
      <c r="AQ140" s="31"/>
      <c r="AR140" s="29"/>
      <c r="AS140" s="31"/>
      <c r="AT140" s="31"/>
      <c r="AU140" s="381"/>
      <c r="AV140" s="381"/>
    </row>
    <row r="141" spans="1:48" s="292" customFormat="1" ht="15" customHeight="1">
      <c r="A141" s="28">
        <v>138</v>
      </c>
      <c r="B141" s="29">
        <v>2018</v>
      </c>
      <c r="C141" s="30" t="s">
        <v>233</v>
      </c>
      <c r="D141" s="31">
        <v>43434</v>
      </c>
      <c r="E141" s="32" t="s">
        <v>205</v>
      </c>
      <c r="F141" s="32" t="s">
        <v>206</v>
      </c>
      <c r="G141" s="32" t="s">
        <v>207</v>
      </c>
      <c r="H141" s="32" t="s">
        <v>3917</v>
      </c>
      <c r="I141" s="32" t="s">
        <v>3918</v>
      </c>
      <c r="J141" s="32" t="s">
        <v>3919</v>
      </c>
      <c r="K141" s="29" t="s">
        <v>5680</v>
      </c>
      <c r="L141" s="32" t="s">
        <v>211</v>
      </c>
      <c r="M141" s="32" t="s">
        <v>211</v>
      </c>
      <c r="N141" s="32" t="s">
        <v>851</v>
      </c>
      <c r="O141" s="32" t="s">
        <v>851</v>
      </c>
      <c r="P141" s="32" t="s">
        <v>212</v>
      </c>
      <c r="Q141" s="29">
        <v>412200</v>
      </c>
      <c r="R141" s="32" t="s">
        <v>3931</v>
      </c>
      <c r="S141" s="32" t="str">
        <f t="shared" si="6"/>
        <v>12018-000138</v>
      </c>
      <c r="T141" s="32" t="s">
        <v>4425</v>
      </c>
      <c r="U141" s="38" t="s">
        <v>4426</v>
      </c>
      <c r="V141" s="38" t="s">
        <v>4427</v>
      </c>
      <c r="W141" s="38" t="s">
        <v>4428</v>
      </c>
      <c r="X141" s="29">
        <v>1</v>
      </c>
      <c r="Y141" s="32" t="s">
        <v>4429</v>
      </c>
      <c r="Z141" s="31">
        <v>15491</v>
      </c>
      <c r="AA141" s="29">
        <f t="shared" ca="1" si="7"/>
        <v>76</v>
      </c>
      <c r="AB141" s="33" t="s">
        <v>218</v>
      </c>
      <c r="AC141" s="31">
        <v>43081</v>
      </c>
      <c r="AD141" s="276">
        <v>4</v>
      </c>
      <c r="AE141" s="276">
        <v>1</v>
      </c>
      <c r="AF141" s="276">
        <v>10</v>
      </c>
      <c r="AG141" s="29">
        <v>1</v>
      </c>
      <c r="AH141" s="294">
        <v>2</v>
      </c>
      <c r="AI141" s="294"/>
      <c r="AJ141" s="294"/>
      <c r="AK141" s="358">
        <f t="shared" si="8"/>
        <v>0</v>
      </c>
      <c r="AL141" s="288"/>
      <c r="AM141" s="288"/>
      <c r="AN141" s="288"/>
      <c r="AO141" s="288"/>
      <c r="AP141" s="29">
        <v>2</v>
      </c>
      <c r="AQ141" s="31">
        <v>43378</v>
      </c>
      <c r="AR141" s="29">
        <v>6</v>
      </c>
      <c r="AS141" s="31"/>
      <c r="AT141" s="376">
        <v>43378</v>
      </c>
      <c r="AU141" s="381"/>
      <c r="AV141" s="381"/>
    </row>
    <row r="142" spans="1:48" s="292" customFormat="1" ht="15" customHeight="1">
      <c r="A142" s="28">
        <v>139</v>
      </c>
      <c r="B142" s="29">
        <v>2018</v>
      </c>
      <c r="C142" s="30" t="s">
        <v>233</v>
      </c>
      <c r="D142" s="31">
        <v>43434</v>
      </c>
      <c r="E142" s="32" t="s">
        <v>205</v>
      </c>
      <c r="F142" s="32" t="s">
        <v>206</v>
      </c>
      <c r="G142" s="32" t="s">
        <v>207</v>
      </c>
      <c r="H142" s="32" t="s">
        <v>3917</v>
      </c>
      <c r="I142" s="32" t="s">
        <v>3918</v>
      </c>
      <c r="J142" s="32" t="s">
        <v>3919</v>
      </c>
      <c r="K142" s="356" t="s">
        <v>5681</v>
      </c>
      <c r="L142" s="32" t="s">
        <v>211</v>
      </c>
      <c r="M142" s="32" t="s">
        <v>211</v>
      </c>
      <c r="N142" s="32" t="s">
        <v>914</v>
      </c>
      <c r="O142" s="32" t="s">
        <v>914</v>
      </c>
      <c r="P142" s="32" t="s">
        <v>212</v>
      </c>
      <c r="Q142" s="29">
        <v>233000</v>
      </c>
      <c r="R142" s="32" t="s">
        <v>3920</v>
      </c>
      <c r="S142" s="32" t="str">
        <f t="shared" si="6"/>
        <v>12018-000139</v>
      </c>
      <c r="T142" s="32" t="s">
        <v>4430</v>
      </c>
      <c r="U142" s="38" t="s">
        <v>4431</v>
      </c>
      <c r="V142" s="38" t="s">
        <v>4432</v>
      </c>
      <c r="W142" s="38" t="s">
        <v>4433</v>
      </c>
      <c r="X142" s="29">
        <v>1</v>
      </c>
      <c r="Y142" s="32" t="s">
        <v>4434</v>
      </c>
      <c r="Z142" s="31">
        <v>17270</v>
      </c>
      <c r="AA142" s="29">
        <f t="shared" ca="1" si="7"/>
        <v>71</v>
      </c>
      <c r="AB142" s="33" t="s">
        <v>218</v>
      </c>
      <c r="AC142" s="31">
        <v>42246</v>
      </c>
      <c r="AD142" s="276">
        <v>4</v>
      </c>
      <c r="AE142" s="276">
        <v>1</v>
      </c>
      <c r="AF142" s="276">
        <v>11</v>
      </c>
      <c r="AG142" s="29">
        <v>1</v>
      </c>
      <c r="AH142" s="294">
        <v>2</v>
      </c>
      <c r="AI142" s="294"/>
      <c r="AJ142" s="294"/>
      <c r="AK142" s="358">
        <f t="shared" si="8"/>
        <v>0</v>
      </c>
      <c r="AL142" s="288"/>
      <c r="AM142" s="288"/>
      <c r="AN142" s="288"/>
      <c r="AO142" s="288"/>
      <c r="AP142" s="29">
        <v>1</v>
      </c>
      <c r="AQ142" s="31"/>
      <c r="AR142" s="29"/>
      <c r="AS142" s="31"/>
      <c r="AT142" s="31"/>
      <c r="AU142" s="381"/>
      <c r="AV142" s="381"/>
    </row>
    <row r="143" spans="1:48" s="292" customFormat="1" ht="15" customHeight="1">
      <c r="A143" s="28">
        <v>140</v>
      </c>
      <c r="B143" s="29">
        <v>2018</v>
      </c>
      <c r="C143" s="30" t="s">
        <v>233</v>
      </c>
      <c r="D143" s="31">
        <v>43434</v>
      </c>
      <c r="E143" s="32" t="s">
        <v>205</v>
      </c>
      <c r="F143" s="32" t="s">
        <v>206</v>
      </c>
      <c r="G143" s="32" t="s">
        <v>207</v>
      </c>
      <c r="H143" s="32" t="s">
        <v>3917</v>
      </c>
      <c r="I143" s="32" t="s">
        <v>3918</v>
      </c>
      <c r="J143" s="32" t="s">
        <v>3919</v>
      </c>
      <c r="K143" s="29" t="s">
        <v>5306</v>
      </c>
      <c r="L143" s="32" t="s">
        <v>211</v>
      </c>
      <c r="M143" s="32" t="s">
        <v>211</v>
      </c>
      <c r="N143" s="32" t="s">
        <v>211</v>
      </c>
      <c r="O143" s="32" t="s">
        <v>211</v>
      </c>
      <c r="P143" s="32" t="s">
        <v>212</v>
      </c>
      <c r="Q143" s="29">
        <v>412100</v>
      </c>
      <c r="R143" s="32" t="s">
        <v>3935</v>
      </c>
      <c r="S143" s="32" t="str">
        <f t="shared" si="6"/>
        <v>12018-000140</v>
      </c>
      <c r="T143" s="32" t="s">
        <v>4435</v>
      </c>
      <c r="U143" s="38" t="s">
        <v>4436</v>
      </c>
      <c r="V143" s="38" t="s">
        <v>4437</v>
      </c>
      <c r="W143" s="38" t="s">
        <v>4438</v>
      </c>
      <c r="X143" s="29">
        <v>1</v>
      </c>
      <c r="Y143" s="32" t="s">
        <v>4439</v>
      </c>
      <c r="Z143" s="31">
        <v>17595</v>
      </c>
      <c r="AA143" s="29">
        <f t="shared" ca="1" si="7"/>
        <v>70</v>
      </c>
      <c r="AB143" s="33" t="s">
        <v>218</v>
      </c>
      <c r="AC143" s="31">
        <v>42852</v>
      </c>
      <c r="AD143" s="276">
        <v>4</v>
      </c>
      <c r="AE143" s="276">
        <v>1</v>
      </c>
      <c r="AF143" s="276">
        <v>11</v>
      </c>
      <c r="AG143" s="29">
        <v>1</v>
      </c>
      <c r="AH143" s="294">
        <v>2</v>
      </c>
      <c r="AI143" s="294"/>
      <c r="AJ143" s="294"/>
      <c r="AK143" s="358">
        <f t="shared" si="8"/>
        <v>0</v>
      </c>
      <c r="AL143" s="288"/>
      <c r="AM143" s="288"/>
      <c r="AN143" s="288"/>
      <c r="AO143" s="288"/>
      <c r="AP143" s="29">
        <v>2</v>
      </c>
      <c r="AQ143" s="31">
        <v>43175</v>
      </c>
      <c r="AR143" s="29">
        <v>6</v>
      </c>
      <c r="AS143" s="31"/>
      <c r="AT143" s="376">
        <v>43175</v>
      </c>
      <c r="AU143" s="381"/>
      <c r="AV143" s="381"/>
    </row>
    <row r="144" spans="1:48" s="292" customFormat="1" ht="15" customHeight="1">
      <c r="A144" s="28">
        <v>141</v>
      </c>
      <c r="B144" s="29">
        <v>2018</v>
      </c>
      <c r="C144" s="30" t="s">
        <v>233</v>
      </c>
      <c r="D144" s="31">
        <v>43434</v>
      </c>
      <c r="E144" s="32" t="s">
        <v>205</v>
      </c>
      <c r="F144" s="32" t="s">
        <v>206</v>
      </c>
      <c r="G144" s="32" t="s">
        <v>207</v>
      </c>
      <c r="H144" s="32" t="s">
        <v>3917</v>
      </c>
      <c r="I144" s="32" t="s">
        <v>3918</v>
      </c>
      <c r="J144" s="32" t="s">
        <v>3919</v>
      </c>
      <c r="K144" s="356" t="s">
        <v>5681</v>
      </c>
      <c r="L144" s="32" t="s">
        <v>211</v>
      </c>
      <c r="M144" s="32" t="s">
        <v>211</v>
      </c>
      <c r="N144" s="32" t="s">
        <v>914</v>
      </c>
      <c r="O144" s="32" t="s">
        <v>914</v>
      </c>
      <c r="P144" s="32" t="s">
        <v>212</v>
      </c>
      <c r="Q144" s="29">
        <v>233000</v>
      </c>
      <c r="R144" s="32" t="s">
        <v>3920</v>
      </c>
      <c r="S144" s="32" t="str">
        <f t="shared" si="6"/>
        <v>12018-000141</v>
      </c>
      <c r="T144" s="32" t="s">
        <v>4440</v>
      </c>
      <c r="U144" s="38" t="s">
        <v>4441</v>
      </c>
      <c r="V144" s="38" t="s">
        <v>1334</v>
      </c>
      <c r="W144" s="38" t="s">
        <v>4442</v>
      </c>
      <c r="X144" s="29">
        <v>1</v>
      </c>
      <c r="Y144" s="32" t="s">
        <v>4443</v>
      </c>
      <c r="Z144" s="31">
        <v>19075</v>
      </c>
      <c r="AA144" s="29">
        <f t="shared" ca="1" si="7"/>
        <v>66</v>
      </c>
      <c r="AB144" s="33" t="s">
        <v>218</v>
      </c>
      <c r="AC144" s="31">
        <v>42803</v>
      </c>
      <c r="AD144" s="276">
        <v>4</v>
      </c>
      <c r="AE144" s="276">
        <v>1</v>
      </c>
      <c r="AF144" s="276">
        <v>11</v>
      </c>
      <c r="AG144" s="29">
        <v>1</v>
      </c>
      <c r="AH144" s="294">
        <v>2</v>
      </c>
      <c r="AI144" s="294"/>
      <c r="AJ144" s="294"/>
      <c r="AK144" s="358">
        <f t="shared" si="8"/>
        <v>0</v>
      </c>
      <c r="AL144" s="288"/>
      <c r="AM144" s="288"/>
      <c r="AN144" s="288"/>
      <c r="AO144" s="288"/>
      <c r="AP144" s="29">
        <v>1</v>
      </c>
      <c r="AQ144" s="31">
        <v>43143</v>
      </c>
      <c r="AR144" s="29">
        <v>10</v>
      </c>
      <c r="AS144" s="31"/>
      <c r="AT144" s="31"/>
      <c r="AU144" s="381"/>
      <c r="AV144" s="381"/>
    </row>
    <row r="145" spans="1:48" s="292" customFormat="1" ht="15" customHeight="1">
      <c r="A145" s="28">
        <v>142</v>
      </c>
      <c r="B145" s="29">
        <v>2018</v>
      </c>
      <c r="C145" s="30" t="s">
        <v>233</v>
      </c>
      <c r="D145" s="31">
        <v>43434</v>
      </c>
      <c r="E145" s="32" t="s">
        <v>205</v>
      </c>
      <c r="F145" s="32" t="s">
        <v>206</v>
      </c>
      <c r="G145" s="32" t="s">
        <v>207</v>
      </c>
      <c r="H145" s="32" t="s">
        <v>3917</v>
      </c>
      <c r="I145" s="32" t="s">
        <v>3918</v>
      </c>
      <c r="J145" s="32" t="s">
        <v>3919</v>
      </c>
      <c r="K145" s="29" t="s">
        <v>5075</v>
      </c>
      <c r="L145" s="32" t="s">
        <v>211</v>
      </c>
      <c r="M145" s="32" t="s">
        <v>211</v>
      </c>
      <c r="N145" s="32" t="s">
        <v>3832</v>
      </c>
      <c r="O145" s="32" t="s">
        <v>3832</v>
      </c>
      <c r="P145" s="32" t="s">
        <v>212</v>
      </c>
      <c r="Q145" s="29">
        <v>412000</v>
      </c>
      <c r="R145" s="32" t="s">
        <v>3927</v>
      </c>
      <c r="S145" s="32" t="str">
        <f t="shared" si="6"/>
        <v>12018-000142</v>
      </c>
      <c r="T145" s="32" t="s">
        <v>4444</v>
      </c>
      <c r="U145" s="38" t="s">
        <v>4445</v>
      </c>
      <c r="V145" s="38" t="s">
        <v>4446</v>
      </c>
      <c r="W145" s="38" t="s">
        <v>1426</v>
      </c>
      <c r="X145" s="29">
        <v>1</v>
      </c>
      <c r="Y145" s="32" t="s">
        <v>4447</v>
      </c>
      <c r="Z145" s="31">
        <v>18743</v>
      </c>
      <c r="AA145" s="29">
        <f t="shared" ca="1" si="7"/>
        <v>67</v>
      </c>
      <c r="AB145" s="33" t="s">
        <v>220</v>
      </c>
      <c r="AC145" s="31">
        <v>42658</v>
      </c>
      <c r="AD145" s="276">
        <v>4</v>
      </c>
      <c r="AE145" s="276">
        <v>2</v>
      </c>
      <c r="AF145" s="276">
        <v>10</v>
      </c>
      <c r="AG145" s="29">
        <v>1</v>
      </c>
      <c r="AH145" s="294">
        <v>2</v>
      </c>
      <c r="AI145" s="294"/>
      <c r="AJ145" s="294"/>
      <c r="AK145" s="358">
        <f t="shared" si="8"/>
        <v>0</v>
      </c>
      <c r="AL145" s="288"/>
      <c r="AM145" s="288"/>
      <c r="AN145" s="288"/>
      <c r="AO145" s="288"/>
      <c r="AP145" s="29">
        <v>1</v>
      </c>
      <c r="AQ145" s="31"/>
      <c r="AR145" s="29"/>
      <c r="AS145" s="31"/>
      <c r="AT145" s="31"/>
      <c r="AU145" s="381"/>
      <c r="AV145" s="381"/>
    </row>
    <row r="146" spans="1:48" s="292" customFormat="1" ht="15" customHeight="1">
      <c r="A146" s="28">
        <v>143</v>
      </c>
      <c r="B146" s="29">
        <v>2018</v>
      </c>
      <c r="C146" s="30" t="s">
        <v>233</v>
      </c>
      <c r="D146" s="31">
        <v>43434</v>
      </c>
      <c r="E146" s="32" t="s">
        <v>205</v>
      </c>
      <c r="F146" s="32" t="s">
        <v>206</v>
      </c>
      <c r="G146" s="32" t="s">
        <v>207</v>
      </c>
      <c r="H146" s="32" t="s">
        <v>3917</v>
      </c>
      <c r="I146" s="32" t="s">
        <v>3918</v>
      </c>
      <c r="J146" s="32" t="s">
        <v>3919</v>
      </c>
      <c r="K146" s="29" t="s">
        <v>5306</v>
      </c>
      <c r="L146" s="32" t="s">
        <v>211</v>
      </c>
      <c r="M146" s="32" t="s">
        <v>211</v>
      </c>
      <c r="N146" s="32" t="s">
        <v>211</v>
      </c>
      <c r="O146" s="32" t="s">
        <v>211</v>
      </c>
      <c r="P146" s="32" t="s">
        <v>212</v>
      </c>
      <c r="Q146" s="29">
        <v>412100</v>
      </c>
      <c r="R146" s="32" t="s">
        <v>3935</v>
      </c>
      <c r="S146" s="32" t="str">
        <f t="shared" si="6"/>
        <v>12018-000143</v>
      </c>
      <c r="T146" s="32" t="s">
        <v>4448</v>
      </c>
      <c r="U146" s="38" t="s">
        <v>4449</v>
      </c>
      <c r="V146" s="38" t="s">
        <v>4450</v>
      </c>
      <c r="W146" s="38" t="s">
        <v>1538</v>
      </c>
      <c r="X146" s="29">
        <v>1</v>
      </c>
      <c r="Y146" s="32" t="s">
        <v>4451</v>
      </c>
      <c r="Z146" s="31">
        <v>10451</v>
      </c>
      <c r="AA146" s="29">
        <f t="shared" ca="1" si="7"/>
        <v>90</v>
      </c>
      <c r="AB146" s="33" t="s">
        <v>220</v>
      </c>
      <c r="AC146" s="31">
        <v>42826</v>
      </c>
      <c r="AD146" s="276">
        <v>4</v>
      </c>
      <c r="AE146" s="276">
        <v>1</v>
      </c>
      <c r="AF146" s="276">
        <v>11</v>
      </c>
      <c r="AG146" s="29">
        <v>1</v>
      </c>
      <c r="AH146" s="294">
        <v>2</v>
      </c>
      <c r="AI146" s="294"/>
      <c r="AJ146" s="294"/>
      <c r="AK146" s="358">
        <f t="shared" si="8"/>
        <v>0</v>
      </c>
      <c r="AL146" s="288"/>
      <c r="AM146" s="288"/>
      <c r="AN146" s="288"/>
      <c r="AO146" s="288"/>
      <c r="AP146" s="29">
        <v>1</v>
      </c>
      <c r="AQ146" s="31"/>
      <c r="AR146" s="29"/>
      <c r="AS146" s="31"/>
      <c r="AT146" s="31"/>
      <c r="AU146" s="381"/>
      <c r="AV146" s="381"/>
    </row>
    <row r="147" spans="1:48" s="292" customFormat="1" ht="15" customHeight="1">
      <c r="A147" s="28">
        <v>144</v>
      </c>
      <c r="B147" s="29">
        <v>2018</v>
      </c>
      <c r="C147" s="30" t="s">
        <v>233</v>
      </c>
      <c r="D147" s="31">
        <v>43434</v>
      </c>
      <c r="E147" s="32" t="s">
        <v>205</v>
      </c>
      <c r="F147" s="32" t="s">
        <v>206</v>
      </c>
      <c r="G147" s="32" t="s">
        <v>207</v>
      </c>
      <c r="H147" s="32" t="s">
        <v>3917</v>
      </c>
      <c r="I147" s="32" t="s">
        <v>3918</v>
      </c>
      <c r="J147" s="32" t="s">
        <v>3919</v>
      </c>
      <c r="K147" s="29" t="s">
        <v>5075</v>
      </c>
      <c r="L147" s="32" t="s">
        <v>211</v>
      </c>
      <c r="M147" s="32" t="s">
        <v>211</v>
      </c>
      <c r="N147" s="32" t="s">
        <v>3832</v>
      </c>
      <c r="O147" s="32" t="s">
        <v>3832</v>
      </c>
      <c r="P147" s="32" t="s">
        <v>212</v>
      </c>
      <c r="Q147" s="29">
        <v>412000</v>
      </c>
      <c r="R147" s="32" t="s">
        <v>3927</v>
      </c>
      <c r="S147" s="32" t="str">
        <f t="shared" si="6"/>
        <v>12018-000144</v>
      </c>
      <c r="T147" s="32" t="s">
        <v>4452</v>
      </c>
      <c r="U147" s="38" t="s">
        <v>4453</v>
      </c>
      <c r="V147" s="38" t="s">
        <v>1712</v>
      </c>
      <c r="W147" s="38" t="s">
        <v>4454</v>
      </c>
      <c r="X147" s="29">
        <v>1</v>
      </c>
      <c r="Y147" s="32" t="s">
        <v>4455</v>
      </c>
      <c r="Z147" s="31">
        <v>14158</v>
      </c>
      <c r="AA147" s="29">
        <f t="shared" ca="1" si="7"/>
        <v>80</v>
      </c>
      <c r="AB147" s="33" t="s">
        <v>218</v>
      </c>
      <c r="AC147" s="31">
        <v>42246</v>
      </c>
      <c r="AD147" s="276">
        <v>4</v>
      </c>
      <c r="AE147" s="276">
        <v>2</v>
      </c>
      <c r="AF147" s="276">
        <v>11</v>
      </c>
      <c r="AG147" s="29">
        <v>1</v>
      </c>
      <c r="AH147" s="294">
        <v>2</v>
      </c>
      <c r="AI147" s="294"/>
      <c r="AJ147" s="294"/>
      <c r="AK147" s="358">
        <f t="shared" si="8"/>
        <v>0</v>
      </c>
      <c r="AL147" s="288"/>
      <c r="AM147" s="288"/>
      <c r="AN147" s="288"/>
      <c r="AO147" s="288"/>
      <c r="AP147" s="29">
        <v>1</v>
      </c>
      <c r="AQ147" s="31"/>
      <c r="AR147" s="29"/>
      <c r="AS147" s="31"/>
      <c r="AT147" s="31"/>
      <c r="AU147" s="381"/>
      <c r="AV147" s="381"/>
    </row>
    <row r="148" spans="1:48" s="292" customFormat="1" ht="15" customHeight="1">
      <c r="A148" s="28">
        <v>145</v>
      </c>
      <c r="B148" s="29">
        <v>2018</v>
      </c>
      <c r="C148" s="30" t="s">
        <v>233</v>
      </c>
      <c r="D148" s="31">
        <v>43434</v>
      </c>
      <c r="E148" s="32" t="s">
        <v>205</v>
      </c>
      <c r="F148" s="32" t="s">
        <v>206</v>
      </c>
      <c r="G148" s="32" t="s">
        <v>207</v>
      </c>
      <c r="H148" s="32" t="s">
        <v>3917</v>
      </c>
      <c r="I148" s="32" t="s">
        <v>3918</v>
      </c>
      <c r="J148" s="32" t="s">
        <v>3919</v>
      </c>
      <c r="K148" s="29" t="s">
        <v>5680</v>
      </c>
      <c r="L148" s="32" t="s">
        <v>211</v>
      </c>
      <c r="M148" s="32" t="s">
        <v>211</v>
      </c>
      <c r="N148" s="32" t="s">
        <v>851</v>
      </c>
      <c r="O148" s="32" t="s">
        <v>851</v>
      </c>
      <c r="P148" s="32" t="s">
        <v>212</v>
      </c>
      <c r="Q148" s="29">
        <v>412200</v>
      </c>
      <c r="R148" s="32" t="s">
        <v>3931</v>
      </c>
      <c r="S148" s="32" t="str">
        <f t="shared" si="6"/>
        <v>12018-000145</v>
      </c>
      <c r="T148" s="32" t="s">
        <v>4456</v>
      </c>
      <c r="U148" s="38" t="s">
        <v>4457</v>
      </c>
      <c r="V148" s="38" t="s">
        <v>1471</v>
      </c>
      <c r="W148" s="38" t="s">
        <v>1486</v>
      </c>
      <c r="X148" s="29">
        <v>1</v>
      </c>
      <c r="Y148" s="32" t="s">
        <v>4458</v>
      </c>
      <c r="Z148" s="31">
        <v>11620</v>
      </c>
      <c r="AA148" s="29">
        <f t="shared" ca="1" si="7"/>
        <v>87</v>
      </c>
      <c r="AB148" s="33" t="s">
        <v>218</v>
      </c>
      <c r="AC148" s="31">
        <v>43081</v>
      </c>
      <c r="AD148" s="276">
        <v>4</v>
      </c>
      <c r="AE148" s="276">
        <v>1</v>
      </c>
      <c r="AF148" s="276">
        <v>10</v>
      </c>
      <c r="AG148" s="29">
        <v>1</v>
      </c>
      <c r="AH148" s="294">
        <v>2</v>
      </c>
      <c r="AI148" s="294"/>
      <c r="AJ148" s="294"/>
      <c r="AK148" s="358">
        <f t="shared" si="8"/>
        <v>0</v>
      </c>
      <c r="AL148" s="288"/>
      <c r="AM148" s="288"/>
      <c r="AN148" s="288"/>
      <c r="AO148" s="288"/>
      <c r="AP148" s="29">
        <v>1</v>
      </c>
      <c r="AQ148" s="31"/>
      <c r="AR148" s="29"/>
      <c r="AS148" s="31"/>
      <c r="AT148" s="31"/>
      <c r="AU148" s="381"/>
      <c r="AV148" s="381"/>
    </row>
    <row r="149" spans="1:48" s="292" customFormat="1" ht="15" customHeight="1">
      <c r="A149" s="28">
        <v>146</v>
      </c>
      <c r="B149" s="29">
        <v>2018</v>
      </c>
      <c r="C149" s="30" t="s">
        <v>233</v>
      </c>
      <c r="D149" s="31">
        <v>43434</v>
      </c>
      <c r="E149" s="32" t="s">
        <v>205</v>
      </c>
      <c r="F149" s="32" t="s">
        <v>206</v>
      </c>
      <c r="G149" s="32" t="s">
        <v>207</v>
      </c>
      <c r="H149" s="32" t="s">
        <v>3917</v>
      </c>
      <c r="I149" s="32" t="s">
        <v>3918</v>
      </c>
      <c r="J149" s="32" t="s">
        <v>3919</v>
      </c>
      <c r="K149" s="356" t="s">
        <v>5681</v>
      </c>
      <c r="L149" s="32" t="s">
        <v>211</v>
      </c>
      <c r="M149" s="32" t="s">
        <v>211</v>
      </c>
      <c r="N149" s="32" t="s">
        <v>914</v>
      </c>
      <c r="O149" s="32" t="s">
        <v>914</v>
      </c>
      <c r="P149" s="32" t="s">
        <v>212</v>
      </c>
      <c r="Q149" s="29">
        <v>233000</v>
      </c>
      <c r="R149" s="32" t="s">
        <v>3920</v>
      </c>
      <c r="S149" s="32" t="str">
        <f t="shared" si="6"/>
        <v>12018-000146</v>
      </c>
      <c r="T149" s="32" t="s">
        <v>4459</v>
      </c>
      <c r="U149" s="38" t="s">
        <v>4460</v>
      </c>
      <c r="V149" s="38" t="s">
        <v>4461</v>
      </c>
      <c r="W149" s="38" t="s">
        <v>4462</v>
      </c>
      <c r="X149" s="29">
        <v>1</v>
      </c>
      <c r="Y149" s="32" t="s">
        <v>4463</v>
      </c>
      <c r="Z149" s="31">
        <v>14888</v>
      </c>
      <c r="AA149" s="29">
        <f t="shared" ca="1" si="7"/>
        <v>78</v>
      </c>
      <c r="AB149" s="33" t="s">
        <v>218</v>
      </c>
      <c r="AC149" s="31">
        <v>42900</v>
      </c>
      <c r="AD149" s="276">
        <v>4</v>
      </c>
      <c r="AE149" s="276">
        <v>2</v>
      </c>
      <c r="AF149" s="276">
        <v>10</v>
      </c>
      <c r="AG149" s="29">
        <v>1</v>
      </c>
      <c r="AH149" s="294">
        <v>2</v>
      </c>
      <c r="AI149" s="294"/>
      <c r="AJ149" s="294"/>
      <c r="AK149" s="358">
        <f t="shared" si="8"/>
        <v>0</v>
      </c>
      <c r="AL149" s="288"/>
      <c r="AM149" s="288"/>
      <c r="AN149" s="288"/>
      <c r="AO149" s="288"/>
      <c r="AP149" s="29">
        <v>1</v>
      </c>
      <c r="AQ149" s="31"/>
      <c r="AR149" s="29"/>
      <c r="AS149" s="31"/>
      <c r="AT149" s="31"/>
      <c r="AU149" s="381"/>
      <c r="AV149" s="381"/>
    </row>
    <row r="150" spans="1:48" s="292" customFormat="1" ht="15" customHeight="1">
      <c r="A150" s="28">
        <v>147</v>
      </c>
      <c r="B150" s="29">
        <v>2018</v>
      </c>
      <c r="C150" s="30" t="s">
        <v>233</v>
      </c>
      <c r="D150" s="31">
        <v>43434</v>
      </c>
      <c r="E150" s="32" t="s">
        <v>205</v>
      </c>
      <c r="F150" s="32" t="s">
        <v>206</v>
      </c>
      <c r="G150" s="32" t="s">
        <v>207</v>
      </c>
      <c r="H150" s="32" t="s">
        <v>3917</v>
      </c>
      <c r="I150" s="32" t="s">
        <v>3918</v>
      </c>
      <c r="J150" s="32" t="s">
        <v>3919</v>
      </c>
      <c r="K150" s="29" t="s">
        <v>5306</v>
      </c>
      <c r="L150" s="32" t="s">
        <v>211</v>
      </c>
      <c r="M150" s="32" t="s">
        <v>211</v>
      </c>
      <c r="N150" s="32" t="s">
        <v>211</v>
      </c>
      <c r="O150" s="32" t="s">
        <v>211</v>
      </c>
      <c r="P150" s="32" t="s">
        <v>212</v>
      </c>
      <c r="Q150" s="29">
        <v>412100</v>
      </c>
      <c r="R150" s="32" t="s">
        <v>3935</v>
      </c>
      <c r="S150" s="32" t="str">
        <f t="shared" si="6"/>
        <v>12018-000147</v>
      </c>
      <c r="T150" s="32" t="s">
        <v>4464</v>
      </c>
      <c r="U150" s="38" t="s">
        <v>4465</v>
      </c>
      <c r="V150" s="38" t="s">
        <v>971</v>
      </c>
      <c r="W150" s="38" t="s">
        <v>4074</v>
      </c>
      <c r="X150" s="29">
        <v>1</v>
      </c>
      <c r="Y150" s="32" t="s">
        <v>4466</v>
      </c>
      <c r="Z150" s="31">
        <v>13805</v>
      </c>
      <c r="AA150" s="29">
        <f t="shared" ca="1" si="7"/>
        <v>81</v>
      </c>
      <c r="AB150" s="33" t="s">
        <v>218</v>
      </c>
      <c r="AC150" s="31">
        <v>42852</v>
      </c>
      <c r="AD150" s="276">
        <v>1</v>
      </c>
      <c r="AE150" s="276">
        <v>1</v>
      </c>
      <c r="AF150" s="276">
        <v>11</v>
      </c>
      <c r="AG150" s="29">
        <v>1</v>
      </c>
      <c r="AH150" s="294">
        <v>2</v>
      </c>
      <c r="AI150" s="294"/>
      <c r="AJ150" s="294"/>
      <c r="AK150" s="358">
        <f t="shared" si="8"/>
        <v>0</v>
      </c>
      <c r="AL150" s="288"/>
      <c r="AM150" s="288"/>
      <c r="AN150" s="288"/>
      <c r="AO150" s="288"/>
      <c r="AP150" s="29">
        <v>1</v>
      </c>
      <c r="AQ150" s="31"/>
      <c r="AR150" s="29"/>
      <c r="AS150" s="31"/>
      <c r="AT150" s="31"/>
      <c r="AU150" s="381"/>
      <c r="AV150" s="381"/>
    </row>
    <row r="151" spans="1:48" s="292" customFormat="1" ht="15" customHeight="1">
      <c r="A151" s="28">
        <v>148</v>
      </c>
      <c r="B151" s="29">
        <v>2018</v>
      </c>
      <c r="C151" s="30" t="s">
        <v>233</v>
      </c>
      <c r="D151" s="31">
        <v>43434</v>
      </c>
      <c r="E151" s="32" t="s">
        <v>205</v>
      </c>
      <c r="F151" s="32" t="s">
        <v>206</v>
      </c>
      <c r="G151" s="32" t="s">
        <v>207</v>
      </c>
      <c r="H151" s="32" t="s">
        <v>3917</v>
      </c>
      <c r="I151" s="32" t="s">
        <v>3918</v>
      </c>
      <c r="J151" s="32" t="s">
        <v>3919</v>
      </c>
      <c r="K151" s="29" t="s">
        <v>5075</v>
      </c>
      <c r="L151" s="32" t="s">
        <v>211</v>
      </c>
      <c r="M151" s="32" t="s">
        <v>211</v>
      </c>
      <c r="N151" s="32" t="s">
        <v>3832</v>
      </c>
      <c r="O151" s="32" t="s">
        <v>3832</v>
      </c>
      <c r="P151" s="32" t="s">
        <v>212</v>
      </c>
      <c r="Q151" s="29">
        <v>412000</v>
      </c>
      <c r="R151" s="32" t="s">
        <v>3927</v>
      </c>
      <c r="S151" s="32" t="str">
        <f t="shared" si="6"/>
        <v>12018-000148</v>
      </c>
      <c r="T151" s="32" t="s">
        <v>4467</v>
      </c>
      <c r="U151" s="38" t="s">
        <v>4468</v>
      </c>
      <c r="V151" s="38" t="s">
        <v>4395</v>
      </c>
      <c r="W151" s="38" t="s">
        <v>4469</v>
      </c>
      <c r="X151" s="29">
        <v>1</v>
      </c>
      <c r="Y151" s="32" t="s">
        <v>4470</v>
      </c>
      <c r="Z151" s="31">
        <v>13153</v>
      </c>
      <c r="AA151" s="29">
        <f t="shared" ca="1" si="7"/>
        <v>82</v>
      </c>
      <c r="AB151" s="33" t="s">
        <v>220</v>
      </c>
      <c r="AC151" s="31">
        <v>42246</v>
      </c>
      <c r="AD151" s="276">
        <v>4</v>
      </c>
      <c r="AE151" s="276">
        <v>9</v>
      </c>
      <c r="AF151" s="276">
        <v>10</v>
      </c>
      <c r="AG151" s="29">
        <v>1</v>
      </c>
      <c r="AH151" s="294">
        <v>2</v>
      </c>
      <c r="AI151" s="294"/>
      <c r="AJ151" s="294"/>
      <c r="AK151" s="358">
        <f t="shared" si="8"/>
        <v>0</v>
      </c>
      <c r="AL151" s="288"/>
      <c r="AM151" s="288"/>
      <c r="AN151" s="288"/>
      <c r="AO151" s="288"/>
      <c r="AP151" s="29">
        <v>1</v>
      </c>
      <c r="AQ151" s="31"/>
      <c r="AR151" s="29"/>
      <c r="AS151" s="31"/>
      <c r="AT151" s="31"/>
      <c r="AU151" s="381"/>
      <c r="AV151" s="381"/>
    </row>
    <row r="152" spans="1:48" s="292" customFormat="1" ht="15" customHeight="1">
      <c r="A152" s="28">
        <v>149</v>
      </c>
      <c r="B152" s="29">
        <v>2018</v>
      </c>
      <c r="C152" s="30" t="s">
        <v>233</v>
      </c>
      <c r="D152" s="31">
        <v>43434</v>
      </c>
      <c r="E152" s="32" t="s">
        <v>205</v>
      </c>
      <c r="F152" s="32" t="s">
        <v>206</v>
      </c>
      <c r="G152" s="32" t="s">
        <v>207</v>
      </c>
      <c r="H152" s="32" t="s">
        <v>3917</v>
      </c>
      <c r="I152" s="32" t="s">
        <v>3918</v>
      </c>
      <c r="J152" s="32" t="s">
        <v>3919</v>
      </c>
      <c r="K152" s="29" t="s">
        <v>5680</v>
      </c>
      <c r="L152" s="32" t="s">
        <v>211</v>
      </c>
      <c r="M152" s="32" t="s">
        <v>211</v>
      </c>
      <c r="N152" s="32" t="s">
        <v>851</v>
      </c>
      <c r="O152" s="32" t="s">
        <v>851</v>
      </c>
      <c r="P152" s="32" t="s">
        <v>212</v>
      </c>
      <c r="Q152" s="29">
        <v>412200</v>
      </c>
      <c r="R152" s="32" t="s">
        <v>3931</v>
      </c>
      <c r="S152" s="32" t="str">
        <f t="shared" si="6"/>
        <v>12018-000149</v>
      </c>
      <c r="T152" s="32" t="s">
        <v>4471</v>
      </c>
      <c r="U152" s="38" t="s">
        <v>4472</v>
      </c>
      <c r="V152" s="38" t="s">
        <v>1409</v>
      </c>
      <c r="W152" s="38" t="s">
        <v>4473</v>
      </c>
      <c r="X152" s="29">
        <v>1</v>
      </c>
      <c r="Y152" s="32" t="s">
        <v>4474</v>
      </c>
      <c r="Z152" s="31">
        <v>16527</v>
      </c>
      <c r="AA152" s="29">
        <f t="shared" ca="1" si="7"/>
        <v>73</v>
      </c>
      <c r="AB152" s="33" t="s">
        <v>220</v>
      </c>
      <c r="AC152" s="31">
        <v>43073</v>
      </c>
      <c r="AD152" s="276">
        <v>4</v>
      </c>
      <c r="AE152" s="276">
        <v>1</v>
      </c>
      <c r="AF152" s="276">
        <v>10</v>
      </c>
      <c r="AG152" s="29">
        <v>1</v>
      </c>
      <c r="AH152" s="294">
        <v>2</v>
      </c>
      <c r="AI152" s="294"/>
      <c r="AJ152" s="294"/>
      <c r="AK152" s="358">
        <f t="shared" si="8"/>
        <v>0</v>
      </c>
      <c r="AL152" s="288"/>
      <c r="AM152" s="288"/>
      <c r="AN152" s="288"/>
      <c r="AO152" s="288"/>
      <c r="AP152" s="29">
        <v>2</v>
      </c>
      <c r="AQ152" s="31">
        <v>43306</v>
      </c>
      <c r="AR152" s="29">
        <v>6</v>
      </c>
      <c r="AS152" s="31"/>
      <c r="AT152" s="376">
        <v>43306</v>
      </c>
      <c r="AU152" s="381"/>
      <c r="AV152" s="381"/>
    </row>
    <row r="153" spans="1:48" s="292" customFormat="1" ht="15" customHeight="1">
      <c r="A153" s="28">
        <v>150</v>
      </c>
      <c r="B153" s="29">
        <v>2018</v>
      </c>
      <c r="C153" s="30" t="s">
        <v>233</v>
      </c>
      <c r="D153" s="31">
        <v>43434</v>
      </c>
      <c r="E153" s="32" t="s">
        <v>205</v>
      </c>
      <c r="F153" s="32" t="s">
        <v>206</v>
      </c>
      <c r="G153" s="32" t="s">
        <v>207</v>
      </c>
      <c r="H153" s="32" t="s">
        <v>3917</v>
      </c>
      <c r="I153" s="32" t="s">
        <v>3918</v>
      </c>
      <c r="J153" s="32" t="s">
        <v>3919</v>
      </c>
      <c r="K153" s="29" t="s">
        <v>5682</v>
      </c>
      <c r="L153" s="32" t="s">
        <v>211</v>
      </c>
      <c r="M153" s="32" t="s">
        <v>211</v>
      </c>
      <c r="N153" s="32" t="s">
        <v>1745</v>
      </c>
      <c r="O153" s="32" t="s">
        <v>1745</v>
      </c>
      <c r="P153" s="32" t="s">
        <v>212</v>
      </c>
      <c r="Q153" s="29"/>
      <c r="R153" s="32" t="s">
        <v>3965</v>
      </c>
      <c r="S153" s="32" t="str">
        <f t="shared" si="6"/>
        <v>12018-000150</v>
      </c>
      <c r="T153" s="32" t="s">
        <v>4475</v>
      </c>
      <c r="U153" s="38" t="s">
        <v>4476</v>
      </c>
      <c r="V153" s="38" t="s">
        <v>4477</v>
      </c>
      <c r="W153" s="38" t="s">
        <v>4478</v>
      </c>
      <c r="X153" s="29">
        <v>1</v>
      </c>
      <c r="Y153" s="32" t="s">
        <v>4479</v>
      </c>
      <c r="Z153" s="31">
        <v>18747</v>
      </c>
      <c r="AA153" s="29">
        <f t="shared" ca="1" si="7"/>
        <v>67</v>
      </c>
      <c r="AB153" s="33" t="s">
        <v>220</v>
      </c>
      <c r="AC153" s="31">
        <v>42852</v>
      </c>
      <c r="AD153" s="276">
        <v>4</v>
      </c>
      <c r="AE153" s="276">
        <v>1</v>
      </c>
      <c r="AF153" s="276">
        <v>11</v>
      </c>
      <c r="AG153" s="29">
        <v>1</v>
      </c>
      <c r="AH153" s="294">
        <v>2</v>
      </c>
      <c r="AI153" s="294"/>
      <c r="AJ153" s="294"/>
      <c r="AK153" s="358">
        <f t="shared" si="8"/>
        <v>0</v>
      </c>
      <c r="AL153" s="288"/>
      <c r="AM153" s="288"/>
      <c r="AN153" s="288"/>
      <c r="AO153" s="288"/>
      <c r="AP153" s="29">
        <v>1</v>
      </c>
      <c r="AQ153" s="31">
        <v>43235</v>
      </c>
      <c r="AR153" s="29">
        <v>10</v>
      </c>
      <c r="AS153" s="31"/>
      <c r="AT153" s="31"/>
      <c r="AU153" s="381"/>
      <c r="AV153" s="381"/>
    </row>
    <row r="154" spans="1:48" s="292" customFormat="1" ht="15" customHeight="1">
      <c r="A154" s="28">
        <v>151</v>
      </c>
      <c r="B154" s="29">
        <v>2018</v>
      </c>
      <c r="C154" s="30" t="s">
        <v>233</v>
      </c>
      <c r="D154" s="31">
        <v>43434</v>
      </c>
      <c r="E154" s="32" t="s">
        <v>205</v>
      </c>
      <c r="F154" s="32" t="s">
        <v>206</v>
      </c>
      <c r="G154" s="32" t="s">
        <v>207</v>
      </c>
      <c r="H154" s="32" t="s">
        <v>3917</v>
      </c>
      <c r="I154" s="32" t="s">
        <v>3918</v>
      </c>
      <c r="J154" s="32" t="s">
        <v>3919</v>
      </c>
      <c r="K154" s="29" t="s">
        <v>5680</v>
      </c>
      <c r="L154" s="32" t="s">
        <v>211</v>
      </c>
      <c r="M154" s="32" t="s">
        <v>211</v>
      </c>
      <c r="N154" s="32" t="s">
        <v>851</v>
      </c>
      <c r="O154" s="32" t="s">
        <v>851</v>
      </c>
      <c r="P154" s="32" t="s">
        <v>212</v>
      </c>
      <c r="Q154" s="29">
        <v>412200</v>
      </c>
      <c r="R154" s="32" t="s">
        <v>3931</v>
      </c>
      <c r="S154" s="32" t="str">
        <f t="shared" si="6"/>
        <v>12018-000151</v>
      </c>
      <c r="T154" s="32" t="s">
        <v>4480</v>
      </c>
      <c r="U154" s="38" t="s">
        <v>4481</v>
      </c>
      <c r="V154" s="38" t="s">
        <v>1324</v>
      </c>
      <c r="W154" s="38" t="s">
        <v>4482</v>
      </c>
      <c r="X154" s="29">
        <v>1</v>
      </c>
      <c r="Y154" s="32" t="s">
        <v>4483</v>
      </c>
      <c r="Z154" s="31">
        <v>17041</v>
      </c>
      <c r="AA154" s="29">
        <f t="shared" ca="1" si="7"/>
        <v>72</v>
      </c>
      <c r="AB154" s="33" t="s">
        <v>218</v>
      </c>
      <c r="AC154" s="31">
        <v>42826</v>
      </c>
      <c r="AD154" s="276">
        <v>4</v>
      </c>
      <c r="AE154" s="276">
        <v>9</v>
      </c>
      <c r="AF154" s="276">
        <v>10</v>
      </c>
      <c r="AG154" s="29">
        <v>1</v>
      </c>
      <c r="AH154" s="294">
        <v>2</v>
      </c>
      <c r="AI154" s="294"/>
      <c r="AJ154" s="294"/>
      <c r="AK154" s="358">
        <f t="shared" si="8"/>
        <v>0</v>
      </c>
      <c r="AL154" s="288"/>
      <c r="AM154" s="288"/>
      <c r="AN154" s="288"/>
      <c r="AO154" s="288"/>
      <c r="AP154" s="29">
        <v>1</v>
      </c>
      <c r="AQ154" s="31"/>
      <c r="AR154" s="29"/>
      <c r="AS154" s="31"/>
      <c r="AT154" s="31"/>
      <c r="AU154" s="381"/>
      <c r="AV154" s="381"/>
    </row>
    <row r="155" spans="1:48" s="292" customFormat="1" ht="15" customHeight="1">
      <c r="A155" s="28">
        <v>152</v>
      </c>
      <c r="B155" s="29">
        <v>2018</v>
      </c>
      <c r="C155" s="30" t="s">
        <v>233</v>
      </c>
      <c r="D155" s="31">
        <v>43434</v>
      </c>
      <c r="E155" s="32" t="s">
        <v>205</v>
      </c>
      <c r="F155" s="32" t="s">
        <v>206</v>
      </c>
      <c r="G155" s="32" t="s">
        <v>207</v>
      </c>
      <c r="H155" s="32" t="s">
        <v>3917</v>
      </c>
      <c r="I155" s="32" t="s">
        <v>3918</v>
      </c>
      <c r="J155" s="32" t="s">
        <v>3919</v>
      </c>
      <c r="K155" s="356" t="s">
        <v>5681</v>
      </c>
      <c r="L155" s="32" t="s">
        <v>211</v>
      </c>
      <c r="M155" s="32" t="s">
        <v>211</v>
      </c>
      <c r="N155" s="32" t="s">
        <v>914</v>
      </c>
      <c r="O155" s="32" t="s">
        <v>914</v>
      </c>
      <c r="P155" s="32" t="s">
        <v>212</v>
      </c>
      <c r="Q155" s="29">
        <v>233000</v>
      </c>
      <c r="R155" s="32" t="s">
        <v>3920</v>
      </c>
      <c r="S155" s="32" t="str">
        <f t="shared" si="6"/>
        <v>12018-000152</v>
      </c>
      <c r="T155" s="32" t="s">
        <v>4484</v>
      </c>
      <c r="U155" s="38" t="s">
        <v>4485</v>
      </c>
      <c r="V155" s="38" t="s">
        <v>4486</v>
      </c>
      <c r="W155" s="38" t="s">
        <v>930</v>
      </c>
      <c r="X155" s="29">
        <v>1</v>
      </c>
      <c r="Y155" s="32" t="s">
        <v>4487</v>
      </c>
      <c r="Z155" s="31">
        <v>14287</v>
      </c>
      <c r="AA155" s="29">
        <f t="shared" ca="1" si="7"/>
        <v>79</v>
      </c>
      <c r="AB155" s="33" t="s">
        <v>218</v>
      </c>
      <c r="AC155" s="31">
        <v>42246</v>
      </c>
      <c r="AD155" s="276">
        <v>4</v>
      </c>
      <c r="AE155" s="276">
        <v>1</v>
      </c>
      <c r="AF155" s="276">
        <v>11</v>
      </c>
      <c r="AG155" s="29">
        <v>1</v>
      </c>
      <c r="AH155" s="294">
        <v>2</v>
      </c>
      <c r="AI155" s="294"/>
      <c r="AJ155" s="294"/>
      <c r="AK155" s="358">
        <f t="shared" si="8"/>
        <v>0</v>
      </c>
      <c r="AL155" s="288"/>
      <c r="AM155" s="288"/>
      <c r="AN155" s="288"/>
      <c r="AO155" s="288"/>
      <c r="AP155" s="29">
        <v>1</v>
      </c>
      <c r="AQ155" s="31"/>
      <c r="AR155" s="29"/>
      <c r="AS155" s="31"/>
      <c r="AT155" s="31"/>
      <c r="AU155" s="381"/>
      <c r="AV155" s="381"/>
    </row>
    <row r="156" spans="1:48" s="292" customFormat="1" ht="15" customHeight="1">
      <c r="A156" s="28">
        <v>153</v>
      </c>
      <c r="B156" s="29">
        <v>2018</v>
      </c>
      <c r="C156" s="30" t="s">
        <v>233</v>
      </c>
      <c r="D156" s="31">
        <v>43434</v>
      </c>
      <c r="E156" s="32" t="s">
        <v>205</v>
      </c>
      <c r="F156" s="32" t="s">
        <v>206</v>
      </c>
      <c r="G156" s="32" t="s">
        <v>207</v>
      </c>
      <c r="H156" s="32" t="s">
        <v>3917</v>
      </c>
      <c r="I156" s="32" t="s">
        <v>3918</v>
      </c>
      <c r="J156" s="32" t="s">
        <v>3919</v>
      </c>
      <c r="K156" s="29" t="s">
        <v>5680</v>
      </c>
      <c r="L156" s="32" t="s">
        <v>211</v>
      </c>
      <c r="M156" s="32" t="s">
        <v>211</v>
      </c>
      <c r="N156" s="32" t="s">
        <v>851</v>
      </c>
      <c r="O156" s="32" t="s">
        <v>851</v>
      </c>
      <c r="P156" s="32" t="s">
        <v>212</v>
      </c>
      <c r="Q156" s="29">
        <v>412200</v>
      </c>
      <c r="R156" s="32" t="s">
        <v>3931</v>
      </c>
      <c r="S156" s="32" t="str">
        <f t="shared" si="6"/>
        <v>12018-000153</v>
      </c>
      <c r="T156" s="32" t="s">
        <v>4488</v>
      </c>
      <c r="U156" s="38" t="s">
        <v>4489</v>
      </c>
      <c r="V156" s="38" t="s">
        <v>4106</v>
      </c>
      <c r="W156" s="38" t="s">
        <v>4490</v>
      </c>
      <c r="X156" s="29">
        <v>1</v>
      </c>
      <c r="Y156" s="32" t="s">
        <v>4491</v>
      </c>
      <c r="Z156" s="31">
        <v>16911</v>
      </c>
      <c r="AA156" s="29">
        <f t="shared" ca="1" si="7"/>
        <v>72</v>
      </c>
      <c r="AB156" s="33" t="s">
        <v>218</v>
      </c>
      <c r="AC156" s="31">
        <v>43081</v>
      </c>
      <c r="AD156" s="276">
        <v>4</v>
      </c>
      <c r="AE156" s="276">
        <v>1</v>
      </c>
      <c r="AF156" s="276">
        <v>10</v>
      </c>
      <c r="AG156" s="29">
        <v>1</v>
      </c>
      <c r="AH156" s="294">
        <v>2</v>
      </c>
      <c r="AI156" s="294"/>
      <c r="AJ156" s="294"/>
      <c r="AK156" s="358">
        <f t="shared" si="8"/>
        <v>0</v>
      </c>
      <c r="AL156" s="288"/>
      <c r="AM156" s="288"/>
      <c r="AN156" s="288"/>
      <c r="AO156" s="288"/>
      <c r="AP156" s="29">
        <v>2</v>
      </c>
      <c r="AQ156" s="31">
        <v>43101</v>
      </c>
      <c r="AR156" s="29">
        <v>12</v>
      </c>
      <c r="AS156" s="31"/>
      <c r="AT156" s="31"/>
      <c r="AU156" s="381"/>
      <c r="AV156" s="381"/>
    </row>
    <row r="157" spans="1:48" s="292" customFormat="1" ht="15" customHeight="1">
      <c r="A157" s="28">
        <v>154</v>
      </c>
      <c r="B157" s="29">
        <v>2018</v>
      </c>
      <c r="C157" s="30" t="s">
        <v>233</v>
      </c>
      <c r="D157" s="31">
        <v>43434</v>
      </c>
      <c r="E157" s="32" t="s">
        <v>205</v>
      </c>
      <c r="F157" s="32" t="s">
        <v>206</v>
      </c>
      <c r="G157" s="32" t="s">
        <v>207</v>
      </c>
      <c r="H157" s="32" t="s">
        <v>3917</v>
      </c>
      <c r="I157" s="32" t="s">
        <v>3918</v>
      </c>
      <c r="J157" s="32" t="s">
        <v>3919</v>
      </c>
      <c r="K157" s="29" t="s">
        <v>5682</v>
      </c>
      <c r="L157" s="32" t="s">
        <v>211</v>
      </c>
      <c r="M157" s="32" t="s">
        <v>211</v>
      </c>
      <c r="N157" s="32" t="s">
        <v>1745</v>
      </c>
      <c r="O157" s="32" t="s">
        <v>1745</v>
      </c>
      <c r="P157" s="32" t="s">
        <v>212</v>
      </c>
      <c r="Q157" s="29"/>
      <c r="R157" s="32" t="s">
        <v>3965</v>
      </c>
      <c r="S157" s="32" t="str">
        <f t="shared" si="6"/>
        <v>12018-000154</v>
      </c>
      <c r="T157" s="32" t="s">
        <v>4492</v>
      </c>
      <c r="U157" s="38" t="s">
        <v>4493</v>
      </c>
      <c r="V157" s="38" t="s">
        <v>4494</v>
      </c>
      <c r="W157" s="38" t="s">
        <v>1486</v>
      </c>
      <c r="X157" s="29">
        <v>1</v>
      </c>
      <c r="Y157" s="32" t="s">
        <v>4495</v>
      </c>
      <c r="Z157" s="31">
        <v>13182</v>
      </c>
      <c r="AA157" s="29">
        <f t="shared" ca="1" si="7"/>
        <v>82</v>
      </c>
      <c r="AB157" s="33" t="s">
        <v>218</v>
      </c>
      <c r="AC157" s="31">
        <v>42852</v>
      </c>
      <c r="AD157" s="276">
        <v>4</v>
      </c>
      <c r="AE157" s="276">
        <v>1</v>
      </c>
      <c r="AF157" s="276">
        <v>11</v>
      </c>
      <c r="AG157" s="29">
        <v>1</v>
      </c>
      <c r="AH157" s="294">
        <v>2</v>
      </c>
      <c r="AI157" s="294"/>
      <c r="AJ157" s="294"/>
      <c r="AK157" s="358">
        <f t="shared" si="8"/>
        <v>0</v>
      </c>
      <c r="AL157" s="288"/>
      <c r="AM157" s="288"/>
      <c r="AN157" s="288"/>
      <c r="AO157" s="288"/>
      <c r="AP157" s="29">
        <v>1</v>
      </c>
      <c r="AQ157" s="31">
        <v>43235</v>
      </c>
      <c r="AR157" s="29">
        <v>10</v>
      </c>
      <c r="AS157" s="31"/>
      <c r="AT157" s="31"/>
      <c r="AU157" s="381"/>
      <c r="AV157" s="381"/>
    </row>
    <row r="158" spans="1:48" s="292" customFormat="1" ht="15" customHeight="1">
      <c r="A158" s="28">
        <v>155</v>
      </c>
      <c r="B158" s="29">
        <v>2018</v>
      </c>
      <c r="C158" s="30" t="s">
        <v>233</v>
      </c>
      <c r="D158" s="31">
        <v>43434</v>
      </c>
      <c r="E158" s="32" t="s">
        <v>205</v>
      </c>
      <c r="F158" s="32" t="s">
        <v>206</v>
      </c>
      <c r="G158" s="32" t="s">
        <v>207</v>
      </c>
      <c r="H158" s="32" t="s">
        <v>3917</v>
      </c>
      <c r="I158" s="32" t="s">
        <v>3918</v>
      </c>
      <c r="J158" s="32" t="s">
        <v>3919</v>
      </c>
      <c r="K158" s="29" t="s">
        <v>5682</v>
      </c>
      <c r="L158" s="32" t="s">
        <v>211</v>
      </c>
      <c r="M158" s="32" t="s">
        <v>211</v>
      </c>
      <c r="N158" s="32" t="s">
        <v>1745</v>
      </c>
      <c r="O158" s="32" t="s">
        <v>1745</v>
      </c>
      <c r="P158" s="32" t="s">
        <v>212</v>
      </c>
      <c r="Q158" s="29"/>
      <c r="R158" s="32" t="s">
        <v>3965</v>
      </c>
      <c r="S158" s="32" t="str">
        <f t="shared" si="6"/>
        <v>12018-000155</v>
      </c>
      <c r="T158" s="32" t="s">
        <v>4496</v>
      </c>
      <c r="U158" s="38" t="s">
        <v>4497</v>
      </c>
      <c r="V158" s="38" t="s">
        <v>4498</v>
      </c>
      <c r="W158" s="38" t="s">
        <v>3995</v>
      </c>
      <c r="X158" s="29">
        <v>1</v>
      </c>
      <c r="Y158" s="32" t="s">
        <v>4499</v>
      </c>
      <c r="Z158" s="31">
        <v>16598</v>
      </c>
      <c r="AA158" s="29">
        <f t="shared" ca="1" si="7"/>
        <v>73</v>
      </c>
      <c r="AB158" s="33" t="s">
        <v>218</v>
      </c>
      <c r="AC158" s="31">
        <v>42958</v>
      </c>
      <c r="AD158" s="276">
        <v>4</v>
      </c>
      <c r="AE158" s="276">
        <v>1</v>
      </c>
      <c r="AF158" s="276">
        <v>10</v>
      </c>
      <c r="AG158" s="29">
        <v>1</v>
      </c>
      <c r="AH158" s="294">
        <v>2</v>
      </c>
      <c r="AI158" s="294"/>
      <c r="AJ158" s="294"/>
      <c r="AK158" s="358">
        <f t="shared" si="8"/>
        <v>0</v>
      </c>
      <c r="AL158" s="288"/>
      <c r="AM158" s="288"/>
      <c r="AN158" s="288"/>
      <c r="AO158" s="288"/>
      <c r="AP158" s="29">
        <v>1</v>
      </c>
      <c r="AQ158" s="31">
        <v>43235</v>
      </c>
      <c r="AR158" s="29">
        <v>10</v>
      </c>
      <c r="AS158" s="31"/>
      <c r="AT158" s="31"/>
      <c r="AU158" s="381"/>
      <c r="AV158" s="381"/>
    </row>
    <row r="159" spans="1:48" s="292" customFormat="1" ht="15" customHeight="1">
      <c r="A159" s="28">
        <v>156</v>
      </c>
      <c r="B159" s="29">
        <v>2018</v>
      </c>
      <c r="C159" s="30" t="s">
        <v>233</v>
      </c>
      <c r="D159" s="31">
        <v>43434</v>
      </c>
      <c r="E159" s="32" t="s">
        <v>205</v>
      </c>
      <c r="F159" s="32" t="s">
        <v>206</v>
      </c>
      <c r="G159" s="32" t="s">
        <v>207</v>
      </c>
      <c r="H159" s="32" t="s">
        <v>3917</v>
      </c>
      <c r="I159" s="32" t="s">
        <v>3918</v>
      </c>
      <c r="J159" s="32" t="s">
        <v>3919</v>
      </c>
      <c r="K159" s="29" t="s">
        <v>5306</v>
      </c>
      <c r="L159" s="32" t="s">
        <v>211</v>
      </c>
      <c r="M159" s="32" t="s">
        <v>211</v>
      </c>
      <c r="N159" s="32" t="s">
        <v>211</v>
      </c>
      <c r="O159" s="32" t="s">
        <v>211</v>
      </c>
      <c r="P159" s="32" t="s">
        <v>212</v>
      </c>
      <c r="Q159" s="29">
        <v>412100</v>
      </c>
      <c r="R159" s="32" t="s">
        <v>3935</v>
      </c>
      <c r="S159" s="32" t="str">
        <f t="shared" si="6"/>
        <v>12018-000156</v>
      </c>
      <c r="T159" s="32" t="s">
        <v>4500</v>
      </c>
      <c r="U159" s="38" t="s">
        <v>4501</v>
      </c>
      <c r="V159" s="38" t="s">
        <v>4502</v>
      </c>
      <c r="W159" s="38" t="s">
        <v>4503</v>
      </c>
      <c r="X159" s="29">
        <v>1</v>
      </c>
      <c r="Y159" s="32" t="s">
        <v>4504</v>
      </c>
      <c r="Z159" s="31">
        <v>10057</v>
      </c>
      <c r="AA159" s="29">
        <f t="shared" ca="1" si="7"/>
        <v>91</v>
      </c>
      <c r="AB159" s="33" t="s">
        <v>220</v>
      </c>
      <c r="AC159" s="31">
        <v>42936</v>
      </c>
      <c r="AD159" s="276">
        <v>4</v>
      </c>
      <c r="AE159" s="276">
        <v>1</v>
      </c>
      <c r="AF159" s="276">
        <v>11</v>
      </c>
      <c r="AG159" s="29">
        <v>1</v>
      </c>
      <c r="AH159" s="294">
        <v>2</v>
      </c>
      <c r="AI159" s="294"/>
      <c r="AJ159" s="294"/>
      <c r="AK159" s="358">
        <f t="shared" si="8"/>
        <v>0</v>
      </c>
      <c r="AL159" s="288"/>
      <c r="AM159" s="288"/>
      <c r="AN159" s="288"/>
      <c r="AO159" s="288"/>
      <c r="AP159" s="29">
        <v>1</v>
      </c>
      <c r="AQ159" s="31"/>
      <c r="AR159" s="29"/>
      <c r="AS159" s="31"/>
      <c r="AT159" s="31"/>
      <c r="AU159" s="381"/>
      <c r="AV159" s="381"/>
    </row>
    <row r="160" spans="1:48" s="292" customFormat="1" ht="15" customHeight="1">
      <c r="A160" s="28">
        <v>157</v>
      </c>
      <c r="B160" s="29">
        <v>2018</v>
      </c>
      <c r="C160" s="30" t="s">
        <v>233</v>
      </c>
      <c r="D160" s="31">
        <v>43434</v>
      </c>
      <c r="E160" s="32" t="s">
        <v>205</v>
      </c>
      <c r="F160" s="32" t="s">
        <v>206</v>
      </c>
      <c r="G160" s="32" t="s">
        <v>207</v>
      </c>
      <c r="H160" s="32" t="s">
        <v>3917</v>
      </c>
      <c r="I160" s="32" t="s">
        <v>3918</v>
      </c>
      <c r="J160" s="32" t="s">
        <v>3919</v>
      </c>
      <c r="K160" s="356" t="s">
        <v>5681</v>
      </c>
      <c r="L160" s="32" t="s">
        <v>211</v>
      </c>
      <c r="M160" s="32" t="s">
        <v>211</v>
      </c>
      <c r="N160" s="32" t="s">
        <v>914</v>
      </c>
      <c r="O160" s="32" t="s">
        <v>914</v>
      </c>
      <c r="P160" s="32" t="s">
        <v>212</v>
      </c>
      <c r="Q160" s="29">
        <v>233000</v>
      </c>
      <c r="R160" s="32" t="s">
        <v>3920</v>
      </c>
      <c r="S160" s="32" t="str">
        <f t="shared" si="6"/>
        <v>12018-000157</v>
      </c>
      <c r="T160" s="32" t="s">
        <v>4505</v>
      </c>
      <c r="U160" s="38" t="s">
        <v>4506</v>
      </c>
      <c r="V160" s="38" t="s">
        <v>4507</v>
      </c>
      <c r="W160" s="38" t="s">
        <v>1400</v>
      </c>
      <c r="X160" s="29">
        <v>1</v>
      </c>
      <c r="Y160" s="32" t="s">
        <v>4508</v>
      </c>
      <c r="Z160" s="31">
        <v>16579</v>
      </c>
      <c r="AA160" s="29">
        <f t="shared" ca="1" si="7"/>
        <v>73</v>
      </c>
      <c r="AB160" s="33" t="s">
        <v>218</v>
      </c>
      <c r="AC160" s="31">
        <v>42717</v>
      </c>
      <c r="AD160" s="276">
        <v>4</v>
      </c>
      <c r="AE160" s="276">
        <v>1</v>
      </c>
      <c r="AF160" s="276">
        <v>11</v>
      </c>
      <c r="AG160" s="29">
        <v>1</v>
      </c>
      <c r="AH160" s="294">
        <v>2</v>
      </c>
      <c r="AI160" s="294"/>
      <c r="AJ160" s="294"/>
      <c r="AK160" s="358">
        <f t="shared" si="8"/>
        <v>0</v>
      </c>
      <c r="AL160" s="288"/>
      <c r="AM160" s="288"/>
      <c r="AN160" s="288"/>
      <c r="AO160" s="288"/>
      <c r="AP160" s="29">
        <v>2</v>
      </c>
      <c r="AQ160" s="31">
        <v>43328</v>
      </c>
      <c r="AR160" s="29">
        <v>6</v>
      </c>
      <c r="AS160" s="31"/>
      <c r="AT160" s="376">
        <v>43328</v>
      </c>
      <c r="AU160" s="381"/>
      <c r="AV160" s="381"/>
    </row>
    <row r="161" spans="1:48" s="292" customFormat="1" ht="15" customHeight="1">
      <c r="A161" s="28">
        <v>158</v>
      </c>
      <c r="B161" s="29">
        <v>2018</v>
      </c>
      <c r="C161" s="30" t="s">
        <v>233</v>
      </c>
      <c r="D161" s="31">
        <v>43434</v>
      </c>
      <c r="E161" s="32" t="s">
        <v>205</v>
      </c>
      <c r="F161" s="32" t="s">
        <v>206</v>
      </c>
      <c r="G161" s="32" t="s">
        <v>207</v>
      </c>
      <c r="H161" s="32" t="s">
        <v>3917</v>
      </c>
      <c r="I161" s="32" t="s">
        <v>3918</v>
      </c>
      <c r="J161" s="32" t="s">
        <v>3919</v>
      </c>
      <c r="K161" s="29" t="s">
        <v>5680</v>
      </c>
      <c r="L161" s="32" t="s">
        <v>211</v>
      </c>
      <c r="M161" s="32" t="s">
        <v>211</v>
      </c>
      <c r="N161" s="32" t="s">
        <v>851</v>
      </c>
      <c r="O161" s="32" t="s">
        <v>851</v>
      </c>
      <c r="P161" s="32" t="s">
        <v>212</v>
      </c>
      <c r="Q161" s="29">
        <v>412200</v>
      </c>
      <c r="R161" s="32" t="s">
        <v>3931</v>
      </c>
      <c r="S161" s="32" t="str">
        <f t="shared" si="6"/>
        <v>12018-000158</v>
      </c>
      <c r="T161" s="32" t="s">
        <v>4509</v>
      </c>
      <c r="U161" s="38" t="s">
        <v>4510</v>
      </c>
      <c r="V161" s="38" t="s">
        <v>4511</v>
      </c>
      <c r="W161" s="38" t="s">
        <v>4512</v>
      </c>
      <c r="X161" s="29">
        <v>1</v>
      </c>
      <c r="Y161" s="32" t="s">
        <v>4513</v>
      </c>
      <c r="Z161" s="31">
        <v>12998</v>
      </c>
      <c r="AA161" s="29">
        <f t="shared" ca="1" si="7"/>
        <v>83</v>
      </c>
      <c r="AB161" s="33" t="s">
        <v>218</v>
      </c>
      <c r="AC161" s="31">
        <v>42947</v>
      </c>
      <c r="AD161" s="276">
        <v>4</v>
      </c>
      <c r="AE161" s="276">
        <v>2</v>
      </c>
      <c r="AF161" s="276">
        <v>10</v>
      </c>
      <c r="AG161" s="29">
        <v>1</v>
      </c>
      <c r="AH161" s="294">
        <v>2</v>
      </c>
      <c r="AI161" s="294"/>
      <c r="AJ161" s="294"/>
      <c r="AK161" s="358">
        <f t="shared" si="8"/>
        <v>0</v>
      </c>
      <c r="AL161" s="288"/>
      <c r="AM161" s="288"/>
      <c r="AN161" s="288"/>
      <c r="AO161" s="288"/>
      <c r="AP161" s="29">
        <v>2</v>
      </c>
      <c r="AQ161" s="31">
        <v>43118</v>
      </c>
      <c r="AR161" s="29">
        <v>6</v>
      </c>
      <c r="AS161" s="31"/>
      <c r="AT161" s="376">
        <v>43118</v>
      </c>
      <c r="AU161" s="381"/>
      <c r="AV161" s="381"/>
    </row>
    <row r="162" spans="1:48" s="292" customFormat="1" ht="15" customHeight="1">
      <c r="A162" s="28">
        <v>159</v>
      </c>
      <c r="B162" s="29">
        <v>2018</v>
      </c>
      <c r="C162" s="30" t="s">
        <v>233</v>
      </c>
      <c r="D162" s="31">
        <v>43434</v>
      </c>
      <c r="E162" s="32" t="s">
        <v>205</v>
      </c>
      <c r="F162" s="32" t="s">
        <v>206</v>
      </c>
      <c r="G162" s="32" t="s">
        <v>207</v>
      </c>
      <c r="H162" s="32" t="s">
        <v>3917</v>
      </c>
      <c r="I162" s="32" t="s">
        <v>3918</v>
      </c>
      <c r="J162" s="32" t="s">
        <v>3919</v>
      </c>
      <c r="K162" s="29" t="s">
        <v>5680</v>
      </c>
      <c r="L162" s="32" t="s">
        <v>211</v>
      </c>
      <c r="M162" s="32" t="s">
        <v>211</v>
      </c>
      <c r="N162" s="32" t="s">
        <v>851</v>
      </c>
      <c r="O162" s="32" t="s">
        <v>851</v>
      </c>
      <c r="P162" s="32" t="s">
        <v>212</v>
      </c>
      <c r="Q162" s="29">
        <v>412200</v>
      </c>
      <c r="R162" s="32" t="s">
        <v>3931</v>
      </c>
      <c r="S162" s="32" t="str">
        <f t="shared" si="6"/>
        <v>12018-000159</v>
      </c>
      <c r="T162" s="32" t="s">
        <v>4514</v>
      </c>
      <c r="U162" s="38" t="s">
        <v>4515</v>
      </c>
      <c r="V162" s="38" t="s">
        <v>4516</v>
      </c>
      <c r="W162" s="38" t="s">
        <v>4517</v>
      </c>
      <c r="X162" s="29">
        <v>1</v>
      </c>
      <c r="Y162" s="32" t="s">
        <v>4518</v>
      </c>
      <c r="Z162" s="31">
        <v>17017</v>
      </c>
      <c r="AA162" s="29">
        <f t="shared" ca="1" si="7"/>
        <v>72</v>
      </c>
      <c r="AB162" s="33" t="s">
        <v>218</v>
      </c>
      <c r="AC162" s="31">
        <v>43116</v>
      </c>
      <c r="AD162" s="276">
        <v>4</v>
      </c>
      <c r="AE162" s="276">
        <v>1</v>
      </c>
      <c r="AF162" s="276">
        <v>10</v>
      </c>
      <c r="AG162" s="29">
        <v>1</v>
      </c>
      <c r="AH162" s="294">
        <v>2</v>
      </c>
      <c r="AI162" s="294"/>
      <c r="AJ162" s="294"/>
      <c r="AK162" s="358">
        <f t="shared" si="8"/>
        <v>0</v>
      </c>
      <c r="AL162" s="288"/>
      <c r="AM162" s="288"/>
      <c r="AN162" s="288"/>
      <c r="AO162" s="288"/>
      <c r="AP162" s="29">
        <v>1</v>
      </c>
      <c r="AQ162" s="31"/>
      <c r="AR162" s="29"/>
      <c r="AS162" s="31"/>
      <c r="AT162" s="31"/>
      <c r="AU162" s="381"/>
      <c r="AV162" s="381"/>
    </row>
    <row r="163" spans="1:48" s="292" customFormat="1" ht="15" customHeight="1">
      <c r="A163" s="28">
        <v>160</v>
      </c>
      <c r="B163" s="29">
        <v>2018</v>
      </c>
      <c r="C163" s="30" t="s">
        <v>233</v>
      </c>
      <c r="D163" s="31">
        <v>43434</v>
      </c>
      <c r="E163" s="32" t="s">
        <v>205</v>
      </c>
      <c r="F163" s="32" t="s">
        <v>206</v>
      </c>
      <c r="G163" s="32" t="s">
        <v>207</v>
      </c>
      <c r="H163" s="32" t="s">
        <v>3917</v>
      </c>
      <c r="I163" s="32" t="s">
        <v>3918</v>
      </c>
      <c r="J163" s="32" t="s">
        <v>3919</v>
      </c>
      <c r="K163" s="29" t="s">
        <v>5680</v>
      </c>
      <c r="L163" s="32" t="s">
        <v>211</v>
      </c>
      <c r="M163" s="32" t="s">
        <v>211</v>
      </c>
      <c r="N163" s="32" t="s">
        <v>851</v>
      </c>
      <c r="O163" s="32" t="s">
        <v>851</v>
      </c>
      <c r="P163" s="32" t="s">
        <v>212</v>
      </c>
      <c r="Q163" s="29">
        <v>412200</v>
      </c>
      <c r="R163" s="32" t="s">
        <v>3931</v>
      </c>
      <c r="S163" s="32" t="str">
        <f t="shared" si="6"/>
        <v>12018-000160</v>
      </c>
      <c r="T163" s="32" t="s">
        <v>4519</v>
      </c>
      <c r="U163" s="38" t="s">
        <v>4520</v>
      </c>
      <c r="V163" s="38" t="s">
        <v>1619</v>
      </c>
      <c r="W163" s="38" t="s">
        <v>1539</v>
      </c>
      <c r="X163" s="29">
        <v>1</v>
      </c>
      <c r="Y163" s="32" t="s">
        <v>237</v>
      </c>
      <c r="Z163" s="31">
        <v>16515</v>
      </c>
      <c r="AA163" s="29">
        <f t="shared" ca="1" si="7"/>
        <v>73</v>
      </c>
      <c r="AB163" s="33" t="s">
        <v>218</v>
      </c>
      <c r="AC163" s="31">
        <v>43119</v>
      </c>
      <c r="AD163" s="276">
        <v>4</v>
      </c>
      <c r="AE163" s="276">
        <v>9</v>
      </c>
      <c r="AF163" s="276">
        <v>10</v>
      </c>
      <c r="AG163" s="29">
        <v>1</v>
      </c>
      <c r="AH163" s="294">
        <v>2</v>
      </c>
      <c r="AI163" s="294"/>
      <c r="AJ163" s="294"/>
      <c r="AK163" s="358">
        <f t="shared" si="8"/>
        <v>0</v>
      </c>
      <c r="AL163" s="288"/>
      <c r="AM163" s="288"/>
      <c r="AN163" s="288"/>
      <c r="AO163" s="288"/>
      <c r="AP163" s="29">
        <v>1</v>
      </c>
      <c r="AQ163" s="31"/>
      <c r="AR163" s="29"/>
      <c r="AS163" s="31"/>
      <c r="AT163" s="31"/>
      <c r="AU163" s="381"/>
      <c r="AV163" s="381"/>
    </row>
    <row r="164" spans="1:48" s="292" customFormat="1" ht="15" customHeight="1">
      <c r="A164" s="28">
        <v>161</v>
      </c>
      <c r="B164" s="29">
        <v>2018</v>
      </c>
      <c r="C164" s="30" t="s">
        <v>233</v>
      </c>
      <c r="D164" s="31">
        <v>43434</v>
      </c>
      <c r="E164" s="32" t="s">
        <v>205</v>
      </c>
      <c r="F164" s="32" t="s">
        <v>206</v>
      </c>
      <c r="G164" s="32" t="s">
        <v>207</v>
      </c>
      <c r="H164" s="32" t="s">
        <v>3917</v>
      </c>
      <c r="I164" s="32" t="s">
        <v>3918</v>
      </c>
      <c r="J164" s="32" t="s">
        <v>3919</v>
      </c>
      <c r="K164" s="29" t="s">
        <v>5075</v>
      </c>
      <c r="L164" s="32" t="s">
        <v>211</v>
      </c>
      <c r="M164" s="32" t="s">
        <v>211</v>
      </c>
      <c r="N164" s="32" t="s">
        <v>3832</v>
      </c>
      <c r="O164" s="32" t="s">
        <v>3832</v>
      </c>
      <c r="P164" s="32" t="s">
        <v>212</v>
      </c>
      <c r="Q164" s="29">
        <v>412000</v>
      </c>
      <c r="R164" s="32" t="s">
        <v>3927</v>
      </c>
      <c r="S164" s="32" t="str">
        <f t="shared" si="6"/>
        <v>12018-000161</v>
      </c>
      <c r="T164" s="32" t="s">
        <v>4521</v>
      </c>
      <c r="U164" s="38" t="s">
        <v>4522</v>
      </c>
      <c r="V164" s="38" t="s">
        <v>4523</v>
      </c>
      <c r="W164" s="38" t="s">
        <v>937</v>
      </c>
      <c r="X164" s="29">
        <v>1</v>
      </c>
      <c r="Y164" s="32" t="s">
        <v>4524</v>
      </c>
      <c r="Z164" s="31">
        <v>10807</v>
      </c>
      <c r="AA164" s="29">
        <f t="shared" ca="1" si="7"/>
        <v>89</v>
      </c>
      <c r="AB164" s="33" t="s">
        <v>218</v>
      </c>
      <c r="AC164" s="31">
        <v>42608</v>
      </c>
      <c r="AD164" s="276">
        <v>4</v>
      </c>
      <c r="AE164" s="276">
        <v>2</v>
      </c>
      <c r="AF164" s="276">
        <v>10</v>
      </c>
      <c r="AG164" s="29">
        <v>1</v>
      </c>
      <c r="AH164" s="294">
        <v>2</v>
      </c>
      <c r="AI164" s="294"/>
      <c r="AJ164" s="294"/>
      <c r="AK164" s="358">
        <f t="shared" si="8"/>
        <v>0</v>
      </c>
      <c r="AL164" s="288"/>
      <c r="AM164" s="288"/>
      <c r="AN164" s="288"/>
      <c r="AO164" s="288"/>
      <c r="AP164" s="29">
        <v>1</v>
      </c>
      <c r="AQ164" s="31"/>
      <c r="AR164" s="29"/>
      <c r="AS164" s="31"/>
      <c r="AT164" s="31"/>
      <c r="AU164" s="381"/>
      <c r="AV164" s="381"/>
    </row>
    <row r="165" spans="1:48" s="292" customFormat="1" ht="15" customHeight="1">
      <c r="A165" s="28">
        <v>162</v>
      </c>
      <c r="B165" s="29">
        <v>2018</v>
      </c>
      <c r="C165" s="30" t="s">
        <v>233</v>
      </c>
      <c r="D165" s="31">
        <v>43434</v>
      </c>
      <c r="E165" s="32" t="s">
        <v>205</v>
      </c>
      <c r="F165" s="32" t="s">
        <v>206</v>
      </c>
      <c r="G165" s="32" t="s">
        <v>207</v>
      </c>
      <c r="H165" s="32" t="s">
        <v>3917</v>
      </c>
      <c r="I165" s="32" t="s">
        <v>3918</v>
      </c>
      <c r="J165" s="32" t="s">
        <v>3919</v>
      </c>
      <c r="K165" s="29" t="s">
        <v>5306</v>
      </c>
      <c r="L165" s="32" t="s">
        <v>211</v>
      </c>
      <c r="M165" s="32" t="s">
        <v>211</v>
      </c>
      <c r="N165" s="32" t="s">
        <v>211</v>
      </c>
      <c r="O165" s="32" t="s">
        <v>211</v>
      </c>
      <c r="P165" s="32" t="s">
        <v>212</v>
      </c>
      <c r="Q165" s="29">
        <v>412100</v>
      </c>
      <c r="R165" s="32" t="s">
        <v>3935</v>
      </c>
      <c r="S165" s="32" t="str">
        <f t="shared" si="6"/>
        <v>12018-000162</v>
      </c>
      <c r="T165" s="32" t="s">
        <v>4525</v>
      </c>
      <c r="U165" s="38" t="s">
        <v>4526</v>
      </c>
      <c r="V165" s="38" t="s">
        <v>4527</v>
      </c>
      <c r="W165" s="38" t="s">
        <v>945</v>
      </c>
      <c r="X165" s="29">
        <v>1</v>
      </c>
      <c r="Y165" s="32" t="s">
        <v>4528</v>
      </c>
      <c r="Z165" s="31">
        <v>15933</v>
      </c>
      <c r="AA165" s="29">
        <f t="shared" ca="1" si="7"/>
        <v>75</v>
      </c>
      <c r="AB165" s="33" t="s">
        <v>218</v>
      </c>
      <c r="AC165" s="31">
        <v>39199</v>
      </c>
      <c r="AD165" s="276">
        <v>4</v>
      </c>
      <c r="AE165" s="276">
        <v>1</v>
      </c>
      <c r="AF165" s="276">
        <v>11</v>
      </c>
      <c r="AG165" s="29">
        <v>1</v>
      </c>
      <c r="AH165" s="294">
        <v>2</v>
      </c>
      <c r="AI165" s="294"/>
      <c r="AJ165" s="294"/>
      <c r="AK165" s="358">
        <f t="shared" si="8"/>
        <v>0</v>
      </c>
      <c r="AL165" s="288"/>
      <c r="AM165" s="288"/>
      <c r="AN165" s="288"/>
      <c r="AO165" s="288"/>
      <c r="AP165" s="29">
        <v>1</v>
      </c>
      <c r="AQ165" s="31"/>
      <c r="AR165" s="29"/>
      <c r="AS165" s="31"/>
      <c r="AT165" s="31"/>
      <c r="AU165" s="381"/>
      <c r="AV165" s="381"/>
    </row>
    <row r="166" spans="1:48" s="292" customFormat="1" ht="15" customHeight="1">
      <c r="A166" s="28">
        <v>163</v>
      </c>
      <c r="B166" s="29">
        <v>2018</v>
      </c>
      <c r="C166" s="30" t="s">
        <v>233</v>
      </c>
      <c r="D166" s="31">
        <v>43434</v>
      </c>
      <c r="E166" s="32" t="s">
        <v>205</v>
      </c>
      <c r="F166" s="32" t="s">
        <v>206</v>
      </c>
      <c r="G166" s="32" t="s">
        <v>207</v>
      </c>
      <c r="H166" s="32" t="s">
        <v>3917</v>
      </c>
      <c r="I166" s="32" t="s">
        <v>3918</v>
      </c>
      <c r="J166" s="32" t="s">
        <v>3919</v>
      </c>
      <c r="K166" s="356" t="s">
        <v>5681</v>
      </c>
      <c r="L166" s="32" t="s">
        <v>211</v>
      </c>
      <c r="M166" s="32" t="s">
        <v>211</v>
      </c>
      <c r="N166" s="32" t="s">
        <v>914</v>
      </c>
      <c r="O166" s="32" t="s">
        <v>914</v>
      </c>
      <c r="P166" s="32" t="s">
        <v>212</v>
      </c>
      <c r="Q166" s="29">
        <v>233000</v>
      </c>
      <c r="R166" s="32" t="s">
        <v>3920</v>
      </c>
      <c r="S166" s="32" t="str">
        <f t="shared" si="6"/>
        <v>12018-000163</v>
      </c>
      <c r="T166" s="32" t="s">
        <v>4529</v>
      </c>
      <c r="U166" s="38" t="s">
        <v>4530</v>
      </c>
      <c r="V166" s="38" t="s">
        <v>4531</v>
      </c>
      <c r="W166" s="38" t="s">
        <v>1367</v>
      </c>
      <c r="X166" s="29">
        <v>1</v>
      </c>
      <c r="Y166" s="32" t="s">
        <v>4532</v>
      </c>
      <c r="Z166" s="31">
        <v>17373</v>
      </c>
      <c r="AA166" s="29">
        <f t="shared" ca="1" si="7"/>
        <v>71</v>
      </c>
      <c r="AB166" s="33" t="s">
        <v>218</v>
      </c>
      <c r="AC166" s="31">
        <v>42803</v>
      </c>
      <c r="AD166" s="276">
        <v>4</v>
      </c>
      <c r="AE166" s="276">
        <v>2</v>
      </c>
      <c r="AF166" s="276">
        <v>10</v>
      </c>
      <c r="AG166" s="29">
        <v>1</v>
      </c>
      <c r="AH166" s="294">
        <v>2</v>
      </c>
      <c r="AI166" s="294"/>
      <c r="AJ166" s="294"/>
      <c r="AK166" s="358">
        <f t="shared" si="8"/>
        <v>0</v>
      </c>
      <c r="AL166" s="288"/>
      <c r="AM166" s="288"/>
      <c r="AN166" s="288"/>
      <c r="AO166" s="288"/>
      <c r="AP166" s="29">
        <v>1</v>
      </c>
      <c r="AQ166" s="31">
        <v>43143</v>
      </c>
      <c r="AR166" s="29">
        <v>10</v>
      </c>
      <c r="AS166" s="31"/>
      <c r="AT166" s="31"/>
      <c r="AU166" s="381"/>
      <c r="AV166" s="381"/>
    </row>
    <row r="167" spans="1:48" s="292" customFormat="1" ht="15" customHeight="1">
      <c r="A167" s="28">
        <v>164</v>
      </c>
      <c r="B167" s="29">
        <v>2018</v>
      </c>
      <c r="C167" s="30" t="s">
        <v>233</v>
      </c>
      <c r="D167" s="31">
        <v>43434</v>
      </c>
      <c r="E167" s="32" t="s">
        <v>205</v>
      </c>
      <c r="F167" s="32" t="s">
        <v>206</v>
      </c>
      <c r="G167" s="32" t="s">
        <v>207</v>
      </c>
      <c r="H167" s="32" t="s">
        <v>3917</v>
      </c>
      <c r="I167" s="32" t="s">
        <v>3918</v>
      </c>
      <c r="J167" s="32" t="s">
        <v>3919</v>
      </c>
      <c r="K167" s="29" t="s">
        <v>5306</v>
      </c>
      <c r="L167" s="32" t="s">
        <v>211</v>
      </c>
      <c r="M167" s="32" t="s">
        <v>211</v>
      </c>
      <c r="N167" s="32" t="s">
        <v>211</v>
      </c>
      <c r="O167" s="32" t="s">
        <v>211</v>
      </c>
      <c r="P167" s="32" t="s">
        <v>212</v>
      </c>
      <c r="Q167" s="29">
        <v>412100</v>
      </c>
      <c r="R167" s="32" t="s">
        <v>3935</v>
      </c>
      <c r="S167" s="32" t="str">
        <f t="shared" si="6"/>
        <v>12018-000164</v>
      </c>
      <c r="T167" s="32" t="s">
        <v>4533</v>
      </c>
      <c r="U167" s="38" t="s">
        <v>949</v>
      </c>
      <c r="V167" s="38" t="s">
        <v>4534</v>
      </c>
      <c r="W167" s="38" t="s">
        <v>4535</v>
      </c>
      <c r="X167" s="29">
        <v>1</v>
      </c>
      <c r="Y167" s="32" t="s">
        <v>4536</v>
      </c>
      <c r="Z167" s="31">
        <v>19132</v>
      </c>
      <c r="AA167" s="29">
        <f t="shared" ca="1" si="7"/>
        <v>66</v>
      </c>
      <c r="AB167" s="33" t="s">
        <v>218</v>
      </c>
      <c r="AC167" s="31">
        <v>42852</v>
      </c>
      <c r="AD167" s="276">
        <v>1</v>
      </c>
      <c r="AE167" s="276">
        <v>1</v>
      </c>
      <c r="AF167" s="276">
        <v>11</v>
      </c>
      <c r="AG167" s="29">
        <v>1</v>
      </c>
      <c r="AH167" s="294">
        <v>2</v>
      </c>
      <c r="AI167" s="294"/>
      <c r="AJ167" s="294"/>
      <c r="AK167" s="358">
        <f t="shared" si="8"/>
        <v>0</v>
      </c>
      <c r="AL167" s="288"/>
      <c r="AM167" s="288"/>
      <c r="AN167" s="288"/>
      <c r="AO167" s="288"/>
      <c r="AP167" s="29">
        <v>1</v>
      </c>
      <c r="AQ167" s="31"/>
      <c r="AR167" s="29"/>
      <c r="AS167" s="31"/>
      <c r="AT167" s="31"/>
      <c r="AU167" s="381"/>
      <c r="AV167" s="381"/>
    </row>
    <row r="168" spans="1:48" s="292" customFormat="1" ht="15" customHeight="1">
      <c r="A168" s="28">
        <v>165</v>
      </c>
      <c r="B168" s="29">
        <v>2018</v>
      </c>
      <c r="C168" s="30" t="s">
        <v>233</v>
      </c>
      <c r="D168" s="31">
        <v>43434</v>
      </c>
      <c r="E168" s="32" t="s">
        <v>205</v>
      </c>
      <c r="F168" s="32" t="s">
        <v>206</v>
      </c>
      <c r="G168" s="32" t="s">
        <v>207</v>
      </c>
      <c r="H168" s="32" t="s">
        <v>3917</v>
      </c>
      <c r="I168" s="32" t="s">
        <v>3918</v>
      </c>
      <c r="J168" s="32" t="s">
        <v>3919</v>
      </c>
      <c r="K168" s="29" t="s">
        <v>5680</v>
      </c>
      <c r="L168" s="32" t="s">
        <v>211</v>
      </c>
      <c r="M168" s="32" t="s">
        <v>211</v>
      </c>
      <c r="N168" s="32" t="s">
        <v>851</v>
      </c>
      <c r="O168" s="32" t="s">
        <v>851</v>
      </c>
      <c r="P168" s="32" t="s">
        <v>212</v>
      </c>
      <c r="Q168" s="29">
        <v>412200</v>
      </c>
      <c r="R168" s="32" t="s">
        <v>3931</v>
      </c>
      <c r="S168" s="32" t="str">
        <f t="shared" si="6"/>
        <v>12018-000165</v>
      </c>
      <c r="T168" s="32" t="s">
        <v>4537</v>
      </c>
      <c r="U168" s="38" t="s">
        <v>4538</v>
      </c>
      <c r="V168" s="38" t="s">
        <v>4539</v>
      </c>
      <c r="W168" s="38" t="s">
        <v>4540</v>
      </c>
      <c r="X168" s="29">
        <v>1</v>
      </c>
      <c r="Y168" s="32" t="s">
        <v>4541</v>
      </c>
      <c r="Z168" s="31">
        <v>15829</v>
      </c>
      <c r="AA168" s="29">
        <f t="shared" ca="1" si="7"/>
        <v>75</v>
      </c>
      <c r="AB168" s="33" t="s">
        <v>218</v>
      </c>
      <c r="AC168" s="31">
        <v>42852</v>
      </c>
      <c r="AD168" s="276">
        <v>5</v>
      </c>
      <c r="AE168" s="276">
        <v>2</v>
      </c>
      <c r="AF168" s="276">
        <v>10</v>
      </c>
      <c r="AG168" s="29">
        <v>1</v>
      </c>
      <c r="AH168" s="294">
        <v>2</v>
      </c>
      <c r="AI168" s="294"/>
      <c r="AJ168" s="294"/>
      <c r="AK168" s="358">
        <f t="shared" si="8"/>
        <v>0</v>
      </c>
      <c r="AL168" s="288"/>
      <c r="AM168" s="288"/>
      <c r="AN168" s="288"/>
      <c r="AO168" s="288"/>
      <c r="AP168" s="29">
        <v>1</v>
      </c>
      <c r="AQ168" s="31"/>
      <c r="AR168" s="29"/>
      <c r="AS168" s="31"/>
      <c r="AT168" s="31"/>
      <c r="AU168" s="381"/>
      <c r="AV168" s="381"/>
    </row>
    <row r="169" spans="1:48" s="292" customFormat="1" ht="15" customHeight="1">
      <c r="A169" s="28">
        <v>166</v>
      </c>
      <c r="B169" s="29">
        <v>2018</v>
      </c>
      <c r="C169" s="30" t="s">
        <v>233</v>
      </c>
      <c r="D169" s="31">
        <v>43434</v>
      </c>
      <c r="E169" s="32" t="s">
        <v>205</v>
      </c>
      <c r="F169" s="32" t="s">
        <v>206</v>
      </c>
      <c r="G169" s="32" t="s">
        <v>207</v>
      </c>
      <c r="H169" s="32" t="s">
        <v>3917</v>
      </c>
      <c r="I169" s="32" t="s">
        <v>3918</v>
      </c>
      <c r="J169" s="32" t="s">
        <v>3919</v>
      </c>
      <c r="K169" s="29" t="s">
        <v>5680</v>
      </c>
      <c r="L169" s="32" t="s">
        <v>211</v>
      </c>
      <c r="M169" s="32" t="s">
        <v>211</v>
      </c>
      <c r="N169" s="32" t="s">
        <v>851</v>
      </c>
      <c r="O169" s="32" t="s">
        <v>851</v>
      </c>
      <c r="P169" s="32" t="s">
        <v>212</v>
      </c>
      <c r="Q169" s="29">
        <v>412200</v>
      </c>
      <c r="R169" s="32" t="s">
        <v>3931</v>
      </c>
      <c r="S169" s="32" t="str">
        <f t="shared" si="6"/>
        <v>12018-000166</v>
      </c>
      <c r="T169" s="32" t="s">
        <v>4542</v>
      </c>
      <c r="U169" s="38" t="s">
        <v>4543</v>
      </c>
      <c r="V169" s="38" t="s">
        <v>4544</v>
      </c>
      <c r="W169" s="38" t="s">
        <v>4545</v>
      </c>
      <c r="X169" s="29">
        <v>1</v>
      </c>
      <c r="Y169" s="32" t="s">
        <v>4546</v>
      </c>
      <c r="Z169" s="31">
        <v>14133</v>
      </c>
      <c r="AA169" s="29">
        <f t="shared" ca="1" si="7"/>
        <v>80</v>
      </c>
      <c r="AB169" s="33" t="s">
        <v>218</v>
      </c>
      <c r="AC169" s="31">
        <v>43081</v>
      </c>
      <c r="AD169" s="276">
        <v>4</v>
      </c>
      <c r="AE169" s="276">
        <v>1</v>
      </c>
      <c r="AF169" s="276">
        <v>10</v>
      </c>
      <c r="AG169" s="29">
        <v>1</v>
      </c>
      <c r="AH169" s="294">
        <v>2</v>
      </c>
      <c r="AI169" s="294"/>
      <c r="AJ169" s="294"/>
      <c r="AK169" s="358">
        <f t="shared" si="8"/>
        <v>0</v>
      </c>
      <c r="AL169" s="288"/>
      <c r="AM169" s="288"/>
      <c r="AN169" s="288"/>
      <c r="AO169" s="288"/>
      <c r="AP169" s="29">
        <v>1</v>
      </c>
      <c r="AQ169" s="31"/>
      <c r="AR169" s="29"/>
      <c r="AS169" s="31"/>
      <c r="AT169" s="31"/>
      <c r="AU169" s="381"/>
      <c r="AV169" s="381"/>
    </row>
    <row r="170" spans="1:48" s="292" customFormat="1" ht="15" customHeight="1">
      <c r="A170" s="28">
        <v>167</v>
      </c>
      <c r="B170" s="29">
        <v>2018</v>
      </c>
      <c r="C170" s="30" t="s">
        <v>233</v>
      </c>
      <c r="D170" s="31">
        <v>43434</v>
      </c>
      <c r="E170" s="32" t="s">
        <v>205</v>
      </c>
      <c r="F170" s="32" t="s">
        <v>206</v>
      </c>
      <c r="G170" s="32" t="s">
        <v>207</v>
      </c>
      <c r="H170" s="32" t="s">
        <v>3917</v>
      </c>
      <c r="I170" s="32" t="s">
        <v>3918</v>
      </c>
      <c r="J170" s="32" t="s">
        <v>3919</v>
      </c>
      <c r="K170" s="29" t="s">
        <v>5680</v>
      </c>
      <c r="L170" s="32" t="s">
        <v>211</v>
      </c>
      <c r="M170" s="32" t="s">
        <v>211</v>
      </c>
      <c r="N170" s="32" t="s">
        <v>851</v>
      </c>
      <c r="O170" s="32" t="s">
        <v>851</v>
      </c>
      <c r="P170" s="32" t="s">
        <v>212</v>
      </c>
      <c r="Q170" s="29">
        <v>412200</v>
      </c>
      <c r="R170" s="32" t="s">
        <v>3931</v>
      </c>
      <c r="S170" s="32" t="str">
        <f t="shared" si="6"/>
        <v>12018-000167</v>
      </c>
      <c r="T170" s="32" t="s">
        <v>4547</v>
      </c>
      <c r="U170" s="38" t="s">
        <v>4548</v>
      </c>
      <c r="V170" s="38" t="s">
        <v>4549</v>
      </c>
      <c r="W170" s="38" t="s">
        <v>1554</v>
      </c>
      <c r="X170" s="29">
        <v>1</v>
      </c>
      <c r="Y170" s="32" t="s">
        <v>4550</v>
      </c>
      <c r="Z170" s="31">
        <v>11773</v>
      </c>
      <c r="AA170" s="29">
        <f t="shared" ca="1" si="7"/>
        <v>86</v>
      </c>
      <c r="AB170" s="33" t="s">
        <v>218</v>
      </c>
      <c r="AC170" s="31">
        <v>43081</v>
      </c>
      <c r="AD170" s="276">
        <v>4</v>
      </c>
      <c r="AE170" s="276">
        <v>1</v>
      </c>
      <c r="AF170" s="276">
        <v>10</v>
      </c>
      <c r="AG170" s="29">
        <v>1</v>
      </c>
      <c r="AH170" s="294">
        <v>2</v>
      </c>
      <c r="AI170" s="294"/>
      <c r="AJ170" s="294"/>
      <c r="AK170" s="358">
        <f t="shared" si="8"/>
        <v>0</v>
      </c>
      <c r="AL170" s="288"/>
      <c r="AM170" s="288"/>
      <c r="AN170" s="288"/>
      <c r="AO170" s="288"/>
      <c r="AP170" s="29">
        <v>1</v>
      </c>
      <c r="AQ170" s="31"/>
      <c r="AR170" s="29"/>
      <c r="AS170" s="31"/>
      <c r="AT170" s="31"/>
      <c r="AU170" s="381"/>
      <c r="AV170" s="381"/>
    </row>
    <row r="171" spans="1:48" s="292" customFormat="1">
      <c r="A171" s="28">
        <v>168</v>
      </c>
      <c r="B171" s="29">
        <v>2018</v>
      </c>
      <c r="C171" s="30" t="s">
        <v>233</v>
      </c>
      <c r="D171" s="31">
        <v>43434</v>
      </c>
      <c r="E171" s="32" t="s">
        <v>205</v>
      </c>
      <c r="F171" s="32" t="s">
        <v>206</v>
      </c>
      <c r="G171" s="32" t="s">
        <v>207</v>
      </c>
      <c r="H171" s="32" t="s">
        <v>3917</v>
      </c>
      <c r="I171" s="32" t="s">
        <v>3918</v>
      </c>
      <c r="J171" s="32" t="s">
        <v>3919</v>
      </c>
      <c r="K171" s="29" t="s">
        <v>5075</v>
      </c>
      <c r="L171" s="32" t="s">
        <v>211</v>
      </c>
      <c r="M171" s="32" t="s">
        <v>211</v>
      </c>
      <c r="N171" s="32" t="s">
        <v>3832</v>
      </c>
      <c r="O171" s="32" t="s">
        <v>3832</v>
      </c>
      <c r="P171" s="32" t="s">
        <v>212</v>
      </c>
      <c r="Q171" s="29">
        <v>412000</v>
      </c>
      <c r="R171" s="32" t="s">
        <v>3927</v>
      </c>
      <c r="S171" s="32" t="str">
        <f t="shared" si="6"/>
        <v>12018-000168</v>
      </c>
      <c r="T171" s="32" t="s">
        <v>4551</v>
      </c>
      <c r="U171" s="38" t="s">
        <v>4552</v>
      </c>
      <c r="V171" s="38" t="s">
        <v>4544</v>
      </c>
      <c r="W171" s="38" t="s">
        <v>1366</v>
      </c>
      <c r="X171" s="29">
        <v>1</v>
      </c>
      <c r="Y171" s="32" t="s">
        <v>4553</v>
      </c>
      <c r="Z171" s="31">
        <v>7660</v>
      </c>
      <c r="AA171" s="29">
        <f t="shared" ca="1" si="7"/>
        <v>97</v>
      </c>
      <c r="AB171" s="33" t="s">
        <v>218</v>
      </c>
      <c r="AC171" s="31">
        <v>40443</v>
      </c>
      <c r="AD171" s="276">
        <v>5</v>
      </c>
      <c r="AE171" s="276">
        <v>2</v>
      </c>
      <c r="AF171" s="276">
        <v>8</v>
      </c>
      <c r="AG171" s="29">
        <v>1</v>
      </c>
      <c r="AH171" s="294">
        <v>2</v>
      </c>
      <c r="AI171" s="294"/>
      <c r="AJ171" s="294"/>
      <c r="AK171" s="358">
        <f t="shared" si="8"/>
        <v>0</v>
      </c>
      <c r="AL171" s="288"/>
      <c r="AM171" s="288"/>
      <c r="AN171" s="288"/>
      <c r="AO171" s="288"/>
      <c r="AP171" s="29">
        <v>1</v>
      </c>
      <c r="AQ171" s="31"/>
      <c r="AR171" s="29"/>
      <c r="AS171" s="31"/>
      <c r="AT171" s="31"/>
      <c r="AU171" s="381"/>
      <c r="AV171" s="381"/>
    </row>
    <row r="172" spans="1:48" s="292" customFormat="1" ht="15" customHeight="1">
      <c r="A172" s="28">
        <v>169</v>
      </c>
      <c r="B172" s="29">
        <v>2018</v>
      </c>
      <c r="C172" s="30" t="s">
        <v>233</v>
      </c>
      <c r="D172" s="31">
        <v>43434</v>
      </c>
      <c r="E172" s="32" t="s">
        <v>205</v>
      </c>
      <c r="F172" s="32" t="s">
        <v>206</v>
      </c>
      <c r="G172" s="32" t="s">
        <v>207</v>
      </c>
      <c r="H172" s="32" t="s">
        <v>3917</v>
      </c>
      <c r="I172" s="32" t="s">
        <v>3918</v>
      </c>
      <c r="J172" s="32" t="s">
        <v>3919</v>
      </c>
      <c r="K172" s="29" t="s">
        <v>5306</v>
      </c>
      <c r="L172" s="32" t="s">
        <v>211</v>
      </c>
      <c r="M172" s="32" t="s">
        <v>211</v>
      </c>
      <c r="N172" s="32" t="s">
        <v>211</v>
      </c>
      <c r="O172" s="32" t="s">
        <v>211</v>
      </c>
      <c r="P172" s="32" t="s">
        <v>212</v>
      </c>
      <c r="Q172" s="29">
        <v>412100</v>
      </c>
      <c r="R172" s="32" t="s">
        <v>3935</v>
      </c>
      <c r="S172" s="32" t="str">
        <f t="shared" si="6"/>
        <v>12018-000169</v>
      </c>
      <c r="T172" s="32" t="s">
        <v>4554</v>
      </c>
      <c r="U172" s="38" t="s">
        <v>4555</v>
      </c>
      <c r="V172" s="38" t="s">
        <v>4556</v>
      </c>
      <c r="W172" s="38" t="s">
        <v>977</v>
      </c>
      <c r="X172" s="29">
        <v>1</v>
      </c>
      <c r="Y172" s="32" t="s">
        <v>4557</v>
      </c>
      <c r="Z172" s="31">
        <v>10252</v>
      </c>
      <c r="AA172" s="29">
        <f t="shared" ca="1" si="7"/>
        <v>90</v>
      </c>
      <c r="AB172" s="33" t="s">
        <v>220</v>
      </c>
      <c r="AC172" s="31">
        <v>42965</v>
      </c>
      <c r="AD172" s="276">
        <v>5</v>
      </c>
      <c r="AE172" s="276">
        <v>2</v>
      </c>
      <c r="AF172" s="276">
        <v>10</v>
      </c>
      <c r="AG172" s="29">
        <v>1</v>
      </c>
      <c r="AH172" s="294">
        <v>2</v>
      </c>
      <c r="AI172" s="294"/>
      <c r="AJ172" s="294"/>
      <c r="AK172" s="358">
        <f t="shared" si="8"/>
        <v>0</v>
      </c>
      <c r="AL172" s="288"/>
      <c r="AM172" s="288"/>
      <c r="AN172" s="288"/>
      <c r="AO172" s="288"/>
      <c r="AP172" s="29">
        <v>1</v>
      </c>
      <c r="AQ172" s="31"/>
      <c r="AR172" s="29"/>
      <c r="AS172" s="31"/>
      <c r="AT172" s="31"/>
      <c r="AU172" s="381"/>
      <c r="AV172" s="381"/>
    </row>
    <row r="173" spans="1:48" s="292" customFormat="1" ht="15" customHeight="1">
      <c r="A173" s="28">
        <v>170</v>
      </c>
      <c r="B173" s="29">
        <v>2018</v>
      </c>
      <c r="C173" s="30" t="s">
        <v>233</v>
      </c>
      <c r="D173" s="31">
        <v>43434</v>
      </c>
      <c r="E173" s="32" t="s">
        <v>205</v>
      </c>
      <c r="F173" s="32" t="s">
        <v>206</v>
      </c>
      <c r="G173" s="32" t="s">
        <v>207</v>
      </c>
      <c r="H173" s="32" t="s">
        <v>3917</v>
      </c>
      <c r="I173" s="32" t="s">
        <v>3918</v>
      </c>
      <c r="J173" s="32" t="s">
        <v>3919</v>
      </c>
      <c r="K173" s="29" t="s">
        <v>5680</v>
      </c>
      <c r="L173" s="32" t="s">
        <v>211</v>
      </c>
      <c r="M173" s="32" t="s">
        <v>211</v>
      </c>
      <c r="N173" s="32" t="s">
        <v>851</v>
      </c>
      <c r="O173" s="32" t="s">
        <v>851</v>
      </c>
      <c r="P173" s="32" t="s">
        <v>212</v>
      </c>
      <c r="Q173" s="29">
        <v>412200</v>
      </c>
      <c r="R173" s="32" t="s">
        <v>3931</v>
      </c>
      <c r="S173" s="32" t="str">
        <f t="shared" si="6"/>
        <v>12018-000170</v>
      </c>
      <c r="T173" s="32" t="s">
        <v>4558</v>
      </c>
      <c r="U173" s="38" t="s">
        <v>4559</v>
      </c>
      <c r="V173" s="38" t="s">
        <v>4560</v>
      </c>
      <c r="W173" s="38" t="s">
        <v>995</v>
      </c>
      <c r="X173" s="29">
        <v>1</v>
      </c>
      <c r="Y173" s="32" t="s">
        <v>4561</v>
      </c>
      <c r="Z173" s="31">
        <v>19096</v>
      </c>
      <c r="AA173" s="29">
        <f t="shared" ca="1" si="7"/>
        <v>66</v>
      </c>
      <c r="AB173" s="33" t="s">
        <v>220</v>
      </c>
      <c r="AC173" s="31">
        <v>43081</v>
      </c>
      <c r="AD173" s="276">
        <v>4</v>
      </c>
      <c r="AE173" s="276">
        <v>1</v>
      </c>
      <c r="AF173" s="276">
        <v>10</v>
      </c>
      <c r="AG173" s="29">
        <v>1</v>
      </c>
      <c r="AH173" s="294">
        <v>2</v>
      </c>
      <c r="AI173" s="294"/>
      <c r="AJ173" s="294"/>
      <c r="AK173" s="358">
        <f t="shared" si="8"/>
        <v>0</v>
      </c>
      <c r="AL173" s="288"/>
      <c r="AM173" s="288"/>
      <c r="AN173" s="288"/>
      <c r="AO173" s="288"/>
      <c r="AP173" s="29">
        <v>1</v>
      </c>
      <c r="AQ173" s="31"/>
      <c r="AR173" s="29"/>
      <c r="AS173" s="31"/>
      <c r="AT173" s="31"/>
      <c r="AU173" s="381"/>
      <c r="AV173" s="381"/>
    </row>
    <row r="174" spans="1:48" s="292" customFormat="1" ht="15" customHeight="1">
      <c r="A174" s="28">
        <v>171</v>
      </c>
      <c r="B174" s="29">
        <v>2018</v>
      </c>
      <c r="C174" s="30" t="s">
        <v>233</v>
      </c>
      <c r="D174" s="31">
        <v>43434</v>
      </c>
      <c r="E174" s="32" t="s">
        <v>205</v>
      </c>
      <c r="F174" s="32" t="s">
        <v>206</v>
      </c>
      <c r="G174" s="32" t="s">
        <v>207</v>
      </c>
      <c r="H174" s="32" t="s">
        <v>3917</v>
      </c>
      <c r="I174" s="32" t="s">
        <v>3918</v>
      </c>
      <c r="J174" s="32" t="s">
        <v>3919</v>
      </c>
      <c r="K174" s="29" t="s">
        <v>5682</v>
      </c>
      <c r="L174" s="32" t="s">
        <v>211</v>
      </c>
      <c r="M174" s="32" t="s">
        <v>211</v>
      </c>
      <c r="N174" s="32" t="s">
        <v>1745</v>
      </c>
      <c r="O174" s="32" t="s">
        <v>1745</v>
      </c>
      <c r="P174" s="32" t="s">
        <v>212</v>
      </c>
      <c r="Q174" s="29"/>
      <c r="R174" s="32" t="s">
        <v>3965</v>
      </c>
      <c r="S174" s="32" t="str">
        <f t="shared" si="6"/>
        <v>12018-000171</v>
      </c>
      <c r="T174" s="32" t="s">
        <v>4562</v>
      </c>
      <c r="U174" s="38" t="s">
        <v>4563</v>
      </c>
      <c r="V174" s="38" t="s">
        <v>1471</v>
      </c>
      <c r="W174" s="38" t="s">
        <v>4564</v>
      </c>
      <c r="X174" s="29">
        <v>1</v>
      </c>
      <c r="Y174" s="32" t="s">
        <v>4565</v>
      </c>
      <c r="Z174" s="31">
        <v>16103</v>
      </c>
      <c r="AA174" s="29">
        <f t="shared" ca="1" si="7"/>
        <v>74</v>
      </c>
      <c r="AB174" s="33" t="s">
        <v>220</v>
      </c>
      <c r="AC174" s="31">
        <v>42852</v>
      </c>
      <c r="AD174" s="276">
        <v>4</v>
      </c>
      <c r="AE174" s="276">
        <v>1</v>
      </c>
      <c r="AF174" s="276">
        <v>11</v>
      </c>
      <c r="AG174" s="29">
        <v>1</v>
      </c>
      <c r="AH174" s="294">
        <v>2</v>
      </c>
      <c r="AI174" s="294"/>
      <c r="AJ174" s="294"/>
      <c r="AK174" s="358">
        <f t="shared" si="8"/>
        <v>0</v>
      </c>
      <c r="AL174" s="288"/>
      <c r="AM174" s="288"/>
      <c r="AN174" s="288"/>
      <c r="AO174" s="288"/>
      <c r="AP174" s="29">
        <v>1</v>
      </c>
      <c r="AQ174" s="31">
        <v>43235</v>
      </c>
      <c r="AR174" s="29">
        <v>10</v>
      </c>
      <c r="AS174" s="31"/>
      <c r="AT174" s="31"/>
      <c r="AU174" s="381"/>
      <c r="AV174" s="381"/>
    </row>
    <row r="175" spans="1:48" s="292" customFormat="1" ht="15" customHeight="1">
      <c r="A175" s="28">
        <v>172</v>
      </c>
      <c r="B175" s="29">
        <v>2018</v>
      </c>
      <c r="C175" s="30" t="s">
        <v>233</v>
      </c>
      <c r="D175" s="31">
        <v>43434</v>
      </c>
      <c r="E175" s="32" t="s">
        <v>205</v>
      </c>
      <c r="F175" s="32" t="s">
        <v>206</v>
      </c>
      <c r="G175" s="32" t="s">
        <v>207</v>
      </c>
      <c r="H175" s="32" t="s">
        <v>3917</v>
      </c>
      <c r="I175" s="32" t="s">
        <v>3918</v>
      </c>
      <c r="J175" s="32" t="s">
        <v>3919</v>
      </c>
      <c r="K175" s="29" t="s">
        <v>5306</v>
      </c>
      <c r="L175" s="32" t="s">
        <v>211</v>
      </c>
      <c r="M175" s="32" t="s">
        <v>211</v>
      </c>
      <c r="N175" s="32" t="s">
        <v>211</v>
      </c>
      <c r="O175" s="32" t="s">
        <v>211</v>
      </c>
      <c r="P175" s="32" t="s">
        <v>212</v>
      </c>
      <c r="Q175" s="29">
        <v>412100</v>
      </c>
      <c r="R175" s="32" t="s">
        <v>3935</v>
      </c>
      <c r="S175" s="32" t="str">
        <f t="shared" si="6"/>
        <v>12018-000172</v>
      </c>
      <c r="T175" s="32" t="s">
        <v>4566</v>
      </c>
      <c r="U175" s="38" t="s">
        <v>4567</v>
      </c>
      <c r="V175" s="38" t="s">
        <v>4568</v>
      </c>
      <c r="W175" s="38" t="s">
        <v>4092</v>
      </c>
      <c r="X175" s="29">
        <v>1</v>
      </c>
      <c r="Y175" s="32" t="s">
        <v>4569</v>
      </c>
      <c r="Z175" s="31">
        <v>19038</v>
      </c>
      <c r="AA175" s="29">
        <f t="shared" ca="1" si="7"/>
        <v>66</v>
      </c>
      <c r="AB175" s="33" t="s">
        <v>220</v>
      </c>
      <c r="AC175" s="31">
        <v>42852</v>
      </c>
      <c r="AD175" s="276">
        <v>4</v>
      </c>
      <c r="AE175" s="276">
        <v>1</v>
      </c>
      <c r="AF175" s="276">
        <v>11</v>
      </c>
      <c r="AG175" s="29">
        <v>1</v>
      </c>
      <c r="AH175" s="294">
        <v>2</v>
      </c>
      <c r="AI175" s="294"/>
      <c r="AJ175" s="294"/>
      <c r="AK175" s="358">
        <f t="shared" si="8"/>
        <v>0</v>
      </c>
      <c r="AL175" s="288"/>
      <c r="AM175" s="288"/>
      <c r="AN175" s="288"/>
      <c r="AO175" s="288"/>
      <c r="AP175" s="29">
        <v>1</v>
      </c>
      <c r="AQ175" s="31"/>
      <c r="AR175" s="29"/>
      <c r="AS175" s="31"/>
      <c r="AT175" s="31"/>
      <c r="AU175" s="381"/>
      <c r="AV175" s="381"/>
    </row>
    <row r="176" spans="1:48" s="292" customFormat="1" ht="15" customHeight="1">
      <c r="A176" s="28">
        <v>173</v>
      </c>
      <c r="B176" s="29">
        <v>2018</v>
      </c>
      <c r="C176" s="30" t="s">
        <v>233</v>
      </c>
      <c r="D176" s="31">
        <v>43434</v>
      </c>
      <c r="E176" s="32" t="s">
        <v>205</v>
      </c>
      <c r="F176" s="32" t="s">
        <v>206</v>
      </c>
      <c r="G176" s="32" t="s">
        <v>207</v>
      </c>
      <c r="H176" s="32" t="s">
        <v>3917</v>
      </c>
      <c r="I176" s="32" t="s">
        <v>3918</v>
      </c>
      <c r="J176" s="32" t="s">
        <v>3919</v>
      </c>
      <c r="K176" s="356" t="s">
        <v>5681</v>
      </c>
      <c r="L176" s="32" t="s">
        <v>211</v>
      </c>
      <c r="M176" s="32" t="s">
        <v>211</v>
      </c>
      <c r="N176" s="32" t="s">
        <v>914</v>
      </c>
      <c r="O176" s="32" t="s">
        <v>914</v>
      </c>
      <c r="P176" s="32" t="s">
        <v>212</v>
      </c>
      <c r="Q176" s="29">
        <v>233000</v>
      </c>
      <c r="R176" s="32" t="s">
        <v>3920</v>
      </c>
      <c r="S176" s="32" t="str">
        <f t="shared" si="6"/>
        <v>12018-000173</v>
      </c>
      <c r="T176" s="32" t="s">
        <v>4570</v>
      </c>
      <c r="U176" s="38" t="s">
        <v>4571</v>
      </c>
      <c r="V176" s="38" t="s">
        <v>4289</v>
      </c>
      <c r="W176" s="38" t="s">
        <v>4572</v>
      </c>
      <c r="X176" s="29">
        <v>1</v>
      </c>
      <c r="Y176" s="32" t="s">
        <v>4573</v>
      </c>
      <c r="Z176" s="31">
        <v>11420</v>
      </c>
      <c r="AA176" s="29">
        <f t="shared" ca="1" si="7"/>
        <v>87</v>
      </c>
      <c r="AB176" s="33" t="s">
        <v>218</v>
      </c>
      <c r="AC176" s="31">
        <v>42246</v>
      </c>
      <c r="AD176" s="276">
        <v>4</v>
      </c>
      <c r="AE176" s="276">
        <v>1</v>
      </c>
      <c r="AF176" s="276">
        <v>11</v>
      </c>
      <c r="AG176" s="29">
        <v>1</v>
      </c>
      <c r="AH176" s="294">
        <v>2</v>
      </c>
      <c r="AI176" s="294"/>
      <c r="AJ176" s="294"/>
      <c r="AK176" s="358">
        <f t="shared" si="8"/>
        <v>0</v>
      </c>
      <c r="AL176" s="288"/>
      <c r="AM176" s="288"/>
      <c r="AN176" s="288"/>
      <c r="AO176" s="288"/>
      <c r="AP176" s="29">
        <v>1</v>
      </c>
      <c r="AQ176" s="31">
        <v>43371</v>
      </c>
      <c r="AR176" s="29">
        <v>10</v>
      </c>
      <c r="AS176" s="31"/>
      <c r="AT176" s="31"/>
      <c r="AU176" s="381"/>
      <c r="AV176" s="381"/>
    </row>
    <row r="177" spans="1:48" s="292" customFormat="1" ht="15" customHeight="1">
      <c r="A177" s="28">
        <v>174</v>
      </c>
      <c r="B177" s="29">
        <v>2018</v>
      </c>
      <c r="C177" s="30" t="s">
        <v>233</v>
      </c>
      <c r="D177" s="31">
        <v>43434</v>
      </c>
      <c r="E177" s="32" t="s">
        <v>205</v>
      </c>
      <c r="F177" s="32" t="s">
        <v>206</v>
      </c>
      <c r="G177" s="32" t="s">
        <v>207</v>
      </c>
      <c r="H177" s="32" t="s">
        <v>3917</v>
      </c>
      <c r="I177" s="32" t="s">
        <v>3918</v>
      </c>
      <c r="J177" s="32" t="s">
        <v>3919</v>
      </c>
      <c r="K177" s="356" t="s">
        <v>5681</v>
      </c>
      <c r="L177" s="32" t="s">
        <v>211</v>
      </c>
      <c r="M177" s="32" t="s">
        <v>211</v>
      </c>
      <c r="N177" s="32" t="s">
        <v>914</v>
      </c>
      <c r="O177" s="32" t="s">
        <v>914</v>
      </c>
      <c r="P177" s="32" t="s">
        <v>212</v>
      </c>
      <c r="Q177" s="29">
        <v>233000</v>
      </c>
      <c r="R177" s="32" t="s">
        <v>3920</v>
      </c>
      <c r="S177" s="32" t="str">
        <f t="shared" si="6"/>
        <v>12018-000174</v>
      </c>
      <c r="T177" s="32" t="s">
        <v>4574</v>
      </c>
      <c r="U177" s="38" t="s">
        <v>4575</v>
      </c>
      <c r="V177" s="38" t="s">
        <v>4576</v>
      </c>
      <c r="W177" s="38" t="s">
        <v>4577</v>
      </c>
      <c r="X177" s="29">
        <v>1</v>
      </c>
      <c r="Y177" s="32" t="s">
        <v>4578</v>
      </c>
      <c r="Z177" s="31">
        <v>13784</v>
      </c>
      <c r="AA177" s="29">
        <f t="shared" ca="1" si="7"/>
        <v>81</v>
      </c>
      <c r="AB177" s="33" t="s">
        <v>220</v>
      </c>
      <c r="AC177" s="31">
        <v>42852</v>
      </c>
      <c r="AD177" s="276">
        <v>5</v>
      </c>
      <c r="AE177" s="276">
        <v>2</v>
      </c>
      <c r="AF177" s="276">
        <v>6</v>
      </c>
      <c r="AG177" s="29">
        <v>1</v>
      </c>
      <c r="AH177" s="294">
        <v>2</v>
      </c>
      <c r="AI177" s="294"/>
      <c r="AJ177" s="294"/>
      <c r="AK177" s="358">
        <f t="shared" si="8"/>
        <v>0</v>
      </c>
      <c r="AL177" s="288"/>
      <c r="AM177" s="288"/>
      <c r="AN177" s="288"/>
      <c r="AO177" s="288"/>
      <c r="AP177" s="29">
        <v>1</v>
      </c>
      <c r="AQ177" s="31"/>
      <c r="AR177" s="29"/>
      <c r="AS177" s="31"/>
      <c r="AT177" s="31"/>
      <c r="AU177" s="381"/>
      <c r="AV177" s="381"/>
    </row>
    <row r="178" spans="1:48" s="292" customFormat="1" ht="15" customHeight="1">
      <c r="A178" s="28">
        <v>175</v>
      </c>
      <c r="B178" s="29">
        <v>2018</v>
      </c>
      <c r="C178" s="30" t="s">
        <v>233</v>
      </c>
      <c r="D178" s="31">
        <v>43434</v>
      </c>
      <c r="E178" s="32" t="s">
        <v>205</v>
      </c>
      <c r="F178" s="32" t="s">
        <v>206</v>
      </c>
      <c r="G178" s="32" t="s">
        <v>207</v>
      </c>
      <c r="H178" s="32" t="s">
        <v>3917</v>
      </c>
      <c r="I178" s="32" t="s">
        <v>3918</v>
      </c>
      <c r="J178" s="32" t="s">
        <v>3919</v>
      </c>
      <c r="K178" s="29" t="s">
        <v>5680</v>
      </c>
      <c r="L178" s="32" t="s">
        <v>211</v>
      </c>
      <c r="M178" s="32" t="s">
        <v>211</v>
      </c>
      <c r="N178" s="32" t="s">
        <v>851</v>
      </c>
      <c r="O178" s="32" t="s">
        <v>851</v>
      </c>
      <c r="P178" s="32" t="s">
        <v>212</v>
      </c>
      <c r="Q178" s="29">
        <v>412200</v>
      </c>
      <c r="R178" s="32" t="s">
        <v>3931</v>
      </c>
      <c r="S178" s="32" t="str">
        <f t="shared" si="6"/>
        <v>12018-000175</v>
      </c>
      <c r="T178" s="32" t="s">
        <v>4579</v>
      </c>
      <c r="U178" s="38" t="s">
        <v>4580</v>
      </c>
      <c r="V178" s="38" t="s">
        <v>4581</v>
      </c>
      <c r="W178" s="38" t="s">
        <v>4582</v>
      </c>
      <c r="X178" s="29">
        <v>1</v>
      </c>
      <c r="Y178" s="32" t="s">
        <v>4583</v>
      </c>
      <c r="Z178" s="31">
        <v>10132</v>
      </c>
      <c r="AA178" s="29">
        <f t="shared" ca="1" si="7"/>
        <v>91</v>
      </c>
      <c r="AB178" s="33" t="s">
        <v>218</v>
      </c>
      <c r="AC178" s="31">
        <v>42852</v>
      </c>
      <c r="AD178" s="276">
        <v>5</v>
      </c>
      <c r="AE178" s="276">
        <v>2</v>
      </c>
      <c r="AF178" s="276">
        <v>10</v>
      </c>
      <c r="AG178" s="29">
        <v>1</v>
      </c>
      <c r="AH178" s="294">
        <v>2</v>
      </c>
      <c r="AI178" s="294"/>
      <c r="AJ178" s="294"/>
      <c r="AK178" s="358">
        <f t="shared" si="8"/>
        <v>0</v>
      </c>
      <c r="AL178" s="288"/>
      <c r="AM178" s="288"/>
      <c r="AN178" s="288"/>
      <c r="AO178" s="288"/>
      <c r="AP178" s="29">
        <v>1</v>
      </c>
      <c r="AQ178" s="31"/>
      <c r="AR178" s="29"/>
      <c r="AS178" s="31"/>
      <c r="AT178" s="31"/>
      <c r="AU178" s="381"/>
      <c r="AV178" s="381"/>
    </row>
    <row r="179" spans="1:48" s="292" customFormat="1" ht="15" customHeight="1">
      <c r="A179" s="28">
        <v>176</v>
      </c>
      <c r="B179" s="29">
        <v>2018</v>
      </c>
      <c r="C179" s="30" t="s">
        <v>233</v>
      </c>
      <c r="D179" s="31">
        <v>43434</v>
      </c>
      <c r="E179" s="32" t="s">
        <v>205</v>
      </c>
      <c r="F179" s="32" t="s">
        <v>206</v>
      </c>
      <c r="G179" s="32" t="s">
        <v>207</v>
      </c>
      <c r="H179" s="32" t="s">
        <v>3917</v>
      </c>
      <c r="I179" s="32" t="s">
        <v>3918</v>
      </c>
      <c r="J179" s="32" t="s">
        <v>3919</v>
      </c>
      <c r="K179" s="29" t="s">
        <v>5306</v>
      </c>
      <c r="L179" s="32" t="s">
        <v>211</v>
      </c>
      <c r="M179" s="32" t="s">
        <v>211</v>
      </c>
      <c r="N179" s="32" t="s">
        <v>211</v>
      </c>
      <c r="O179" s="32" t="s">
        <v>211</v>
      </c>
      <c r="P179" s="32" t="s">
        <v>212</v>
      </c>
      <c r="Q179" s="29">
        <v>412100</v>
      </c>
      <c r="R179" s="32" t="s">
        <v>3935</v>
      </c>
      <c r="S179" s="32" t="str">
        <f t="shared" si="6"/>
        <v>12018-000176</v>
      </c>
      <c r="T179" s="32" t="s">
        <v>4584</v>
      </c>
      <c r="U179" s="38" t="s">
        <v>4585</v>
      </c>
      <c r="V179" s="38" t="s">
        <v>4586</v>
      </c>
      <c r="W179" s="38" t="s">
        <v>1719</v>
      </c>
      <c r="X179" s="29">
        <v>1</v>
      </c>
      <c r="Y179" s="32" t="s">
        <v>4587</v>
      </c>
      <c r="Z179" s="31">
        <v>9525</v>
      </c>
      <c r="AA179" s="29">
        <f t="shared" ca="1" si="7"/>
        <v>92</v>
      </c>
      <c r="AB179" s="33" t="s">
        <v>220</v>
      </c>
      <c r="AC179" s="31">
        <v>42826</v>
      </c>
      <c r="AD179" s="276">
        <v>4</v>
      </c>
      <c r="AE179" s="276">
        <v>1</v>
      </c>
      <c r="AF179" s="276">
        <v>8</v>
      </c>
      <c r="AG179" s="29">
        <v>1</v>
      </c>
      <c r="AH179" s="294">
        <v>2</v>
      </c>
      <c r="AI179" s="294"/>
      <c r="AJ179" s="294"/>
      <c r="AK179" s="358">
        <f t="shared" si="8"/>
        <v>0</v>
      </c>
      <c r="AL179" s="288"/>
      <c r="AM179" s="288"/>
      <c r="AN179" s="288"/>
      <c r="AO179" s="288"/>
      <c r="AP179" s="29">
        <v>1</v>
      </c>
      <c r="AQ179" s="31"/>
      <c r="AR179" s="29"/>
      <c r="AS179" s="31"/>
      <c r="AT179" s="31"/>
      <c r="AU179" s="381"/>
      <c r="AV179" s="381"/>
    </row>
    <row r="180" spans="1:48" s="292" customFormat="1" ht="15" customHeight="1">
      <c r="A180" s="28">
        <v>177</v>
      </c>
      <c r="B180" s="29">
        <v>2018</v>
      </c>
      <c r="C180" s="30" t="s">
        <v>233</v>
      </c>
      <c r="D180" s="31">
        <v>43434</v>
      </c>
      <c r="E180" s="32" t="s">
        <v>205</v>
      </c>
      <c r="F180" s="32" t="s">
        <v>206</v>
      </c>
      <c r="G180" s="32" t="s">
        <v>207</v>
      </c>
      <c r="H180" s="32" t="s">
        <v>3917</v>
      </c>
      <c r="I180" s="32" t="s">
        <v>3918</v>
      </c>
      <c r="J180" s="32" t="s">
        <v>3919</v>
      </c>
      <c r="K180" s="29" t="s">
        <v>5682</v>
      </c>
      <c r="L180" s="32" t="s">
        <v>211</v>
      </c>
      <c r="M180" s="32" t="s">
        <v>211</v>
      </c>
      <c r="N180" s="32" t="s">
        <v>1745</v>
      </c>
      <c r="O180" s="32" t="s">
        <v>1745</v>
      </c>
      <c r="P180" s="32" t="s">
        <v>212</v>
      </c>
      <c r="Q180" s="29"/>
      <c r="R180" s="32" t="s">
        <v>3965</v>
      </c>
      <c r="S180" s="32" t="str">
        <f t="shared" si="6"/>
        <v>12018-000177</v>
      </c>
      <c r="T180" s="32" t="s">
        <v>4588</v>
      </c>
      <c r="U180" s="38" t="s">
        <v>4589</v>
      </c>
      <c r="V180" s="38" t="s">
        <v>4590</v>
      </c>
      <c r="W180" s="38" t="s">
        <v>1391</v>
      </c>
      <c r="X180" s="29">
        <v>1</v>
      </c>
      <c r="Y180" s="32" t="s">
        <v>4591</v>
      </c>
      <c r="Z180" s="31">
        <v>17300</v>
      </c>
      <c r="AA180" s="29">
        <f t="shared" ca="1" si="7"/>
        <v>71</v>
      </c>
      <c r="AB180" s="33" t="s">
        <v>220</v>
      </c>
      <c r="AC180" s="31">
        <v>42852</v>
      </c>
      <c r="AD180" s="276">
        <v>4</v>
      </c>
      <c r="AE180" s="276">
        <v>1</v>
      </c>
      <c r="AF180" s="276">
        <v>11</v>
      </c>
      <c r="AG180" s="29">
        <v>1</v>
      </c>
      <c r="AH180" s="294">
        <v>2</v>
      </c>
      <c r="AI180" s="294"/>
      <c r="AJ180" s="294"/>
      <c r="AK180" s="358">
        <f t="shared" si="8"/>
        <v>0</v>
      </c>
      <c r="AL180" s="288"/>
      <c r="AM180" s="288"/>
      <c r="AN180" s="288"/>
      <c r="AO180" s="288"/>
      <c r="AP180" s="29">
        <v>1</v>
      </c>
      <c r="AQ180" s="31">
        <v>43235</v>
      </c>
      <c r="AR180" s="29">
        <v>10</v>
      </c>
      <c r="AS180" s="31"/>
      <c r="AT180" s="31"/>
      <c r="AU180" s="381"/>
      <c r="AV180" s="381"/>
    </row>
    <row r="181" spans="1:48" s="292" customFormat="1" ht="15" customHeight="1">
      <c r="A181" s="28">
        <v>178</v>
      </c>
      <c r="B181" s="29">
        <v>2018</v>
      </c>
      <c r="C181" s="30" t="s">
        <v>233</v>
      </c>
      <c r="D181" s="31">
        <v>43434</v>
      </c>
      <c r="E181" s="32" t="s">
        <v>205</v>
      </c>
      <c r="F181" s="32" t="s">
        <v>206</v>
      </c>
      <c r="G181" s="32" t="s">
        <v>207</v>
      </c>
      <c r="H181" s="32" t="s">
        <v>3917</v>
      </c>
      <c r="I181" s="32" t="s">
        <v>3918</v>
      </c>
      <c r="J181" s="32" t="s">
        <v>3919</v>
      </c>
      <c r="K181" s="29" t="s">
        <v>5680</v>
      </c>
      <c r="L181" s="32" t="s">
        <v>211</v>
      </c>
      <c r="M181" s="32" t="s">
        <v>211</v>
      </c>
      <c r="N181" s="32" t="s">
        <v>851</v>
      </c>
      <c r="O181" s="32" t="s">
        <v>851</v>
      </c>
      <c r="P181" s="32" t="s">
        <v>212</v>
      </c>
      <c r="Q181" s="29">
        <v>412200</v>
      </c>
      <c r="R181" s="32" t="s">
        <v>3931</v>
      </c>
      <c r="S181" s="32" t="str">
        <f t="shared" si="6"/>
        <v>12018-000178</v>
      </c>
      <c r="T181" s="32" t="s">
        <v>4592</v>
      </c>
      <c r="U181" s="38" t="s">
        <v>4593</v>
      </c>
      <c r="V181" s="38" t="s">
        <v>4594</v>
      </c>
      <c r="W181" s="38" t="s">
        <v>4595</v>
      </c>
      <c r="X181" s="29">
        <v>1</v>
      </c>
      <c r="Y181" s="32" t="s">
        <v>4596</v>
      </c>
      <c r="Z181" s="31">
        <v>18406</v>
      </c>
      <c r="AA181" s="29">
        <f t="shared" ca="1" si="7"/>
        <v>68</v>
      </c>
      <c r="AB181" s="33" t="s">
        <v>220</v>
      </c>
      <c r="AC181" s="31">
        <v>42826</v>
      </c>
      <c r="AD181" s="276">
        <v>4</v>
      </c>
      <c r="AE181" s="276">
        <v>2</v>
      </c>
      <c r="AF181" s="276">
        <v>10</v>
      </c>
      <c r="AG181" s="29">
        <v>1</v>
      </c>
      <c r="AH181" s="294">
        <v>2</v>
      </c>
      <c r="AI181" s="294"/>
      <c r="AJ181" s="294"/>
      <c r="AK181" s="358">
        <f t="shared" si="8"/>
        <v>0</v>
      </c>
      <c r="AL181" s="288"/>
      <c r="AM181" s="288"/>
      <c r="AN181" s="288"/>
      <c r="AO181" s="288"/>
      <c r="AP181" s="29">
        <v>1</v>
      </c>
      <c r="AQ181" s="31"/>
      <c r="AR181" s="29"/>
      <c r="AS181" s="31"/>
      <c r="AT181" s="31"/>
      <c r="AU181" s="381"/>
      <c r="AV181" s="381"/>
    </row>
    <row r="182" spans="1:48" s="292" customFormat="1" ht="15" customHeight="1">
      <c r="A182" s="28">
        <v>179</v>
      </c>
      <c r="B182" s="29">
        <v>2018</v>
      </c>
      <c r="C182" s="30" t="s">
        <v>233</v>
      </c>
      <c r="D182" s="31">
        <v>43434</v>
      </c>
      <c r="E182" s="32" t="s">
        <v>205</v>
      </c>
      <c r="F182" s="32" t="s">
        <v>206</v>
      </c>
      <c r="G182" s="32" t="s">
        <v>207</v>
      </c>
      <c r="H182" s="32" t="s">
        <v>3917</v>
      </c>
      <c r="I182" s="32" t="s">
        <v>3918</v>
      </c>
      <c r="J182" s="32" t="s">
        <v>3919</v>
      </c>
      <c r="K182" s="29" t="s">
        <v>5680</v>
      </c>
      <c r="L182" s="32" t="s">
        <v>211</v>
      </c>
      <c r="M182" s="32" t="s">
        <v>211</v>
      </c>
      <c r="N182" s="32" t="s">
        <v>851</v>
      </c>
      <c r="O182" s="32" t="s">
        <v>851</v>
      </c>
      <c r="P182" s="32" t="s">
        <v>212</v>
      </c>
      <c r="Q182" s="29">
        <v>412200</v>
      </c>
      <c r="R182" s="32" t="s">
        <v>3931</v>
      </c>
      <c r="S182" s="32" t="str">
        <f t="shared" si="6"/>
        <v>12018-000179</v>
      </c>
      <c r="T182" s="32" t="s">
        <v>4597</v>
      </c>
      <c r="U182" s="38" t="s">
        <v>4598</v>
      </c>
      <c r="V182" s="38" t="s">
        <v>4599</v>
      </c>
      <c r="W182" s="38" t="s">
        <v>4600</v>
      </c>
      <c r="X182" s="29">
        <v>1</v>
      </c>
      <c r="Y182" s="32" t="s">
        <v>4601</v>
      </c>
      <c r="Z182" s="31">
        <v>15237</v>
      </c>
      <c r="AA182" s="29">
        <f t="shared" ca="1" si="7"/>
        <v>77</v>
      </c>
      <c r="AB182" s="33" t="s">
        <v>218</v>
      </c>
      <c r="AC182" s="31">
        <v>42852</v>
      </c>
      <c r="AD182" s="276">
        <v>4</v>
      </c>
      <c r="AE182" s="276">
        <v>2</v>
      </c>
      <c r="AF182" s="276">
        <v>10</v>
      </c>
      <c r="AG182" s="29">
        <v>1</v>
      </c>
      <c r="AH182" s="294">
        <v>2</v>
      </c>
      <c r="AI182" s="294"/>
      <c r="AJ182" s="294"/>
      <c r="AK182" s="358">
        <f t="shared" si="8"/>
        <v>0</v>
      </c>
      <c r="AL182" s="288"/>
      <c r="AM182" s="288"/>
      <c r="AN182" s="288"/>
      <c r="AO182" s="288"/>
      <c r="AP182" s="29">
        <v>1</v>
      </c>
      <c r="AQ182" s="31"/>
      <c r="AR182" s="29"/>
      <c r="AS182" s="31"/>
      <c r="AT182" s="31"/>
      <c r="AU182" s="381"/>
      <c r="AV182" s="381"/>
    </row>
    <row r="183" spans="1:48" s="292" customFormat="1" ht="15" customHeight="1">
      <c r="A183" s="28">
        <v>180</v>
      </c>
      <c r="B183" s="29">
        <v>2018</v>
      </c>
      <c r="C183" s="30" t="s">
        <v>233</v>
      </c>
      <c r="D183" s="31">
        <v>43434</v>
      </c>
      <c r="E183" s="32" t="s">
        <v>205</v>
      </c>
      <c r="F183" s="32" t="s">
        <v>206</v>
      </c>
      <c r="G183" s="32" t="s">
        <v>207</v>
      </c>
      <c r="H183" s="32" t="s">
        <v>3917</v>
      </c>
      <c r="I183" s="32" t="s">
        <v>3918</v>
      </c>
      <c r="J183" s="32" t="s">
        <v>3919</v>
      </c>
      <c r="K183" s="356" t="s">
        <v>5681</v>
      </c>
      <c r="L183" s="32" t="s">
        <v>211</v>
      </c>
      <c r="M183" s="32" t="s">
        <v>211</v>
      </c>
      <c r="N183" s="32" t="s">
        <v>914</v>
      </c>
      <c r="O183" s="32" t="s">
        <v>914</v>
      </c>
      <c r="P183" s="32" t="s">
        <v>212</v>
      </c>
      <c r="Q183" s="29">
        <v>233000</v>
      </c>
      <c r="R183" s="32" t="s">
        <v>3920</v>
      </c>
      <c r="S183" s="32" t="str">
        <f t="shared" si="6"/>
        <v>12018-000180</v>
      </c>
      <c r="T183" s="32" t="s">
        <v>4602</v>
      </c>
      <c r="U183" s="38" t="s">
        <v>929</v>
      </c>
      <c r="V183" s="38" t="s">
        <v>1679</v>
      </c>
      <c r="W183" s="38" t="s">
        <v>4603</v>
      </c>
      <c r="X183" s="29">
        <v>1</v>
      </c>
      <c r="Y183" s="32" t="s">
        <v>4604</v>
      </c>
      <c r="Z183" s="31">
        <v>14179</v>
      </c>
      <c r="AA183" s="29">
        <f t="shared" ca="1" si="7"/>
        <v>80</v>
      </c>
      <c r="AB183" s="33" t="s">
        <v>218</v>
      </c>
      <c r="AC183" s="31">
        <v>42246</v>
      </c>
      <c r="AD183" s="276">
        <v>4</v>
      </c>
      <c r="AE183" s="276">
        <v>1</v>
      </c>
      <c r="AF183" s="276">
        <v>11</v>
      </c>
      <c r="AG183" s="29">
        <v>1</v>
      </c>
      <c r="AH183" s="294">
        <v>2</v>
      </c>
      <c r="AI183" s="294"/>
      <c r="AJ183" s="294"/>
      <c r="AK183" s="358">
        <f t="shared" si="8"/>
        <v>0</v>
      </c>
      <c r="AL183" s="288"/>
      <c r="AM183" s="288"/>
      <c r="AN183" s="288"/>
      <c r="AO183" s="288"/>
      <c r="AP183" s="29">
        <v>1</v>
      </c>
      <c r="AQ183" s="31"/>
      <c r="AR183" s="29"/>
      <c r="AS183" s="31"/>
      <c r="AT183" s="31"/>
      <c r="AU183" s="381"/>
      <c r="AV183" s="381"/>
    </row>
    <row r="184" spans="1:48" s="292" customFormat="1" ht="15" customHeight="1">
      <c r="A184" s="28">
        <v>181</v>
      </c>
      <c r="B184" s="29">
        <v>2018</v>
      </c>
      <c r="C184" s="30" t="s">
        <v>233</v>
      </c>
      <c r="D184" s="31">
        <v>43434</v>
      </c>
      <c r="E184" s="32" t="s">
        <v>205</v>
      </c>
      <c r="F184" s="32" t="s">
        <v>206</v>
      </c>
      <c r="G184" s="32" t="s">
        <v>207</v>
      </c>
      <c r="H184" s="32" t="s">
        <v>3917</v>
      </c>
      <c r="I184" s="32" t="s">
        <v>3918</v>
      </c>
      <c r="J184" s="32" t="s">
        <v>3919</v>
      </c>
      <c r="K184" s="29" t="s">
        <v>5075</v>
      </c>
      <c r="L184" s="32" t="s">
        <v>211</v>
      </c>
      <c r="M184" s="32" t="s">
        <v>211</v>
      </c>
      <c r="N184" s="32" t="s">
        <v>3832</v>
      </c>
      <c r="O184" s="32" t="s">
        <v>3832</v>
      </c>
      <c r="P184" s="32" t="s">
        <v>212</v>
      </c>
      <c r="Q184" s="29">
        <v>412000</v>
      </c>
      <c r="R184" s="32" t="s">
        <v>3927</v>
      </c>
      <c r="S184" s="32" t="str">
        <f t="shared" si="6"/>
        <v>12018-000181</v>
      </c>
      <c r="T184" s="32" t="s">
        <v>4605</v>
      </c>
      <c r="U184" s="38" t="s">
        <v>1309</v>
      </c>
      <c r="V184" s="38" t="s">
        <v>1356</v>
      </c>
      <c r="W184" s="38" t="s">
        <v>1346</v>
      </c>
      <c r="X184" s="29">
        <v>1</v>
      </c>
      <c r="Y184" s="32" t="s">
        <v>4606</v>
      </c>
      <c r="Z184" s="31">
        <v>16250</v>
      </c>
      <c r="AA184" s="29">
        <f t="shared" ca="1" si="7"/>
        <v>74</v>
      </c>
      <c r="AB184" s="33" t="s">
        <v>218</v>
      </c>
      <c r="AC184" s="31">
        <v>42234</v>
      </c>
      <c r="AD184" s="276">
        <v>4</v>
      </c>
      <c r="AE184" s="276">
        <v>9</v>
      </c>
      <c r="AF184" s="276">
        <v>10</v>
      </c>
      <c r="AG184" s="29">
        <v>1</v>
      </c>
      <c r="AH184" s="294">
        <v>2</v>
      </c>
      <c r="AI184" s="294"/>
      <c r="AJ184" s="294"/>
      <c r="AK184" s="358">
        <f t="shared" si="8"/>
        <v>0</v>
      </c>
      <c r="AL184" s="288"/>
      <c r="AM184" s="288"/>
      <c r="AN184" s="288"/>
      <c r="AO184" s="288"/>
      <c r="AP184" s="29">
        <v>1</v>
      </c>
      <c r="AQ184" s="31"/>
      <c r="AR184" s="29"/>
      <c r="AS184" s="31"/>
      <c r="AT184" s="31"/>
      <c r="AU184" s="381"/>
      <c r="AV184" s="381"/>
    </row>
    <row r="185" spans="1:48" s="292" customFormat="1" ht="15" customHeight="1">
      <c r="A185" s="28">
        <v>182</v>
      </c>
      <c r="B185" s="29">
        <v>2018</v>
      </c>
      <c r="C185" s="30" t="s">
        <v>233</v>
      </c>
      <c r="D185" s="31">
        <v>43434</v>
      </c>
      <c r="E185" s="32" t="s">
        <v>205</v>
      </c>
      <c r="F185" s="32" t="s">
        <v>206</v>
      </c>
      <c r="G185" s="32" t="s">
        <v>207</v>
      </c>
      <c r="H185" s="32" t="s">
        <v>3917</v>
      </c>
      <c r="I185" s="32" t="s">
        <v>3918</v>
      </c>
      <c r="J185" s="32" t="s">
        <v>3919</v>
      </c>
      <c r="K185" s="29" t="s">
        <v>5306</v>
      </c>
      <c r="L185" s="32" t="s">
        <v>211</v>
      </c>
      <c r="M185" s="32" t="s">
        <v>211</v>
      </c>
      <c r="N185" s="32" t="s">
        <v>211</v>
      </c>
      <c r="O185" s="32" t="s">
        <v>211</v>
      </c>
      <c r="P185" s="32" t="s">
        <v>212</v>
      </c>
      <c r="Q185" s="29">
        <v>412100</v>
      </c>
      <c r="R185" s="32" t="s">
        <v>3935</v>
      </c>
      <c r="S185" s="32" t="str">
        <f t="shared" si="6"/>
        <v>12018-000182</v>
      </c>
      <c r="T185" s="32" t="s">
        <v>4607</v>
      </c>
      <c r="U185" s="38" t="s">
        <v>4608</v>
      </c>
      <c r="V185" s="38" t="s">
        <v>4609</v>
      </c>
      <c r="W185" s="38" t="s">
        <v>1643</v>
      </c>
      <c r="X185" s="29">
        <v>1</v>
      </c>
      <c r="Y185" s="32" t="s">
        <v>4610</v>
      </c>
      <c r="Z185" s="31">
        <v>18060</v>
      </c>
      <c r="AA185" s="29">
        <f t="shared" ca="1" si="7"/>
        <v>69</v>
      </c>
      <c r="AB185" s="33" t="s">
        <v>218</v>
      </c>
      <c r="AC185" s="31">
        <v>42852</v>
      </c>
      <c r="AD185" s="276">
        <v>1</v>
      </c>
      <c r="AE185" s="276">
        <v>1</v>
      </c>
      <c r="AF185" s="276">
        <v>11</v>
      </c>
      <c r="AG185" s="29">
        <v>1</v>
      </c>
      <c r="AH185" s="294">
        <v>2</v>
      </c>
      <c r="AI185" s="294"/>
      <c r="AJ185" s="294"/>
      <c r="AK185" s="358">
        <f t="shared" si="8"/>
        <v>0</v>
      </c>
      <c r="AL185" s="288"/>
      <c r="AM185" s="288"/>
      <c r="AN185" s="288"/>
      <c r="AO185" s="288"/>
      <c r="AP185" s="29">
        <v>1</v>
      </c>
      <c r="AQ185" s="31"/>
      <c r="AR185" s="29"/>
      <c r="AS185" s="31"/>
      <c r="AT185" s="31"/>
      <c r="AU185" s="381"/>
      <c r="AV185" s="381"/>
    </row>
    <row r="186" spans="1:48" s="292" customFormat="1" ht="15" customHeight="1">
      <c r="A186" s="28">
        <v>183</v>
      </c>
      <c r="B186" s="29">
        <v>2018</v>
      </c>
      <c r="C186" s="30" t="s">
        <v>233</v>
      </c>
      <c r="D186" s="31">
        <v>43434</v>
      </c>
      <c r="E186" s="32" t="s">
        <v>205</v>
      </c>
      <c r="F186" s="32" t="s">
        <v>206</v>
      </c>
      <c r="G186" s="32" t="s">
        <v>207</v>
      </c>
      <c r="H186" s="32" t="s">
        <v>3917</v>
      </c>
      <c r="I186" s="32" t="s">
        <v>3918</v>
      </c>
      <c r="J186" s="32" t="s">
        <v>3919</v>
      </c>
      <c r="K186" s="29" t="s">
        <v>5306</v>
      </c>
      <c r="L186" s="32" t="s">
        <v>211</v>
      </c>
      <c r="M186" s="32" t="s">
        <v>211</v>
      </c>
      <c r="N186" s="32" t="s">
        <v>211</v>
      </c>
      <c r="O186" s="32" t="s">
        <v>211</v>
      </c>
      <c r="P186" s="32" t="s">
        <v>212</v>
      </c>
      <c r="Q186" s="29">
        <v>412100</v>
      </c>
      <c r="R186" s="32" t="s">
        <v>3935</v>
      </c>
      <c r="S186" s="32" t="str">
        <f t="shared" si="6"/>
        <v>12018-000183</v>
      </c>
      <c r="T186" s="32" t="s">
        <v>4611</v>
      </c>
      <c r="U186" s="38" t="s">
        <v>4612</v>
      </c>
      <c r="V186" s="38" t="s">
        <v>1038</v>
      </c>
      <c r="W186" s="38" t="s">
        <v>1391</v>
      </c>
      <c r="X186" s="29">
        <v>1</v>
      </c>
      <c r="Y186" s="32" t="s">
        <v>4613</v>
      </c>
      <c r="Z186" s="31">
        <v>19763</v>
      </c>
      <c r="AA186" s="29">
        <f t="shared" ca="1" si="7"/>
        <v>64</v>
      </c>
      <c r="AB186" s="33" t="s">
        <v>218</v>
      </c>
      <c r="AC186" s="31">
        <v>42852</v>
      </c>
      <c r="AD186" s="276">
        <v>1</v>
      </c>
      <c r="AE186" s="276">
        <v>1</v>
      </c>
      <c r="AF186" s="276">
        <v>11</v>
      </c>
      <c r="AG186" s="29">
        <v>1</v>
      </c>
      <c r="AH186" s="294">
        <v>2</v>
      </c>
      <c r="AI186" s="294"/>
      <c r="AJ186" s="294"/>
      <c r="AK186" s="358">
        <f t="shared" si="8"/>
        <v>0</v>
      </c>
      <c r="AL186" s="288"/>
      <c r="AM186" s="288"/>
      <c r="AN186" s="288"/>
      <c r="AO186" s="288"/>
      <c r="AP186" s="29">
        <v>1</v>
      </c>
      <c r="AQ186" s="31"/>
      <c r="AR186" s="29"/>
      <c r="AS186" s="31"/>
      <c r="AT186" s="31"/>
      <c r="AU186" s="381"/>
      <c r="AV186" s="381"/>
    </row>
    <row r="187" spans="1:48" s="292" customFormat="1" ht="15" customHeight="1">
      <c r="A187" s="28">
        <v>184</v>
      </c>
      <c r="B187" s="29">
        <v>2018</v>
      </c>
      <c r="C187" s="30" t="s">
        <v>233</v>
      </c>
      <c r="D187" s="31">
        <v>43434</v>
      </c>
      <c r="E187" s="32" t="s">
        <v>205</v>
      </c>
      <c r="F187" s="32" t="s">
        <v>206</v>
      </c>
      <c r="G187" s="32" t="s">
        <v>207</v>
      </c>
      <c r="H187" s="32" t="s">
        <v>3917</v>
      </c>
      <c r="I187" s="32" t="s">
        <v>3918</v>
      </c>
      <c r="J187" s="32" t="s">
        <v>3919</v>
      </c>
      <c r="K187" s="356" t="s">
        <v>5681</v>
      </c>
      <c r="L187" s="32" t="s">
        <v>211</v>
      </c>
      <c r="M187" s="32" t="s">
        <v>211</v>
      </c>
      <c r="N187" s="32" t="s">
        <v>914</v>
      </c>
      <c r="O187" s="32" t="s">
        <v>914</v>
      </c>
      <c r="P187" s="32" t="s">
        <v>212</v>
      </c>
      <c r="Q187" s="29">
        <v>233000</v>
      </c>
      <c r="R187" s="32" t="s">
        <v>3920</v>
      </c>
      <c r="S187" s="32" t="str">
        <f t="shared" si="6"/>
        <v>12018-000184</v>
      </c>
      <c r="T187" s="32" t="s">
        <v>4614</v>
      </c>
      <c r="U187" s="38" t="s">
        <v>4615</v>
      </c>
      <c r="V187" s="38" t="s">
        <v>1654</v>
      </c>
      <c r="W187" s="38" t="s">
        <v>1571</v>
      </c>
      <c r="X187" s="29">
        <v>1</v>
      </c>
      <c r="Y187" s="32" t="s">
        <v>4616</v>
      </c>
      <c r="Z187" s="31">
        <v>15824</v>
      </c>
      <c r="AA187" s="29">
        <f t="shared" ca="1" si="7"/>
        <v>75</v>
      </c>
      <c r="AB187" s="33" t="s">
        <v>218</v>
      </c>
      <c r="AC187" s="31">
        <v>43087</v>
      </c>
      <c r="AD187" s="276">
        <v>4</v>
      </c>
      <c r="AE187" s="276">
        <v>1</v>
      </c>
      <c r="AF187" s="276">
        <v>10</v>
      </c>
      <c r="AG187" s="29">
        <v>1</v>
      </c>
      <c r="AH187" s="294">
        <v>2</v>
      </c>
      <c r="AI187" s="294"/>
      <c r="AJ187" s="294"/>
      <c r="AK187" s="358">
        <f t="shared" si="8"/>
        <v>0</v>
      </c>
      <c r="AL187" s="288"/>
      <c r="AM187" s="288"/>
      <c r="AN187" s="288"/>
      <c r="AO187" s="288"/>
      <c r="AP187" s="29">
        <v>1</v>
      </c>
      <c r="AQ187" s="31"/>
      <c r="AR187" s="29"/>
      <c r="AS187" s="31"/>
      <c r="AT187" s="31"/>
      <c r="AU187" s="381"/>
      <c r="AV187" s="381"/>
    </row>
    <row r="188" spans="1:48" s="292" customFormat="1" ht="15" customHeight="1">
      <c r="A188" s="28">
        <v>185</v>
      </c>
      <c r="B188" s="29">
        <v>2018</v>
      </c>
      <c r="C188" s="30" t="s">
        <v>233</v>
      </c>
      <c r="D188" s="31">
        <v>43434</v>
      </c>
      <c r="E188" s="32" t="s">
        <v>205</v>
      </c>
      <c r="F188" s="32" t="s">
        <v>206</v>
      </c>
      <c r="G188" s="32" t="s">
        <v>207</v>
      </c>
      <c r="H188" s="32" t="s">
        <v>3917</v>
      </c>
      <c r="I188" s="32" t="s">
        <v>3918</v>
      </c>
      <c r="J188" s="32" t="s">
        <v>3919</v>
      </c>
      <c r="K188" s="29" t="s">
        <v>5075</v>
      </c>
      <c r="L188" s="32" t="s">
        <v>211</v>
      </c>
      <c r="M188" s="32" t="s">
        <v>211</v>
      </c>
      <c r="N188" s="32" t="s">
        <v>3832</v>
      </c>
      <c r="O188" s="32" t="s">
        <v>3832</v>
      </c>
      <c r="P188" s="32" t="s">
        <v>212</v>
      </c>
      <c r="Q188" s="29">
        <v>412000</v>
      </c>
      <c r="R188" s="32" t="s">
        <v>3927</v>
      </c>
      <c r="S188" s="32" t="str">
        <f t="shared" si="6"/>
        <v>12018-000185</v>
      </c>
      <c r="T188" s="32" t="s">
        <v>4617</v>
      </c>
      <c r="U188" s="38" t="s">
        <v>4618</v>
      </c>
      <c r="V188" s="38" t="s">
        <v>4619</v>
      </c>
      <c r="W188" s="38" t="s">
        <v>4620</v>
      </c>
      <c r="X188" s="29">
        <v>1</v>
      </c>
      <c r="Y188" s="32" t="s">
        <v>4621</v>
      </c>
      <c r="Z188" s="31">
        <v>11310</v>
      </c>
      <c r="AA188" s="29">
        <f t="shared" ca="1" si="7"/>
        <v>87</v>
      </c>
      <c r="AB188" s="33" t="s">
        <v>218</v>
      </c>
      <c r="AC188" s="31">
        <v>42246</v>
      </c>
      <c r="AD188" s="276">
        <v>4</v>
      </c>
      <c r="AE188" s="276">
        <v>9</v>
      </c>
      <c r="AF188" s="276">
        <v>10</v>
      </c>
      <c r="AG188" s="29">
        <v>1</v>
      </c>
      <c r="AH188" s="294">
        <v>2</v>
      </c>
      <c r="AI188" s="294"/>
      <c r="AJ188" s="294"/>
      <c r="AK188" s="358">
        <f t="shared" si="8"/>
        <v>0</v>
      </c>
      <c r="AL188" s="288"/>
      <c r="AM188" s="288"/>
      <c r="AN188" s="288"/>
      <c r="AO188" s="288"/>
      <c r="AP188" s="29">
        <v>1</v>
      </c>
      <c r="AQ188" s="31"/>
      <c r="AR188" s="29"/>
      <c r="AS188" s="31"/>
      <c r="AT188" s="31"/>
      <c r="AU188" s="381"/>
      <c r="AV188" s="381"/>
    </row>
    <row r="189" spans="1:48" s="292" customFormat="1" ht="15" customHeight="1">
      <c r="A189" s="28">
        <v>186</v>
      </c>
      <c r="B189" s="29">
        <v>2018</v>
      </c>
      <c r="C189" s="30" t="s">
        <v>233</v>
      </c>
      <c r="D189" s="31">
        <v>43434</v>
      </c>
      <c r="E189" s="32" t="s">
        <v>205</v>
      </c>
      <c r="F189" s="32" t="s">
        <v>206</v>
      </c>
      <c r="G189" s="32" t="s">
        <v>207</v>
      </c>
      <c r="H189" s="32" t="s">
        <v>3917</v>
      </c>
      <c r="I189" s="32" t="s">
        <v>3918</v>
      </c>
      <c r="J189" s="32" t="s">
        <v>3919</v>
      </c>
      <c r="K189" s="29" t="s">
        <v>5682</v>
      </c>
      <c r="L189" s="32" t="s">
        <v>211</v>
      </c>
      <c r="M189" s="32" t="s">
        <v>211</v>
      </c>
      <c r="N189" s="32" t="s">
        <v>1745</v>
      </c>
      <c r="O189" s="32" t="s">
        <v>1745</v>
      </c>
      <c r="P189" s="32" t="s">
        <v>212</v>
      </c>
      <c r="Q189" s="29"/>
      <c r="R189" s="32" t="s">
        <v>3965</v>
      </c>
      <c r="S189" s="32" t="str">
        <f t="shared" si="6"/>
        <v>12018-000186</v>
      </c>
      <c r="T189" s="32" t="s">
        <v>4622</v>
      </c>
      <c r="U189" s="38" t="s">
        <v>4623</v>
      </c>
      <c r="V189" s="38" t="s">
        <v>1324</v>
      </c>
      <c r="W189" s="38" t="s">
        <v>4624</v>
      </c>
      <c r="X189" s="29">
        <v>1</v>
      </c>
      <c r="Y189" s="32" t="s">
        <v>4625</v>
      </c>
      <c r="Z189" s="31">
        <v>17672</v>
      </c>
      <c r="AA189" s="29">
        <f t="shared" ca="1" si="7"/>
        <v>70</v>
      </c>
      <c r="AB189" s="33" t="s">
        <v>218</v>
      </c>
      <c r="AC189" s="31">
        <v>43005</v>
      </c>
      <c r="AD189" s="276">
        <v>4</v>
      </c>
      <c r="AE189" s="276">
        <v>9</v>
      </c>
      <c r="AF189" s="276">
        <v>10</v>
      </c>
      <c r="AG189" s="29">
        <v>1</v>
      </c>
      <c r="AH189" s="294">
        <v>2</v>
      </c>
      <c r="AI189" s="294"/>
      <c r="AJ189" s="294"/>
      <c r="AK189" s="358">
        <f t="shared" si="8"/>
        <v>0</v>
      </c>
      <c r="AL189" s="288"/>
      <c r="AM189" s="288"/>
      <c r="AN189" s="288"/>
      <c r="AO189" s="288"/>
      <c r="AP189" s="29">
        <v>1</v>
      </c>
      <c r="AQ189" s="31">
        <v>43235</v>
      </c>
      <c r="AR189" s="29">
        <v>10</v>
      </c>
      <c r="AS189" s="31"/>
      <c r="AT189" s="31"/>
      <c r="AU189" s="381"/>
      <c r="AV189" s="381"/>
    </row>
    <row r="190" spans="1:48" s="292" customFormat="1" ht="15" customHeight="1">
      <c r="A190" s="28">
        <v>187</v>
      </c>
      <c r="B190" s="29">
        <v>2018</v>
      </c>
      <c r="C190" s="30" t="s">
        <v>233</v>
      </c>
      <c r="D190" s="31">
        <v>43434</v>
      </c>
      <c r="E190" s="32" t="s">
        <v>205</v>
      </c>
      <c r="F190" s="32" t="s">
        <v>206</v>
      </c>
      <c r="G190" s="32" t="s">
        <v>207</v>
      </c>
      <c r="H190" s="32" t="s">
        <v>3917</v>
      </c>
      <c r="I190" s="32" t="s">
        <v>3918</v>
      </c>
      <c r="J190" s="32" t="s">
        <v>3919</v>
      </c>
      <c r="K190" s="29" t="s">
        <v>5680</v>
      </c>
      <c r="L190" s="32" t="s">
        <v>211</v>
      </c>
      <c r="M190" s="32" t="s">
        <v>211</v>
      </c>
      <c r="N190" s="32" t="s">
        <v>851</v>
      </c>
      <c r="O190" s="32" t="s">
        <v>851</v>
      </c>
      <c r="P190" s="32" t="s">
        <v>212</v>
      </c>
      <c r="Q190" s="29">
        <v>412200</v>
      </c>
      <c r="R190" s="32" t="s">
        <v>3931</v>
      </c>
      <c r="S190" s="32" t="str">
        <f t="shared" si="6"/>
        <v>12018-000187</v>
      </c>
      <c r="T190" s="32" t="s">
        <v>4626</v>
      </c>
      <c r="U190" s="38" t="s">
        <v>1200</v>
      </c>
      <c r="V190" s="38" t="s">
        <v>4627</v>
      </c>
      <c r="W190" s="38" t="s">
        <v>918</v>
      </c>
      <c r="X190" s="29">
        <v>1</v>
      </c>
      <c r="Y190" s="32" t="s">
        <v>4628</v>
      </c>
      <c r="Z190" s="31">
        <v>12226</v>
      </c>
      <c r="AA190" s="29">
        <f t="shared" ca="1" si="7"/>
        <v>85</v>
      </c>
      <c r="AB190" s="33" t="s">
        <v>220</v>
      </c>
      <c r="AC190" s="31">
        <v>42826</v>
      </c>
      <c r="AD190" s="276">
        <v>4</v>
      </c>
      <c r="AE190" s="276">
        <v>2</v>
      </c>
      <c r="AF190" s="276">
        <v>7</v>
      </c>
      <c r="AG190" s="29">
        <v>1</v>
      </c>
      <c r="AH190" s="294">
        <v>2</v>
      </c>
      <c r="AI190" s="294"/>
      <c r="AJ190" s="294"/>
      <c r="AK190" s="358">
        <f t="shared" si="8"/>
        <v>0</v>
      </c>
      <c r="AL190" s="288"/>
      <c r="AM190" s="288"/>
      <c r="AN190" s="288"/>
      <c r="AO190" s="288"/>
      <c r="AP190" s="29">
        <v>1</v>
      </c>
      <c r="AQ190" s="31"/>
      <c r="AR190" s="29"/>
      <c r="AS190" s="31"/>
      <c r="AT190" s="31"/>
      <c r="AU190" s="381"/>
      <c r="AV190" s="381"/>
    </row>
    <row r="191" spans="1:48" s="292" customFormat="1" ht="15" customHeight="1">
      <c r="A191" s="28">
        <v>188</v>
      </c>
      <c r="B191" s="29">
        <v>2018</v>
      </c>
      <c r="C191" s="30" t="s">
        <v>233</v>
      </c>
      <c r="D191" s="31">
        <v>43434</v>
      </c>
      <c r="E191" s="32" t="s">
        <v>205</v>
      </c>
      <c r="F191" s="32" t="s">
        <v>206</v>
      </c>
      <c r="G191" s="32" t="s">
        <v>207</v>
      </c>
      <c r="H191" s="32" t="s">
        <v>3917</v>
      </c>
      <c r="I191" s="32" t="s">
        <v>3918</v>
      </c>
      <c r="J191" s="32" t="s">
        <v>3919</v>
      </c>
      <c r="K191" s="356" t="s">
        <v>5681</v>
      </c>
      <c r="L191" s="32" t="s">
        <v>211</v>
      </c>
      <c r="M191" s="32" t="s">
        <v>211</v>
      </c>
      <c r="N191" s="32" t="s">
        <v>914</v>
      </c>
      <c r="O191" s="32" t="s">
        <v>914</v>
      </c>
      <c r="P191" s="32" t="s">
        <v>212</v>
      </c>
      <c r="Q191" s="29">
        <v>233000</v>
      </c>
      <c r="R191" s="32" t="s">
        <v>3920</v>
      </c>
      <c r="S191" s="32" t="str">
        <f t="shared" si="6"/>
        <v>12018-000188</v>
      </c>
      <c r="T191" s="32" t="s">
        <v>4629</v>
      </c>
      <c r="U191" s="38" t="s">
        <v>1203</v>
      </c>
      <c r="V191" s="38" t="s">
        <v>4630</v>
      </c>
      <c r="W191" s="38" t="s">
        <v>4631</v>
      </c>
      <c r="X191" s="29">
        <v>1</v>
      </c>
      <c r="Y191" s="32" t="s">
        <v>4632</v>
      </c>
      <c r="Z191" s="31">
        <v>24653</v>
      </c>
      <c r="AA191" s="29">
        <f t="shared" ca="1" si="7"/>
        <v>51</v>
      </c>
      <c r="AB191" s="33" t="s">
        <v>220</v>
      </c>
      <c r="AC191" s="31">
        <v>42886</v>
      </c>
      <c r="AD191" s="276">
        <v>4</v>
      </c>
      <c r="AE191" s="276">
        <v>1</v>
      </c>
      <c r="AF191" s="276">
        <v>11</v>
      </c>
      <c r="AG191" s="29">
        <v>1</v>
      </c>
      <c r="AH191" s="294">
        <v>2</v>
      </c>
      <c r="AI191" s="294"/>
      <c r="AJ191" s="294"/>
      <c r="AK191" s="358">
        <f t="shared" si="8"/>
        <v>0</v>
      </c>
      <c r="AL191" s="288"/>
      <c r="AM191" s="288"/>
      <c r="AN191" s="288"/>
      <c r="AO191" s="288"/>
      <c r="AP191" s="29">
        <v>1</v>
      </c>
      <c r="AQ191" s="31"/>
      <c r="AR191" s="29"/>
      <c r="AS191" s="31"/>
      <c r="AT191" s="31"/>
      <c r="AU191" s="381"/>
      <c r="AV191" s="381"/>
    </row>
    <row r="192" spans="1:48" s="292" customFormat="1" ht="15" customHeight="1">
      <c r="A192" s="28">
        <v>189</v>
      </c>
      <c r="B192" s="29">
        <v>2018</v>
      </c>
      <c r="C192" s="30" t="s">
        <v>233</v>
      </c>
      <c r="D192" s="31">
        <v>43434</v>
      </c>
      <c r="E192" s="32" t="s">
        <v>205</v>
      </c>
      <c r="F192" s="32" t="s">
        <v>206</v>
      </c>
      <c r="G192" s="32" t="s">
        <v>207</v>
      </c>
      <c r="H192" s="32" t="s">
        <v>3917</v>
      </c>
      <c r="I192" s="32" t="s">
        <v>3918</v>
      </c>
      <c r="J192" s="32" t="s">
        <v>3919</v>
      </c>
      <c r="K192" s="29" t="s">
        <v>5680</v>
      </c>
      <c r="L192" s="32" t="s">
        <v>211</v>
      </c>
      <c r="M192" s="32" t="s">
        <v>211</v>
      </c>
      <c r="N192" s="32" t="s">
        <v>851</v>
      </c>
      <c r="O192" s="32" t="s">
        <v>851</v>
      </c>
      <c r="P192" s="32" t="s">
        <v>212</v>
      </c>
      <c r="Q192" s="29">
        <v>412200</v>
      </c>
      <c r="R192" s="32" t="s">
        <v>3931</v>
      </c>
      <c r="S192" s="32" t="str">
        <f t="shared" si="6"/>
        <v>12018-000189</v>
      </c>
      <c r="T192" s="32" t="s">
        <v>4633</v>
      </c>
      <c r="U192" s="38" t="s">
        <v>4634</v>
      </c>
      <c r="V192" s="38" t="s">
        <v>4635</v>
      </c>
      <c r="W192" s="38" t="s">
        <v>4636</v>
      </c>
      <c r="X192" s="29">
        <v>1</v>
      </c>
      <c r="Y192" s="32" t="s">
        <v>4637</v>
      </c>
      <c r="Z192" s="31">
        <v>19206</v>
      </c>
      <c r="AA192" s="29">
        <f t="shared" ca="1" si="7"/>
        <v>66</v>
      </c>
      <c r="AB192" s="33" t="s">
        <v>218</v>
      </c>
      <c r="AC192" s="31">
        <v>42852</v>
      </c>
      <c r="AD192" s="276">
        <v>4</v>
      </c>
      <c r="AE192" s="276">
        <v>2</v>
      </c>
      <c r="AF192" s="276">
        <v>10</v>
      </c>
      <c r="AG192" s="29">
        <v>1</v>
      </c>
      <c r="AH192" s="294">
        <v>2</v>
      </c>
      <c r="AI192" s="294"/>
      <c r="AJ192" s="294"/>
      <c r="AK192" s="358">
        <f t="shared" si="8"/>
        <v>0</v>
      </c>
      <c r="AL192" s="288"/>
      <c r="AM192" s="288"/>
      <c r="AN192" s="288"/>
      <c r="AO192" s="288"/>
      <c r="AP192" s="29">
        <v>1</v>
      </c>
      <c r="AQ192" s="31"/>
      <c r="AR192" s="29"/>
      <c r="AS192" s="31"/>
      <c r="AT192" s="31"/>
      <c r="AU192" s="381"/>
      <c r="AV192" s="381"/>
    </row>
    <row r="193" spans="1:48" s="292" customFormat="1" ht="15" customHeight="1">
      <c r="A193" s="28">
        <v>190</v>
      </c>
      <c r="B193" s="29">
        <v>2018</v>
      </c>
      <c r="C193" s="30" t="s">
        <v>233</v>
      </c>
      <c r="D193" s="31">
        <v>43434</v>
      </c>
      <c r="E193" s="32" t="s">
        <v>205</v>
      </c>
      <c r="F193" s="32" t="s">
        <v>206</v>
      </c>
      <c r="G193" s="32" t="s">
        <v>207</v>
      </c>
      <c r="H193" s="32" t="s">
        <v>3917</v>
      </c>
      <c r="I193" s="32" t="s">
        <v>3918</v>
      </c>
      <c r="J193" s="32" t="s">
        <v>3919</v>
      </c>
      <c r="K193" s="29" t="s">
        <v>5680</v>
      </c>
      <c r="L193" s="32" t="s">
        <v>211</v>
      </c>
      <c r="M193" s="32" t="s">
        <v>211</v>
      </c>
      <c r="N193" s="32" t="s">
        <v>851</v>
      </c>
      <c r="O193" s="32" t="s">
        <v>851</v>
      </c>
      <c r="P193" s="32" t="s">
        <v>212</v>
      </c>
      <c r="Q193" s="29">
        <v>412200</v>
      </c>
      <c r="R193" s="32" t="s">
        <v>3931</v>
      </c>
      <c r="S193" s="32" t="str">
        <f t="shared" si="6"/>
        <v>12018-000190</v>
      </c>
      <c r="T193" s="32" t="s">
        <v>4638</v>
      </c>
      <c r="U193" s="38" t="s">
        <v>4639</v>
      </c>
      <c r="V193" s="38" t="s">
        <v>4640</v>
      </c>
      <c r="W193" s="38" t="s">
        <v>4641</v>
      </c>
      <c r="X193" s="29">
        <v>1</v>
      </c>
      <c r="Y193" s="32" t="s">
        <v>4642</v>
      </c>
      <c r="Z193" s="31">
        <v>9726</v>
      </c>
      <c r="AA193" s="29">
        <f t="shared" ca="1" si="7"/>
        <v>92</v>
      </c>
      <c r="AB193" s="33" t="s">
        <v>218</v>
      </c>
      <c r="AC193" s="31">
        <v>42852</v>
      </c>
      <c r="AD193" s="276">
        <v>4</v>
      </c>
      <c r="AE193" s="276">
        <v>2</v>
      </c>
      <c r="AF193" s="276">
        <v>10</v>
      </c>
      <c r="AG193" s="29">
        <v>1</v>
      </c>
      <c r="AH193" s="294">
        <v>2</v>
      </c>
      <c r="AI193" s="294"/>
      <c r="AJ193" s="294"/>
      <c r="AK193" s="358">
        <f t="shared" si="8"/>
        <v>0</v>
      </c>
      <c r="AL193" s="288"/>
      <c r="AM193" s="288"/>
      <c r="AN193" s="288"/>
      <c r="AO193" s="288"/>
      <c r="AP193" s="29">
        <v>1</v>
      </c>
      <c r="AQ193" s="31"/>
      <c r="AR193" s="29"/>
      <c r="AS193" s="31"/>
      <c r="AT193" s="31"/>
      <c r="AU193" s="381"/>
      <c r="AV193" s="381"/>
    </row>
    <row r="194" spans="1:48" s="292" customFormat="1" ht="15" customHeight="1">
      <c r="A194" s="28">
        <v>191</v>
      </c>
      <c r="B194" s="29">
        <v>2018</v>
      </c>
      <c r="C194" s="30" t="s">
        <v>233</v>
      </c>
      <c r="D194" s="31">
        <v>43434</v>
      </c>
      <c r="E194" s="32" t="s">
        <v>205</v>
      </c>
      <c r="F194" s="32" t="s">
        <v>206</v>
      </c>
      <c r="G194" s="32" t="s">
        <v>207</v>
      </c>
      <c r="H194" s="32" t="s">
        <v>3917</v>
      </c>
      <c r="I194" s="32" t="s">
        <v>3918</v>
      </c>
      <c r="J194" s="32" t="s">
        <v>3919</v>
      </c>
      <c r="K194" s="29" t="s">
        <v>5680</v>
      </c>
      <c r="L194" s="32" t="s">
        <v>211</v>
      </c>
      <c r="M194" s="32" t="s">
        <v>211</v>
      </c>
      <c r="N194" s="32" t="s">
        <v>851</v>
      </c>
      <c r="O194" s="32" t="s">
        <v>851</v>
      </c>
      <c r="P194" s="32" t="s">
        <v>212</v>
      </c>
      <c r="Q194" s="29">
        <v>412200</v>
      </c>
      <c r="R194" s="32" t="s">
        <v>3931</v>
      </c>
      <c r="S194" s="32" t="str">
        <f t="shared" si="6"/>
        <v>12018-000191</v>
      </c>
      <c r="T194" s="32" t="s">
        <v>4643</v>
      </c>
      <c r="U194" s="38" t="s">
        <v>4644</v>
      </c>
      <c r="V194" s="38" t="s">
        <v>4645</v>
      </c>
      <c r="W194" s="38" t="s">
        <v>4646</v>
      </c>
      <c r="X194" s="29">
        <v>1</v>
      </c>
      <c r="Y194" s="32">
        <v>47026822</v>
      </c>
      <c r="Z194" s="31">
        <v>14071</v>
      </c>
      <c r="AA194" s="29">
        <f t="shared" ca="1" si="7"/>
        <v>80</v>
      </c>
      <c r="AB194" s="33" t="s">
        <v>218</v>
      </c>
      <c r="AC194" s="31">
        <v>43006</v>
      </c>
      <c r="AD194" s="276">
        <v>4</v>
      </c>
      <c r="AE194" s="276">
        <v>2</v>
      </c>
      <c r="AF194" s="276">
        <v>10</v>
      </c>
      <c r="AG194" s="29">
        <v>1</v>
      </c>
      <c r="AH194" s="294">
        <v>2</v>
      </c>
      <c r="AI194" s="294"/>
      <c r="AJ194" s="294"/>
      <c r="AK194" s="358">
        <f t="shared" si="8"/>
        <v>0</v>
      </c>
      <c r="AL194" s="288"/>
      <c r="AM194" s="288"/>
      <c r="AN194" s="288"/>
      <c r="AO194" s="288"/>
      <c r="AP194" s="29">
        <v>2</v>
      </c>
      <c r="AQ194" s="31">
        <v>43334</v>
      </c>
      <c r="AR194" s="29">
        <v>6</v>
      </c>
      <c r="AS194" s="31"/>
      <c r="AT194" s="376">
        <v>43334</v>
      </c>
      <c r="AU194" s="381"/>
      <c r="AV194" s="381"/>
    </row>
    <row r="195" spans="1:48" s="292" customFormat="1" ht="15" customHeight="1">
      <c r="A195" s="28">
        <v>192</v>
      </c>
      <c r="B195" s="29">
        <v>2018</v>
      </c>
      <c r="C195" s="30" t="s">
        <v>233</v>
      </c>
      <c r="D195" s="31">
        <v>43434</v>
      </c>
      <c r="E195" s="32" t="s">
        <v>205</v>
      </c>
      <c r="F195" s="32" t="s">
        <v>206</v>
      </c>
      <c r="G195" s="32" t="s">
        <v>207</v>
      </c>
      <c r="H195" s="32" t="s">
        <v>3917</v>
      </c>
      <c r="I195" s="32" t="s">
        <v>3918</v>
      </c>
      <c r="J195" s="32" t="s">
        <v>3919</v>
      </c>
      <c r="K195" s="29" t="s">
        <v>5680</v>
      </c>
      <c r="L195" s="32" t="s">
        <v>211</v>
      </c>
      <c r="M195" s="32" t="s">
        <v>211</v>
      </c>
      <c r="N195" s="32" t="s">
        <v>851</v>
      </c>
      <c r="O195" s="32" t="s">
        <v>851</v>
      </c>
      <c r="P195" s="32" t="s">
        <v>212</v>
      </c>
      <c r="Q195" s="29">
        <v>412200</v>
      </c>
      <c r="R195" s="32" t="s">
        <v>3931</v>
      </c>
      <c r="S195" s="32" t="str">
        <f t="shared" si="6"/>
        <v>12018-000192</v>
      </c>
      <c r="T195" s="32" t="s">
        <v>4647</v>
      </c>
      <c r="U195" s="38" t="s">
        <v>4648</v>
      </c>
      <c r="V195" s="38" t="s">
        <v>4649</v>
      </c>
      <c r="W195" s="38" t="s">
        <v>1371</v>
      </c>
      <c r="X195" s="29">
        <v>1</v>
      </c>
      <c r="Y195" s="32" t="s">
        <v>4650</v>
      </c>
      <c r="Z195" s="31">
        <v>15950</v>
      </c>
      <c r="AA195" s="29">
        <f t="shared" ca="1" si="7"/>
        <v>75</v>
      </c>
      <c r="AB195" s="33" t="s">
        <v>218</v>
      </c>
      <c r="AC195" s="31">
        <v>43081</v>
      </c>
      <c r="AD195" s="276">
        <v>4</v>
      </c>
      <c r="AE195" s="276">
        <v>1</v>
      </c>
      <c r="AF195" s="276">
        <v>10</v>
      </c>
      <c r="AG195" s="29">
        <v>1</v>
      </c>
      <c r="AH195" s="294">
        <v>2</v>
      </c>
      <c r="AI195" s="294"/>
      <c r="AJ195" s="294"/>
      <c r="AK195" s="358">
        <f t="shared" si="8"/>
        <v>0</v>
      </c>
      <c r="AL195" s="288"/>
      <c r="AM195" s="288"/>
      <c r="AN195" s="288"/>
      <c r="AO195" s="288"/>
      <c r="AP195" s="29">
        <v>1</v>
      </c>
      <c r="AQ195" s="31"/>
      <c r="AR195" s="29"/>
      <c r="AS195" s="31"/>
      <c r="AT195" s="31"/>
      <c r="AU195" s="381"/>
      <c r="AV195" s="381"/>
    </row>
    <row r="196" spans="1:48" s="292" customFormat="1" ht="15" customHeight="1">
      <c r="A196" s="28">
        <v>193</v>
      </c>
      <c r="B196" s="29">
        <v>2018</v>
      </c>
      <c r="C196" s="30" t="s">
        <v>233</v>
      </c>
      <c r="D196" s="31">
        <v>43434</v>
      </c>
      <c r="E196" s="32" t="s">
        <v>205</v>
      </c>
      <c r="F196" s="32" t="s">
        <v>206</v>
      </c>
      <c r="G196" s="32" t="s">
        <v>207</v>
      </c>
      <c r="H196" s="32" t="s">
        <v>3917</v>
      </c>
      <c r="I196" s="32" t="s">
        <v>3918</v>
      </c>
      <c r="J196" s="32" t="s">
        <v>3919</v>
      </c>
      <c r="K196" s="29" t="s">
        <v>5680</v>
      </c>
      <c r="L196" s="32" t="s">
        <v>211</v>
      </c>
      <c r="M196" s="32" t="s">
        <v>211</v>
      </c>
      <c r="N196" s="32" t="s">
        <v>851</v>
      </c>
      <c r="O196" s="32" t="s">
        <v>851</v>
      </c>
      <c r="P196" s="32" t="s">
        <v>212</v>
      </c>
      <c r="Q196" s="29">
        <v>412200</v>
      </c>
      <c r="R196" s="32" t="s">
        <v>3931</v>
      </c>
      <c r="S196" s="32" t="str">
        <f t="shared" ref="S196:S259" si="9">+CONCATENATE(12018,"-","000",A196)</f>
        <v>12018-000193</v>
      </c>
      <c r="T196" s="32" t="s">
        <v>4651</v>
      </c>
      <c r="U196" s="38" t="s">
        <v>1636</v>
      </c>
      <c r="V196" s="38" t="s">
        <v>4652</v>
      </c>
      <c r="W196" s="38" t="s">
        <v>4653</v>
      </c>
      <c r="X196" s="29">
        <v>1</v>
      </c>
      <c r="Y196" s="32" t="s">
        <v>4654</v>
      </c>
      <c r="Z196" s="31">
        <v>11032</v>
      </c>
      <c r="AA196" s="29">
        <f t="shared" ref="AA196:AA259" ca="1" si="10">+DATEDIF(Z196,TODAY(),"y")</f>
        <v>88</v>
      </c>
      <c r="AB196" s="33" t="s">
        <v>218</v>
      </c>
      <c r="AC196" s="31">
        <v>42852</v>
      </c>
      <c r="AD196" s="276">
        <v>4</v>
      </c>
      <c r="AE196" s="276">
        <v>2</v>
      </c>
      <c r="AF196" s="276">
        <v>10</v>
      </c>
      <c r="AG196" s="29">
        <v>1</v>
      </c>
      <c r="AH196" s="294">
        <v>2</v>
      </c>
      <c r="AI196" s="294"/>
      <c r="AJ196" s="294"/>
      <c r="AK196" s="358">
        <f t="shared" ref="AK196:AK259" si="11">+COUNTIF(AH196:AJ196,1)</f>
        <v>0</v>
      </c>
      <c r="AL196" s="288"/>
      <c r="AM196" s="288"/>
      <c r="AN196" s="288"/>
      <c r="AO196" s="288"/>
      <c r="AP196" s="29">
        <v>2</v>
      </c>
      <c r="AQ196" s="31">
        <v>43384</v>
      </c>
      <c r="AR196" s="29">
        <v>6</v>
      </c>
      <c r="AS196" s="31"/>
      <c r="AT196" s="376">
        <v>43384</v>
      </c>
      <c r="AU196" s="381"/>
      <c r="AV196" s="381"/>
    </row>
    <row r="197" spans="1:48" s="292" customFormat="1" ht="15" customHeight="1">
      <c r="A197" s="28">
        <v>194</v>
      </c>
      <c r="B197" s="29">
        <v>2018</v>
      </c>
      <c r="C197" s="30" t="s">
        <v>233</v>
      </c>
      <c r="D197" s="31">
        <v>43434</v>
      </c>
      <c r="E197" s="32" t="s">
        <v>205</v>
      </c>
      <c r="F197" s="32" t="s">
        <v>206</v>
      </c>
      <c r="G197" s="32" t="s">
        <v>207</v>
      </c>
      <c r="H197" s="32" t="s">
        <v>3917</v>
      </c>
      <c r="I197" s="32" t="s">
        <v>3918</v>
      </c>
      <c r="J197" s="32" t="s">
        <v>3919</v>
      </c>
      <c r="K197" s="356" t="s">
        <v>5681</v>
      </c>
      <c r="L197" s="32" t="s">
        <v>211</v>
      </c>
      <c r="M197" s="32" t="s">
        <v>211</v>
      </c>
      <c r="N197" s="32" t="s">
        <v>914</v>
      </c>
      <c r="O197" s="32" t="s">
        <v>914</v>
      </c>
      <c r="P197" s="32" t="s">
        <v>212</v>
      </c>
      <c r="Q197" s="29">
        <v>233000</v>
      </c>
      <c r="R197" s="32" t="s">
        <v>3920</v>
      </c>
      <c r="S197" s="32" t="str">
        <f t="shared" si="9"/>
        <v>12018-000194</v>
      </c>
      <c r="T197" s="32" t="s">
        <v>4655</v>
      </c>
      <c r="U197" s="38" t="s">
        <v>4656</v>
      </c>
      <c r="V197" s="38" t="s">
        <v>4657</v>
      </c>
      <c r="W197" s="38" t="s">
        <v>4658</v>
      </c>
      <c r="X197" s="29">
        <v>1</v>
      </c>
      <c r="Y197" s="32" t="s">
        <v>4659</v>
      </c>
      <c r="Z197" s="31">
        <v>14600</v>
      </c>
      <c r="AA197" s="29">
        <f t="shared" ca="1" si="10"/>
        <v>78</v>
      </c>
      <c r="AB197" s="33" t="s">
        <v>220</v>
      </c>
      <c r="AC197" s="31">
        <v>42803</v>
      </c>
      <c r="AD197" s="276">
        <v>1</v>
      </c>
      <c r="AE197" s="276">
        <v>2</v>
      </c>
      <c r="AF197" s="276">
        <v>10</v>
      </c>
      <c r="AG197" s="29">
        <v>1</v>
      </c>
      <c r="AH197" s="294">
        <v>2</v>
      </c>
      <c r="AI197" s="294"/>
      <c r="AJ197" s="294"/>
      <c r="AK197" s="358">
        <f t="shared" si="11"/>
        <v>0</v>
      </c>
      <c r="AL197" s="288"/>
      <c r="AM197" s="288"/>
      <c r="AN197" s="288"/>
      <c r="AO197" s="288"/>
      <c r="AP197" s="29">
        <v>1</v>
      </c>
      <c r="AQ197" s="31"/>
      <c r="AR197" s="29"/>
      <c r="AS197" s="31"/>
      <c r="AT197" s="31"/>
      <c r="AU197" s="381"/>
      <c r="AV197" s="381"/>
    </row>
    <row r="198" spans="1:48" s="292" customFormat="1" ht="15" customHeight="1">
      <c r="A198" s="28">
        <v>195</v>
      </c>
      <c r="B198" s="29">
        <v>2018</v>
      </c>
      <c r="C198" s="30" t="s">
        <v>233</v>
      </c>
      <c r="D198" s="31">
        <v>43434</v>
      </c>
      <c r="E198" s="32" t="s">
        <v>205</v>
      </c>
      <c r="F198" s="32" t="s">
        <v>206</v>
      </c>
      <c r="G198" s="32" t="s">
        <v>207</v>
      </c>
      <c r="H198" s="32" t="s">
        <v>3917</v>
      </c>
      <c r="I198" s="32" t="s">
        <v>3918</v>
      </c>
      <c r="J198" s="32" t="s">
        <v>3919</v>
      </c>
      <c r="K198" s="29" t="s">
        <v>5680</v>
      </c>
      <c r="L198" s="32" t="s">
        <v>211</v>
      </c>
      <c r="M198" s="32" t="s">
        <v>211</v>
      </c>
      <c r="N198" s="32" t="s">
        <v>851</v>
      </c>
      <c r="O198" s="32" t="s">
        <v>851</v>
      </c>
      <c r="P198" s="32" t="s">
        <v>212</v>
      </c>
      <c r="Q198" s="29">
        <v>412200</v>
      </c>
      <c r="R198" s="32" t="s">
        <v>3931</v>
      </c>
      <c r="S198" s="32" t="str">
        <f t="shared" si="9"/>
        <v>12018-000195</v>
      </c>
      <c r="T198" s="32" t="s">
        <v>4660</v>
      </c>
      <c r="U198" s="38" t="s">
        <v>4661</v>
      </c>
      <c r="V198" s="38" t="s">
        <v>4662</v>
      </c>
      <c r="W198" s="38" t="s">
        <v>4663</v>
      </c>
      <c r="X198" s="29">
        <v>1</v>
      </c>
      <c r="Y198" s="32" t="s">
        <v>4664</v>
      </c>
      <c r="Z198" s="31">
        <v>16974</v>
      </c>
      <c r="AA198" s="29">
        <f t="shared" ca="1" si="10"/>
        <v>72</v>
      </c>
      <c r="AB198" s="33" t="s">
        <v>220</v>
      </c>
      <c r="AC198" s="31">
        <v>43081</v>
      </c>
      <c r="AD198" s="276">
        <v>4</v>
      </c>
      <c r="AE198" s="276">
        <v>1</v>
      </c>
      <c r="AF198" s="276">
        <v>10</v>
      </c>
      <c r="AG198" s="29">
        <v>1</v>
      </c>
      <c r="AH198" s="294">
        <v>2</v>
      </c>
      <c r="AI198" s="294"/>
      <c r="AJ198" s="294"/>
      <c r="AK198" s="358">
        <f t="shared" si="11"/>
        <v>0</v>
      </c>
      <c r="AL198" s="288"/>
      <c r="AM198" s="288"/>
      <c r="AN198" s="288"/>
      <c r="AO198" s="288"/>
      <c r="AP198" s="29">
        <v>1</v>
      </c>
      <c r="AQ198" s="31"/>
      <c r="AR198" s="29"/>
      <c r="AS198" s="31"/>
      <c r="AT198" s="31"/>
      <c r="AU198" s="381"/>
      <c r="AV198" s="381"/>
    </row>
    <row r="199" spans="1:48" s="292" customFormat="1" ht="15" customHeight="1">
      <c r="A199" s="28">
        <v>196</v>
      </c>
      <c r="B199" s="29">
        <v>2018</v>
      </c>
      <c r="C199" s="30" t="s">
        <v>233</v>
      </c>
      <c r="D199" s="31">
        <v>43434</v>
      </c>
      <c r="E199" s="32" t="s">
        <v>205</v>
      </c>
      <c r="F199" s="32" t="s">
        <v>206</v>
      </c>
      <c r="G199" s="32" t="s">
        <v>207</v>
      </c>
      <c r="H199" s="32" t="s">
        <v>3917</v>
      </c>
      <c r="I199" s="32" t="s">
        <v>3918</v>
      </c>
      <c r="J199" s="32" t="s">
        <v>3919</v>
      </c>
      <c r="K199" s="29" t="s">
        <v>5682</v>
      </c>
      <c r="L199" s="32" t="s">
        <v>211</v>
      </c>
      <c r="M199" s="32" t="s">
        <v>211</v>
      </c>
      <c r="N199" s="32" t="s">
        <v>1745</v>
      </c>
      <c r="O199" s="32" t="s">
        <v>1745</v>
      </c>
      <c r="P199" s="32" t="s">
        <v>212</v>
      </c>
      <c r="Q199" s="29"/>
      <c r="R199" s="282" t="s">
        <v>3965</v>
      </c>
      <c r="S199" s="32" t="str">
        <f t="shared" si="9"/>
        <v>12018-000196</v>
      </c>
      <c r="T199" s="32" t="s">
        <v>4665</v>
      </c>
      <c r="U199" s="38" t="s">
        <v>4666</v>
      </c>
      <c r="V199" s="38" t="s">
        <v>4667</v>
      </c>
      <c r="W199" s="38" t="s">
        <v>4668</v>
      </c>
      <c r="X199" s="29">
        <v>1</v>
      </c>
      <c r="Y199" s="32" t="s">
        <v>4669</v>
      </c>
      <c r="Z199" s="31">
        <v>13868</v>
      </c>
      <c r="AA199" s="29">
        <f t="shared" ca="1" si="10"/>
        <v>80</v>
      </c>
      <c r="AB199" s="33" t="s">
        <v>220</v>
      </c>
      <c r="AC199" s="31">
        <v>42852</v>
      </c>
      <c r="AD199" s="276">
        <v>4</v>
      </c>
      <c r="AE199" s="276">
        <v>1</v>
      </c>
      <c r="AF199" s="276">
        <v>11</v>
      </c>
      <c r="AG199" s="29">
        <v>1</v>
      </c>
      <c r="AH199" s="294">
        <v>2</v>
      </c>
      <c r="AI199" s="294"/>
      <c r="AJ199" s="294"/>
      <c r="AK199" s="358">
        <f t="shared" si="11"/>
        <v>0</v>
      </c>
      <c r="AL199" s="288"/>
      <c r="AM199" s="288"/>
      <c r="AN199" s="288"/>
      <c r="AO199" s="288"/>
      <c r="AP199" s="29">
        <v>1</v>
      </c>
      <c r="AQ199" s="31">
        <v>43385</v>
      </c>
      <c r="AR199" s="29">
        <v>10</v>
      </c>
      <c r="AS199" s="283">
        <v>43385</v>
      </c>
      <c r="AT199" s="31"/>
      <c r="AU199" s="381"/>
      <c r="AV199" s="381"/>
    </row>
    <row r="200" spans="1:48" s="292" customFormat="1" ht="15" customHeight="1">
      <c r="A200" s="28">
        <v>197</v>
      </c>
      <c r="B200" s="29">
        <v>2018</v>
      </c>
      <c r="C200" s="30" t="s">
        <v>233</v>
      </c>
      <c r="D200" s="31">
        <v>43434</v>
      </c>
      <c r="E200" s="32" t="s">
        <v>205</v>
      </c>
      <c r="F200" s="32" t="s">
        <v>206</v>
      </c>
      <c r="G200" s="32" t="s">
        <v>207</v>
      </c>
      <c r="H200" s="32" t="s">
        <v>3917</v>
      </c>
      <c r="I200" s="32" t="s">
        <v>3918</v>
      </c>
      <c r="J200" s="32" t="s">
        <v>3919</v>
      </c>
      <c r="K200" s="29" t="s">
        <v>5306</v>
      </c>
      <c r="L200" s="32" t="s">
        <v>211</v>
      </c>
      <c r="M200" s="32" t="s">
        <v>211</v>
      </c>
      <c r="N200" s="32" t="s">
        <v>211</v>
      </c>
      <c r="O200" s="32" t="s">
        <v>211</v>
      </c>
      <c r="P200" s="32" t="s">
        <v>212</v>
      </c>
      <c r="Q200" s="29">
        <v>412100</v>
      </c>
      <c r="R200" s="32" t="s">
        <v>3935</v>
      </c>
      <c r="S200" s="32" t="str">
        <f t="shared" si="9"/>
        <v>12018-000197</v>
      </c>
      <c r="T200" s="32" t="s">
        <v>4670</v>
      </c>
      <c r="U200" s="38" t="s">
        <v>4671</v>
      </c>
      <c r="V200" s="38" t="s">
        <v>4672</v>
      </c>
      <c r="W200" s="38" t="s">
        <v>4673</v>
      </c>
      <c r="X200" s="29">
        <v>1</v>
      </c>
      <c r="Y200" s="32" t="s">
        <v>4674</v>
      </c>
      <c r="Z200" s="31">
        <v>11838</v>
      </c>
      <c r="AA200" s="29">
        <f t="shared" ca="1" si="10"/>
        <v>86</v>
      </c>
      <c r="AB200" s="33" t="s">
        <v>220</v>
      </c>
      <c r="AC200" s="31">
        <v>42936</v>
      </c>
      <c r="AD200" s="276">
        <v>4</v>
      </c>
      <c r="AE200" s="276">
        <v>2</v>
      </c>
      <c r="AF200" s="276">
        <v>10</v>
      </c>
      <c r="AG200" s="29">
        <v>1</v>
      </c>
      <c r="AH200" s="294">
        <v>2</v>
      </c>
      <c r="AI200" s="294"/>
      <c r="AJ200" s="294"/>
      <c r="AK200" s="358">
        <f t="shared" si="11"/>
        <v>0</v>
      </c>
      <c r="AL200" s="288"/>
      <c r="AM200" s="288"/>
      <c r="AN200" s="288"/>
      <c r="AO200" s="288"/>
      <c r="AP200" s="29">
        <v>1</v>
      </c>
      <c r="AQ200" s="31"/>
      <c r="AR200" s="29"/>
      <c r="AS200" s="31"/>
      <c r="AT200" s="31"/>
      <c r="AU200" s="381"/>
      <c r="AV200" s="381"/>
    </row>
    <row r="201" spans="1:48" s="292" customFormat="1" ht="15" customHeight="1">
      <c r="A201" s="28">
        <v>198</v>
      </c>
      <c r="B201" s="29">
        <v>2018</v>
      </c>
      <c r="C201" s="30" t="s">
        <v>233</v>
      </c>
      <c r="D201" s="31">
        <v>43434</v>
      </c>
      <c r="E201" s="32" t="s">
        <v>205</v>
      </c>
      <c r="F201" s="32" t="s">
        <v>206</v>
      </c>
      <c r="G201" s="32" t="s">
        <v>207</v>
      </c>
      <c r="H201" s="32" t="s">
        <v>3917</v>
      </c>
      <c r="I201" s="32" t="s">
        <v>3918</v>
      </c>
      <c r="J201" s="32" t="s">
        <v>3919</v>
      </c>
      <c r="K201" s="29" t="s">
        <v>5682</v>
      </c>
      <c r="L201" s="32" t="s">
        <v>211</v>
      </c>
      <c r="M201" s="32" t="s">
        <v>211</v>
      </c>
      <c r="N201" s="32" t="s">
        <v>1745</v>
      </c>
      <c r="O201" s="32" t="s">
        <v>1745</v>
      </c>
      <c r="P201" s="32" t="s">
        <v>212</v>
      </c>
      <c r="Q201" s="29"/>
      <c r="R201" s="32" t="s">
        <v>3965</v>
      </c>
      <c r="S201" s="32" t="str">
        <f t="shared" si="9"/>
        <v>12018-000198</v>
      </c>
      <c r="T201" s="32" t="s">
        <v>4675</v>
      </c>
      <c r="U201" s="38" t="s">
        <v>4676</v>
      </c>
      <c r="V201" s="38" t="s">
        <v>4677</v>
      </c>
      <c r="W201" s="38" t="s">
        <v>4678</v>
      </c>
      <c r="X201" s="29">
        <v>1</v>
      </c>
      <c r="Y201" s="32" t="s">
        <v>4679</v>
      </c>
      <c r="Z201" s="31">
        <v>19341</v>
      </c>
      <c r="AA201" s="29">
        <f t="shared" ca="1" si="10"/>
        <v>65</v>
      </c>
      <c r="AB201" s="33" t="s">
        <v>220</v>
      </c>
      <c r="AC201" s="31">
        <v>42852</v>
      </c>
      <c r="AD201" s="276">
        <v>5</v>
      </c>
      <c r="AE201" s="276">
        <v>2</v>
      </c>
      <c r="AF201" s="276">
        <v>6</v>
      </c>
      <c r="AG201" s="29">
        <v>1</v>
      </c>
      <c r="AH201" s="294">
        <v>2</v>
      </c>
      <c r="AI201" s="294"/>
      <c r="AJ201" s="294"/>
      <c r="AK201" s="358">
        <f t="shared" si="11"/>
        <v>0</v>
      </c>
      <c r="AL201" s="288"/>
      <c r="AM201" s="288"/>
      <c r="AN201" s="288"/>
      <c r="AO201" s="288"/>
      <c r="AP201" s="29">
        <v>1</v>
      </c>
      <c r="AQ201" s="31">
        <v>43235</v>
      </c>
      <c r="AR201" s="29">
        <v>10</v>
      </c>
      <c r="AS201" s="31"/>
      <c r="AT201" s="31"/>
      <c r="AU201" s="381"/>
      <c r="AV201" s="381"/>
    </row>
    <row r="202" spans="1:48" s="292" customFormat="1" ht="15" customHeight="1">
      <c r="A202" s="28">
        <v>199</v>
      </c>
      <c r="B202" s="29">
        <v>2018</v>
      </c>
      <c r="C202" s="30" t="s">
        <v>233</v>
      </c>
      <c r="D202" s="31">
        <v>43434</v>
      </c>
      <c r="E202" s="32" t="s">
        <v>205</v>
      </c>
      <c r="F202" s="32" t="s">
        <v>206</v>
      </c>
      <c r="G202" s="32" t="s">
        <v>207</v>
      </c>
      <c r="H202" s="32" t="s">
        <v>3917</v>
      </c>
      <c r="I202" s="32" t="s">
        <v>3918</v>
      </c>
      <c r="J202" s="32" t="s">
        <v>3919</v>
      </c>
      <c r="K202" s="356" t="s">
        <v>5681</v>
      </c>
      <c r="L202" s="32" t="s">
        <v>211</v>
      </c>
      <c r="M202" s="32" t="s">
        <v>211</v>
      </c>
      <c r="N202" s="32" t="s">
        <v>914</v>
      </c>
      <c r="O202" s="32" t="s">
        <v>914</v>
      </c>
      <c r="P202" s="32" t="s">
        <v>212</v>
      </c>
      <c r="Q202" s="29">
        <v>233000</v>
      </c>
      <c r="R202" s="32" t="s">
        <v>3920</v>
      </c>
      <c r="S202" s="32" t="str">
        <f t="shared" si="9"/>
        <v>12018-000199</v>
      </c>
      <c r="T202" s="32" t="s">
        <v>4680</v>
      </c>
      <c r="U202" s="38" t="s">
        <v>4681</v>
      </c>
      <c r="V202" s="38" t="s">
        <v>4682</v>
      </c>
      <c r="W202" s="38" t="s">
        <v>4683</v>
      </c>
      <c r="X202" s="29">
        <v>1</v>
      </c>
      <c r="Y202" s="32" t="s">
        <v>4684</v>
      </c>
      <c r="Z202" s="31">
        <v>18103</v>
      </c>
      <c r="AA202" s="29">
        <f t="shared" ca="1" si="10"/>
        <v>69</v>
      </c>
      <c r="AB202" s="33" t="s">
        <v>220</v>
      </c>
      <c r="AC202" s="31">
        <v>42852</v>
      </c>
      <c r="AD202" s="276">
        <v>4</v>
      </c>
      <c r="AE202" s="276">
        <v>2</v>
      </c>
      <c r="AF202" s="276">
        <v>10</v>
      </c>
      <c r="AG202" s="29">
        <v>1</v>
      </c>
      <c r="AH202" s="294">
        <v>2</v>
      </c>
      <c r="AI202" s="294"/>
      <c r="AJ202" s="294"/>
      <c r="AK202" s="358">
        <f t="shared" si="11"/>
        <v>0</v>
      </c>
      <c r="AL202" s="288"/>
      <c r="AM202" s="288"/>
      <c r="AN202" s="288"/>
      <c r="AO202" s="288"/>
      <c r="AP202" s="29">
        <v>1</v>
      </c>
      <c r="AQ202" s="31"/>
      <c r="AR202" s="29"/>
      <c r="AS202" s="31"/>
      <c r="AT202" s="31"/>
      <c r="AU202" s="381"/>
      <c r="AV202" s="381"/>
    </row>
    <row r="203" spans="1:48" s="292" customFormat="1" ht="15" customHeight="1">
      <c r="A203" s="28">
        <v>200</v>
      </c>
      <c r="B203" s="29">
        <v>2018</v>
      </c>
      <c r="C203" s="30" t="s">
        <v>233</v>
      </c>
      <c r="D203" s="31">
        <v>43434</v>
      </c>
      <c r="E203" s="32" t="s">
        <v>205</v>
      </c>
      <c r="F203" s="32" t="s">
        <v>206</v>
      </c>
      <c r="G203" s="32" t="s">
        <v>207</v>
      </c>
      <c r="H203" s="32" t="s">
        <v>3917</v>
      </c>
      <c r="I203" s="32" t="s">
        <v>3918</v>
      </c>
      <c r="J203" s="32" t="s">
        <v>3919</v>
      </c>
      <c r="K203" s="29" t="s">
        <v>5306</v>
      </c>
      <c r="L203" s="32" t="s">
        <v>211</v>
      </c>
      <c r="M203" s="32" t="s">
        <v>211</v>
      </c>
      <c r="N203" s="32" t="s">
        <v>211</v>
      </c>
      <c r="O203" s="32" t="s">
        <v>211</v>
      </c>
      <c r="P203" s="32" t="s">
        <v>212</v>
      </c>
      <c r="Q203" s="29">
        <v>412100</v>
      </c>
      <c r="R203" s="32" t="s">
        <v>3935</v>
      </c>
      <c r="S203" s="32" t="str">
        <f t="shared" si="9"/>
        <v>12018-000200</v>
      </c>
      <c r="T203" s="32" t="s">
        <v>4685</v>
      </c>
      <c r="U203" s="38" t="s">
        <v>1064</v>
      </c>
      <c r="V203" s="38" t="s">
        <v>4686</v>
      </c>
      <c r="W203" s="38" t="s">
        <v>4687</v>
      </c>
      <c r="X203" s="29">
        <v>1</v>
      </c>
      <c r="Y203" s="32" t="s">
        <v>4688</v>
      </c>
      <c r="Z203" s="31">
        <v>20656</v>
      </c>
      <c r="AA203" s="29">
        <f t="shared" ca="1" si="10"/>
        <v>62</v>
      </c>
      <c r="AB203" s="33" t="s">
        <v>220</v>
      </c>
      <c r="AC203" s="31">
        <v>42852</v>
      </c>
      <c r="AD203" s="276">
        <v>1</v>
      </c>
      <c r="AE203" s="276">
        <v>1</v>
      </c>
      <c r="AF203" s="276">
        <v>11</v>
      </c>
      <c r="AG203" s="29">
        <v>1</v>
      </c>
      <c r="AH203" s="294">
        <v>2</v>
      </c>
      <c r="AI203" s="294"/>
      <c r="AJ203" s="294"/>
      <c r="AK203" s="358">
        <f t="shared" si="11"/>
        <v>0</v>
      </c>
      <c r="AL203" s="288"/>
      <c r="AM203" s="288"/>
      <c r="AN203" s="288"/>
      <c r="AO203" s="288"/>
      <c r="AP203" s="29">
        <v>1</v>
      </c>
      <c r="AQ203" s="31"/>
      <c r="AR203" s="29"/>
      <c r="AS203" s="31"/>
      <c r="AT203" s="31"/>
      <c r="AU203" s="381"/>
      <c r="AV203" s="381"/>
    </row>
    <row r="204" spans="1:48" s="292" customFormat="1" ht="15" customHeight="1">
      <c r="A204" s="28">
        <v>201</v>
      </c>
      <c r="B204" s="29">
        <v>2018</v>
      </c>
      <c r="C204" s="30" t="s">
        <v>233</v>
      </c>
      <c r="D204" s="31">
        <v>43434</v>
      </c>
      <c r="E204" s="32" t="s">
        <v>205</v>
      </c>
      <c r="F204" s="32" t="s">
        <v>206</v>
      </c>
      <c r="G204" s="32" t="s">
        <v>207</v>
      </c>
      <c r="H204" s="32" t="s">
        <v>3917</v>
      </c>
      <c r="I204" s="32" t="s">
        <v>3918</v>
      </c>
      <c r="J204" s="32" t="s">
        <v>3919</v>
      </c>
      <c r="K204" s="356" t="s">
        <v>5681</v>
      </c>
      <c r="L204" s="32" t="s">
        <v>211</v>
      </c>
      <c r="M204" s="32" t="s">
        <v>211</v>
      </c>
      <c r="N204" s="32" t="s">
        <v>914</v>
      </c>
      <c r="O204" s="32" t="s">
        <v>914</v>
      </c>
      <c r="P204" s="32" t="s">
        <v>212</v>
      </c>
      <c r="Q204" s="29">
        <v>233000</v>
      </c>
      <c r="R204" s="32" t="s">
        <v>3920</v>
      </c>
      <c r="S204" s="32" t="str">
        <f t="shared" si="9"/>
        <v>12018-000201</v>
      </c>
      <c r="T204" s="32" t="s">
        <v>4689</v>
      </c>
      <c r="U204" s="38" t="s">
        <v>4690</v>
      </c>
      <c r="V204" s="38" t="s">
        <v>4691</v>
      </c>
      <c r="W204" s="38" t="s">
        <v>4692</v>
      </c>
      <c r="X204" s="29">
        <v>1</v>
      </c>
      <c r="Y204" s="32" t="s">
        <v>4693</v>
      </c>
      <c r="Z204" s="31">
        <v>15984</v>
      </c>
      <c r="AA204" s="29">
        <f t="shared" ca="1" si="10"/>
        <v>75</v>
      </c>
      <c r="AB204" s="33" t="s">
        <v>220</v>
      </c>
      <c r="AC204" s="31">
        <v>42803</v>
      </c>
      <c r="AD204" s="276">
        <v>1</v>
      </c>
      <c r="AE204" s="276">
        <v>1</v>
      </c>
      <c r="AF204" s="276">
        <v>11</v>
      </c>
      <c r="AG204" s="29">
        <v>1</v>
      </c>
      <c r="AH204" s="294">
        <v>2</v>
      </c>
      <c r="AI204" s="294"/>
      <c r="AJ204" s="294"/>
      <c r="AK204" s="358">
        <f t="shared" si="11"/>
        <v>0</v>
      </c>
      <c r="AL204" s="288"/>
      <c r="AM204" s="288"/>
      <c r="AN204" s="288"/>
      <c r="AO204" s="288"/>
      <c r="AP204" s="29">
        <v>1</v>
      </c>
      <c r="AQ204" s="31"/>
      <c r="AR204" s="29"/>
      <c r="AS204" s="31"/>
      <c r="AT204" s="31"/>
      <c r="AU204" s="381"/>
      <c r="AV204" s="381"/>
    </row>
    <row r="205" spans="1:48" s="292" customFormat="1" ht="15" customHeight="1">
      <c r="A205" s="28">
        <v>202</v>
      </c>
      <c r="B205" s="29">
        <v>2018</v>
      </c>
      <c r="C205" s="30" t="s">
        <v>233</v>
      </c>
      <c r="D205" s="31">
        <v>43434</v>
      </c>
      <c r="E205" s="32" t="s">
        <v>205</v>
      </c>
      <c r="F205" s="32" t="s">
        <v>206</v>
      </c>
      <c r="G205" s="32" t="s">
        <v>207</v>
      </c>
      <c r="H205" s="32" t="s">
        <v>3917</v>
      </c>
      <c r="I205" s="32" t="s">
        <v>3918</v>
      </c>
      <c r="J205" s="32" t="s">
        <v>3919</v>
      </c>
      <c r="K205" s="29" t="s">
        <v>5680</v>
      </c>
      <c r="L205" s="32" t="s">
        <v>211</v>
      </c>
      <c r="M205" s="32" t="s">
        <v>211</v>
      </c>
      <c r="N205" s="32" t="s">
        <v>851</v>
      </c>
      <c r="O205" s="32" t="s">
        <v>851</v>
      </c>
      <c r="P205" s="32" t="s">
        <v>212</v>
      </c>
      <c r="Q205" s="29">
        <v>412200</v>
      </c>
      <c r="R205" s="32" t="s">
        <v>3931</v>
      </c>
      <c r="S205" s="32" t="str">
        <f t="shared" si="9"/>
        <v>12018-000202</v>
      </c>
      <c r="T205" s="32" t="s">
        <v>4694</v>
      </c>
      <c r="U205" s="38" t="s">
        <v>4695</v>
      </c>
      <c r="V205" s="38" t="s">
        <v>995</v>
      </c>
      <c r="W205" s="38" t="s">
        <v>4696</v>
      </c>
      <c r="X205" s="29">
        <v>1</v>
      </c>
      <c r="Y205" s="32" t="s">
        <v>4697</v>
      </c>
      <c r="Z205" s="31">
        <v>19211</v>
      </c>
      <c r="AA205" s="29">
        <f t="shared" ca="1" si="10"/>
        <v>66</v>
      </c>
      <c r="AB205" s="33" t="s">
        <v>220</v>
      </c>
      <c r="AC205" s="31">
        <v>42827</v>
      </c>
      <c r="AD205" s="276">
        <v>4</v>
      </c>
      <c r="AE205" s="276">
        <v>1</v>
      </c>
      <c r="AF205" s="276">
        <v>11</v>
      </c>
      <c r="AG205" s="29">
        <v>1</v>
      </c>
      <c r="AH205" s="294">
        <v>2</v>
      </c>
      <c r="AI205" s="294"/>
      <c r="AJ205" s="294"/>
      <c r="AK205" s="358">
        <f t="shared" si="11"/>
        <v>0</v>
      </c>
      <c r="AL205" s="288"/>
      <c r="AM205" s="288"/>
      <c r="AN205" s="288"/>
      <c r="AO205" s="288"/>
      <c r="AP205" s="29">
        <v>1</v>
      </c>
      <c r="AQ205" s="31"/>
      <c r="AR205" s="29"/>
      <c r="AS205" s="31"/>
      <c r="AT205" s="31"/>
      <c r="AU205" s="381"/>
      <c r="AV205" s="381"/>
    </row>
    <row r="206" spans="1:48" s="292" customFormat="1" ht="15" customHeight="1">
      <c r="A206" s="28">
        <v>203</v>
      </c>
      <c r="B206" s="29">
        <v>2018</v>
      </c>
      <c r="C206" s="30" t="s">
        <v>233</v>
      </c>
      <c r="D206" s="31">
        <v>43434</v>
      </c>
      <c r="E206" s="32" t="s">
        <v>205</v>
      </c>
      <c r="F206" s="32" t="s">
        <v>206</v>
      </c>
      <c r="G206" s="32" t="s">
        <v>207</v>
      </c>
      <c r="H206" s="32" t="s">
        <v>3917</v>
      </c>
      <c r="I206" s="32" t="s">
        <v>3918</v>
      </c>
      <c r="J206" s="32" t="s">
        <v>3919</v>
      </c>
      <c r="K206" s="356" t="s">
        <v>5681</v>
      </c>
      <c r="L206" s="32" t="s">
        <v>211</v>
      </c>
      <c r="M206" s="32" t="s">
        <v>211</v>
      </c>
      <c r="N206" s="32" t="s">
        <v>914</v>
      </c>
      <c r="O206" s="32" t="s">
        <v>914</v>
      </c>
      <c r="P206" s="32" t="s">
        <v>212</v>
      </c>
      <c r="Q206" s="29">
        <v>233000</v>
      </c>
      <c r="R206" s="32" t="s">
        <v>3920</v>
      </c>
      <c r="S206" s="32" t="str">
        <f t="shared" si="9"/>
        <v>12018-000203</v>
      </c>
      <c r="T206" s="32" t="s">
        <v>4698</v>
      </c>
      <c r="U206" s="38" t="s">
        <v>4699</v>
      </c>
      <c r="V206" s="38" t="s">
        <v>947</v>
      </c>
      <c r="W206" s="38" t="s">
        <v>4700</v>
      </c>
      <c r="X206" s="29">
        <v>1</v>
      </c>
      <c r="Y206" s="32" t="s">
        <v>4701</v>
      </c>
      <c r="Z206" s="31">
        <v>18838</v>
      </c>
      <c r="AA206" s="29">
        <f t="shared" ca="1" si="10"/>
        <v>67</v>
      </c>
      <c r="AB206" s="33" t="s">
        <v>220</v>
      </c>
      <c r="AC206" s="31">
        <v>43027</v>
      </c>
      <c r="AD206" s="276">
        <v>4</v>
      </c>
      <c r="AE206" s="276">
        <v>2</v>
      </c>
      <c r="AF206" s="276">
        <v>10</v>
      </c>
      <c r="AG206" s="29">
        <v>1</v>
      </c>
      <c r="AH206" s="294">
        <v>2</v>
      </c>
      <c r="AI206" s="294"/>
      <c r="AJ206" s="294"/>
      <c r="AK206" s="358">
        <f t="shared" si="11"/>
        <v>0</v>
      </c>
      <c r="AL206" s="288"/>
      <c r="AM206" s="288"/>
      <c r="AN206" s="288"/>
      <c r="AO206" s="288"/>
      <c r="AP206" s="29">
        <v>1</v>
      </c>
      <c r="AQ206" s="31"/>
      <c r="AR206" s="29"/>
      <c r="AS206" s="31"/>
      <c r="AT206" s="31"/>
      <c r="AU206" s="381"/>
      <c r="AV206" s="381"/>
    </row>
    <row r="207" spans="1:48" s="292" customFormat="1" ht="15" customHeight="1">
      <c r="A207" s="28">
        <v>204</v>
      </c>
      <c r="B207" s="29">
        <v>2018</v>
      </c>
      <c r="C207" s="30" t="s">
        <v>233</v>
      </c>
      <c r="D207" s="31">
        <v>43434</v>
      </c>
      <c r="E207" s="32" t="s">
        <v>205</v>
      </c>
      <c r="F207" s="32" t="s">
        <v>206</v>
      </c>
      <c r="G207" s="32" t="s">
        <v>207</v>
      </c>
      <c r="H207" s="32" t="s">
        <v>3917</v>
      </c>
      <c r="I207" s="32" t="s">
        <v>3918</v>
      </c>
      <c r="J207" s="32" t="s">
        <v>3919</v>
      </c>
      <c r="K207" s="29" t="s">
        <v>5680</v>
      </c>
      <c r="L207" s="32" t="s">
        <v>211</v>
      </c>
      <c r="M207" s="32" t="s">
        <v>211</v>
      </c>
      <c r="N207" s="32" t="s">
        <v>851</v>
      </c>
      <c r="O207" s="32" t="s">
        <v>851</v>
      </c>
      <c r="P207" s="32" t="s">
        <v>212</v>
      </c>
      <c r="Q207" s="29">
        <v>412200</v>
      </c>
      <c r="R207" s="32" t="s">
        <v>3931</v>
      </c>
      <c r="S207" s="32" t="str">
        <f t="shared" si="9"/>
        <v>12018-000204</v>
      </c>
      <c r="T207" s="32" t="s">
        <v>4702</v>
      </c>
      <c r="U207" s="38" t="s">
        <v>1115</v>
      </c>
      <c r="V207" s="38" t="s">
        <v>4703</v>
      </c>
      <c r="W207" s="38" t="s">
        <v>1323</v>
      </c>
      <c r="X207" s="29">
        <v>1</v>
      </c>
      <c r="Y207" s="32" t="s">
        <v>4704</v>
      </c>
      <c r="Z207" s="31">
        <v>13506</v>
      </c>
      <c r="AA207" s="29">
        <f t="shared" ca="1" si="10"/>
        <v>81</v>
      </c>
      <c r="AB207" s="33" t="s">
        <v>218</v>
      </c>
      <c r="AC207" s="31">
        <v>42852</v>
      </c>
      <c r="AD207" s="276">
        <v>5</v>
      </c>
      <c r="AE207" s="276">
        <v>2</v>
      </c>
      <c r="AF207" s="276">
        <v>10</v>
      </c>
      <c r="AG207" s="29">
        <v>1</v>
      </c>
      <c r="AH207" s="294">
        <v>2</v>
      </c>
      <c r="AI207" s="294"/>
      <c r="AJ207" s="294"/>
      <c r="AK207" s="358">
        <f t="shared" si="11"/>
        <v>0</v>
      </c>
      <c r="AL207" s="288"/>
      <c r="AM207" s="288"/>
      <c r="AN207" s="288"/>
      <c r="AO207" s="288"/>
      <c r="AP207" s="29">
        <v>1</v>
      </c>
      <c r="AQ207" s="31"/>
      <c r="AR207" s="29"/>
      <c r="AS207" s="31"/>
      <c r="AT207" s="31"/>
      <c r="AU207" s="381"/>
      <c r="AV207" s="381"/>
    </row>
    <row r="208" spans="1:48" s="292" customFormat="1" ht="15" customHeight="1">
      <c r="A208" s="28">
        <v>205</v>
      </c>
      <c r="B208" s="29">
        <v>2018</v>
      </c>
      <c r="C208" s="30" t="s">
        <v>233</v>
      </c>
      <c r="D208" s="31">
        <v>43434</v>
      </c>
      <c r="E208" s="32" t="s">
        <v>205</v>
      </c>
      <c r="F208" s="32" t="s">
        <v>206</v>
      </c>
      <c r="G208" s="32" t="s">
        <v>207</v>
      </c>
      <c r="H208" s="32" t="s">
        <v>3917</v>
      </c>
      <c r="I208" s="32" t="s">
        <v>3918</v>
      </c>
      <c r="J208" s="32" t="s">
        <v>3919</v>
      </c>
      <c r="K208" s="29" t="s">
        <v>5680</v>
      </c>
      <c r="L208" s="32" t="s">
        <v>211</v>
      </c>
      <c r="M208" s="32" t="s">
        <v>211</v>
      </c>
      <c r="N208" s="32" t="s">
        <v>851</v>
      </c>
      <c r="O208" s="32" t="s">
        <v>851</v>
      </c>
      <c r="P208" s="32" t="s">
        <v>212</v>
      </c>
      <c r="Q208" s="29">
        <v>412200</v>
      </c>
      <c r="R208" s="32" t="s">
        <v>3931</v>
      </c>
      <c r="S208" s="32" t="str">
        <f t="shared" si="9"/>
        <v>12018-000205</v>
      </c>
      <c r="T208" s="32" t="s">
        <v>4705</v>
      </c>
      <c r="U208" s="38" t="s">
        <v>4706</v>
      </c>
      <c r="V208" s="38" t="s">
        <v>4707</v>
      </c>
      <c r="W208" s="38" t="s">
        <v>4708</v>
      </c>
      <c r="X208" s="29">
        <v>1</v>
      </c>
      <c r="Y208" s="32" t="s">
        <v>4709</v>
      </c>
      <c r="Z208" s="31">
        <v>18134</v>
      </c>
      <c r="AA208" s="29">
        <f t="shared" ca="1" si="10"/>
        <v>69</v>
      </c>
      <c r="AB208" s="33" t="s">
        <v>220</v>
      </c>
      <c r="AC208" s="31">
        <v>42979</v>
      </c>
      <c r="AD208" s="276">
        <v>4</v>
      </c>
      <c r="AE208" s="276">
        <v>2</v>
      </c>
      <c r="AF208" s="276">
        <v>10</v>
      </c>
      <c r="AG208" s="29">
        <v>1</v>
      </c>
      <c r="AH208" s="294">
        <v>2</v>
      </c>
      <c r="AI208" s="294"/>
      <c r="AJ208" s="294"/>
      <c r="AK208" s="358">
        <f t="shared" si="11"/>
        <v>0</v>
      </c>
      <c r="AL208" s="288"/>
      <c r="AM208" s="288"/>
      <c r="AN208" s="288"/>
      <c r="AO208" s="288"/>
      <c r="AP208" s="29">
        <v>1</v>
      </c>
      <c r="AQ208" s="31"/>
      <c r="AR208" s="29"/>
      <c r="AS208" s="31"/>
      <c r="AT208" s="31"/>
      <c r="AU208" s="381"/>
      <c r="AV208" s="381"/>
    </row>
    <row r="209" spans="1:48" s="292" customFormat="1" ht="15" customHeight="1">
      <c r="A209" s="28">
        <v>206</v>
      </c>
      <c r="B209" s="29">
        <v>2018</v>
      </c>
      <c r="C209" s="30" t="s">
        <v>233</v>
      </c>
      <c r="D209" s="31">
        <v>43434</v>
      </c>
      <c r="E209" s="32" t="s">
        <v>205</v>
      </c>
      <c r="F209" s="32" t="s">
        <v>206</v>
      </c>
      <c r="G209" s="32" t="s">
        <v>207</v>
      </c>
      <c r="H209" s="32" t="s">
        <v>3917</v>
      </c>
      <c r="I209" s="32" t="s">
        <v>3918</v>
      </c>
      <c r="J209" s="32" t="s">
        <v>3919</v>
      </c>
      <c r="K209" s="29" t="s">
        <v>5075</v>
      </c>
      <c r="L209" s="32" t="s">
        <v>211</v>
      </c>
      <c r="M209" s="32" t="s">
        <v>211</v>
      </c>
      <c r="N209" s="32" t="s">
        <v>3832</v>
      </c>
      <c r="O209" s="32" t="s">
        <v>3832</v>
      </c>
      <c r="P209" s="32" t="s">
        <v>212</v>
      </c>
      <c r="Q209" s="29">
        <v>412000</v>
      </c>
      <c r="R209" s="32" t="s">
        <v>3927</v>
      </c>
      <c r="S209" s="32" t="str">
        <f t="shared" si="9"/>
        <v>12018-000206</v>
      </c>
      <c r="T209" s="32" t="s">
        <v>4710</v>
      </c>
      <c r="U209" s="38" t="s">
        <v>4711</v>
      </c>
      <c r="V209" s="38" t="s">
        <v>1438</v>
      </c>
      <c r="W209" s="38" t="s">
        <v>989</v>
      </c>
      <c r="X209" s="29">
        <v>1</v>
      </c>
      <c r="Y209" s="32" t="s">
        <v>4712</v>
      </c>
      <c r="Z209" s="31">
        <v>10060</v>
      </c>
      <c r="AA209" s="29">
        <f t="shared" ca="1" si="10"/>
        <v>91</v>
      </c>
      <c r="AB209" s="33" t="s">
        <v>220</v>
      </c>
      <c r="AC209" s="31">
        <v>39561</v>
      </c>
      <c r="AD209" s="276">
        <v>4</v>
      </c>
      <c r="AE209" s="276">
        <v>2</v>
      </c>
      <c r="AF209" s="276">
        <v>8</v>
      </c>
      <c r="AG209" s="29">
        <v>1</v>
      </c>
      <c r="AH209" s="294">
        <v>2</v>
      </c>
      <c r="AI209" s="294"/>
      <c r="AJ209" s="294"/>
      <c r="AK209" s="358">
        <f t="shared" si="11"/>
        <v>0</v>
      </c>
      <c r="AL209" s="288"/>
      <c r="AM209" s="288"/>
      <c r="AN209" s="288"/>
      <c r="AO209" s="288"/>
      <c r="AP209" s="29">
        <v>1</v>
      </c>
      <c r="AQ209" s="31"/>
      <c r="AR209" s="29"/>
      <c r="AS209" s="31"/>
      <c r="AT209" s="31"/>
      <c r="AU209" s="381"/>
      <c r="AV209" s="381"/>
    </row>
    <row r="210" spans="1:48" s="292" customFormat="1" ht="15" customHeight="1">
      <c r="A210" s="28">
        <v>207</v>
      </c>
      <c r="B210" s="29">
        <v>2018</v>
      </c>
      <c r="C210" s="30" t="s">
        <v>233</v>
      </c>
      <c r="D210" s="31">
        <v>43434</v>
      </c>
      <c r="E210" s="32" t="s">
        <v>205</v>
      </c>
      <c r="F210" s="32" t="s">
        <v>206</v>
      </c>
      <c r="G210" s="32" t="s">
        <v>207</v>
      </c>
      <c r="H210" s="32" t="s">
        <v>3917</v>
      </c>
      <c r="I210" s="32" t="s">
        <v>3918</v>
      </c>
      <c r="J210" s="32" t="s">
        <v>3919</v>
      </c>
      <c r="K210" s="29" t="s">
        <v>5075</v>
      </c>
      <c r="L210" s="32" t="s">
        <v>211</v>
      </c>
      <c r="M210" s="32" t="s">
        <v>211</v>
      </c>
      <c r="N210" s="32" t="s">
        <v>3832</v>
      </c>
      <c r="O210" s="32" t="s">
        <v>3832</v>
      </c>
      <c r="P210" s="32" t="s">
        <v>212</v>
      </c>
      <c r="Q210" s="29">
        <v>412000</v>
      </c>
      <c r="R210" s="32" t="s">
        <v>3927</v>
      </c>
      <c r="S210" s="32" t="str">
        <f t="shared" si="9"/>
        <v>12018-000207</v>
      </c>
      <c r="T210" s="32" t="s">
        <v>4713</v>
      </c>
      <c r="U210" s="38" t="s">
        <v>4714</v>
      </c>
      <c r="V210" s="38" t="s">
        <v>1721</v>
      </c>
      <c r="W210" s="38" t="s">
        <v>974</v>
      </c>
      <c r="X210" s="29">
        <v>1</v>
      </c>
      <c r="Y210" s="32" t="s">
        <v>4715</v>
      </c>
      <c r="Z210" s="31">
        <v>20378</v>
      </c>
      <c r="AA210" s="29">
        <f t="shared" ca="1" si="10"/>
        <v>63</v>
      </c>
      <c r="AB210" s="33" t="s">
        <v>218</v>
      </c>
      <c r="AC210" s="31">
        <v>42656</v>
      </c>
      <c r="AD210" s="276">
        <v>4</v>
      </c>
      <c r="AE210" s="276">
        <v>2</v>
      </c>
      <c r="AF210" s="276">
        <v>10</v>
      </c>
      <c r="AG210" s="29">
        <v>1</v>
      </c>
      <c r="AH210" s="294">
        <v>2</v>
      </c>
      <c r="AI210" s="294"/>
      <c r="AJ210" s="294"/>
      <c r="AK210" s="358">
        <f t="shared" si="11"/>
        <v>0</v>
      </c>
      <c r="AL210" s="288"/>
      <c r="AM210" s="288"/>
      <c r="AN210" s="288"/>
      <c r="AO210" s="288"/>
      <c r="AP210" s="29">
        <v>1</v>
      </c>
      <c r="AQ210" s="31"/>
      <c r="AR210" s="29"/>
      <c r="AS210" s="31"/>
      <c r="AT210" s="31"/>
      <c r="AU210" s="381"/>
      <c r="AV210" s="381"/>
    </row>
    <row r="211" spans="1:48" s="292" customFormat="1" ht="15" customHeight="1">
      <c r="A211" s="28">
        <v>208</v>
      </c>
      <c r="B211" s="29">
        <v>2018</v>
      </c>
      <c r="C211" s="30" t="s">
        <v>233</v>
      </c>
      <c r="D211" s="31">
        <v>43434</v>
      </c>
      <c r="E211" s="32" t="s">
        <v>205</v>
      </c>
      <c r="F211" s="32" t="s">
        <v>206</v>
      </c>
      <c r="G211" s="32" t="s">
        <v>207</v>
      </c>
      <c r="H211" s="32" t="s">
        <v>3917</v>
      </c>
      <c r="I211" s="32" t="s">
        <v>3918</v>
      </c>
      <c r="J211" s="32" t="s">
        <v>3919</v>
      </c>
      <c r="K211" s="29" t="s">
        <v>5680</v>
      </c>
      <c r="L211" s="32" t="s">
        <v>211</v>
      </c>
      <c r="M211" s="32" t="s">
        <v>211</v>
      </c>
      <c r="N211" s="32" t="s">
        <v>851</v>
      </c>
      <c r="O211" s="32" t="s">
        <v>851</v>
      </c>
      <c r="P211" s="32" t="s">
        <v>212</v>
      </c>
      <c r="Q211" s="29">
        <v>412200</v>
      </c>
      <c r="R211" s="32" t="s">
        <v>3931</v>
      </c>
      <c r="S211" s="32" t="str">
        <f t="shared" si="9"/>
        <v>12018-000208</v>
      </c>
      <c r="T211" s="32" t="s">
        <v>4716</v>
      </c>
      <c r="U211" s="38" t="s">
        <v>4717</v>
      </c>
      <c r="V211" s="38" t="s">
        <v>4718</v>
      </c>
      <c r="W211" s="38" t="s">
        <v>4719</v>
      </c>
      <c r="X211" s="29">
        <v>1</v>
      </c>
      <c r="Y211" s="32" t="s">
        <v>4720</v>
      </c>
      <c r="Z211" s="31">
        <v>17054</v>
      </c>
      <c r="AA211" s="29">
        <f t="shared" ca="1" si="10"/>
        <v>72</v>
      </c>
      <c r="AB211" s="33" t="s">
        <v>220</v>
      </c>
      <c r="AC211" s="31">
        <v>43046</v>
      </c>
      <c r="AD211" s="276">
        <v>4</v>
      </c>
      <c r="AE211" s="276">
        <v>1</v>
      </c>
      <c r="AF211" s="276">
        <v>10</v>
      </c>
      <c r="AG211" s="29">
        <v>1</v>
      </c>
      <c r="AH211" s="294">
        <v>2</v>
      </c>
      <c r="AI211" s="294"/>
      <c r="AJ211" s="294"/>
      <c r="AK211" s="358">
        <f t="shared" si="11"/>
        <v>0</v>
      </c>
      <c r="AL211" s="288"/>
      <c r="AM211" s="288"/>
      <c r="AN211" s="288"/>
      <c r="AO211" s="288"/>
      <c r="AP211" s="29">
        <v>1</v>
      </c>
      <c r="AQ211" s="31"/>
      <c r="AR211" s="29"/>
      <c r="AS211" s="31"/>
      <c r="AT211" s="31"/>
      <c r="AU211" s="381"/>
      <c r="AV211" s="381"/>
    </row>
    <row r="212" spans="1:48" s="292" customFormat="1" ht="15" customHeight="1">
      <c r="A212" s="28">
        <v>209</v>
      </c>
      <c r="B212" s="29">
        <v>2018</v>
      </c>
      <c r="C212" s="30" t="s">
        <v>233</v>
      </c>
      <c r="D212" s="31">
        <v>43434</v>
      </c>
      <c r="E212" s="32" t="s">
        <v>205</v>
      </c>
      <c r="F212" s="32" t="s">
        <v>206</v>
      </c>
      <c r="G212" s="32" t="s">
        <v>207</v>
      </c>
      <c r="H212" s="32" t="s">
        <v>3917</v>
      </c>
      <c r="I212" s="32" t="s">
        <v>3918</v>
      </c>
      <c r="J212" s="32" t="s">
        <v>3919</v>
      </c>
      <c r="K212" s="356" t="s">
        <v>5681</v>
      </c>
      <c r="L212" s="32" t="s">
        <v>211</v>
      </c>
      <c r="M212" s="32" t="s">
        <v>211</v>
      </c>
      <c r="N212" s="32" t="s">
        <v>914</v>
      </c>
      <c r="O212" s="32" t="s">
        <v>914</v>
      </c>
      <c r="P212" s="32" t="s">
        <v>212</v>
      </c>
      <c r="Q212" s="29">
        <v>233000</v>
      </c>
      <c r="R212" s="32" t="s">
        <v>3920</v>
      </c>
      <c r="S212" s="32" t="str">
        <f t="shared" si="9"/>
        <v>12018-000209</v>
      </c>
      <c r="T212" s="32" t="s">
        <v>4721</v>
      </c>
      <c r="U212" s="38" t="s">
        <v>4722</v>
      </c>
      <c r="V212" s="38" t="s">
        <v>4723</v>
      </c>
      <c r="W212" s="38" t="s">
        <v>4724</v>
      </c>
      <c r="X212" s="29">
        <v>1</v>
      </c>
      <c r="Y212" s="32" t="s">
        <v>4725</v>
      </c>
      <c r="Z212" s="31">
        <v>10995</v>
      </c>
      <c r="AA212" s="29">
        <f t="shared" ca="1" si="10"/>
        <v>88</v>
      </c>
      <c r="AB212" s="33" t="s">
        <v>220</v>
      </c>
      <c r="AC212" s="31">
        <v>42510</v>
      </c>
      <c r="AD212" s="276">
        <v>4</v>
      </c>
      <c r="AE212" s="276">
        <v>1</v>
      </c>
      <c r="AF212" s="276">
        <v>5</v>
      </c>
      <c r="AG212" s="29">
        <v>1</v>
      </c>
      <c r="AH212" s="294">
        <v>2</v>
      </c>
      <c r="AI212" s="294"/>
      <c r="AJ212" s="294">
        <v>1</v>
      </c>
      <c r="AK212" s="358">
        <f t="shared" si="11"/>
        <v>1</v>
      </c>
      <c r="AL212" s="288"/>
      <c r="AM212" s="288"/>
      <c r="AN212" s="283">
        <v>43250</v>
      </c>
      <c r="AO212" s="288"/>
      <c r="AP212" s="29">
        <v>2</v>
      </c>
      <c r="AQ212" s="31">
        <v>43250</v>
      </c>
      <c r="AR212" s="29">
        <v>8</v>
      </c>
      <c r="AS212" s="31"/>
      <c r="AT212" s="31"/>
      <c r="AU212" s="381"/>
      <c r="AV212" s="381"/>
    </row>
    <row r="213" spans="1:48" s="292" customFormat="1" ht="15" customHeight="1">
      <c r="A213" s="28">
        <v>210</v>
      </c>
      <c r="B213" s="29">
        <v>2018</v>
      </c>
      <c r="C213" s="30" t="s">
        <v>233</v>
      </c>
      <c r="D213" s="31">
        <v>43434</v>
      </c>
      <c r="E213" s="32" t="s">
        <v>205</v>
      </c>
      <c r="F213" s="32" t="s">
        <v>206</v>
      </c>
      <c r="G213" s="32" t="s">
        <v>207</v>
      </c>
      <c r="H213" s="32" t="s">
        <v>3917</v>
      </c>
      <c r="I213" s="32" t="s">
        <v>3918</v>
      </c>
      <c r="J213" s="32" t="s">
        <v>3919</v>
      </c>
      <c r="K213" s="29" t="s">
        <v>5075</v>
      </c>
      <c r="L213" s="32" t="s">
        <v>211</v>
      </c>
      <c r="M213" s="32" t="s">
        <v>211</v>
      </c>
      <c r="N213" s="32" t="s">
        <v>3832</v>
      </c>
      <c r="O213" s="32" t="s">
        <v>3832</v>
      </c>
      <c r="P213" s="32" t="s">
        <v>212</v>
      </c>
      <c r="Q213" s="29">
        <v>412000</v>
      </c>
      <c r="R213" s="32" t="s">
        <v>3927</v>
      </c>
      <c r="S213" s="32" t="str">
        <f t="shared" si="9"/>
        <v>12018-000210</v>
      </c>
      <c r="T213" s="32" t="s">
        <v>4726</v>
      </c>
      <c r="U213" s="38" t="s">
        <v>4727</v>
      </c>
      <c r="V213" s="38" t="s">
        <v>4482</v>
      </c>
      <c r="W213" s="38" t="s">
        <v>995</v>
      </c>
      <c r="X213" s="29">
        <v>1</v>
      </c>
      <c r="Y213" s="32" t="s">
        <v>4728</v>
      </c>
      <c r="Z213" s="31">
        <v>17626</v>
      </c>
      <c r="AA213" s="29">
        <f t="shared" ca="1" si="10"/>
        <v>70</v>
      </c>
      <c r="AB213" s="33" t="s">
        <v>220</v>
      </c>
      <c r="AC213" s="31">
        <v>40610</v>
      </c>
      <c r="AD213" s="276">
        <v>4</v>
      </c>
      <c r="AE213" s="276">
        <v>1</v>
      </c>
      <c r="AF213" s="276">
        <v>11</v>
      </c>
      <c r="AG213" s="29">
        <v>1</v>
      </c>
      <c r="AH213" s="294">
        <v>2</v>
      </c>
      <c r="AI213" s="294"/>
      <c r="AJ213" s="294"/>
      <c r="AK213" s="358">
        <f t="shared" si="11"/>
        <v>0</v>
      </c>
      <c r="AL213" s="288"/>
      <c r="AM213" s="288"/>
      <c r="AN213" s="288"/>
      <c r="AO213" s="288"/>
      <c r="AP213" s="29">
        <v>1</v>
      </c>
      <c r="AQ213" s="31"/>
      <c r="AR213" s="29"/>
      <c r="AS213" s="31"/>
      <c r="AT213" s="31"/>
      <c r="AU213" s="381"/>
      <c r="AV213" s="381"/>
    </row>
    <row r="214" spans="1:48" s="292" customFormat="1" ht="15" customHeight="1">
      <c r="A214" s="28">
        <v>211</v>
      </c>
      <c r="B214" s="29">
        <v>2018</v>
      </c>
      <c r="C214" s="30" t="s">
        <v>233</v>
      </c>
      <c r="D214" s="31">
        <v>43434</v>
      </c>
      <c r="E214" s="32" t="s">
        <v>205</v>
      </c>
      <c r="F214" s="32" t="s">
        <v>206</v>
      </c>
      <c r="G214" s="32" t="s">
        <v>207</v>
      </c>
      <c r="H214" s="32" t="s">
        <v>3917</v>
      </c>
      <c r="I214" s="32" t="s">
        <v>3918</v>
      </c>
      <c r="J214" s="32" t="s">
        <v>3919</v>
      </c>
      <c r="K214" s="29" t="s">
        <v>5306</v>
      </c>
      <c r="L214" s="32" t="s">
        <v>211</v>
      </c>
      <c r="M214" s="32" t="s">
        <v>211</v>
      </c>
      <c r="N214" s="32" t="s">
        <v>211</v>
      </c>
      <c r="O214" s="32" t="s">
        <v>211</v>
      </c>
      <c r="P214" s="32" t="s">
        <v>212</v>
      </c>
      <c r="Q214" s="29">
        <v>412100</v>
      </c>
      <c r="R214" s="32" t="s">
        <v>3935</v>
      </c>
      <c r="S214" s="32" t="str">
        <f t="shared" si="9"/>
        <v>12018-000211</v>
      </c>
      <c r="T214" s="32" t="s">
        <v>4729</v>
      </c>
      <c r="U214" s="38" t="s">
        <v>1233</v>
      </c>
      <c r="V214" s="38" t="s">
        <v>3937</v>
      </c>
      <c r="W214" s="38" t="s">
        <v>4730</v>
      </c>
      <c r="X214" s="29">
        <v>1</v>
      </c>
      <c r="Y214" s="32" t="s">
        <v>4731</v>
      </c>
      <c r="Z214" s="31">
        <v>18924</v>
      </c>
      <c r="AA214" s="29">
        <f t="shared" ca="1" si="10"/>
        <v>67</v>
      </c>
      <c r="AB214" s="33" t="s">
        <v>218</v>
      </c>
      <c r="AC214" s="31">
        <v>42852</v>
      </c>
      <c r="AD214" s="276">
        <v>4</v>
      </c>
      <c r="AE214" s="276">
        <v>1</v>
      </c>
      <c r="AF214" s="276">
        <v>11</v>
      </c>
      <c r="AG214" s="29">
        <v>1</v>
      </c>
      <c r="AH214" s="294">
        <v>2</v>
      </c>
      <c r="AI214" s="294"/>
      <c r="AJ214" s="294"/>
      <c r="AK214" s="358">
        <f t="shared" si="11"/>
        <v>0</v>
      </c>
      <c r="AL214" s="288"/>
      <c r="AM214" s="288"/>
      <c r="AN214" s="288"/>
      <c r="AO214" s="288"/>
      <c r="AP214" s="29">
        <v>1</v>
      </c>
      <c r="AQ214" s="31"/>
      <c r="AR214" s="29"/>
      <c r="AS214" s="31"/>
      <c r="AT214" s="31"/>
      <c r="AU214" s="381"/>
      <c r="AV214" s="381"/>
    </row>
    <row r="215" spans="1:48" s="292" customFormat="1" ht="15" customHeight="1">
      <c r="A215" s="28">
        <v>212</v>
      </c>
      <c r="B215" s="29">
        <v>2018</v>
      </c>
      <c r="C215" s="30" t="s">
        <v>233</v>
      </c>
      <c r="D215" s="31">
        <v>43434</v>
      </c>
      <c r="E215" s="32" t="s">
        <v>205</v>
      </c>
      <c r="F215" s="32" t="s">
        <v>206</v>
      </c>
      <c r="G215" s="32" t="s">
        <v>207</v>
      </c>
      <c r="H215" s="32" t="s">
        <v>3917</v>
      </c>
      <c r="I215" s="32" t="s">
        <v>3918</v>
      </c>
      <c r="J215" s="32" t="s">
        <v>3919</v>
      </c>
      <c r="K215" s="29" t="s">
        <v>5075</v>
      </c>
      <c r="L215" s="32" t="s">
        <v>211</v>
      </c>
      <c r="M215" s="32" t="s">
        <v>211</v>
      </c>
      <c r="N215" s="32" t="s">
        <v>3832</v>
      </c>
      <c r="O215" s="32" t="s">
        <v>3832</v>
      </c>
      <c r="P215" s="32" t="s">
        <v>212</v>
      </c>
      <c r="Q215" s="29">
        <v>412000</v>
      </c>
      <c r="R215" s="32" t="s">
        <v>3927</v>
      </c>
      <c r="S215" s="32" t="str">
        <f t="shared" si="9"/>
        <v>12018-000212</v>
      </c>
      <c r="T215" s="32" t="s">
        <v>4732</v>
      </c>
      <c r="U215" s="38" t="s">
        <v>1047</v>
      </c>
      <c r="V215" s="38" t="s">
        <v>4733</v>
      </c>
      <c r="W215" s="38" t="s">
        <v>1347</v>
      </c>
      <c r="X215" s="29">
        <v>1</v>
      </c>
      <c r="Y215" s="32" t="s">
        <v>4734</v>
      </c>
      <c r="Z215" s="31">
        <v>18195</v>
      </c>
      <c r="AA215" s="29">
        <f t="shared" ca="1" si="10"/>
        <v>69</v>
      </c>
      <c r="AB215" s="33" t="s">
        <v>220</v>
      </c>
      <c r="AC215" s="31">
        <v>40438</v>
      </c>
      <c r="AD215" s="276">
        <v>4</v>
      </c>
      <c r="AE215" s="276">
        <v>1</v>
      </c>
      <c r="AF215" s="276">
        <v>8</v>
      </c>
      <c r="AG215" s="29">
        <v>1</v>
      </c>
      <c r="AH215" s="294">
        <v>2</v>
      </c>
      <c r="AI215" s="294"/>
      <c r="AJ215" s="294"/>
      <c r="AK215" s="358">
        <f t="shared" si="11"/>
        <v>0</v>
      </c>
      <c r="AL215" s="288"/>
      <c r="AM215" s="288"/>
      <c r="AN215" s="288"/>
      <c r="AO215" s="288"/>
      <c r="AP215" s="29">
        <v>2</v>
      </c>
      <c r="AQ215" s="31">
        <v>43349</v>
      </c>
      <c r="AR215" s="29">
        <v>6</v>
      </c>
      <c r="AS215" s="31"/>
      <c r="AT215" s="376">
        <v>43349</v>
      </c>
      <c r="AU215" s="381"/>
      <c r="AV215" s="381"/>
    </row>
    <row r="216" spans="1:48" s="292" customFormat="1" ht="15" customHeight="1">
      <c r="A216" s="28">
        <v>213</v>
      </c>
      <c r="B216" s="29">
        <v>2018</v>
      </c>
      <c r="C216" s="30" t="s">
        <v>233</v>
      </c>
      <c r="D216" s="31">
        <v>43434</v>
      </c>
      <c r="E216" s="32" t="s">
        <v>205</v>
      </c>
      <c r="F216" s="32" t="s">
        <v>206</v>
      </c>
      <c r="G216" s="32" t="s">
        <v>207</v>
      </c>
      <c r="H216" s="32" t="s">
        <v>3917</v>
      </c>
      <c r="I216" s="32" t="s">
        <v>3918</v>
      </c>
      <c r="J216" s="32" t="s">
        <v>3919</v>
      </c>
      <c r="K216" s="29" t="s">
        <v>5680</v>
      </c>
      <c r="L216" s="32" t="s">
        <v>211</v>
      </c>
      <c r="M216" s="32" t="s">
        <v>211</v>
      </c>
      <c r="N216" s="32" t="s">
        <v>851</v>
      </c>
      <c r="O216" s="32" t="s">
        <v>851</v>
      </c>
      <c r="P216" s="32" t="s">
        <v>212</v>
      </c>
      <c r="Q216" s="29">
        <v>412200</v>
      </c>
      <c r="R216" s="32" t="s">
        <v>3931</v>
      </c>
      <c r="S216" s="32" t="str">
        <f t="shared" si="9"/>
        <v>12018-000213</v>
      </c>
      <c r="T216" s="32" t="s">
        <v>4735</v>
      </c>
      <c r="U216" s="38" t="s">
        <v>1044</v>
      </c>
      <c r="V216" s="38" t="s">
        <v>1313</v>
      </c>
      <c r="W216" s="38" t="s">
        <v>1347</v>
      </c>
      <c r="X216" s="29">
        <v>1</v>
      </c>
      <c r="Y216" s="32" t="s">
        <v>4736</v>
      </c>
      <c r="Z216" s="31">
        <v>11664</v>
      </c>
      <c r="AA216" s="29">
        <f t="shared" ca="1" si="10"/>
        <v>87</v>
      </c>
      <c r="AB216" s="33" t="s">
        <v>220</v>
      </c>
      <c r="AC216" s="31">
        <v>43118</v>
      </c>
      <c r="AD216" s="276">
        <v>4</v>
      </c>
      <c r="AE216" s="276">
        <v>1</v>
      </c>
      <c r="AF216" s="276">
        <v>10</v>
      </c>
      <c r="AG216" s="29">
        <v>1</v>
      </c>
      <c r="AH216" s="294">
        <v>2</v>
      </c>
      <c r="AI216" s="294"/>
      <c r="AJ216" s="294"/>
      <c r="AK216" s="358">
        <f t="shared" si="11"/>
        <v>0</v>
      </c>
      <c r="AL216" s="288"/>
      <c r="AM216" s="288"/>
      <c r="AN216" s="288"/>
      <c r="AO216" s="288"/>
      <c r="AP216" s="29">
        <v>1</v>
      </c>
      <c r="AQ216" s="31"/>
      <c r="AR216" s="29"/>
      <c r="AS216" s="31"/>
      <c r="AT216" s="31"/>
      <c r="AU216" s="381"/>
      <c r="AV216" s="381"/>
    </row>
    <row r="217" spans="1:48" s="292" customFormat="1" ht="15" customHeight="1">
      <c r="A217" s="28">
        <v>214</v>
      </c>
      <c r="B217" s="29">
        <v>2018</v>
      </c>
      <c r="C217" s="30" t="s">
        <v>233</v>
      </c>
      <c r="D217" s="31">
        <v>43434</v>
      </c>
      <c r="E217" s="32" t="s">
        <v>205</v>
      </c>
      <c r="F217" s="32" t="s">
        <v>206</v>
      </c>
      <c r="G217" s="32" t="s">
        <v>207</v>
      </c>
      <c r="H217" s="32" t="s">
        <v>3917</v>
      </c>
      <c r="I217" s="32" t="s">
        <v>3918</v>
      </c>
      <c r="J217" s="32" t="s">
        <v>3919</v>
      </c>
      <c r="K217" s="29" t="s">
        <v>5306</v>
      </c>
      <c r="L217" s="32" t="s">
        <v>211</v>
      </c>
      <c r="M217" s="32" t="s">
        <v>211</v>
      </c>
      <c r="N217" s="32" t="s">
        <v>211</v>
      </c>
      <c r="O217" s="32" t="s">
        <v>211</v>
      </c>
      <c r="P217" s="32" t="s">
        <v>212</v>
      </c>
      <c r="Q217" s="29">
        <v>412100</v>
      </c>
      <c r="R217" s="32" t="s">
        <v>3935</v>
      </c>
      <c r="S217" s="32" t="str">
        <f t="shared" si="9"/>
        <v>12018-000214</v>
      </c>
      <c r="T217" s="32" t="s">
        <v>4737</v>
      </c>
      <c r="U217" s="38" t="s">
        <v>4738</v>
      </c>
      <c r="V217" s="38" t="s">
        <v>4739</v>
      </c>
      <c r="W217" s="38" t="s">
        <v>3995</v>
      </c>
      <c r="X217" s="29">
        <v>1</v>
      </c>
      <c r="Y217" s="32" t="s">
        <v>4740</v>
      </c>
      <c r="Z217" s="31">
        <v>15667</v>
      </c>
      <c r="AA217" s="29">
        <f t="shared" ca="1" si="10"/>
        <v>76</v>
      </c>
      <c r="AB217" s="33" t="s">
        <v>218</v>
      </c>
      <c r="AC217" s="31">
        <v>42852</v>
      </c>
      <c r="AD217" s="276">
        <v>4</v>
      </c>
      <c r="AE217" s="276">
        <v>1</v>
      </c>
      <c r="AF217" s="276">
        <v>11</v>
      </c>
      <c r="AG217" s="29">
        <v>1</v>
      </c>
      <c r="AH217" s="294">
        <v>2</v>
      </c>
      <c r="AI217" s="294"/>
      <c r="AJ217" s="294"/>
      <c r="AK217" s="358">
        <f t="shared" si="11"/>
        <v>0</v>
      </c>
      <c r="AL217" s="288"/>
      <c r="AM217" s="288"/>
      <c r="AN217" s="288"/>
      <c r="AO217" s="288"/>
      <c r="AP217" s="29">
        <v>1</v>
      </c>
      <c r="AQ217" s="31"/>
      <c r="AR217" s="29"/>
      <c r="AS217" s="31"/>
      <c r="AT217" s="31"/>
      <c r="AU217" s="381"/>
      <c r="AV217" s="381"/>
    </row>
    <row r="218" spans="1:48" s="292" customFormat="1" ht="15" customHeight="1">
      <c r="A218" s="28">
        <v>215</v>
      </c>
      <c r="B218" s="29">
        <v>2018</v>
      </c>
      <c r="C218" s="30" t="s">
        <v>233</v>
      </c>
      <c r="D218" s="31">
        <v>43434</v>
      </c>
      <c r="E218" s="32" t="s">
        <v>205</v>
      </c>
      <c r="F218" s="32" t="s">
        <v>206</v>
      </c>
      <c r="G218" s="32" t="s">
        <v>207</v>
      </c>
      <c r="H218" s="32" t="s">
        <v>3917</v>
      </c>
      <c r="I218" s="32" t="s">
        <v>3918</v>
      </c>
      <c r="J218" s="32" t="s">
        <v>3919</v>
      </c>
      <c r="K218" s="356" t="s">
        <v>5681</v>
      </c>
      <c r="L218" s="32" t="s">
        <v>211</v>
      </c>
      <c r="M218" s="32" t="s">
        <v>211</v>
      </c>
      <c r="N218" s="32" t="s">
        <v>914</v>
      </c>
      <c r="O218" s="32" t="s">
        <v>914</v>
      </c>
      <c r="P218" s="32" t="s">
        <v>212</v>
      </c>
      <c r="Q218" s="29">
        <v>233000</v>
      </c>
      <c r="R218" s="32" t="s">
        <v>3920</v>
      </c>
      <c r="S218" s="32" t="str">
        <f t="shared" si="9"/>
        <v>12018-000215</v>
      </c>
      <c r="T218" s="32" t="s">
        <v>4741</v>
      </c>
      <c r="U218" s="38" t="s">
        <v>4742</v>
      </c>
      <c r="V218" s="38" t="s">
        <v>1020</v>
      </c>
      <c r="W218" s="38" t="s">
        <v>979</v>
      </c>
      <c r="X218" s="29">
        <v>1</v>
      </c>
      <c r="Y218" s="32" t="s">
        <v>4743</v>
      </c>
      <c r="Z218" s="31">
        <v>16171</v>
      </c>
      <c r="AA218" s="29">
        <f t="shared" ca="1" si="10"/>
        <v>74</v>
      </c>
      <c r="AB218" s="33" t="s">
        <v>220</v>
      </c>
      <c r="AC218" s="31">
        <v>43074</v>
      </c>
      <c r="AD218" s="276">
        <v>4</v>
      </c>
      <c r="AE218" s="276">
        <v>1</v>
      </c>
      <c r="AF218" s="276">
        <v>10</v>
      </c>
      <c r="AG218" s="29">
        <v>1</v>
      </c>
      <c r="AH218" s="294">
        <v>2</v>
      </c>
      <c r="AI218" s="294"/>
      <c r="AJ218" s="294"/>
      <c r="AK218" s="358">
        <f t="shared" si="11"/>
        <v>0</v>
      </c>
      <c r="AL218" s="288"/>
      <c r="AM218" s="288"/>
      <c r="AN218" s="288"/>
      <c r="AO218" s="288"/>
      <c r="AP218" s="29">
        <v>2</v>
      </c>
      <c r="AQ218" s="31">
        <v>43395</v>
      </c>
      <c r="AR218" s="29">
        <v>12</v>
      </c>
      <c r="AS218" s="31"/>
      <c r="AT218" s="31"/>
      <c r="AU218" s="381"/>
      <c r="AV218" s="381"/>
    </row>
    <row r="219" spans="1:48" s="292" customFormat="1" ht="15" customHeight="1">
      <c r="A219" s="28">
        <v>216</v>
      </c>
      <c r="B219" s="29">
        <v>2018</v>
      </c>
      <c r="C219" s="30" t="s">
        <v>233</v>
      </c>
      <c r="D219" s="31">
        <v>43434</v>
      </c>
      <c r="E219" s="32" t="s">
        <v>205</v>
      </c>
      <c r="F219" s="32" t="s">
        <v>206</v>
      </c>
      <c r="G219" s="32" t="s">
        <v>207</v>
      </c>
      <c r="H219" s="32" t="s">
        <v>3917</v>
      </c>
      <c r="I219" s="32" t="s">
        <v>3918</v>
      </c>
      <c r="J219" s="32" t="s">
        <v>3919</v>
      </c>
      <c r="K219" s="29" t="s">
        <v>5680</v>
      </c>
      <c r="L219" s="32" t="s">
        <v>211</v>
      </c>
      <c r="M219" s="32" t="s">
        <v>211</v>
      </c>
      <c r="N219" s="32" t="s">
        <v>851</v>
      </c>
      <c r="O219" s="32" t="s">
        <v>851</v>
      </c>
      <c r="P219" s="32" t="s">
        <v>212</v>
      </c>
      <c r="Q219" s="29">
        <v>412200</v>
      </c>
      <c r="R219" s="32" t="s">
        <v>3931</v>
      </c>
      <c r="S219" s="32" t="str">
        <f t="shared" si="9"/>
        <v>12018-000216</v>
      </c>
      <c r="T219" s="32" t="s">
        <v>4744</v>
      </c>
      <c r="U219" s="38" t="s">
        <v>4745</v>
      </c>
      <c r="V219" s="38" t="s">
        <v>4746</v>
      </c>
      <c r="W219" s="38" t="s">
        <v>1664</v>
      </c>
      <c r="X219" s="29">
        <v>1</v>
      </c>
      <c r="Y219" s="32" t="s">
        <v>4747</v>
      </c>
      <c r="Z219" s="31">
        <v>16706</v>
      </c>
      <c r="AA219" s="29">
        <f t="shared" ca="1" si="10"/>
        <v>73</v>
      </c>
      <c r="AB219" s="33" t="s">
        <v>220</v>
      </c>
      <c r="AC219" s="31">
        <v>42827</v>
      </c>
      <c r="AD219" s="276">
        <v>4</v>
      </c>
      <c r="AE219" s="276">
        <v>2</v>
      </c>
      <c r="AF219" s="276">
        <v>10</v>
      </c>
      <c r="AG219" s="29">
        <v>1</v>
      </c>
      <c r="AH219" s="294">
        <v>2</v>
      </c>
      <c r="AI219" s="294"/>
      <c r="AJ219" s="294"/>
      <c r="AK219" s="358">
        <f t="shared" si="11"/>
        <v>0</v>
      </c>
      <c r="AL219" s="288"/>
      <c r="AM219" s="288"/>
      <c r="AN219" s="288"/>
      <c r="AO219" s="288"/>
      <c r="AP219" s="29">
        <v>1</v>
      </c>
      <c r="AQ219" s="31"/>
      <c r="AR219" s="29"/>
      <c r="AS219" s="31"/>
      <c r="AT219" s="31"/>
      <c r="AU219" s="381"/>
      <c r="AV219" s="381"/>
    </row>
    <row r="220" spans="1:48" s="292" customFormat="1" ht="15" customHeight="1">
      <c r="A220" s="28">
        <v>217</v>
      </c>
      <c r="B220" s="29">
        <v>2018</v>
      </c>
      <c r="C220" s="30" t="s">
        <v>233</v>
      </c>
      <c r="D220" s="31">
        <v>43434</v>
      </c>
      <c r="E220" s="32" t="s">
        <v>205</v>
      </c>
      <c r="F220" s="32" t="s">
        <v>206</v>
      </c>
      <c r="G220" s="32" t="s">
        <v>207</v>
      </c>
      <c r="H220" s="32" t="s">
        <v>3917</v>
      </c>
      <c r="I220" s="32" t="s">
        <v>3918</v>
      </c>
      <c r="J220" s="32" t="s">
        <v>3919</v>
      </c>
      <c r="K220" s="29" t="s">
        <v>5075</v>
      </c>
      <c r="L220" s="32" t="s">
        <v>211</v>
      </c>
      <c r="M220" s="32" t="s">
        <v>211</v>
      </c>
      <c r="N220" s="32" t="s">
        <v>3832</v>
      </c>
      <c r="O220" s="32" t="s">
        <v>3832</v>
      </c>
      <c r="P220" s="32" t="s">
        <v>212</v>
      </c>
      <c r="Q220" s="29">
        <v>412000</v>
      </c>
      <c r="R220" s="32" t="s">
        <v>3927</v>
      </c>
      <c r="S220" s="32" t="str">
        <f t="shared" si="9"/>
        <v>12018-000217</v>
      </c>
      <c r="T220" s="32" t="s">
        <v>4748</v>
      </c>
      <c r="U220" s="38" t="s">
        <v>4749</v>
      </c>
      <c r="V220" s="38" t="s">
        <v>4750</v>
      </c>
      <c r="W220" s="38" t="s">
        <v>931</v>
      </c>
      <c r="X220" s="29">
        <v>1</v>
      </c>
      <c r="Y220" s="32" t="s">
        <v>4751</v>
      </c>
      <c r="Z220" s="31">
        <v>9754</v>
      </c>
      <c r="AA220" s="29">
        <f t="shared" ca="1" si="10"/>
        <v>92</v>
      </c>
      <c r="AB220" s="33" t="s">
        <v>218</v>
      </c>
      <c r="AC220" s="31">
        <v>41715</v>
      </c>
      <c r="AD220" s="276">
        <v>4</v>
      </c>
      <c r="AE220" s="276">
        <v>2</v>
      </c>
      <c r="AF220" s="276">
        <v>8</v>
      </c>
      <c r="AG220" s="29">
        <v>1</v>
      </c>
      <c r="AH220" s="294">
        <v>2</v>
      </c>
      <c r="AI220" s="294"/>
      <c r="AJ220" s="294"/>
      <c r="AK220" s="358">
        <f t="shared" si="11"/>
        <v>0</v>
      </c>
      <c r="AL220" s="288"/>
      <c r="AM220" s="288"/>
      <c r="AN220" s="288"/>
      <c r="AO220" s="288"/>
      <c r="AP220" s="29">
        <v>1</v>
      </c>
      <c r="AQ220" s="31"/>
      <c r="AR220" s="29"/>
      <c r="AS220" s="31"/>
      <c r="AT220" s="31"/>
      <c r="AU220" s="381"/>
      <c r="AV220" s="381"/>
    </row>
    <row r="221" spans="1:48" s="292" customFormat="1" ht="15" customHeight="1">
      <c r="A221" s="28">
        <v>218</v>
      </c>
      <c r="B221" s="29">
        <v>2018</v>
      </c>
      <c r="C221" s="30" t="s">
        <v>233</v>
      </c>
      <c r="D221" s="31">
        <v>43434</v>
      </c>
      <c r="E221" s="32" t="s">
        <v>205</v>
      </c>
      <c r="F221" s="32" t="s">
        <v>206</v>
      </c>
      <c r="G221" s="32" t="s">
        <v>207</v>
      </c>
      <c r="H221" s="32" t="s">
        <v>3917</v>
      </c>
      <c r="I221" s="32" t="s">
        <v>3918</v>
      </c>
      <c r="J221" s="32" t="s">
        <v>3919</v>
      </c>
      <c r="K221" s="29" t="s">
        <v>5075</v>
      </c>
      <c r="L221" s="32" t="s">
        <v>211</v>
      </c>
      <c r="M221" s="32" t="s">
        <v>211</v>
      </c>
      <c r="N221" s="32" t="s">
        <v>3832</v>
      </c>
      <c r="O221" s="32" t="s">
        <v>3832</v>
      </c>
      <c r="P221" s="32" t="s">
        <v>212</v>
      </c>
      <c r="Q221" s="29">
        <v>412000</v>
      </c>
      <c r="R221" s="32" t="s">
        <v>3927</v>
      </c>
      <c r="S221" s="32" t="str">
        <f t="shared" si="9"/>
        <v>12018-000218</v>
      </c>
      <c r="T221" s="32" t="s">
        <v>4752</v>
      </c>
      <c r="U221" s="38" t="s">
        <v>4753</v>
      </c>
      <c r="V221" s="38" t="s">
        <v>4754</v>
      </c>
      <c r="W221" s="38" t="s">
        <v>4755</v>
      </c>
      <c r="X221" s="29">
        <v>1</v>
      </c>
      <c r="Y221" s="32" t="s">
        <v>4756</v>
      </c>
      <c r="Z221" s="31">
        <v>15861</v>
      </c>
      <c r="AA221" s="29">
        <f t="shared" ca="1" si="10"/>
        <v>75</v>
      </c>
      <c r="AB221" s="33" t="s">
        <v>220</v>
      </c>
      <c r="AC221" s="31">
        <v>42766</v>
      </c>
      <c r="AD221" s="276">
        <v>4</v>
      </c>
      <c r="AE221" s="276">
        <v>9</v>
      </c>
      <c r="AF221" s="276">
        <v>10</v>
      </c>
      <c r="AG221" s="29">
        <v>1</v>
      </c>
      <c r="AH221" s="294">
        <v>2</v>
      </c>
      <c r="AI221" s="294"/>
      <c r="AJ221" s="294"/>
      <c r="AK221" s="358">
        <f t="shared" si="11"/>
        <v>0</v>
      </c>
      <c r="AL221" s="288"/>
      <c r="AM221" s="288"/>
      <c r="AN221" s="288"/>
      <c r="AO221" s="288"/>
      <c r="AP221" s="29">
        <v>1</v>
      </c>
      <c r="AQ221" s="31"/>
      <c r="AR221" s="29"/>
      <c r="AS221" s="31"/>
      <c r="AT221" s="31"/>
      <c r="AU221" s="381"/>
      <c r="AV221" s="381"/>
    </row>
    <row r="222" spans="1:48" s="292" customFormat="1" ht="15" customHeight="1">
      <c r="A222" s="28">
        <v>219</v>
      </c>
      <c r="B222" s="29">
        <v>2018</v>
      </c>
      <c r="C222" s="30" t="s">
        <v>233</v>
      </c>
      <c r="D222" s="31">
        <v>43434</v>
      </c>
      <c r="E222" s="32" t="s">
        <v>205</v>
      </c>
      <c r="F222" s="32" t="s">
        <v>206</v>
      </c>
      <c r="G222" s="32" t="s">
        <v>207</v>
      </c>
      <c r="H222" s="32" t="s">
        <v>3917</v>
      </c>
      <c r="I222" s="32" t="s">
        <v>3918</v>
      </c>
      <c r="J222" s="32" t="s">
        <v>3919</v>
      </c>
      <c r="K222" s="29" t="s">
        <v>5680</v>
      </c>
      <c r="L222" s="32" t="s">
        <v>211</v>
      </c>
      <c r="M222" s="32" t="s">
        <v>211</v>
      </c>
      <c r="N222" s="32" t="s">
        <v>851</v>
      </c>
      <c r="O222" s="32" t="s">
        <v>851</v>
      </c>
      <c r="P222" s="32" t="s">
        <v>212</v>
      </c>
      <c r="Q222" s="29">
        <v>412200</v>
      </c>
      <c r="R222" s="32" t="s">
        <v>3931</v>
      </c>
      <c r="S222" s="32" t="str">
        <f t="shared" si="9"/>
        <v>12018-000219</v>
      </c>
      <c r="T222" s="32" t="s">
        <v>4757</v>
      </c>
      <c r="U222" s="38" t="s">
        <v>4758</v>
      </c>
      <c r="V222" s="38" t="s">
        <v>4759</v>
      </c>
      <c r="W222" s="38" t="s">
        <v>4760</v>
      </c>
      <c r="X222" s="29">
        <v>1</v>
      </c>
      <c r="Y222" s="32" t="s">
        <v>4761</v>
      </c>
      <c r="Z222" s="31">
        <v>16756</v>
      </c>
      <c r="AA222" s="29">
        <f t="shared" ca="1" si="10"/>
        <v>73</v>
      </c>
      <c r="AB222" s="33" t="s">
        <v>220</v>
      </c>
      <c r="AC222" s="31">
        <v>42852</v>
      </c>
      <c r="AD222" s="276">
        <v>4</v>
      </c>
      <c r="AE222" s="276">
        <v>2</v>
      </c>
      <c r="AF222" s="276">
        <v>10</v>
      </c>
      <c r="AG222" s="29">
        <v>1</v>
      </c>
      <c r="AH222" s="294">
        <v>2</v>
      </c>
      <c r="AI222" s="294"/>
      <c r="AJ222" s="294"/>
      <c r="AK222" s="358">
        <f t="shared" si="11"/>
        <v>0</v>
      </c>
      <c r="AL222" s="288"/>
      <c r="AM222" s="288"/>
      <c r="AN222" s="288"/>
      <c r="AO222" s="288"/>
      <c r="AP222" s="29">
        <v>1</v>
      </c>
      <c r="AQ222" s="31"/>
      <c r="AR222" s="29"/>
      <c r="AS222" s="31"/>
      <c r="AT222" s="31"/>
      <c r="AU222" s="381"/>
      <c r="AV222" s="381"/>
    </row>
    <row r="223" spans="1:48" s="292" customFormat="1" ht="15" customHeight="1">
      <c r="A223" s="28">
        <v>220</v>
      </c>
      <c r="B223" s="29">
        <v>2018</v>
      </c>
      <c r="C223" s="30" t="s">
        <v>233</v>
      </c>
      <c r="D223" s="31">
        <v>43434</v>
      </c>
      <c r="E223" s="32" t="s">
        <v>205</v>
      </c>
      <c r="F223" s="32" t="s">
        <v>206</v>
      </c>
      <c r="G223" s="32" t="s">
        <v>207</v>
      </c>
      <c r="H223" s="32" t="s">
        <v>3917</v>
      </c>
      <c r="I223" s="32" t="s">
        <v>3918</v>
      </c>
      <c r="J223" s="32" t="s">
        <v>3919</v>
      </c>
      <c r="K223" s="29" t="s">
        <v>5075</v>
      </c>
      <c r="L223" s="32" t="s">
        <v>211</v>
      </c>
      <c r="M223" s="32" t="s">
        <v>211</v>
      </c>
      <c r="N223" s="32" t="s">
        <v>3832</v>
      </c>
      <c r="O223" s="32" t="s">
        <v>3832</v>
      </c>
      <c r="P223" s="32" t="s">
        <v>212</v>
      </c>
      <c r="Q223" s="29">
        <v>412000</v>
      </c>
      <c r="R223" s="32" t="s">
        <v>3927</v>
      </c>
      <c r="S223" s="32" t="str">
        <f t="shared" si="9"/>
        <v>12018-000220</v>
      </c>
      <c r="T223" s="32" t="s">
        <v>4762</v>
      </c>
      <c r="U223" s="38" t="s">
        <v>4763</v>
      </c>
      <c r="V223" s="38" t="s">
        <v>4078</v>
      </c>
      <c r="W223" s="38" t="s">
        <v>1576</v>
      </c>
      <c r="X223" s="29">
        <v>1</v>
      </c>
      <c r="Y223" s="32" t="s">
        <v>4764</v>
      </c>
      <c r="Z223" s="31">
        <v>13906</v>
      </c>
      <c r="AA223" s="29">
        <f t="shared" ca="1" si="10"/>
        <v>80</v>
      </c>
      <c r="AB223" s="33" t="s">
        <v>218</v>
      </c>
      <c r="AC223" s="31">
        <v>42246</v>
      </c>
      <c r="AD223" s="276">
        <v>4</v>
      </c>
      <c r="AE223" s="276">
        <v>2</v>
      </c>
      <c r="AF223" s="276">
        <v>10</v>
      </c>
      <c r="AG223" s="29">
        <v>1</v>
      </c>
      <c r="AH223" s="294">
        <v>2</v>
      </c>
      <c r="AI223" s="294"/>
      <c r="AJ223" s="294"/>
      <c r="AK223" s="358">
        <f t="shared" si="11"/>
        <v>0</v>
      </c>
      <c r="AL223" s="288"/>
      <c r="AM223" s="288"/>
      <c r="AN223" s="288"/>
      <c r="AO223" s="288"/>
      <c r="AP223" s="29">
        <v>1</v>
      </c>
      <c r="AQ223" s="31"/>
      <c r="AR223" s="29"/>
      <c r="AS223" s="31"/>
      <c r="AT223" s="31"/>
      <c r="AU223" s="381"/>
      <c r="AV223" s="381"/>
    </row>
    <row r="224" spans="1:48" s="292" customFormat="1">
      <c r="A224" s="28">
        <v>221</v>
      </c>
      <c r="B224" s="29">
        <v>2018</v>
      </c>
      <c r="C224" s="30" t="s">
        <v>233</v>
      </c>
      <c r="D224" s="31">
        <v>43434</v>
      </c>
      <c r="E224" s="32" t="s">
        <v>205</v>
      </c>
      <c r="F224" s="32" t="s">
        <v>206</v>
      </c>
      <c r="G224" s="32" t="s">
        <v>207</v>
      </c>
      <c r="H224" s="32" t="s">
        <v>3917</v>
      </c>
      <c r="I224" s="32" t="s">
        <v>3918</v>
      </c>
      <c r="J224" s="32" t="s">
        <v>3919</v>
      </c>
      <c r="K224" s="29" t="s">
        <v>5075</v>
      </c>
      <c r="L224" s="32" t="s">
        <v>211</v>
      </c>
      <c r="M224" s="32" t="s">
        <v>211</v>
      </c>
      <c r="N224" s="32" t="s">
        <v>3832</v>
      </c>
      <c r="O224" s="32" t="s">
        <v>3832</v>
      </c>
      <c r="P224" s="32" t="s">
        <v>212</v>
      </c>
      <c r="Q224" s="29">
        <v>412000</v>
      </c>
      <c r="R224" s="32" t="s">
        <v>3927</v>
      </c>
      <c r="S224" s="32" t="str">
        <f t="shared" si="9"/>
        <v>12018-000221</v>
      </c>
      <c r="T224" s="32" t="s">
        <v>4765</v>
      </c>
      <c r="U224" s="38" t="s">
        <v>4766</v>
      </c>
      <c r="V224" s="38" t="s">
        <v>4074</v>
      </c>
      <c r="W224" s="38" t="s">
        <v>957</v>
      </c>
      <c r="X224" s="29">
        <v>1</v>
      </c>
      <c r="Y224" s="32" t="s">
        <v>4767</v>
      </c>
      <c r="Z224" s="31">
        <v>25856</v>
      </c>
      <c r="AA224" s="29">
        <f t="shared" ca="1" si="10"/>
        <v>48</v>
      </c>
      <c r="AB224" s="33" t="s">
        <v>218</v>
      </c>
      <c r="AC224" s="31">
        <v>39722</v>
      </c>
      <c r="AD224" s="276">
        <v>5</v>
      </c>
      <c r="AE224" s="276">
        <v>2</v>
      </c>
      <c r="AF224" s="276">
        <v>8</v>
      </c>
      <c r="AG224" s="29">
        <v>1</v>
      </c>
      <c r="AH224" s="294">
        <v>2</v>
      </c>
      <c r="AI224" s="294"/>
      <c r="AJ224" s="294"/>
      <c r="AK224" s="358">
        <f t="shared" si="11"/>
        <v>0</v>
      </c>
      <c r="AL224" s="288"/>
      <c r="AM224" s="288"/>
      <c r="AN224" s="288"/>
      <c r="AO224" s="288"/>
      <c r="AP224" s="29">
        <v>1</v>
      </c>
      <c r="AQ224" s="31"/>
      <c r="AR224" s="29"/>
      <c r="AS224" s="31"/>
      <c r="AT224" s="31"/>
      <c r="AU224" s="381"/>
      <c r="AV224" s="381"/>
    </row>
    <row r="225" spans="1:48" s="292" customFormat="1" ht="15" customHeight="1">
      <c r="A225" s="28">
        <v>222</v>
      </c>
      <c r="B225" s="29">
        <v>2018</v>
      </c>
      <c r="C225" s="30" t="s">
        <v>233</v>
      </c>
      <c r="D225" s="31">
        <v>43434</v>
      </c>
      <c r="E225" s="32" t="s">
        <v>205</v>
      </c>
      <c r="F225" s="32" t="s">
        <v>206</v>
      </c>
      <c r="G225" s="32" t="s">
        <v>207</v>
      </c>
      <c r="H225" s="32" t="s">
        <v>3917</v>
      </c>
      <c r="I225" s="32" t="s">
        <v>3918</v>
      </c>
      <c r="J225" s="32" t="s">
        <v>3919</v>
      </c>
      <c r="K225" s="356" t="s">
        <v>5681</v>
      </c>
      <c r="L225" s="32" t="s">
        <v>211</v>
      </c>
      <c r="M225" s="32" t="s">
        <v>211</v>
      </c>
      <c r="N225" s="32" t="s">
        <v>914</v>
      </c>
      <c r="O225" s="32" t="s">
        <v>914</v>
      </c>
      <c r="P225" s="32" t="s">
        <v>212</v>
      </c>
      <c r="Q225" s="29">
        <v>233000</v>
      </c>
      <c r="R225" s="32" t="s">
        <v>3920</v>
      </c>
      <c r="S225" s="32" t="str">
        <f t="shared" si="9"/>
        <v>12018-000222</v>
      </c>
      <c r="T225" s="32" t="s">
        <v>4768</v>
      </c>
      <c r="U225" s="38" t="s">
        <v>4769</v>
      </c>
      <c r="V225" s="38" t="s">
        <v>4770</v>
      </c>
      <c r="W225" s="38" t="s">
        <v>1319</v>
      </c>
      <c r="X225" s="29">
        <v>1</v>
      </c>
      <c r="Y225" s="32" t="s">
        <v>4771</v>
      </c>
      <c r="Z225" s="31">
        <v>18078</v>
      </c>
      <c r="AA225" s="29">
        <f t="shared" ca="1" si="10"/>
        <v>69</v>
      </c>
      <c r="AB225" s="33" t="s">
        <v>220</v>
      </c>
      <c r="AC225" s="31">
        <v>42246</v>
      </c>
      <c r="AD225" s="276">
        <v>4</v>
      </c>
      <c r="AE225" s="276">
        <v>1</v>
      </c>
      <c r="AF225" s="276">
        <v>11</v>
      </c>
      <c r="AG225" s="29">
        <v>1</v>
      </c>
      <c r="AH225" s="294">
        <v>2</v>
      </c>
      <c r="AI225" s="294"/>
      <c r="AJ225" s="294"/>
      <c r="AK225" s="358">
        <f t="shared" si="11"/>
        <v>0</v>
      </c>
      <c r="AL225" s="288"/>
      <c r="AM225" s="288"/>
      <c r="AN225" s="288"/>
      <c r="AO225" s="288"/>
      <c r="AP225" s="29">
        <v>1</v>
      </c>
      <c r="AQ225" s="31"/>
      <c r="AR225" s="29"/>
      <c r="AS225" s="31"/>
      <c r="AT225" s="31"/>
      <c r="AU225" s="381"/>
      <c r="AV225" s="381"/>
    </row>
    <row r="226" spans="1:48" s="292" customFormat="1" ht="15" customHeight="1">
      <c r="A226" s="28">
        <v>223</v>
      </c>
      <c r="B226" s="29">
        <v>2018</v>
      </c>
      <c r="C226" s="30" t="s">
        <v>233</v>
      </c>
      <c r="D226" s="31">
        <v>43434</v>
      </c>
      <c r="E226" s="32" t="s">
        <v>205</v>
      </c>
      <c r="F226" s="32" t="s">
        <v>206</v>
      </c>
      <c r="G226" s="32" t="s">
        <v>207</v>
      </c>
      <c r="H226" s="32" t="s">
        <v>3917</v>
      </c>
      <c r="I226" s="32" t="s">
        <v>3918</v>
      </c>
      <c r="J226" s="32" t="s">
        <v>3919</v>
      </c>
      <c r="K226" s="356" t="s">
        <v>5681</v>
      </c>
      <c r="L226" s="32" t="s">
        <v>211</v>
      </c>
      <c r="M226" s="32" t="s">
        <v>211</v>
      </c>
      <c r="N226" s="32" t="s">
        <v>914</v>
      </c>
      <c r="O226" s="32" t="s">
        <v>914</v>
      </c>
      <c r="P226" s="32" t="s">
        <v>212</v>
      </c>
      <c r="Q226" s="29">
        <v>233000</v>
      </c>
      <c r="R226" s="32" t="s">
        <v>3920</v>
      </c>
      <c r="S226" s="32" t="str">
        <f t="shared" si="9"/>
        <v>12018-000223</v>
      </c>
      <c r="T226" s="32" t="s">
        <v>4772</v>
      </c>
      <c r="U226" s="38" t="s">
        <v>4773</v>
      </c>
      <c r="V226" s="38" t="s">
        <v>4774</v>
      </c>
      <c r="W226" s="38" t="s">
        <v>4775</v>
      </c>
      <c r="X226" s="29">
        <v>1</v>
      </c>
      <c r="Y226" s="32" t="s">
        <v>4776</v>
      </c>
      <c r="Z226" s="31">
        <v>12973</v>
      </c>
      <c r="AA226" s="29">
        <f t="shared" ca="1" si="10"/>
        <v>83</v>
      </c>
      <c r="AB226" s="33" t="s">
        <v>218</v>
      </c>
      <c r="AC226" s="31">
        <v>43028</v>
      </c>
      <c r="AD226" s="276">
        <v>4</v>
      </c>
      <c r="AE226" s="276">
        <v>2</v>
      </c>
      <c r="AF226" s="276">
        <v>10</v>
      </c>
      <c r="AG226" s="29">
        <v>1</v>
      </c>
      <c r="AH226" s="294">
        <v>2</v>
      </c>
      <c r="AI226" s="294"/>
      <c r="AJ226" s="294"/>
      <c r="AK226" s="358">
        <f t="shared" si="11"/>
        <v>0</v>
      </c>
      <c r="AL226" s="288"/>
      <c r="AM226" s="288"/>
      <c r="AN226" s="288"/>
      <c r="AO226" s="288"/>
      <c r="AP226" s="29">
        <v>2</v>
      </c>
      <c r="AQ226" s="31">
        <v>43117</v>
      </c>
      <c r="AR226" s="29">
        <v>12</v>
      </c>
      <c r="AS226" s="31"/>
      <c r="AT226" s="31"/>
      <c r="AU226" s="381"/>
      <c r="AV226" s="381"/>
    </row>
    <row r="227" spans="1:48" s="292" customFormat="1" ht="15" customHeight="1">
      <c r="A227" s="28">
        <v>224</v>
      </c>
      <c r="B227" s="29">
        <v>2018</v>
      </c>
      <c r="C227" s="30" t="s">
        <v>233</v>
      </c>
      <c r="D227" s="31">
        <v>43434</v>
      </c>
      <c r="E227" s="32" t="s">
        <v>205</v>
      </c>
      <c r="F227" s="32" t="s">
        <v>206</v>
      </c>
      <c r="G227" s="32" t="s">
        <v>207</v>
      </c>
      <c r="H227" s="32" t="s">
        <v>3917</v>
      </c>
      <c r="I227" s="32" t="s">
        <v>3918</v>
      </c>
      <c r="J227" s="32" t="s">
        <v>3919</v>
      </c>
      <c r="K227" s="29" t="s">
        <v>5680</v>
      </c>
      <c r="L227" s="32" t="s">
        <v>211</v>
      </c>
      <c r="M227" s="32" t="s">
        <v>211</v>
      </c>
      <c r="N227" s="32" t="s">
        <v>851</v>
      </c>
      <c r="O227" s="32" t="s">
        <v>851</v>
      </c>
      <c r="P227" s="32" t="s">
        <v>212</v>
      </c>
      <c r="Q227" s="29">
        <v>412200</v>
      </c>
      <c r="R227" s="32" t="s">
        <v>3931</v>
      </c>
      <c r="S227" s="32" t="str">
        <f t="shared" si="9"/>
        <v>12018-000224</v>
      </c>
      <c r="T227" s="32" t="s">
        <v>4777</v>
      </c>
      <c r="U227" s="38" t="s">
        <v>4778</v>
      </c>
      <c r="V227" s="38" t="s">
        <v>4779</v>
      </c>
      <c r="W227" s="38" t="s">
        <v>994</v>
      </c>
      <c r="X227" s="29">
        <v>1</v>
      </c>
      <c r="Y227" s="32" t="s">
        <v>4780</v>
      </c>
      <c r="Z227" s="31">
        <v>17788</v>
      </c>
      <c r="AA227" s="29">
        <f t="shared" ca="1" si="10"/>
        <v>70</v>
      </c>
      <c r="AB227" s="33" t="s">
        <v>218</v>
      </c>
      <c r="AC227" s="31">
        <v>43081</v>
      </c>
      <c r="AD227" s="276">
        <v>4</v>
      </c>
      <c r="AE227" s="276">
        <v>1</v>
      </c>
      <c r="AF227" s="276">
        <v>10</v>
      </c>
      <c r="AG227" s="29">
        <v>1</v>
      </c>
      <c r="AH227" s="294">
        <v>2</v>
      </c>
      <c r="AI227" s="294"/>
      <c r="AJ227" s="294"/>
      <c r="AK227" s="358">
        <f t="shared" si="11"/>
        <v>0</v>
      </c>
      <c r="AL227" s="288"/>
      <c r="AM227" s="288"/>
      <c r="AN227" s="288"/>
      <c r="AO227" s="288"/>
      <c r="AP227" s="29">
        <v>1</v>
      </c>
      <c r="AQ227" s="31"/>
      <c r="AR227" s="29"/>
      <c r="AS227" s="31"/>
      <c r="AT227" s="31"/>
      <c r="AU227" s="381"/>
      <c r="AV227" s="381"/>
    </row>
    <row r="228" spans="1:48" s="292" customFormat="1" ht="15" customHeight="1">
      <c r="A228" s="28">
        <v>225</v>
      </c>
      <c r="B228" s="29">
        <v>2018</v>
      </c>
      <c r="C228" s="30" t="s">
        <v>233</v>
      </c>
      <c r="D228" s="31">
        <v>43434</v>
      </c>
      <c r="E228" s="32" t="s">
        <v>205</v>
      </c>
      <c r="F228" s="32" t="s">
        <v>206</v>
      </c>
      <c r="G228" s="32" t="s">
        <v>207</v>
      </c>
      <c r="H228" s="32" t="s">
        <v>3917</v>
      </c>
      <c r="I228" s="32" t="s">
        <v>3918</v>
      </c>
      <c r="J228" s="32" t="s">
        <v>3919</v>
      </c>
      <c r="K228" s="356" t="s">
        <v>5681</v>
      </c>
      <c r="L228" s="32" t="s">
        <v>211</v>
      </c>
      <c r="M228" s="32" t="s">
        <v>211</v>
      </c>
      <c r="N228" s="32" t="s">
        <v>914</v>
      </c>
      <c r="O228" s="32" t="s">
        <v>914</v>
      </c>
      <c r="P228" s="32" t="s">
        <v>212</v>
      </c>
      <c r="Q228" s="29">
        <v>233000</v>
      </c>
      <c r="R228" s="32" t="s">
        <v>3920</v>
      </c>
      <c r="S228" s="32" t="str">
        <f t="shared" si="9"/>
        <v>12018-000225</v>
      </c>
      <c r="T228" s="32" t="s">
        <v>4781</v>
      </c>
      <c r="U228" s="38" t="s">
        <v>4782</v>
      </c>
      <c r="V228" s="38" t="s">
        <v>4783</v>
      </c>
      <c r="W228" s="38" t="s">
        <v>1347</v>
      </c>
      <c r="X228" s="29">
        <v>1</v>
      </c>
      <c r="Y228" s="32" t="s">
        <v>4784</v>
      </c>
      <c r="Z228" s="31">
        <v>16991</v>
      </c>
      <c r="AA228" s="29">
        <f t="shared" ca="1" si="10"/>
        <v>72</v>
      </c>
      <c r="AB228" s="33" t="s">
        <v>220</v>
      </c>
      <c r="AC228" s="31">
        <v>42803</v>
      </c>
      <c r="AD228" s="276">
        <v>1</v>
      </c>
      <c r="AE228" s="276">
        <v>2</v>
      </c>
      <c r="AF228" s="276">
        <v>10</v>
      </c>
      <c r="AG228" s="29">
        <v>1</v>
      </c>
      <c r="AH228" s="294">
        <v>2</v>
      </c>
      <c r="AI228" s="294"/>
      <c r="AJ228" s="294"/>
      <c r="AK228" s="358">
        <f t="shared" si="11"/>
        <v>0</v>
      </c>
      <c r="AL228" s="288"/>
      <c r="AM228" s="288"/>
      <c r="AN228" s="288"/>
      <c r="AO228" s="288"/>
      <c r="AP228" s="29">
        <v>1</v>
      </c>
      <c r="AQ228" s="31"/>
      <c r="AR228" s="29"/>
      <c r="AS228" s="31"/>
      <c r="AT228" s="31"/>
      <c r="AU228" s="381"/>
      <c r="AV228" s="381"/>
    </row>
    <row r="229" spans="1:48" s="292" customFormat="1" ht="15" customHeight="1">
      <c r="A229" s="28">
        <v>226</v>
      </c>
      <c r="B229" s="29">
        <v>2018</v>
      </c>
      <c r="C229" s="30" t="s">
        <v>233</v>
      </c>
      <c r="D229" s="31">
        <v>43434</v>
      </c>
      <c r="E229" s="32" t="s">
        <v>205</v>
      </c>
      <c r="F229" s="32" t="s">
        <v>206</v>
      </c>
      <c r="G229" s="32" t="s">
        <v>207</v>
      </c>
      <c r="H229" s="32" t="s">
        <v>3917</v>
      </c>
      <c r="I229" s="32" t="s">
        <v>3918</v>
      </c>
      <c r="J229" s="32" t="s">
        <v>3919</v>
      </c>
      <c r="K229" s="29" t="s">
        <v>5306</v>
      </c>
      <c r="L229" s="32" t="s">
        <v>211</v>
      </c>
      <c r="M229" s="32" t="s">
        <v>211</v>
      </c>
      <c r="N229" s="32" t="s">
        <v>211</v>
      </c>
      <c r="O229" s="32" t="s">
        <v>211</v>
      </c>
      <c r="P229" s="32" t="s">
        <v>212</v>
      </c>
      <c r="Q229" s="29">
        <v>412100</v>
      </c>
      <c r="R229" s="32" t="s">
        <v>3935</v>
      </c>
      <c r="S229" s="32" t="str">
        <f t="shared" si="9"/>
        <v>12018-000226</v>
      </c>
      <c r="T229" s="32" t="s">
        <v>4785</v>
      </c>
      <c r="U229" s="38" t="s">
        <v>1118</v>
      </c>
      <c r="V229" s="38" t="s">
        <v>4786</v>
      </c>
      <c r="W229" s="38" t="s">
        <v>4787</v>
      </c>
      <c r="X229" s="29">
        <v>1</v>
      </c>
      <c r="Y229" s="32" t="s">
        <v>4788</v>
      </c>
      <c r="Z229" s="31">
        <v>15433</v>
      </c>
      <c r="AA229" s="29">
        <f t="shared" ca="1" si="10"/>
        <v>76</v>
      </c>
      <c r="AB229" s="33" t="s">
        <v>218</v>
      </c>
      <c r="AC229" s="31">
        <v>42852</v>
      </c>
      <c r="AD229" s="276">
        <v>1</v>
      </c>
      <c r="AE229" s="276">
        <v>1</v>
      </c>
      <c r="AF229" s="276">
        <v>11</v>
      </c>
      <c r="AG229" s="29">
        <v>1</v>
      </c>
      <c r="AH229" s="294">
        <v>2</v>
      </c>
      <c r="AI229" s="294"/>
      <c r="AJ229" s="294"/>
      <c r="AK229" s="358">
        <f t="shared" si="11"/>
        <v>0</v>
      </c>
      <c r="AL229" s="288"/>
      <c r="AM229" s="288"/>
      <c r="AN229" s="288"/>
      <c r="AO229" s="288"/>
      <c r="AP229" s="29">
        <v>1</v>
      </c>
      <c r="AQ229" s="31"/>
      <c r="AR229" s="29"/>
      <c r="AS229" s="31"/>
      <c r="AT229" s="31"/>
      <c r="AU229" s="381"/>
      <c r="AV229" s="381"/>
    </row>
    <row r="230" spans="1:48" s="292" customFormat="1" ht="15" customHeight="1">
      <c r="A230" s="28">
        <v>227</v>
      </c>
      <c r="B230" s="29">
        <v>2018</v>
      </c>
      <c r="C230" s="30" t="s">
        <v>233</v>
      </c>
      <c r="D230" s="31">
        <v>43434</v>
      </c>
      <c r="E230" s="32" t="s">
        <v>205</v>
      </c>
      <c r="F230" s="32" t="s">
        <v>206</v>
      </c>
      <c r="G230" s="32" t="s">
        <v>207</v>
      </c>
      <c r="H230" s="32" t="s">
        <v>3917</v>
      </c>
      <c r="I230" s="32" t="s">
        <v>3918</v>
      </c>
      <c r="J230" s="32" t="s">
        <v>3919</v>
      </c>
      <c r="K230" s="29" t="s">
        <v>5682</v>
      </c>
      <c r="L230" s="32" t="s">
        <v>211</v>
      </c>
      <c r="M230" s="32" t="s">
        <v>211</v>
      </c>
      <c r="N230" s="32" t="s">
        <v>1745</v>
      </c>
      <c r="O230" s="32" t="s">
        <v>1745</v>
      </c>
      <c r="P230" s="32" t="s">
        <v>212</v>
      </c>
      <c r="Q230" s="29"/>
      <c r="R230" s="32" t="s">
        <v>3965</v>
      </c>
      <c r="S230" s="32" t="str">
        <f t="shared" si="9"/>
        <v>12018-000227</v>
      </c>
      <c r="T230" s="32" t="s">
        <v>4789</v>
      </c>
      <c r="U230" s="38" t="s">
        <v>4790</v>
      </c>
      <c r="V230" s="38" t="s">
        <v>4791</v>
      </c>
      <c r="W230" s="38" t="s">
        <v>930</v>
      </c>
      <c r="X230" s="29">
        <v>1</v>
      </c>
      <c r="Y230" s="32" t="s">
        <v>4792</v>
      </c>
      <c r="Z230" s="31">
        <v>16740</v>
      </c>
      <c r="AA230" s="29">
        <f t="shared" ca="1" si="10"/>
        <v>73</v>
      </c>
      <c r="AB230" s="33" t="s">
        <v>218</v>
      </c>
      <c r="AC230" s="31">
        <v>43041</v>
      </c>
      <c r="AD230" s="276">
        <v>4</v>
      </c>
      <c r="AE230" s="276">
        <v>1</v>
      </c>
      <c r="AF230" s="276">
        <v>11</v>
      </c>
      <c r="AG230" s="29">
        <v>1</v>
      </c>
      <c r="AH230" s="294">
        <v>2</v>
      </c>
      <c r="AI230" s="294"/>
      <c r="AJ230" s="294"/>
      <c r="AK230" s="358">
        <f t="shared" si="11"/>
        <v>0</v>
      </c>
      <c r="AL230" s="288"/>
      <c r="AM230" s="288"/>
      <c r="AN230" s="288"/>
      <c r="AO230" s="288"/>
      <c r="AP230" s="29">
        <v>1</v>
      </c>
      <c r="AQ230" s="31">
        <v>43235</v>
      </c>
      <c r="AR230" s="29">
        <v>10</v>
      </c>
      <c r="AS230" s="31"/>
      <c r="AT230" s="31"/>
      <c r="AU230" s="381"/>
      <c r="AV230" s="381"/>
    </row>
    <row r="231" spans="1:48" s="292" customFormat="1" ht="15" customHeight="1">
      <c r="A231" s="28">
        <v>228</v>
      </c>
      <c r="B231" s="29">
        <v>2018</v>
      </c>
      <c r="C231" s="30" t="s">
        <v>233</v>
      </c>
      <c r="D231" s="31">
        <v>43434</v>
      </c>
      <c r="E231" s="32" t="s">
        <v>205</v>
      </c>
      <c r="F231" s="32" t="s">
        <v>206</v>
      </c>
      <c r="G231" s="32" t="s">
        <v>207</v>
      </c>
      <c r="H231" s="32" t="s">
        <v>3917</v>
      </c>
      <c r="I231" s="32" t="s">
        <v>3918</v>
      </c>
      <c r="J231" s="32" t="s">
        <v>3919</v>
      </c>
      <c r="K231" s="29" t="s">
        <v>5306</v>
      </c>
      <c r="L231" s="32" t="s">
        <v>211</v>
      </c>
      <c r="M231" s="32" t="s">
        <v>211</v>
      </c>
      <c r="N231" s="32" t="s">
        <v>211</v>
      </c>
      <c r="O231" s="32" t="s">
        <v>211</v>
      </c>
      <c r="P231" s="32" t="s">
        <v>212</v>
      </c>
      <c r="Q231" s="29">
        <v>412100</v>
      </c>
      <c r="R231" s="32" t="s">
        <v>3935</v>
      </c>
      <c r="S231" s="32" t="str">
        <f t="shared" si="9"/>
        <v>12018-000228</v>
      </c>
      <c r="T231" s="32" t="s">
        <v>4793</v>
      </c>
      <c r="U231" s="38" t="s">
        <v>4794</v>
      </c>
      <c r="V231" s="38" t="s">
        <v>4437</v>
      </c>
      <c r="W231" s="38" t="s">
        <v>4095</v>
      </c>
      <c r="X231" s="29">
        <v>1</v>
      </c>
      <c r="Y231" s="32" t="s">
        <v>4795</v>
      </c>
      <c r="Z231" s="31">
        <v>13335</v>
      </c>
      <c r="AA231" s="29">
        <f t="shared" ca="1" si="10"/>
        <v>82</v>
      </c>
      <c r="AB231" s="33" t="s">
        <v>218</v>
      </c>
      <c r="AC231" s="31">
        <v>42852</v>
      </c>
      <c r="AD231" s="276">
        <v>4</v>
      </c>
      <c r="AE231" s="276">
        <v>1</v>
      </c>
      <c r="AF231" s="276">
        <v>11</v>
      </c>
      <c r="AG231" s="29">
        <v>1</v>
      </c>
      <c r="AH231" s="294">
        <v>2</v>
      </c>
      <c r="AI231" s="294"/>
      <c r="AJ231" s="294"/>
      <c r="AK231" s="358">
        <f t="shared" si="11"/>
        <v>0</v>
      </c>
      <c r="AL231" s="288"/>
      <c r="AM231" s="288"/>
      <c r="AN231" s="288"/>
      <c r="AO231" s="288"/>
      <c r="AP231" s="29">
        <v>1</v>
      </c>
      <c r="AQ231" s="31"/>
      <c r="AR231" s="29"/>
      <c r="AS231" s="31"/>
      <c r="AT231" s="31"/>
      <c r="AU231" s="381"/>
      <c r="AV231" s="381"/>
    </row>
    <row r="232" spans="1:48" s="292" customFormat="1" ht="15" customHeight="1">
      <c r="A232" s="28">
        <v>229</v>
      </c>
      <c r="B232" s="29">
        <v>2018</v>
      </c>
      <c r="C232" s="30" t="s">
        <v>233</v>
      </c>
      <c r="D232" s="31">
        <v>43434</v>
      </c>
      <c r="E232" s="32" t="s">
        <v>205</v>
      </c>
      <c r="F232" s="32" t="s">
        <v>206</v>
      </c>
      <c r="G232" s="32" t="s">
        <v>207</v>
      </c>
      <c r="H232" s="32" t="s">
        <v>3917</v>
      </c>
      <c r="I232" s="32" t="s">
        <v>3918</v>
      </c>
      <c r="J232" s="32" t="s">
        <v>3919</v>
      </c>
      <c r="K232" s="29" t="s">
        <v>5680</v>
      </c>
      <c r="L232" s="32" t="s">
        <v>211</v>
      </c>
      <c r="M232" s="32" t="s">
        <v>211</v>
      </c>
      <c r="N232" s="32" t="s">
        <v>851</v>
      </c>
      <c r="O232" s="32" t="s">
        <v>851</v>
      </c>
      <c r="P232" s="32" t="s">
        <v>212</v>
      </c>
      <c r="Q232" s="29">
        <v>412200</v>
      </c>
      <c r="R232" s="32" t="s">
        <v>3931</v>
      </c>
      <c r="S232" s="32" t="str">
        <f t="shared" si="9"/>
        <v>12018-000229</v>
      </c>
      <c r="T232" s="32" t="s">
        <v>4796</v>
      </c>
      <c r="U232" s="38" t="s">
        <v>4797</v>
      </c>
      <c r="V232" s="38" t="s">
        <v>4798</v>
      </c>
      <c r="W232" s="38" t="s">
        <v>4799</v>
      </c>
      <c r="X232" s="29">
        <v>1</v>
      </c>
      <c r="Y232" s="32" t="s">
        <v>4800</v>
      </c>
      <c r="Z232" s="31">
        <v>12161</v>
      </c>
      <c r="AA232" s="29">
        <f t="shared" ca="1" si="10"/>
        <v>85</v>
      </c>
      <c r="AB232" s="33" t="s">
        <v>218</v>
      </c>
      <c r="AC232" s="31">
        <v>43081</v>
      </c>
      <c r="AD232" s="276">
        <v>4</v>
      </c>
      <c r="AE232" s="276">
        <v>1</v>
      </c>
      <c r="AF232" s="276">
        <v>10</v>
      </c>
      <c r="AG232" s="29">
        <v>1</v>
      </c>
      <c r="AH232" s="294">
        <v>2</v>
      </c>
      <c r="AI232" s="294"/>
      <c r="AJ232" s="294"/>
      <c r="AK232" s="358">
        <f t="shared" si="11"/>
        <v>0</v>
      </c>
      <c r="AL232" s="288"/>
      <c r="AM232" s="288"/>
      <c r="AN232" s="288"/>
      <c r="AO232" s="288"/>
      <c r="AP232" s="29">
        <v>1</v>
      </c>
      <c r="AQ232" s="31"/>
      <c r="AR232" s="29"/>
      <c r="AS232" s="31"/>
      <c r="AT232" s="31"/>
      <c r="AU232" s="381"/>
      <c r="AV232" s="381"/>
    </row>
    <row r="233" spans="1:48" s="292" customFormat="1" ht="15" customHeight="1">
      <c r="A233" s="28">
        <v>230</v>
      </c>
      <c r="B233" s="29">
        <v>2018</v>
      </c>
      <c r="C233" s="30" t="s">
        <v>233</v>
      </c>
      <c r="D233" s="31">
        <v>43434</v>
      </c>
      <c r="E233" s="32" t="s">
        <v>205</v>
      </c>
      <c r="F233" s="32" t="s">
        <v>206</v>
      </c>
      <c r="G233" s="32" t="s">
        <v>207</v>
      </c>
      <c r="H233" s="32" t="s">
        <v>3917</v>
      </c>
      <c r="I233" s="32" t="s">
        <v>3918</v>
      </c>
      <c r="J233" s="32" t="s">
        <v>3919</v>
      </c>
      <c r="K233" s="356" t="s">
        <v>5681</v>
      </c>
      <c r="L233" s="32" t="s">
        <v>211</v>
      </c>
      <c r="M233" s="32" t="s">
        <v>211</v>
      </c>
      <c r="N233" s="32" t="s">
        <v>914</v>
      </c>
      <c r="O233" s="32" t="s">
        <v>914</v>
      </c>
      <c r="P233" s="32" t="s">
        <v>212</v>
      </c>
      <c r="Q233" s="29">
        <v>233000</v>
      </c>
      <c r="R233" s="32" t="s">
        <v>3920</v>
      </c>
      <c r="S233" s="32" t="str">
        <f t="shared" si="9"/>
        <v>12018-000230</v>
      </c>
      <c r="T233" s="32" t="s">
        <v>4801</v>
      </c>
      <c r="U233" s="38" t="s">
        <v>4802</v>
      </c>
      <c r="V233" s="38" t="s">
        <v>4803</v>
      </c>
      <c r="W233" s="38" t="s">
        <v>1006</v>
      </c>
      <c r="X233" s="29">
        <v>1</v>
      </c>
      <c r="Y233" s="32" t="s">
        <v>4804</v>
      </c>
      <c r="Z233" s="31">
        <v>11722</v>
      </c>
      <c r="AA233" s="29">
        <f t="shared" ca="1" si="10"/>
        <v>86</v>
      </c>
      <c r="AB233" s="33" t="s">
        <v>220</v>
      </c>
      <c r="AC233" s="31">
        <v>42852</v>
      </c>
      <c r="AD233" s="276">
        <v>4</v>
      </c>
      <c r="AE233" s="276">
        <v>1</v>
      </c>
      <c r="AF233" s="276">
        <v>10</v>
      </c>
      <c r="AG233" s="29">
        <v>1</v>
      </c>
      <c r="AH233" s="294">
        <v>2</v>
      </c>
      <c r="AI233" s="294"/>
      <c r="AJ233" s="294"/>
      <c r="AK233" s="358">
        <f t="shared" si="11"/>
        <v>0</v>
      </c>
      <c r="AL233" s="288"/>
      <c r="AM233" s="288"/>
      <c r="AN233" s="288"/>
      <c r="AO233" s="288"/>
      <c r="AP233" s="29">
        <v>1</v>
      </c>
      <c r="AQ233" s="31"/>
      <c r="AR233" s="29"/>
      <c r="AS233" s="31"/>
      <c r="AT233" s="31"/>
      <c r="AU233" s="381"/>
      <c r="AV233" s="381"/>
    </row>
    <row r="234" spans="1:48" s="292" customFormat="1">
      <c r="A234" s="28">
        <v>231</v>
      </c>
      <c r="B234" s="29">
        <v>2018</v>
      </c>
      <c r="C234" s="30" t="s">
        <v>233</v>
      </c>
      <c r="D234" s="31">
        <v>43434</v>
      </c>
      <c r="E234" s="32" t="s">
        <v>205</v>
      </c>
      <c r="F234" s="32" t="s">
        <v>206</v>
      </c>
      <c r="G234" s="32" t="s">
        <v>207</v>
      </c>
      <c r="H234" s="32" t="s">
        <v>3917</v>
      </c>
      <c r="I234" s="32" t="s">
        <v>3918</v>
      </c>
      <c r="J234" s="32" t="s">
        <v>3919</v>
      </c>
      <c r="K234" s="29" t="s">
        <v>5075</v>
      </c>
      <c r="L234" s="32" t="s">
        <v>211</v>
      </c>
      <c r="M234" s="32" t="s">
        <v>211</v>
      </c>
      <c r="N234" s="32" t="s">
        <v>3832</v>
      </c>
      <c r="O234" s="32" t="s">
        <v>3832</v>
      </c>
      <c r="P234" s="32" t="s">
        <v>212</v>
      </c>
      <c r="Q234" s="29">
        <v>412000</v>
      </c>
      <c r="R234" s="32" t="s">
        <v>3927</v>
      </c>
      <c r="S234" s="32" t="str">
        <f t="shared" si="9"/>
        <v>12018-000231</v>
      </c>
      <c r="T234" s="32" t="s">
        <v>4805</v>
      </c>
      <c r="U234" s="38" t="s">
        <v>1175</v>
      </c>
      <c r="V234" s="38" t="s">
        <v>918</v>
      </c>
      <c r="W234" s="38" t="s">
        <v>4806</v>
      </c>
      <c r="X234" s="29">
        <v>1</v>
      </c>
      <c r="Y234" s="32" t="s">
        <v>4807</v>
      </c>
      <c r="Z234" s="31">
        <v>9009</v>
      </c>
      <c r="AA234" s="29">
        <f t="shared" ca="1" si="10"/>
        <v>94</v>
      </c>
      <c r="AB234" s="33" t="s">
        <v>220</v>
      </c>
      <c r="AC234" s="31">
        <v>42209</v>
      </c>
      <c r="AD234" s="276">
        <v>5</v>
      </c>
      <c r="AE234" s="276">
        <v>2</v>
      </c>
      <c r="AF234" s="276">
        <v>11</v>
      </c>
      <c r="AG234" s="29">
        <v>1</v>
      </c>
      <c r="AH234" s="294">
        <v>2</v>
      </c>
      <c r="AI234" s="294"/>
      <c r="AJ234" s="294"/>
      <c r="AK234" s="358">
        <f t="shared" si="11"/>
        <v>0</v>
      </c>
      <c r="AL234" s="288"/>
      <c r="AM234" s="288"/>
      <c r="AN234" s="288"/>
      <c r="AO234" s="288"/>
      <c r="AP234" s="29">
        <v>1</v>
      </c>
      <c r="AQ234" s="31"/>
      <c r="AR234" s="29"/>
      <c r="AS234" s="31"/>
      <c r="AT234" s="31"/>
      <c r="AU234" s="381"/>
      <c r="AV234" s="381"/>
    </row>
    <row r="235" spans="1:48" s="321" customFormat="1">
      <c r="A235" s="311">
        <v>232</v>
      </c>
      <c r="B235" s="312">
        <v>2018</v>
      </c>
      <c r="C235" s="313" t="s">
        <v>233</v>
      </c>
      <c r="D235" s="314">
        <v>43434</v>
      </c>
      <c r="E235" s="315" t="s">
        <v>205</v>
      </c>
      <c r="F235" s="315" t="s">
        <v>206</v>
      </c>
      <c r="G235" s="315" t="s">
        <v>207</v>
      </c>
      <c r="H235" s="315" t="s">
        <v>3917</v>
      </c>
      <c r="I235" s="315" t="s">
        <v>3918</v>
      </c>
      <c r="J235" s="315" t="s">
        <v>3919</v>
      </c>
      <c r="K235" s="356" t="s">
        <v>5681</v>
      </c>
      <c r="L235" s="315" t="s">
        <v>211</v>
      </c>
      <c r="M235" s="315" t="s">
        <v>211</v>
      </c>
      <c r="N235" s="315" t="s">
        <v>914</v>
      </c>
      <c r="O235" s="315" t="s">
        <v>914</v>
      </c>
      <c r="P235" s="315" t="s">
        <v>212</v>
      </c>
      <c r="Q235" s="312">
        <v>233000</v>
      </c>
      <c r="R235" s="315" t="s">
        <v>3920</v>
      </c>
      <c r="S235" s="315" t="str">
        <f t="shared" si="9"/>
        <v>12018-000232</v>
      </c>
      <c r="T235" s="315" t="s">
        <v>4808</v>
      </c>
      <c r="U235" s="318" t="s">
        <v>4809</v>
      </c>
      <c r="V235" s="318" t="s">
        <v>1517</v>
      </c>
      <c r="W235" s="318" t="s">
        <v>4810</v>
      </c>
      <c r="X235" s="312">
        <v>1</v>
      </c>
      <c r="Y235" s="315" t="s">
        <v>791</v>
      </c>
      <c r="Z235" s="314">
        <v>16051</v>
      </c>
      <c r="AA235" s="312">
        <f t="shared" ca="1" si="10"/>
        <v>75</v>
      </c>
      <c r="AB235" s="316" t="s">
        <v>220</v>
      </c>
      <c r="AC235" s="314">
        <v>43060</v>
      </c>
      <c r="AD235" s="41">
        <v>5</v>
      </c>
      <c r="AE235" s="41">
        <v>1</v>
      </c>
      <c r="AF235" s="41">
        <v>11</v>
      </c>
      <c r="AG235" s="312">
        <v>1</v>
      </c>
      <c r="AH235" s="319">
        <v>2</v>
      </c>
      <c r="AI235" s="319"/>
      <c r="AJ235" s="319"/>
      <c r="AK235" s="359">
        <f t="shared" si="11"/>
        <v>0</v>
      </c>
      <c r="AL235" s="320"/>
      <c r="AM235" s="320"/>
      <c r="AN235" s="320"/>
      <c r="AO235" s="320"/>
      <c r="AP235" s="312">
        <v>2</v>
      </c>
      <c r="AQ235" s="314">
        <v>43409</v>
      </c>
      <c r="AR235" s="312">
        <v>10</v>
      </c>
      <c r="AS235" s="314">
        <v>43404</v>
      </c>
      <c r="AT235" s="314"/>
      <c r="AU235" s="384" t="s">
        <v>5810</v>
      </c>
      <c r="AV235" s="383"/>
    </row>
    <row r="236" spans="1:48" s="292" customFormat="1" ht="15" customHeight="1">
      <c r="A236" s="28">
        <v>233</v>
      </c>
      <c r="B236" s="29">
        <v>2018</v>
      </c>
      <c r="C236" s="30" t="s">
        <v>233</v>
      </c>
      <c r="D236" s="31">
        <v>43434</v>
      </c>
      <c r="E236" s="32" t="s">
        <v>205</v>
      </c>
      <c r="F236" s="32" t="s">
        <v>206</v>
      </c>
      <c r="G236" s="32" t="s">
        <v>207</v>
      </c>
      <c r="H236" s="32" t="s">
        <v>3917</v>
      </c>
      <c r="I236" s="32" t="s">
        <v>3918</v>
      </c>
      <c r="J236" s="32" t="s">
        <v>3919</v>
      </c>
      <c r="K236" s="29" t="s">
        <v>5682</v>
      </c>
      <c r="L236" s="32" t="s">
        <v>211</v>
      </c>
      <c r="M236" s="32" t="s">
        <v>211</v>
      </c>
      <c r="N236" s="32" t="s">
        <v>1745</v>
      </c>
      <c r="O236" s="32" t="s">
        <v>1745</v>
      </c>
      <c r="P236" s="32" t="s">
        <v>212</v>
      </c>
      <c r="Q236" s="29"/>
      <c r="R236" s="32" t="s">
        <v>3965</v>
      </c>
      <c r="S236" s="32" t="str">
        <f t="shared" si="9"/>
        <v>12018-000233</v>
      </c>
      <c r="T236" s="32" t="s">
        <v>4811</v>
      </c>
      <c r="U236" s="38" t="s">
        <v>4812</v>
      </c>
      <c r="V236" s="38" t="s">
        <v>4813</v>
      </c>
      <c r="W236" s="38" t="s">
        <v>4814</v>
      </c>
      <c r="X236" s="29">
        <v>1</v>
      </c>
      <c r="Y236" s="32" t="s">
        <v>4815</v>
      </c>
      <c r="Z236" s="31">
        <v>15740</v>
      </c>
      <c r="AA236" s="29">
        <f t="shared" ca="1" si="10"/>
        <v>75</v>
      </c>
      <c r="AB236" s="33" t="s">
        <v>220</v>
      </c>
      <c r="AC236" s="31">
        <v>42852</v>
      </c>
      <c r="AD236" s="276">
        <v>4</v>
      </c>
      <c r="AE236" s="276">
        <v>1</v>
      </c>
      <c r="AF236" s="276">
        <v>11</v>
      </c>
      <c r="AG236" s="29">
        <v>1</v>
      </c>
      <c r="AH236" s="294">
        <v>2</v>
      </c>
      <c r="AI236" s="294"/>
      <c r="AJ236" s="294"/>
      <c r="AK236" s="358">
        <f t="shared" si="11"/>
        <v>0</v>
      </c>
      <c r="AL236" s="288"/>
      <c r="AM236" s="288"/>
      <c r="AN236" s="288"/>
      <c r="AO236" s="288"/>
      <c r="AP236" s="29">
        <v>2</v>
      </c>
      <c r="AQ236" s="31">
        <v>43312</v>
      </c>
      <c r="AR236" s="29">
        <v>6</v>
      </c>
      <c r="AS236" s="31"/>
      <c r="AT236" s="376">
        <v>43312</v>
      </c>
      <c r="AU236" s="381"/>
      <c r="AV236" s="381"/>
    </row>
    <row r="237" spans="1:48" s="292" customFormat="1" ht="15" customHeight="1">
      <c r="A237" s="28">
        <v>234</v>
      </c>
      <c r="B237" s="29">
        <v>2018</v>
      </c>
      <c r="C237" s="30" t="s">
        <v>233</v>
      </c>
      <c r="D237" s="31">
        <v>43434</v>
      </c>
      <c r="E237" s="32" t="s">
        <v>205</v>
      </c>
      <c r="F237" s="32" t="s">
        <v>206</v>
      </c>
      <c r="G237" s="32" t="s">
        <v>207</v>
      </c>
      <c r="H237" s="32" t="s">
        <v>3917</v>
      </c>
      <c r="I237" s="32" t="s">
        <v>3918</v>
      </c>
      <c r="J237" s="32" t="s">
        <v>3919</v>
      </c>
      <c r="K237" s="29" t="s">
        <v>5680</v>
      </c>
      <c r="L237" s="32" t="s">
        <v>211</v>
      </c>
      <c r="M237" s="32" t="s">
        <v>211</v>
      </c>
      <c r="N237" s="32" t="s">
        <v>851</v>
      </c>
      <c r="O237" s="32" t="s">
        <v>851</v>
      </c>
      <c r="P237" s="32" t="s">
        <v>212</v>
      </c>
      <c r="Q237" s="29">
        <v>412200</v>
      </c>
      <c r="R237" s="32" t="s">
        <v>3931</v>
      </c>
      <c r="S237" s="32" t="str">
        <f t="shared" si="9"/>
        <v>12018-000234</v>
      </c>
      <c r="T237" s="32" t="s">
        <v>4816</v>
      </c>
      <c r="U237" s="38" t="s">
        <v>4817</v>
      </c>
      <c r="V237" s="38" t="s">
        <v>4818</v>
      </c>
      <c r="W237" s="38" t="s">
        <v>4819</v>
      </c>
      <c r="X237" s="29">
        <v>1</v>
      </c>
      <c r="Y237" s="32" t="s">
        <v>4820</v>
      </c>
      <c r="Z237" s="31">
        <v>17626</v>
      </c>
      <c r="AA237" s="29">
        <f t="shared" ca="1" si="10"/>
        <v>70</v>
      </c>
      <c r="AB237" s="33" t="s">
        <v>218</v>
      </c>
      <c r="AC237" s="31">
        <v>43081</v>
      </c>
      <c r="AD237" s="276">
        <v>4</v>
      </c>
      <c r="AE237" s="276">
        <v>1</v>
      </c>
      <c r="AF237" s="276">
        <v>10</v>
      </c>
      <c r="AG237" s="29">
        <v>1</v>
      </c>
      <c r="AH237" s="294">
        <v>2</v>
      </c>
      <c r="AI237" s="294"/>
      <c r="AJ237" s="294"/>
      <c r="AK237" s="358">
        <f t="shared" si="11"/>
        <v>0</v>
      </c>
      <c r="AL237" s="288"/>
      <c r="AM237" s="288"/>
      <c r="AN237" s="288"/>
      <c r="AO237" s="288"/>
      <c r="AP237" s="29">
        <v>1</v>
      </c>
      <c r="AQ237" s="31"/>
      <c r="AR237" s="29"/>
      <c r="AS237" s="31"/>
      <c r="AT237" s="31"/>
      <c r="AU237" s="381"/>
      <c r="AV237" s="381"/>
    </row>
    <row r="238" spans="1:48" s="292" customFormat="1" ht="15" customHeight="1">
      <c r="A238" s="28">
        <v>235</v>
      </c>
      <c r="B238" s="29">
        <v>2018</v>
      </c>
      <c r="C238" s="30" t="s">
        <v>233</v>
      </c>
      <c r="D238" s="31">
        <v>43434</v>
      </c>
      <c r="E238" s="32" t="s">
        <v>205</v>
      </c>
      <c r="F238" s="32" t="s">
        <v>206</v>
      </c>
      <c r="G238" s="32" t="s">
        <v>207</v>
      </c>
      <c r="H238" s="32" t="s">
        <v>3917</v>
      </c>
      <c r="I238" s="32" t="s">
        <v>3918</v>
      </c>
      <c r="J238" s="32" t="s">
        <v>3919</v>
      </c>
      <c r="K238" s="29" t="s">
        <v>5680</v>
      </c>
      <c r="L238" s="32" t="s">
        <v>211</v>
      </c>
      <c r="M238" s="32" t="s">
        <v>211</v>
      </c>
      <c r="N238" s="32" t="s">
        <v>851</v>
      </c>
      <c r="O238" s="32" t="s">
        <v>851</v>
      </c>
      <c r="P238" s="32" t="s">
        <v>212</v>
      </c>
      <c r="Q238" s="29">
        <v>412200</v>
      </c>
      <c r="R238" s="32" t="s">
        <v>3931</v>
      </c>
      <c r="S238" s="32" t="str">
        <f t="shared" si="9"/>
        <v>12018-000235</v>
      </c>
      <c r="T238" s="32" t="s">
        <v>4821</v>
      </c>
      <c r="U238" s="38" t="s">
        <v>4822</v>
      </c>
      <c r="V238" s="38" t="s">
        <v>1020</v>
      </c>
      <c r="W238" s="38" t="s">
        <v>4823</v>
      </c>
      <c r="X238" s="29">
        <v>1</v>
      </c>
      <c r="Y238" s="32" t="s">
        <v>4824</v>
      </c>
      <c r="Z238" s="31">
        <v>12773</v>
      </c>
      <c r="AA238" s="29">
        <f t="shared" ca="1" si="10"/>
        <v>83</v>
      </c>
      <c r="AB238" s="33" t="s">
        <v>220</v>
      </c>
      <c r="AC238" s="31">
        <v>42827</v>
      </c>
      <c r="AD238" s="276">
        <v>4</v>
      </c>
      <c r="AE238" s="276">
        <v>1</v>
      </c>
      <c r="AF238" s="276">
        <v>11</v>
      </c>
      <c r="AG238" s="29">
        <v>1</v>
      </c>
      <c r="AH238" s="294">
        <v>2</v>
      </c>
      <c r="AI238" s="294"/>
      <c r="AJ238" s="294"/>
      <c r="AK238" s="358">
        <f t="shared" si="11"/>
        <v>0</v>
      </c>
      <c r="AL238" s="288"/>
      <c r="AM238" s="288"/>
      <c r="AN238" s="288"/>
      <c r="AO238" s="288"/>
      <c r="AP238" s="29">
        <v>1</v>
      </c>
      <c r="AQ238" s="31"/>
      <c r="AR238" s="29"/>
      <c r="AS238" s="31"/>
      <c r="AT238" s="31"/>
      <c r="AU238" s="381"/>
      <c r="AV238" s="381"/>
    </row>
    <row r="239" spans="1:48" s="292" customFormat="1" ht="15" customHeight="1">
      <c r="A239" s="28">
        <v>236</v>
      </c>
      <c r="B239" s="29">
        <v>2018</v>
      </c>
      <c r="C239" s="30" t="s">
        <v>233</v>
      </c>
      <c r="D239" s="31">
        <v>43434</v>
      </c>
      <c r="E239" s="32" t="s">
        <v>205</v>
      </c>
      <c r="F239" s="32" t="s">
        <v>206</v>
      </c>
      <c r="G239" s="32" t="s">
        <v>207</v>
      </c>
      <c r="H239" s="32" t="s">
        <v>3917</v>
      </c>
      <c r="I239" s="32" t="s">
        <v>3918</v>
      </c>
      <c r="J239" s="32" t="s">
        <v>3919</v>
      </c>
      <c r="K239" s="29" t="s">
        <v>5680</v>
      </c>
      <c r="L239" s="32" t="s">
        <v>211</v>
      </c>
      <c r="M239" s="32" t="s">
        <v>211</v>
      </c>
      <c r="N239" s="32" t="s">
        <v>851</v>
      </c>
      <c r="O239" s="32" t="s">
        <v>851</v>
      </c>
      <c r="P239" s="32" t="s">
        <v>212</v>
      </c>
      <c r="Q239" s="29">
        <v>412200</v>
      </c>
      <c r="R239" s="32" t="s">
        <v>3931</v>
      </c>
      <c r="S239" s="32" t="str">
        <f t="shared" si="9"/>
        <v>12018-000236</v>
      </c>
      <c r="T239" s="32" t="s">
        <v>4825</v>
      </c>
      <c r="U239" s="38" t="s">
        <v>4826</v>
      </c>
      <c r="V239" s="38" t="s">
        <v>4827</v>
      </c>
      <c r="W239" s="38" t="s">
        <v>4828</v>
      </c>
      <c r="X239" s="29">
        <v>1</v>
      </c>
      <c r="Y239" s="32" t="s">
        <v>4829</v>
      </c>
      <c r="Z239" s="31">
        <v>18760</v>
      </c>
      <c r="AA239" s="29">
        <f t="shared" ca="1" si="10"/>
        <v>67</v>
      </c>
      <c r="AB239" s="33" t="s">
        <v>220</v>
      </c>
      <c r="AC239" s="31">
        <v>42852</v>
      </c>
      <c r="AD239" s="276">
        <v>5</v>
      </c>
      <c r="AE239" s="276">
        <v>2</v>
      </c>
      <c r="AF239" s="276">
        <v>10</v>
      </c>
      <c r="AG239" s="29">
        <v>1</v>
      </c>
      <c r="AH239" s="294">
        <v>2</v>
      </c>
      <c r="AI239" s="294"/>
      <c r="AJ239" s="294"/>
      <c r="AK239" s="358">
        <f t="shared" si="11"/>
        <v>0</v>
      </c>
      <c r="AL239" s="288"/>
      <c r="AM239" s="288"/>
      <c r="AN239" s="288"/>
      <c r="AO239" s="288"/>
      <c r="AP239" s="29">
        <v>2</v>
      </c>
      <c r="AQ239" s="31">
        <v>43378</v>
      </c>
      <c r="AR239" s="29">
        <v>6</v>
      </c>
      <c r="AS239" s="31"/>
      <c r="AT239" s="376">
        <v>43378</v>
      </c>
      <c r="AU239" s="381"/>
      <c r="AV239" s="381"/>
    </row>
    <row r="240" spans="1:48" s="292" customFormat="1" ht="15" customHeight="1">
      <c r="A240" s="28">
        <v>237</v>
      </c>
      <c r="B240" s="29">
        <v>2018</v>
      </c>
      <c r="C240" s="30" t="s">
        <v>233</v>
      </c>
      <c r="D240" s="31">
        <v>43434</v>
      </c>
      <c r="E240" s="32" t="s">
        <v>205</v>
      </c>
      <c r="F240" s="32" t="s">
        <v>206</v>
      </c>
      <c r="G240" s="32" t="s">
        <v>207</v>
      </c>
      <c r="H240" s="32" t="s">
        <v>3917</v>
      </c>
      <c r="I240" s="32" t="s">
        <v>3918</v>
      </c>
      <c r="J240" s="32" t="s">
        <v>3919</v>
      </c>
      <c r="K240" s="29" t="s">
        <v>5680</v>
      </c>
      <c r="L240" s="32" t="s">
        <v>211</v>
      </c>
      <c r="M240" s="32" t="s">
        <v>211</v>
      </c>
      <c r="N240" s="32" t="s">
        <v>851</v>
      </c>
      <c r="O240" s="32" t="s">
        <v>851</v>
      </c>
      <c r="P240" s="32" t="s">
        <v>212</v>
      </c>
      <c r="Q240" s="29">
        <v>412200</v>
      </c>
      <c r="R240" s="32" t="s">
        <v>3931</v>
      </c>
      <c r="S240" s="32" t="str">
        <f t="shared" si="9"/>
        <v>12018-000237</v>
      </c>
      <c r="T240" s="32" t="s">
        <v>4830</v>
      </c>
      <c r="U240" s="38" t="s">
        <v>4831</v>
      </c>
      <c r="V240" s="38" t="s">
        <v>4832</v>
      </c>
      <c r="W240" s="38" t="s">
        <v>1606</v>
      </c>
      <c r="X240" s="29">
        <v>1</v>
      </c>
      <c r="Y240" s="32" t="s">
        <v>4833</v>
      </c>
      <c r="Z240" s="31">
        <v>14406</v>
      </c>
      <c r="AA240" s="29">
        <f t="shared" ca="1" si="10"/>
        <v>79</v>
      </c>
      <c r="AB240" s="33" t="s">
        <v>220</v>
      </c>
      <c r="AC240" s="31">
        <v>42852</v>
      </c>
      <c r="AD240" s="276">
        <v>4</v>
      </c>
      <c r="AE240" s="276">
        <v>2</v>
      </c>
      <c r="AF240" s="276">
        <v>10</v>
      </c>
      <c r="AG240" s="29">
        <v>1</v>
      </c>
      <c r="AH240" s="294">
        <v>2</v>
      </c>
      <c r="AI240" s="294"/>
      <c r="AJ240" s="294"/>
      <c r="AK240" s="358">
        <f t="shared" si="11"/>
        <v>0</v>
      </c>
      <c r="AL240" s="288"/>
      <c r="AM240" s="288"/>
      <c r="AN240" s="288"/>
      <c r="AO240" s="288"/>
      <c r="AP240" s="29">
        <v>1</v>
      </c>
      <c r="AQ240" s="31"/>
      <c r="AR240" s="29"/>
      <c r="AS240" s="31"/>
      <c r="AT240" s="31"/>
      <c r="AU240" s="381"/>
      <c r="AV240" s="381"/>
    </row>
    <row r="241" spans="1:48" s="292" customFormat="1" ht="15" customHeight="1">
      <c r="A241" s="28">
        <v>238</v>
      </c>
      <c r="B241" s="29">
        <v>2018</v>
      </c>
      <c r="C241" s="30" t="s">
        <v>233</v>
      </c>
      <c r="D241" s="31">
        <v>43434</v>
      </c>
      <c r="E241" s="32" t="s">
        <v>205</v>
      </c>
      <c r="F241" s="32" t="s">
        <v>206</v>
      </c>
      <c r="G241" s="32" t="s">
        <v>207</v>
      </c>
      <c r="H241" s="32" t="s">
        <v>3917</v>
      </c>
      <c r="I241" s="32" t="s">
        <v>3918</v>
      </c>
      <c r="J241" s="32" t="s">
        <v>3919</v>
      </c>
      <c r="K241" s="29" t="s">
        <v>5682</v>
      </c>
      <c r="L241" s="32" t="s">
        <v>211</v>
      </c>
      <c r="M241" s="32" t="s">
        <v>211</v>
      </c>
      <c r="N241" s="32" t="s">
        <v>1745</v>
      </c>
      <c r="O241" s="32" t="s">
        <v>1745</v>
      </c>
      <c r="P241" s="32" t="s">
        <v>212</v>
      </c>
      <c r="Q241" s="29"/>
      <c r="R241" s="32" t="s">
        <v>3965</v>
      </c>
      <c r="S241" s="32" t="str">
        <f t="shared" si="9"/>
        <v>12018-000238</v>
      </c>
      <c r="T241" s="32" t="s">
        <v>4834</v>
      </c>
      <c r="U241" s="38" t="s">
        <v>4835</v>
      </c>
      <c r="V241" s="38" t="s">
        <v>4836</v>
      </c>
      <c r="W241" s="38" t="s">
        <v>4147</v>
      </c>
      <c r="X241" s="29">
        <v>1</v>
      </c>
      <c r="Y241" s="32" t="s">
        <v>4837</v>
      </c>
      <c r="Z241" s="31">
        <v>17138</v>
      </c>
      <c r="AA241" s="29">
        <f t="shared" ca="1" si="10"/>
        <v>72</v>
      </c>
      <c r="AB241" s="33" t="s">
        <v>220</v>
      </c>
      <c r="AC241" s="31">
        <v>42852</v>
      </c>
      <c r="AD241" s="276">
        <v>5</v>
      </c>
      <c r="AE241" s="276">
        <v>2</v>
      </c>
      <c r="AF241" s="276">
        <v>6</v>
      </c>
      <c r="AG241" s="29">
        <v>1</v>
      </c>
      <c r="AH241" s="294">
        <v>2</v>
      </c>
      <c r="AI241" s="294"/>
      <c r="AJ241" s="294"/>
      <c r="AK241" s="358">
        <f t="shared" si="11"/>
        <v>0</v>
      </c>
      <c r="AL241" s="288"/>
      <c r="AM241" s="288"/>
      <c r="AN241" s="288"/>
      <c r="AO241" s="288"/>
      <c r="AP241" s="29">
        <v>1</v>
      </c>
      <c r="AQ241" s="31">
        <v>43235</v>
      </c>
      <c r="AR241" s="29">
        <v>10</v>
      </c>
      <c r="AS241" s="31"/>
      <c r="AT241" s="31"/>
      <c r="AU241" s="381"/>
      <c r="AV241" s="381"/>
    </row>
    <row r="242" spans="1:48" s="292" customFormat="1" ht="15" customHeight="1">
      <c r="A242" s="28">
        <v>239</v>
      </c>
      <c r="B242" s="29">
        <v>2018</v>
      </c>
      <c r="C242" s="30" t="s">
        <v>233</v>
      </c>
      <c r="D242" s="31">
        <v>43434</v>
      </c>
      <c r="E242" s="32" t="s">
        <v>205</v>
      </c>
      <c r="F242" s="32" t="s">
        <v>206</v>
      </c>
      <c r="G242" s="32" t="s">
        <v>207</v>
      </c>
      <c r="H242" s="32" t="s">
        <v>3917</v>
      </c>
      <c r="I242" s="32" t="s">
        <v>3918</v>
      </c>
      <c r="J242" s="32" t="s">
        <v>3919</v>
      </c>
      <c r="K242" s="29" t="s">
        <v>5682</v>
      </c>
      <c r="L242" s="32" t="s">
        <v>211</v>
      </c>
      <c r="M242" s="32" t="s">
        <v>211</v>
      </c>
      <c r="N242" s="32" t="s">
        <v>1745</v>
      </c>
      <c r="O242" s="32" t="s">
        <v>1745</v>
      </c>
      <c r="P242" s="32" t="s">
        <v>212</v>
      </c>
      <c r="Q242" s="29"/>
      <c r="R242" s="32" t="s">
        <v>3965</v>
      </c>
      <c r="S242" s="32" t="str">
        <f t="shared" si="9"/>
        <v>12018-000239</v>
      </c>
      <c r="T242" s="32" t="s">
        <v>4838</v>
      </c>
      <c r="U242" s="38" t="s">
        <v>4839</v>
      </c>
      <c r="V242" s="38" t="s">
        <v>4840</v>
      </c>
      <c r="W242" s="38" t="s">
        <v>4841</v>
      </c>
      <c r="X242" s="29">
        <v>1</v>
      </c>
      <c r="Y242" s="32" t="s">
        <v>4842</v>
      </c>
      <c r="Z242" s="31">
        <v>18001</v>
      </c>
      <c r="AA242" s="29">
        <f t="shared" ca="1" si="10"/>
        <v>69</v>
      </c>
      <c r="AB242" s="33" t="s">
        <v>220</v>
      </c>
      <c r="AC242" s="31">
        <v>43074</v>
      </c>
      <c r="AD242" s="276">
        <v>4</v>
      </c>
      <c r="AE242" s="276">
        <v>1</v>
      </c>
      <c r="AF242" s="276">
        <v>10</v>
      </c>
      <c r="AG242" s="29">
        <v>1</v>
      </c>
      <c r="AH242" s="294">
        <v>2</v>
      </c>
      <c r="AI242" s="294"/>
      <c r="AJ242" s="294"/>
      <c r="AK242" s="358">
        <f t="shared" si="11"/>
        <v>0</v>
      </c>
      <c r="AL242" s="288"/>
      <c r="AM242" s="288"/>
      <c r="AN242" s="288"/>
      <c r="AO242" s="288"/>
      <c r="AP242" s="29">
        <v>1</v>
      </c>
      <c r="AQ242" s="31">
        <v>43235</v>
      </c>
      <c r="AR242" s="29">
        <v>10</v>
      </c>
      <c r="AS242" s="31"/>
      <c r="AT242" s="31"/>
      <c r="AU242" s="381"/>
      <c r="AV242" s="381"/>
    </row>
    <row r="243" spans="1:48" s="292" customFormat="1" ht="15" customHeight="1">
      <c r="A243" s="28">
        <v>240</v>
      </c>
      <c r="B243" s="29">
        <v>2018</v>
      </c>
      <c r="C243" s="30" t="s">
        <v>233</v>
      </c>
      <c r="D243" s="31">
        <v>43434</v>
      </c>
      <c r="E243" s="32" t="s">
        <v>205</v>
      </c>
      <c r="F243" s="32" t="s">
        <v>206</v>
      </c>
      <c r="G243" s="32" t="s">
        <v>207</v>
      </c>
      <c r="H243" s="32" t="s">
        <v>3917</v>
      </c>
      <c r="I243" s="32" t="s">
        <v>3918</v>
      </c>
      <c r="J243" s="32" t="s">
        <v>3919</v>
      </c>
      <c r="K243" s="29" t="s">
        <v>5680</v>
      </c>
      <c r="L243" s="32" t="s">
        <v>211</v>
      </c>
      <c r="M243" s="32" t="s">
        <v>211</v>
      </c>
      <c r="N243" s="32" t="s">
        <v>851</v>
      </c>
      <c r="O243" s="32" t="s">
        <v>851</v>
      </c>
      <c r="P243" s="32" t="s">
        <v>212</v>
      </c>
      <c r="Q243" s="29">
        <v>412200</v>
      </c>
      <c r="R243" s="32" t="s">
        <v>3931</v>
      </c>
      <c r="S243" s="32" t="str">
        <f t="shared" si="9"/>
        <v>12018-000240</v>
      </c>
      <c r="T243" s="32" t="s">
        <v>4843</v>
      </c>
      <c r="U243" s="38" t="s">
        <v>4844</v>
      </c>
      <c r="V243" s="38" t="s">
        <v>4845</v>
      </c>
      <c r="W243" s="38" t="s">
        <v>4846</v>
      </c>
      <c r="X243" s="29">
        <v>1</v>
      </c>
      <c r="Y243" s="32" t="s">
        <v>4847</v>
      </c>
      <c r="Z243" s="31">
        <v>13594</v>
      </c>
      <c r="AA243" s="29">
        <f t="shared" ca="1" si="10"/>
        <v>81</v>
      </c>
      <c r="AB243" s="33" t="s">
        <v>218</v>
      </c>
      <c r="AC243" s="31">
        <v>42852</v>
      </c>
      <c r="AD243" s="276">
        <v>5</v>
      </c>
      <c r="AE243" s="276">
        <v>2</v>
      </c>
      <c r="AF243" s="276">
        <v>10</v>
      </c>
      <c r="AG243" s="29">
        <v>1</v>
      </c>
      <c r="AH243" s="294">
        <v>2</v>
      </c>
      <c r="AI243" s="294"/>
      <c r="AJ243" s="294"/>
      <c r="AK243" s="358">
        <f t="shared" si="11"/>
        <v>0</v>
      </c>
      <c r="AL243" s="288"/>
      <c r="AM243" s="288"/>
      <c r="AN243" s="288"/>
      <c r="AO243" s="288"/>
      <c r="AP243" s="29">
        <v>1</v>
      </c>
      <c r="AQ243" s="31"/>
      <c r="AR243" s="29"/>
      <c r="AS243" s="31"/>
      <c r="AT243" s="31"/>
      <c r="AU243" s="381"/>
      <c r="AV243" s="381"/>
    </row>
    <row r="244" spans="1:48" s="292" customFormat="1" ht="15" customHeight="1">
      <c r="A244" s="28">
        <v>241</v>
      </c>
      <c r="B244" s="29">
        <v>2018</v>
      </c>
      <c r="C244" s="30" t="s">
        <v>233</v>
      </c>
      <c r="D244" s="31">
        <v>43434</v>
      </c>
      <c r="E244" s="32" t="s">
        <v>205</v>
      </c>
      <c r="F244" s="32" t="s">
        <v>206</v>
      </c>
      <c r="G244" s="32" t="s">
        <v>207</v>
      </c>
      <c r="H244" s="32" t="s">
        <v>3917</v>
      </c>
      <c r="I244" s="32" t="s">
        <v>3918</v>
      </c>
      <c r="J244" s="32" t="s">
        <v>3919</v>
      </c>
      <c r="K244" s="29" t="s">
        <v>5075</v>
      </c>
      <c r="L244" s="32" t="s">
        <v>211</v>
      </c>
      <c r="M244" s="32" t="s">
        <v>211</v>
      </c>
      <c r="N244" s="32" t="s">
        <v>3832</v>
      </c>
      <c r="O244" s="32" t="s">
        <v>3832</v>
      </c>
      <c r="P244" s="32" t="s">
        <v>212</v>
      </c>
      <c r="Q244" s="29">
        <v>412000</v>
      </c>
      <c r="R244" s="32" t="s">
        <v>3927</v>
      </c>
      <c r="S244" s="32" t="str">
        <f t="shared" si="9"/>
        <v>12018-000241</v>
      </c>
      <c r="T244" s="32" t="s">
        <v>4848</v>
      </c>
      <c r="U244" s="38" t="s">
        <v>4849</v>
      </c>
      <c r="V244" s="38" t="s">
        <v>4850</v>
      </c>
      <c r="W244" s="38" t="s">
        <v>945</v>
      </c>
      <c r="X244" s="29">
        <v>1</v>
      </c>
      <c r="Y244" s="32" t="s">
        <v>4851</v>
      </c>
      <c r="Z244" s="31">
        <v>19829</v>
      </c>
      <c r="AA244" s="29">
        <f t="shared" ca="1" si="10"/>
        <v>64</v>
      </c>
      <c r="AB244" s="33" t="s">
        <v>220</v>
      </c>
      <c r="AC244" s="31">
        <v>41587</v>
      </c>
      <c r="AD244" s="276">
        <v>4</v>
      </c>
      <c r="AE244" s="276">
        <v>1</v>
      </c>
      <c r="AF244" s="276">
        <v>4</v>
      </c>
      <c r="AG244" s="29">
        <v>1</v>
      </c>
      <c r="AH244" s="294">
        <v>2</v>
      </c>
      <c r="AI244" s="294"/>
      <c r="AJ244" s="294"/>
      <c r="AK244" s="358">
        <f t="shared" si="11"/>
        <v>0</v>
      </c>
      <c r="AL244" s="288"/>
      <c r="AM244" s="288"/>
      <c r="AN244" s="288"/>
      <c r="AO244" s="288"/>
      <c r="AP244" s="29">
        <v>1</v>
      </c>
      <c r="AQ244" s="31"/>
      <c r="AR244" s="29"/>
      <c r="AS244" s="31"/>
      <c r="AT244" s="31"/>
      <c r="AU244" s="381"/>
      <c r="AV244" s="381"/>
    </row>
    <row r="245" spans="1:48" s="292" customFormat="1" ht="15" customHeight="1">
      <c r="A245" s="28">
        <v>242</v>
      </c>
      <c r="B245" s="29">
        <v>2018</v>
      </c>
      <c r="C245" s="30" t="s">
        <v>233</v>
      </c>
      <c r="D245" s="31">
        <v>43434</v>
      </c>
      <c r="E245" s="32" t="s">
        <v>205</v>
      </c>
      <c r="F245" s="32" t="s">
        <v>206</v>
      </c>
      <c r="G245" s="32" t="s">
        <v>207</v>
      </c>
      <c r="H245" s="32" t="s">
        <v>3917</v>
      </c>
      <c r="I245" s="32" t="s">
        <v>3918</v>
      </c>
      <c r="J245" s="32" t="s">
        <v>3919</v>
      </c>
      <c r="K245" s="29" t="s">
        <v>5682</v>
      </c>
      <c r="L245" s="32" t="s">
        <v>211</v>
      </c>
      <c r="M245" s="32" t="s">
        <v>211</v>
      </c>
      <c r="N245" s="32" t="s">
        <v>1745</v>
      </c>
      <c r="O245" s="32" t="s">
        <v>1745</v>
      </c>
      <c r="P245" s="32" t="s">
        <v>212</v>
      </c>
      <c r="Q245" s="29"/>
      <c r="R245" s="32" t="s">
        <v>3965</v>
      </c>
      <c r="S245" s="32" t="str">
        <f t="shared" si="9"/>
        <v>12018-000242</v>
      </c>
      <c r="T245" s="32" t="s">
        <v>4852</v>
      </c>
      <c r="U245" s="38" t="s">
        <v>4853</v>
      </c>
      <c r="V245" s="38" t="s">
        <v>918</v>
      </c>
      <c r="W245" s="38" t="s">
        <v>957</v>
      </c>
      <c r="X245" s="29">
        <v>1</v>
      </c>
      <c r="Y245" s="32" t="s">
        <v>4854</v>
      </c>
      <c r="Z245" s="31">
        <v>18033</v>
      </c>
      <c r="AA245" s="29">
        <f t="shared" ca="1" si="10"/>
        <v>69</v>
      </c>
      <c r="AB245" s="33" t="s">
        <v>220</v>
      </c>
      <c r="AC245" s="31">
        <v>42852</v>
      </c>
      <c r="AD245" s="276">
        <v>4</v>
      </c>
      <c r="AE245" s="276">
        <v>1</v>
      </c>
      <c r="AF245" s="276">
        <v>11</v>
      </c>
      <c r="AG245" s="29">
        <v>1</v>
      </c>
      <c r="AH245" s="294">
        <v>2</v>
      </c>
      <c r="AI245" s="294"/>
      <c r="AJ245" s="294"/>
      <c r="AK245" s="358">
        <f t="shared" si="11"/>
        <v>0</v>
      </c>
      <c r="AL245" s="288"/>
      <c r="AM245" s="288"/>
      <c r="AN245" s="288"/>
      <c r="AO245" s="288"/>
      <c r="AP245" s="29">
        <v>1</v>
      </c>
      <c r="AQ245" s="31">
        <v>43235</v>
      </c>
      <c r="AR245" s="29">
        <v>10</v>
      </c>
      <c r="AS245" s="31"/>
      <c r="AT245" s="31"/>
      <c r="AU245" s="381"/>
      <c r="AV245" s="381"/>
    </row>
    <row r="246" spans="1:48" s="292" customFormat="1" ht="15" customHeight="1">
      <c r="A246" s="28">
        <v>243</v>
      </c>
      <c r="B246" s="29">
        <v>2018</v>
      </c>
      <c r="C246" s="30" t="s">
        <v>233</v>
      </c>
      <c r="D246" s="31">
        <v>43434</v>
      </c>
      <c r="E246" s="32" t="s">
        <v>205</v>
      </c>
      <c r="F246" s="32" t="s">
        <v>206</v>
      </c>
      <c r="G246" s="32" t="s">
        <v>207</v>
      </c>
      <c r="H246" s="32" t="s">
        <v>3917</v>
      </c>
      <c r="I246" s="32" t="s">
        <v>3918</v>
      </c>
      <c r="J246" s="32" t="s">
        <v>3919</v>
      </c>
      <c r="K246" s="29" t="s">
        <v>5075</v>
      </c>
      <c r="L246" s="32" t="s">
        <v>211</v>
      </c>
      <c r="M246" s="32" t="s">
        <v>211</v>
      </c>
      <c r="N246" s="32" t="s">
        <v>3832</v>
      </c>
      <c r="O246" s="32" t="s">
        <v>3832</v>
      </c>
      <c r="P246" s="32" t="s">
        <v>212</v>
      </c>
      <c r="Q246" s="29">
        <v>412000</v>
      </c>
      <c r="R246" s="32" t="s">
        <v>3927</v>
      </c>
      <c r="S246" s="32" t="str">
        <f t="shared" si="9"/>
        <v>12018-000243</v>
      </c>
      <c r="T246" s="32" t="s">
        <v>4855</v>
      </c>
      <c r="U246" s="38" t="s">
        <v>4856</v>
      </c>
      <c r="V246" s="38" t="s">
        <v>4857</v>
      </c>
      <c r="W246" s="38" t="s">
        <v>1527</v>
      </c>
      <c r="X246" s="29">
        <v>1</v>
      </c>
      <c r="Y246" s="32" t="s">
        <v>4858</v>
      </c>
      <c r="Z246" s="31">
        <v>24213</v>
      </c>
      <c r="AA246" s="29">
        <f t="shared" ca="1" si="10"/>
        <v>52</v>
      </c>
      <c r="AB246" s="33" t="s">
        <v>220</v>
      </c>
      <c r="AC246" s="31">
        <v>42182</v>
      </c>
      <c r="AD246" s="276">
        <v>4</v>
      </c>
      <c r="AE246" s="276">
        <v>1</v>
      </c>
      <c r="AF246" s="276">
        <v>4</v>
      </c>
      <c r="AG246" s="29">
        <v>1</v>
      </c>
      <c r="AH246" s="294">
        <v>2</v>
      </c>
      <c r="AI246" s="294"/>
      <c r="AJ246" s="294"/>
      <c r="AK246" s="358">
        <f t="shared" si="11"/>
        <v>0</v>
      </c>
      <c r="AL246" s="288"/>
      <c r="AM246" s="288"/>
      <c r="AN246" s="288"/>
      <c r="AO246" s="288"/>
      <c r="AP246" s="29">
        <v>1</v>
      </c>
      <c r="AQ246" s="31"/>
      <c r="AR246" s="29"/>
      <c r="AS246" s="31"/>
      <c r="AT246" s="31"/>
      <c r="AU246" s="381"/>
      <c r="AV246" s="381"/>
    </row>
    <row r="247" spans="1:48" s="292" customFormat="1" ht="15" customHeight="1">
      <c r="A247" s="28">
        <v>244</v>
      </c>
      <c r="B247" s="29">
        <v>2018</v>
      </c>
      <c r="C247" s="30" t="s">
        <v>233</v>
      </c>
      <c r="D247" s="31">
        <v>43434</v>
      </c>
      <c r="E247" s="32" t="s">
        <v>205</v>
      </c>
      <c r="F247" s="32" t="s">
        <v>206</v>
      </c>
      <c r="G247" s="32" t="s">
        <v>207</v>
      </c>
      <c r="H247" s="32" t="s">
        <v>3917</v>
      </c>
      <c r="I247" s="32" t="s">
        <v>3918</v>
      </c>
      <c r="J247" s="32" t="s">
        <v>3919</v>
      </c>
      <c r="K247" s="29" t="s">
        <v>5680</v>
      </c>
      <c r="L247" s="32" t="s">
        <v>211</v>
      </c>
      <c r="M247" s="32" t="s">
        <v>211</v>
      </c>
      <c r="N247" s="32" t="s">
        <v>851</v>
      </c>
      <c r="O247" s="32" t="s">
        <v>851</v>
      </c>
      <c r="P247" s="32" t="s">
        <v>212</v>
      </c>
      <c r="Q247" s="29">
        <v>412200</v>
      </c>
      <c r="R247" s="32" t="s">
        <v>3931</v>
      </c>
      <c r="S247" s="32" t="str">
        <f t="shared" si="9"/>
        <v>12018-000244</v>
      </c>
      <c r="T247" s="32" t="s">
        <v>4859</v>
      </c>
      <c r="U247" s="38" t="s">
        <v>212</v>
      </c>
      <c r="V247" s="38" t="s">
        <v>4081</v>
      </c>
      <c r="W247" s="38" t="s">
        <v>4860</v>
      </c>
      <c r="X247" s="29">
        <v>1</v>
      </c>
      <c r="Y247" s="32" t="s">
        <v>4861</v>
      </c>
      <c r="Z247" s="31">
        <v>15433</v>
      </c>
      <c r="AA247" s="29">
        <f t="shared" ca="1" si="10"/>
        <v>76</v>
      </c>
      <c r="AB247" s="33" t="s">
        <v>218</v>
      </c>
      <c r="AC247" s="31">
        <v>42852</v>
      </c>
      <c r="AD247" s="276">
        <v>4</v>
      </c>
      <c r="AE247" s="276">
        <v>2</v>
      </c>
      <c r="AF247" s="276">
        <v>10</v>
      </c>
      <c r="AG247" s="29">
        <v>1</v>
      </c>
      <c r="AH247" s="294">
        <v>2</v>
      </c>
      <c r="AI247" s="294"/>
      <c r="AJ247" s="294"/>
      <c r="AK247" s="358">
        <f t="shared" si="11"/>
        <v>0</v>
      </c>
      <c r="AL247" s="288"/>
      <c r="AM247" s="288"/>
      <c r="AN247" s="288"/>
      <c r="AO247" s="288"/>
      <c r="AP247" s="29">
        <v>1</v>
      </c>
      <c r="AQ247" s="31"/>
      <c r="AR247" s="29"/>
      <c r="AS247" s="31"/>
      <c r="AT247" s="31"/>
      <c r="AU247" s="381"/>
      <c r="AV247" s="381"/>
    </row>
    <row r="248" spans="1:48" s="292" customFormat="1" ht="15" customHeight="1">
      <c r="A248" s="28">
        <v>245</v>
      </c>
      <c r="B248" s="29">
        <v>2018</v>
      </c>
      <c r="C248" s="30" t="s">
        <v>233</v>
      </c>
      <c r="D248" s="31">
        <v>43434</v>
      </c>
      <c r="E248" s="32" t="s">
        <v>205</v>
      </c>
      <c r="F248" s="32" t="s">
        <v>206</v>
      </c>
      <c r="G248" s="32" t="s">
        <v>207</v>
      </c>
      <c r="H248" s="32" t="s">
        <v>3917</v>
      </c>
      <c r="I248" s="32" t="s">
        <v>3918</v>
      </c>
      <c r="J248" s="32" t="s">
        <v>3919</v>
      </c>
      <c r="K248" s="356" t="s">
        <v>5681</v>
      </c>
      <c r="L248" s="32" t="s">
        <v>211</v>
      </c>
      <c r="M248" s="32" t="s">
        <v>211</v>
      </c>
      <c r="N248" s="32" t="s">
        <v>914</v>
      </c>
      <c r="O248" s="32" t="s">
        <v>914</v>
      </c>
      <c r="P248" s="32" t="s">
        <v>212</v>
      </c>
      <c r="Q248" s="29">
        <v>233000</v>
      </c>
      <c r="R248" s="32" t="s">
        <v>3920</v>
      </c>
      <c r="S248" s="32" t="str">
        <f t="shared" si="9"/>
        <v>12018-000245</v>
      </c>
      <c r="T248" s="32" t="s">
        <v>4862</v>
      </c>
      <c r="U248" s="38" t="s">
        <v>1110</v>
      </c>
      <c r="V248" s="38" t="s">
        <v>4107</v>
      </c>
      <c r="W248" s="38" t="s">
        <v>4863</v>
      </c>
      <c r="X248" s="29">
        <v>1</v>
      </c>
      <c r="Y248" s="32" t="s">
        <v>4864</v>
      </c>
      <c r="Z248" s="31">
        <v>17785</v>
      </c>
      <c r="AA248" s="29">
        <f t="shared" ca="1" si="10"/>
        <v>70</v>
      </c>
      <c r="AB248" s="33" t="s">
        <v>218</v>
      </c>
      <c r="AC248" s="31">
        <v>42246</v>
      </c>
      <c r="AD248" s="276">
        <v>4</v>
      </c>
      <c r="AE248" s="276">
        <v>1</v>
      </c>
      <c r="AF248" s="276">
        <v>11</v>
      </c>
      <c r="AG248" s="29">
        <v>1</v>
      </c>
      <c r="AH248" s="294">
        <v>2</v>
      </c>
      <c r="AI248" s="294"/>
      <c r="AJ248" s="294"/>
      <c r="AK248" s="358">
        <f t="shared" si="11"/>
        <v>0</v>
      </c>
      <c r="AL248" s="288"/>
      <c r="AM248" s="288"/>
      <c r="AN248" s="288"/>
      <c r="AO248" s="288"/>
      <c r="AP248" s="29">
        <v>1</v>
      </c>
      <c r="AQ248" s="31"/>
      <c r="AR248" s="29"/>
      <c r="AS248" s="31"/>
      <c r="AT248" s="31"/>
      <c r="AU248" s="381"/>
      <c r="AV248" s="381"/>
    </row>
    <row r="249" spans="1:48" s="292" customFormat="1" ht="15" customHeight="1">
      <c r="A249" s="28">
        <v>246</v>
      </c>
      <c r="B249" s="29">
        <v>2018</v>
      </c>
      <c r="C249" s="30" t="s">
        <v>233</v>
      </c>
      <c r="D249" s="31">
        <v>43434</v>
      </c>
      <c r="E249" s="32" t="s">
        <v>205</v>
      </c>
      <c r="F249" s="32" t="s">
        <v>206</v>
      </c>
      <c r="G249" s="32" t="s">
        <v>207</v>
      </c>
      <c r="H249" s="32" t="s">
        <v>3917</v>
      </c>
      <c r="I249" s="32" t="s">
        <v>3918</v>
      </c>
      <c r="J249" s="32" t="s">
        <v>3919</v>
      </c>
      <c r="K249" s="29" t="s">
        <v>5680</v>
      </c>
      <c r="L249" s="32" t="s">
        <v>211</v>
      </c>
      <c r="M249" s="32" t="s">
        <v>211</v>
      </c>
      <c r="N249" s="32" t="s">
        <v>851</v>
      </c>
      <c r="O249" s="32" t="s">
        <v>851</v>
      </c>
      <c r="P249" s="32" t="s">
        <v>212</v>
      </c>
      <c r="Q249" s="29">
        <v>412200</v>
      </c>
      <c r="R249" s="32" t="s">
        <v>3931</v>
      </c>
      <c r="S249" s="32" t="str">
        <f t="shared" si="9"/>
        <v>12018-000246</v>
      </c>
      <c r="T249" s="32" t="s">
        <v>4865</v>
      </c>
      <c r="U249" s="38" t="s">
        <v>4866</v>
      </c>
      <c r="V249" s="38" t="s">
        <v>4092</v>
      </c>
      <c r="W249" s="38" t="s">
        <v>4867</v>
      </c>
      <c r="X249" s="29">
        <v>1</v>
      </c>
      <c r="Y249" s="32" t="s">
        <v>4868</v>
      </c>
      <c r="Z249" s="31">
        <v>17064</v>
      </c>
      <c r="AA249" s="29">
        <f t="shared" ca="1" si="10"/>
        <v>72</v>
      </c>
      <c r="AB249" s="33" t="s">
        <v>218</v>
      </c>
      <c r="AC249" s="31">
        <v>42827</v>
      </c>
      <c r="AD249" s="276">
        <v>4</v>
      </c>
      <c r="AE249" s="276">
        <v>2</v>
      </c>
      <c r="AF249" s="276">
        <v>10</v>
      </c>
      <c r="AG249" s="29">
        <v>1</v>
      </c>
      <c r="AH249" s="294">
        <v>2</v>
      </c>
      <c r="AI249" s="294"/>
      <c r="AJ249" s="294"/>
      <c r="AK249" s="358">
        <f t="shared" si="11"/>
        <v>0</v>
      </c>
      <c r="AL249" s="288"/>
      <c r="AM249" s="288"/>
      <c r="AN249" s="288"/>
      <c r="AO249" s="288"/>
      <c r="AP249" s="29">
        <v>1</v>
      </c>
      <c r="AQ249" s="31"/>
      <c r="AR249" s="29"/>
      <c r="AS249" s="31"/>
      <c r="AT249" s="31"/>
      <c r="AU249" s="381"/>
      <c r="AV249" s="381"/>
    </row>
    <row r="250" spans="1:48" s="292" customFormat="1" ht="15" customHeight="1">
      <c r="A250" s="28">
        <v>247</v>
      </c>
      <c r="B250" s="29">
        <v>2018</v>
      </c>
      <c r="C250" s="30" t="s">
        <v>233</v>
      </c>
      <c r="D250" s="31">
        <v>43434</v>
      </c>
      <c r="E250" s="32" t="s">
        <v>205</v>
      </c>
      <c r="F250" s="32" t="s">
        <v>206</v>
      </c>
      <c r="G250" s="32" t="s">
        <v>207</v>
      </c>
      <c r="H250" s="32" t="s">
        <v>3917</v>
      </c>
      <c r="I250" s="32" t="s">
        <v>3918</v>
      </c>
      <c r="J250" s="32" t="s">
        <v>3919</v>
      </c>
      <c r="K250" s="356" t="s">
        <v>5681</v>
      </c>
      <c r="L250" s="32" t="s">
        <v>211</v>
      </c>
      <c r="M250" s="32" t="s">
        <v>211</v>
      </c>
      <c r="N250" s="32" t="s">
        <v>914</v>
      </c>
      <c r="O250" s="32" t="s">
        <v>914</v>
      </c>
      <c r="P250" s="32" t="s">
        <v>212</v>
      </c>
      <c r="Q250" s="29">
        <v>233000</v>
      </c>
      <c r="R250" s="32" t="s">
        <v>3920</v>
      </c>
      <c r="S250" s="32" t="str">
        <f t="shared" si="9"/>
        <v>12018-000247</v>
      </c>
      <c r="T250" s="32" t="s">
        <v>4869</v>
      </c>
      <c r="U250" s="38" t="s">
        <v>4870</v>
      </c>
      <c r="V250" s="38" t="s">
        <v>4871</v>
      </c>
      <c r="W250" s="38" t="s">
        <v>4872</v>
      </c>
      <c r="X250" s="29">
        <v>1</v>
      </c>
      <c r="Y250" s="32" t="s">
        <v>4873</v>
      </c>
      <c r="Z250" s="31">
        <v>20958</v>
      </c>
      <c r="AA250" s="29">
        <f t="shared" ca="1" si="10"/>
        <v>61</v>
      </c>
      <c r="AB250" s="33" t="s">
        <v>218</v>
      </c>
      <c r="AC250" s="31">
        <v>42246</v>
      </c>
      <c r="AD250" s="276">
        <v>4</v>
      </c>
      <c r="AE250" s="276">
        <v>1</v>
      </c>
      <c r="AF250" s="276">
        <v>11</v>
      </c>
      <c r="AG250" s="29">
        <v>1</v>
      </c>
      <c r="AH250" s="294">
        <v>2</v>
      </c>
      <c r="AI250" s="294"/>
      <c r="AJ250" s="294"/>
      <c r="AK250" s="358">
        <f t="shared" si="11"/>
        <v>0</v>
      </c>
      <c r="AL250" s="288"/>
      <c r="AM250" s="288"/>
      <c r="AN250" s="288"/>
      <c r="AO250" s="288"/>
      <c r="AP250" s="29">
        <v>1</v>
      </c>
      <c r="AQ250" s="31"/>
      <c r="AR250" s="29"/>
      <c r="AS250" s="31"/>
      <c r="AT250" s="31"/>
      <c r="AU250" s="381"/>
      <c r="AV250" s="381"/>
    </row>
    <row r="251" spans="1:48" s="292" customFormat="1" ht="15" customHeight="1">
      <c r="A251" s="28">
        <v>248</v>
      </c>
      <c r="B251" s="29">
        <v>2018</v>
      </c>
      <c r="C251" s="30" t="s">
        <v>233</v>
      </c>
      <c r="D251" s="31">
        <v>43434</v>
      </c>
      <c r="E251" s="32" t="s">
        <v>205</v>
      </c>
      <c r="F251" s="32" t="s">
        <v>206</v>
      </c>
      <c r="G251" s="32" t="s">
        <v>207</v>
      </c>
      <c r="H251" s="32" t="s">
        <v>3917</v>
      </c>
      <c r="I251" s="32" t="s">
        <v>3918</v>
      </c>
      <c r="J251" s="32" t="s">
        <v>3919</v>
      </c>
      <c r="K251" s="356" t="s">
        <v>5681</v>
      </c>
      <c r="L251" s="32" t="s">
        <v>211</v>
      </c>
      <c r="M251" s="32" t="s">
        <v>211</v>
      </c>
      <c r="N251" s="32" t="s">
        <v>914</v>
      </c>
      <c r="O251" s="32" t="s">
        <v>914</v>
      </c>
      <c r="P251" s="32" t="s">
        <v>212</v>
      </c>
      <c r="Q251" s="29">
        <v>233000</v>
      </c>
      <c r="R251" s="32" t="s">
        <v>3920</v>
      </c>
      <c r="S251" s="32" t="str">
        <f t="shared" si="9"/>
        <v>12018-000248</v>
      </c>
      <c r="T251" s="32" t="s">
        <v>4874</v>
      </c>
      <c r="U251" s="38" t="s">
        <v>1194</v>
      </c>
      <c r="V251" s="38" t="s">
        <v>4875</v>
      </c>
      <c r="W251" s="38" t="s">
        <v>4876</v>
      </c>
      <c r="X251" s="29">
        <v>1</v>
      </c>
      <c r="Y251" s="32" t="s">
        <v>4877</v>
      </c>
      <c r="Z251" s="31">
        <v>9237</v>
      </c>
      <c r="AA251" s="29">
        <f t="shared" ca="1" si="10"/>
        <v>93</v>
      </c>
      <c r="AB251" s="33" t="s">
        <v>220</v>
      </c>
      <c r="AC251" s="31">
        <v>43052</v>
      </c>
      <c r="AD251" s="276">
        <v>4</v>
      </c>
      <c r="AE251" s="276">
        <v>1</v>
      </c>
      <c r="AF251" s="276">
        <v>10</v>
      </c>
      <c r="AG251" s="29">
        <v>1</v>
      </c>
      <c r="AH251" s="294">
        <v>2</v>
      </c>
      <c r="AI251" s="294"/>
      <c r="AJ251" s="294"/>
      <c r="AK251" s="358">
        <f t="shared" si="11"/>
        <v>0</v>
      </c>
      <c r="AL251" s="288"/>
      <c r="AM251" s="288"/>
      <c r="AN251" s="288"/>
      <c r="AO251" s="288"/>
      <c r="AP251" s="29">
        <v>1</v>
      </c>
      <c r="AQ251" s="31"/>
      <c r="AR251" s="29"/>
      <c r="AS251" s="31"/>
      <c r="AT251" s="31"/>
      <c r="AU251" s="381"/>
      <c r="AV251" s="381"/>
    </row>
    <row r="252" spans="1:48" s="292" customFormat="1" ht="15" customHeight="1">
      <c r="A252" s="28">
        <v>249</v>
      </c>
      <c r="B252" s="29">
        <v>2018</v>
      </c>
      <c r="C252" s="30" t="s">
        <v>233</v>
      </c>
      <c r="D252" s="31">
        <v>43434</v>
      </c>
      <c r="E252" s="32" t="s">
        <v>205</v>
      </c>
      <c r="F252" s="32" t="s">
        <v>206</v>
      </c>
      <c r="G252" s="32" t="s">
        <v>207</v>
      </c>
      <c r="H252" s="32" t="s">
        <v>3917</v>
      </c>
      <c r="I252" s="32" t="s">
        <v>3918</v>
      </c>
      <c r="J252" s="32" t="s">
        <v>3919</v>
      </c>
      <c r="K252" s="29" t="s">
        <v>5682</v>
      </c>
      <c r="L252" s="32" t="s">
        <v>211</v>
      </c>
      <c r="M252" s="32" t="s">
        <v>211</v>
      </c>
      <c r="N252" s="32" t="s">
        <v>1745</v>
      </c>
      <c r="O252" s="32" t="s">
        <v>1745</v>
      </c>
      <c r="P252" s="32" t="s">
        <v>212</v>
      </c>
      <c r="Q252" s="29"/>
      <c r="R252" s="32" t="s">
        <v>3965</v>
      </c>
      <c r="S252" s="32" t="str">
        <f t="shared" si="9"/>
        <v>12018-000249</v>
      </c>
      <c r="T252" s="32" t="s">
        <v>4878</v>
      </c>
      <c r="U252" s="38" t="s">
        <v>4879</v>
      </c>
      <c r="V252" s="38" t="s">
        <v>4880</v>
      </c>
      <c r="W252" s="38" t="s">
        <v>1391</v>
      </c>
      <c r="X252" s="29">
        <v>1</v>
      </c>
      <c r="Y252" s="32" t="s">
        <v>4881</v>
      </c>
      <c r="Z252" s="31">
        <v>18187</v>
      </c>
      <c r="AA252" s="29">
        <f t="shared" ca="1" si="10"/>
        <v>69</v>
      </c>
      <c r="AB252" s="33" t="s">
        <v>218</v>
      </c>
      <c r="AC252" s="31">
        <v>42852</v>
      </c>
      <c r="AD252" s="276">
        <v>4</v>
      </c>
      <c r="AE252" s="276">
        <v>1</v>
      </c>
      <c r="AF252" s="276">
        <v>11</v>
      </c>
      <c r="AG252" s="29">
        <v>1</v>
      </c>
      <c r="AH252" s="294">
        <v>2</v>
      </c>
      <c r="AI252" s="294"/>
      <c r="AJ252" s="294"/>
      <c r="AK252" s="358">
        <f t="shared" si="11"/>
        <v>0</v>
      </c>
      <c r="AL252" s="288"/>
      <c r="AM252" s="288"/>
      <c r="AN252" s="288"/>
      <c r="AO252" s="288"/>
      <c r="AP252" s="29">
        <v>1</v>
      </c>
      <c r="AQ252" s="31">
        <v>43235</v>
      </c>
      <c r="AR252" s="29">
        <v>10</v>
      </c>
      <c r="AS252" s="31"/>
      <c r="AT252" s="31"/>
      <c r="AU252" s="381"/>
      <c r="AV252" s="381"/>
    </row>
    <row r="253" spans="1:48" s="292" customFormat="1" ht="15" customHeight="1">
      <c r="A253" s="28">
        <v>250</v>
      </c>
      <c r="B253" s="29">
        <v>2018</v>
      </c>
      <c r="C253" s="30" t="s">
        <v>233</v>
      </c>
      <c r="D253" s="31">
        <v>43434</v>
      </c>
      <c r="E253" s="32" t="s">
        <v>205</v>
      </c>
      <c r="F253" s="32" t="s">
        <v>206</v>
      </c>
      <c r="G253" s="32" t="s">
        <v>207</v>
      </c>
      <c r="H253" s="32" t="s">
        <v>3917</v>
      </c>
      <c r="I253" s="32" t="s">
        <v>3918</v>
      </c>
      <c r="J253" s="32" t="s">
        <v>3919</v>
      </c>
      <c r="K253" s="29" t="s">
        <v>5680</v>
      </c>
      <c r="L253" s="32" t="s">
        <v>211</v>
      </c>
      <c r="M253" s="32" t="s">
        <v>211</v>
      </c>
      <c r="N253" s="32" t="s">
        <v>851</v>
      </c>
      <c r="O253" s="32" t="s">
        <v>851</v>
      </c>
      <c r="P253" s="32" t="s">
        <v>212</v>
      </c>
      <c r="Q253" s="29">
        <v>412200</v>
      </c>
      <c r="R253" s="32" t="s">
        <v>3931</v>
      </c>
      <c r="S253" s="32" t="str">
        <f t="shared" si="9"/>
        <v>12018-000250</v>
      </c>
      <c r="T253" s="32" t="s">
        <v>4882</v>
      </c>
      <c r="U253" s="38" t="s">
        <v>1042</v>
      </c>
      <c r="V253" s="38" t="s">
        <v>1311</v>
      </c>
      <c r="W253" s="38" t="s">
        <v>1537</v>
      </c>
      <c r="X253" s="29">
        <v>1</v>
      </c>
      <c r="Y253" s="32" t="s">
        <v>217</v>
      </c>
      <c r="Z253" s="31">
        <v>16422</v>
      </c>
      <c r="AA253" s="29">
        <f t="shared" ca="1" si="10"/>
        <v>73</v>
      </c>
      <c r="AB253" s="33" t="s">
        <v>218</v>
      </c>
      <c r="AC253" s="31">
        <v>43112</v>
      </c>
      <c r="AD253" s="276">
        <v>4</v>
      </c>
      <c r="AE253" s="276">
        <v>1</v>
      </c>
      <c r="AF253" s="276">
        <v>10</v>
      </c>
      <c r="AG253" s="29">
        <v>1</v>
      </c>
      <c r="AH253" s="294">
        <v>2</v>
      </c>
      <c r="AI253" s="294"/>
      <c r="AJ253" s="294"/>
      <c r="AK253" s="358">
        <f t="shared" si="11"/>
        <v>0</v>
      </c>
      <c r="AL253" s="288"/>
      <c r="AM253" s="288"/>
      <c r="AN253" s="288"/>
      <c r="AO253" s="288"/>
      <c r="AP253" s="29">
        <v>1</v>
      </c>
      <c r="AQ253" s="31"/>
      <c r="AR253" s="29"/>
      <c r="AS253" s="31"/>
      <c r="AT253" s="31"/>
      <c r="AU253" s="381"/>
      <c r="AV253" s="381"/>
    </row>
    <row r="254" spans="1:48" s="292" customFormat="1" ht="15" customHeight="1">
      <c r="A254" s="28">
        <v>251</v>
      </c>
      <c r="B254" s="29">
        <v>2018</v>
      </c>
      <c r="C254" s="30" t="s">
        <v>233</v>
      </c>
      <c r="D254" s="31">
        <v>43434</v>
      </c>
      <c r="E254" s="32" t="s">
        <v>205</v>
      </c>
      <c r="F254" s="32" t="s">
        <v>206</v>
      </c>
      <c r="G254" s="32" t="s">
        <v>207</v>
      </c>
      <c r="H254" s="32" t="s">
        <v>3917</v>
      </c>
      <c r="I254" s="32" t="s">
        <v>3918</v>
      </c>
      <c r="J254" s="32" t="s">
        <v>3919</v>
      </c>
      <c r="K254" s="29" t="s">
        <v>5680</v>
      </c>
      <c r="L254" s="32" t="s">
        <v>211</v>
      </c>
      <c r="M254" s="32" t="s">
        <v>211</v>
      </c>
      <c r="N254" s="32" t="s">
        <v>851</v>
      </c>
      <c r="O254" s="32" t="s">
        <v>851</v>
      </c>
      <c r="P254" s="32" t="s">
        <v>212</v>
      </c>
      <c r="Q254" s="29">
        <v>412200</v>
      </c>
      <c r="R254" s="32" t="s">
        <v>3931</v>
      </c>
      <c r="S254" s="32" t="str">
        <f t="shared" si="9"/>
        <v>12018-000251</v>
      </c>
      <c r="T254" s="32" t="s">
        <v>4883</v>
      </c>
      <c r="U254" s="38" t="s">
        <v>4884</v>
      </c>
      <c r="V254" s="38" t="s">
        <v>4885</v>
      </c>
      <c r="W254" s="38" t="s">
        <v>1486</v>
      </c>
      <c r="X254" s="29">
        <v>1</v>
      </c>
      <c r="Y254" s="32" t="s">
        <v>4886</v>
      </c>
      <c r="Z254" s="31">
        <v>13568</v>
      </c>
      <c r="AA254" s="29">
        <f t="shared" ca="1" si="10"/>
        <v>81</v>
      </c>
      <c r="AB254" s="33" t="s">
        <v>218</v>
      </c>
      <c r="AC254" s="31">
        <v>42852</v>
      </c>
      <c r="AD254" s="276">
        <v>4</v>
      </c>
      <c r="AE254" s="276">
        <v>2</v>
      </c>
      <c r="AF254" s="276">
        <v>10</v>
      </c>
      <c r="AG254" s="29">
        <v>1</v>
      </c>
      <c r="AH254" s="294">
        <v>2</v>
      </c>
      <c r="AI254" s="294"/>
      <c r="AJ254" s="294"/>
      <c r="AK254" s="358">
        <f t="shared" si="11"/>
        <v>0</v>
      </c>
      <c r="AL254" s="288"/>
      <c r="AM254" s="288"/>
      <c r="AN254" s="288"/>
      <c r="AO254" s="288"/>
      <c r="AP254" s="29">
        <v>2</v>
      </c>
      <c r="AQ254" s="31">
        <v>43354</v>
      </c>
      <c r="AR254" s="29">
        <v>6</v>
      </c>
      <c r="AS254" s="31"/>
      <c r="AT254" s="376">
        <v>43354</v>
      </c>
      <c r="AU254" s="381"/>
      <c r="AV254" s="381"/>
    </row>
    <row r="255" spans="1:48" s="292" customFormat="1" ht="15" customHeight="1">
      <c r="A255" s="28">
        <v>252</v>
      </c>
      <c r="B255" s="29">
        <v>2018</v>
      </c>
      <c r="C255" s="30" t="s">
        <v>233</v>
      </c>
      <c r="D255" s="31">
        <v>43434</v>
      </c>
      <c r="E255" s="32" t="s">
        <v>205</v>
      </c>
      <c r="F255" s="32" t="s">
        <v>206</v>
      </c>
      <c r="G255" s="32" t="s">
        <v>207</v>
      </c>
      <c r="H255" s="32" t="s">
        <v>3917</v>
      </c>
      <c r="I255" s="32" t="s">
        <v>3918</v>
      </c>
      <c r="J255" s="32" t="s">
        <v>3919</v>
      </c>
      <c r="K255" s="29" t="s">
        <v>5682</v>
      </c>
      <c r="L255" s="32" t="s">
        <v>211</v>
      </c>
      <c r="M255" s="32" t="s">
        <v>211</v>
      </c>
      <c r="N255" s="32" t="s">
        <v>1745</v>
      </c>
      <c r="O255" s="32" t="s">
        <v>1745</v>
      </c>
      <c r="P255" s="32" t="s">
        <v>212</v>
      </c>
      <c r="Q255" s="29"/>
      <c r="R255" s="32" t="s">
        <v>3965</v>
      </c>
      <c r="S255" s="32" t="str">
        <f t="shared" si="9"/>
        <v>12018-000252</v>
      </c>
      <c r="T255" s="32" t="s">
        <v>4887</v>
      </c>
      <c r="U255" s="38" t="s">
        <v>4888</v>
      </c>
      <c r="V255" s="38" t="s">
        <v>4889</v>
      </c>
      <c r="W255" s="38" t="s">
        <v>3973</v>
      </c>
      <c r="X255" s="29">
        <v>1</v>
      </c>
      <c r="Y255" s="32" t="s">
        <v>4890</v>
      </c>
      <c r="Z255" s="31">
        <v>19133</v>
      </c>
      <c r="AA255" s="29">
        <f t="shared" ca="1" si="10"/>
        <v>66</v>
      </c>
      <c r="AB255" s="33" t="s">
        <v>220</v>
      </c>
      <c r="AC255" s="31">
        <v>42852</v>
      </c>
      <c r="AD255" s="276">
        <v>4</v>
      </c>
      <c r="AE255" s="276">
        <v>1</v>
      </c>
      <c r="AF255" s="276">
        <v>11</v>
      </c>
      <c r="AG255" s="29">
        <v>1</v>
      </c>
      <c r="AH255" s="294">
        <v>2</v>
      </c>
      <c r="AI255" s="294"/>
      <c r="AJ255" s="294"/>
      <c r="AK255" s="358">
        <f t="shared" si="11"/>
        <v>0</v>
      </c>
      <c r="AL255" s="288"/>
      <c r="AM255" s="288"/>
      <c r="AN255" s="288"/>
      <c r="AO255" s="288"/>
      <c r="AP255" s="29">
        <v>1</v>
      </c>
      <c r="AQ255" s="31">
        <v>43235</v>
      </c>
      <c r="AR255" s="29">
        <v>10</v>
      </c>
      <c r="AS255" s="31"/>
      <c r="AT255" s="31"/>
      <c r="AU255" s="381"/>
      <c r="AV255" s="381"/>
    </row>
    <row r="256" spans="1:48" s="292" customFormat="1" ht="15" customHeight="1">
      <c r="A256" s="28">
        <v>253</v>
      </c>
      <c r="B256" s="29">
        <v>2018</v>
      </c>
      <c r="C256" s="30" t="s">
        <v>233</v>
      </c>
      <c r="D256" s="31">
        <v>43434</v>
      </c>
      <c r="E256" s="32" t="s">
        <v>205</v>
      </c>
      <c r="F256" s="32" t="s">
        <v>206</v>
      </c>
      <c r="G256" s="32" t="s">
        <v>207</v>
      </c>
      <c r="H256" s="32" t="s">
        <v>3917</v>
      </c>
      <c r="I256" s="32" t="s">
        <v>3918</v>
      </c>
      <c r="J256" s="32" t="s">
        <v>3919</v>
      </c>
      <c r="K256" s="29" t="s">
        <v>5075</v>
      </c>
      <c r="L256" s="32" t="s">
        <v>211</v>
      </c>
      <c r="M256" s="32" t="s">
        <v>211</v>
      </c>
      <c r="N256" s="32" t="s">
        <v>3832</v>
      </c>
      <c r="O256" s="32" t="s">
        <v>3832</v>
      </c>
      <c r="P256" s="32" t="s">
        <v>212</v>
      </c>
      <c r="Q256" s="29">
        <v>412000</v>
      </c>
      <c r="R256" s="32" t="s">
        <v>3927</v>
      </c>
      <c r="S256" s="32" t="str">
        <f t="shared" si="9"/>
        <v>12018-000253</v>
      </c>
      <c r="T256" s="32" t="s">
        <v>4891</v>
      </c>
      <c r="U256" s="38" t="s">
        <v>4892</v>
      </c>
      <c r="V256" s="38" t="s">
        <v>4893</v>
      </c>
      <c r="W256" s="38" t="s">
        <v>4893</v>
      </c>
      <c r="X256" s="29">
        <v>1</v>
      </c>
      <c r="Y256" s="32" t="s">
        <v>4894</v>
      </c>
      <c r="Z256" s="31">
        <v>12790</v>
      </c>
      <c r="AA256" s="29">
        <f t="shared" ca="1" si="10"/>
        <v>83</v>
      </c>
      <c r="AB256" s="33" t="s">
        <v>220</v>
      </c>
      <c r="AC256" s="31">
        <v>42246</v>
      </c>
      <c r="AD256" s="276">
        <v>4</v>
      </c>
      <c r="AE256" s="276">
        <v>2</v>
      </c>
      <c r="AF256" s="276">
        <v>10</v>
      </c>
      <c r="AG256" s="29">
        <v>1</v>
      </c>
      <c r="AH256" s="294">
        <v>2</v>
      </c>
      <c r="AI256" s="294"/>
      <c r="AJ256" s="294"/>
      <c r="AK256" s="358">
        <f t="shared" si="11"/>
        <v>0</v>
      </c>
      <c r="AL256" s="288"/>
      <c r="AM256" s="288"/>
      <c r="AN256" s="288"/>
      <c r="AO256" s="288"/>
      <c r="AP256" s="29">
        <v>1</v>
      </c>
      <c r="AQ256" s="31"/>
      <c r="AR256" s="29"/>
      <c r="AS256" s="31"/>
      <c r="AT256" s="31"/>
      <c r="AU256" s="381"/>
      <c r="AV256" s="381"/>
    </row>
    <row r="257" spans="1:48" s="292" customFormat="1" ht="15" customHeight="1">
      <c r="A257" s="28">
        <v>254</v>
      </c>
      <c r="B257" s="29">
        <v>2018</v>
      </c>
      <c r="C257" s="30" t="s">
        <v>268</v>
      </c>
      <c r="D257" s="31">
        <v>43434</v>
      </c>
      <c r="E257" s="32" t="s">
        <v>205</v>
      </c>
      <c r="F257" s="32" t="s">
        <v>206</v>
      </c>
      <c r="G257" s="32" t="s">
        <v>207</v>
      </c>
      <c r="H257" s="32" t="s">
        <v>3917</v>
      </c>
      <c r="I257" s="32" t="s">
        <v>3918</v>
      </c>
      <c r="J257" s="32" t="s">
        <v>3919</v>
      </c>
      <c r="K257" s="356" t="s">
        <v>5681</v>
      </c>
      <c r="L257" s="32" t="s">
        <v>211</v>
      </c>
      <c r="M257" s="32" t="s">
        <v>211</v>
      </c>
      <c r="N257" s="32" t="s">
        <v>914</v>
      </c>
      <c r="O257" s="32" t="s">
        <v>914</v>
      </c>
      <c r="P257" s="32" t="s">
        <v>212</v>
      </c>
      <c r="Q257" s="29">
        <v>233000</v>
      </c>
      <c r="R257" s="32" t="s">
        <v>3920</v>
      </c>
      <c r="S257" s="32" t="str">
        <f t="shared" si="9"/>
        <v>12018-000254</v>
      </c>
      <c r="T257" s="32" t="s">
        <v>4895</v>
      </c>
      <c r="U257" s="38" t="s">
        <v>3981</v>
      </c>
      <c r="V257" s="38" t="s">
        <v>1038</v>
      </c>
      <c r="W257" s="38" t="s">
        <v>1547</v>
      </c>
      <c r="X257" s="29">
        <v>7</v>
      </c>
      <c r="Y257" s="32" t="s">
        <v>219</v>
      </c>
      <c r="Z257" s="31">
        <v>19401</v>
      </c>
      <c r="AA257" s="29">
        <f t="shared" ca="1" si="10"/>
        <v>65</v>
      </c>
      <c r="AB257" s="33" t="s">
        <v>220</v>
      </c>
      <c r="AC257" s="31">
        <v>43143</v>
      </c>
      <c r="AD257" s="276">
        <v>4</v>
      </c>
      <c r="AE257" s="276">
        <v>2</v>
      </c>
      <c r="AF257" s="276">
        <v>11</v>
      </c>
      <c r="AG257" s="29">
        <v>1</v>
      </c>
      <c r="AH257" s="294">
        <v>1</v>
      </c>
      <c r="AI257" s="294"/>
      <c r="AJ257" s="294"/>
      <c r="AK257" s="358">
        <f t="shared" si="11"/>
        <v>1</v>
      </c>
      <c r="AL257" s="288"/>
      <c r="AM257" s="288"/>
      <c r="AN257" s="288"/>
      <c r="AO257" s="288"/>
      <c r="AP257" s="29">
        <v>1</v>
      </c>
      <c r="AQ257" s="31"/>
      <c r="AR257" s="29"/>
      <c r="AS257" s="31"/>
      <c r="AT257" s="31"/>
      <c r="AU257" s="381"/>
      <c r="AV257" s="381"/>
    </row>
    <row r="258" spans="1:48" s="292" customFormat="1" ht="15" customHeight="1">
      <c r="A258" s="28">
        <v>255</v>
      </c>
      <c r="B258" s="29">
        <v>2018</v>
      </c>
      <c r="C258" s="30" t="s">
        <v>268</v>
      </c>
      <c r="D258" s="31">
        <v>43434</v>
      </c>
      <c r="E258" s="32" t="s">
        <v>205</v>
      </c>
      <c r="F258" s="32" t="s">
        <v>206</v>
      </c>
      <c r="G258" s="32" t="s">
        <v>207</v>
      </c>
      <c r="H258" s="32" t="s">
        <v>3917</v>
      </c>
      <c r="I258" s="32" t="s">
        <v>3918</v>
      </c>
      <c r="J258" s="32" t="s">
        <v>3919</v>
      </c>
      <c r="K258" s="29" t="s">
        <v>5680</v>
      </c>
      <c r="L258" s="32" t="s">
        <v>211</v>
      </c>
      <c r="M258" s="32" t="s">
        <v>211</v>
      </c>
      <c r="N258" s="32" t="s">
        <v>851</v>
      </c>
      <c r="O258" s="32" t="s">
        <v>851</v>
      </c>
      <c r="P258" s="32" t="s">
        <v>212</v>
      </c>
      <c r="Q258" s="29">
        <v>412200</v>
      </c>
      <c r="R258" s="32" t="s">
        <v>3931</v>
      </c>
      <c r="S258" s="32" t="str">
        <f t="shared" si="9"/>
        <v>12018-000255</v>
      </c>
      <c r="T258" s="32" t="s">
        <v>4896</v>
      </c>
      <c r="U258" s="38" t="s">
        <v>1112</v>
      </c>
      <c r="V258" s="38" t="s">
        <v>1667</v>
      </c>
      <c r="W258" s="38" t="s">
        <v>1386</v>
      </c>
      <c r="X258" s="29">
        <v>1</v>
      </c>
      <c r="Y258" s="32" t="s">
        <v>4897</v>
      </c>
      <c r="Z258" s="31">
        <v>14076</v>
      </c>
      <c r="AA258" s="29">
        <f t="shared" ca="1" si="10"/>
        <v>80</v>
      </c>
      <c r="AB258" s="33" t="s">
        <v>218</v>
      </c>
      <c r="AC258" s="31">
        <v>43144</v>
      </c>
      <c r="AD258" s="276">
        <v>4</v>
      </c>
      <c r="AE258" s="276">
        <v>1</v>
      </c>
      <c r="AF258" s="276">
        <v>11</v>
      </c>
      <c r="AG258" s="29">
        <v>1</v>
      </c>
      <c r="AH258" s="294">
        <v>2</v>
      </c>
      <c r="AI258" s="294"/>
      <c r="AJ258" s="294"/>
      <c r="AK258" s="358">
        <f t="shared" si="11"/>
        <v>0</v>
      </c>
      <c r="AL258" s="288"/>
      <c r="AM258" s="288"/>
      <c r="AN258" s="288"/>
      <c r="AO258" s="288"/>
      <c r="AP258" s="29">
        <v>1</v>
      </c>
      <c r="AQ258" s="31"/>
      <c r="AR258" s="29"/>
      <c r="AS258" s="31"/>
      <c r="AT258" s="31"/>
      <c r="AU258" s="381"/>
      <c r="AV258" s="381"/>
    </row>
    <row r="259" spans="1:48" s="292" customFormat="1" ht="15" customHeight="1">
      <c r="A259" s="28">
        <v>256</v>
      </c>
      <c r="B259" s="29">
        <v>2018</v>
      </c>
      <c r="C259" s="30" t="s">
        <v>268</v>
      </c>
      <c r="D259" s="31">
        <v>43434</v>
      </c>
      <c r="E259" s="32" t="s">
        <v>205</v>
      </c>
      <c r="F259" s="32" t="s">
        <v>206</v>
      </c>
      <c r="G259" s="32" t="s">
        <v>207</v>
      </c>
      <c r="H259" s="32" t="s">
        <v>3917</v>
      </c>
      <c r="I259" s="32" t="s">
        <v>3918</v>
      </c>
      <c r="J259" s="32" t="s">
        <v>3919</v>
      </c>
      <c r="K259" s="356" t="s">
        <v>5681</v>
      </c>
      <c r="L259" s="32" t="s">
        <v>211</v>
      </c>
      <c r="M259" s="32" t="s">
        <v>211</v>
      </c>
      <c r="N259" s="32" t="s">
        <v>914</v>
      </c>
      <c r="O259" s="32" t="s">
        <v>914</v>
      </c>
      <c r="P259" s="32" t="s">
        <v>212</v>
      </c>
      <c r="Q259" s="29">
        <v>233000</v>
      </c>
      <c r="R259" s="32" t="s">
        <v>3920</v>
      </c>
      <c r="S259" s="32" t="str">
        <f t="shared" si="9"/>
        <v>12018-000256</v>
      </c>
      <c r="T259" s="32" t="s">
        <v>4898</v>
      </c>
      <c r="U259" s="38" t="s">
        <v>4899</v>
      </c>
      <c r="V259" s="38" t="s">
        <v>4900</v>
      </c>
      <c r="W259" s="38" t="s">
        <v>4901</v>
      </c>
      <c r="X259" s="29">
        <v>1</v>
      </c>
      <c r="Y259" s="32" t="s">
        <v>4902</v>
      </c>
      <c r="Z259" s="31">
        <v>17974</v>
      </c>
      <c r="AA259" s="29">
        <f t="shared" ca="1" si="10"/>
        <v>69</v>
      </c>
      <c r="AB259" s="33" t="s">
        <v>218</v>
      </c>
      <c r="AC259" s="31">
        <v>43159</v>
      </c>
      <c r="AD259" s="276">
        <v>4</v>
      </c>
      <c r="AE259" s="276">
        <v>1</v>
      </c>
      <c r="AF259" s="276">
        <v>11</v>
      </c>
      <c r="AG259" s="29">
        <v>1</v>
      </c>
      <c r="AH259" s="294">
        <v>2</v>
      </c>
      <c r="AI259" s="294"/>
      <c r="AJ259" s="294"/>
      <c r="AK259" s="358">
        <f t="shared" si="11"/>
        <v>0</v>
      </c>
      <c r="AL259" s="288"/>
      <c r="AM259" s="288"/>
      <c r="AN259" s="288"/>
      <c r="AO259" s="288"/>
      <c r="AP259" s="29">
        <v>1</v>
      </c>
      <c r="AQ259" s="31"/>
      <c r="AR259" s="29"/>
      <c r="AS259" s="31"/>
      <c r="AT259" s="31"/>
      <c r="AU259" s="381"/>
      <c r="AV259" s="381"/>
    </row>
    <row r="260" spans="1:48" s="292" customFormat="1" ht="15" customHeight="1">
      <c r="A260" s="28">
        <v>257</v>
      </c>
      <c r="B260" s="29">
        <v>2018</v>
      </c>
      <c r="C260" s="30" t="s">
        <v>268</v>
      </c>
      <c r="D260" s="31">
        <v>43434</v>
      </c>
      <c r="E260" s="32" t="s">
        <v>205</v>
      </c>
      <c r="F260" s="32" t="s">
        <v>206</v>
      </c>
      <c r="G260" s="32" t="s">
        <v>207</v>
      </c>
      <c r="H260" s="32" t="s">
        <v>3917</v>
      </c>
      <c r="I260" s="32" t="s">
        <v>3918</v>
      </c>
      <c r="J260" s="32" t="s">
        <v>3919</v>
      </c>
      <c r="K260" s="356" t="s">
        <v>5681</v>
      </c>
      <c r="L260" s="32" t="s">
        <v>211</v>
      </c>
      <c r="M260" s="32" t="s">
        <v>211</v>
      </c>
      <c r="N260" s="32" t="s">
        <v>914</v>
      </c>
      <c r="O260" s="32" t="s">
        <v>914</v>
      </c>
      <c r="P260" s="32" t="s">
        <v>212</v>
      </c>
      <c r="Q260" s="29">
        <v>233000</v>
      </c>
      <c r="R260" s="32" t="s">
        <v>3920</v>
      </c>
      <c r="S260" s="32" t="str">
        <f t="shared" ref="S260:S325" si="12">+CONCATENATE(12018,"-","000",A260)</f>
        <v>12018-000257</v>
      </c>
      <c r="T260" s="32" t="s">
        <v>4903</v>
      </c>
      <c r="U260" s="38" t="s">
        <v>4904</v>
      </c>
      <c r="V260" s="38" t="s">
        <v>904</v>
      </c>
      <c r="W260" s="38" t="s">
        <v>1559</v>
      </c>
      <c r="X260" s="29">
        <v>1</v>
      </c>
      <c r="Y260" s="32" t="s">
        <v>295</v>
      </c>
      <c r="Z260" s="31">
        <v>12557</v>
      </c>
      <c r="AA260" s="29">
        <f t="shared" ref="AA260:AA302" ca="1" si="13">+DATEDIF(Z260,TODAY(),"y")</f>
        <v>84</v>
      </c>
      <c r="AB260" s="33" t="s">
        <v>220</v>
      </c>
      <c r="AC260" s="31">
        <v>43154</v>
      </c>
      <c r="AD260" s="276">
        <v>4</v>
      </c>
      <c r="AE260" s="276">
        <v>1</v>
      </c>
      <c r="AF260" s="276">
        <v>8</v>
      </c>
      <c r="AG260" s="29">
        <v>1</v>
      </c>
      <c r="AH260" s="294">
        <v>2</v>
      </c>
      <c r="AI260" s="294"/>
      <c r="AJ260" s="294"/>
      <c r="AK260" s="358">
        <f t="shared" ref="AK260:AK319" si="14">+COUNTIF(AH260:AJ260,1)</f>
        <v>0</v>
      </c>
      <c r="AL260" s="288"/>
      <c r="AM260" s="288"/>
      <c r="AN260" s="288"/>
      <c r="AO260" s="288"/>
      <c r="AP260" s="29">
        <v>1</v>
      </c>
      <c r="AQ260" s="31"/>
      <c r="AR260" s="29"/>
      <c r="AS260" s="31"/>
      <c r="AT260" s="31"/>
      <c r="AU260" s="381"/>
      <c r="AV260" s="381"/>
    </row>
    <row r="261" spans="1:48" s="292" customFormat="1" ht="15" customHeight="1">
      <c r="A261" s="28">
        <v>258</v>
      </c>
      <c r="B261" s="29">
        <v>2018</v>
      </c>
      <c r="C261" s="30" t="s">
        <v>268</v>
      </c>
      <c r="D261" s="31">
        <v>43434</v>
      </c>
      <c r="E261" s="32" t="s">
        <v>205</v>
      </c>
      <c r="F261" s="32" t="s">
        <v>206</v>
      </c>
      <c r="G261" s="32" t="s">
        <v>207</v>
      </c>
      <c r="H261" s="32" t="s">
        <v>3917</v>
      </c>
      <c r="I261" s="32" t="s">
        <v>3918</v>
      </c>
      <c r="J261" s="32" t="s">
        <v>3919</v>
      </c>
      <c r="K261" s="29" t="s">
        <v>5306</v>
      </c>
      <c r="L261" s="32" t="s">
        <v>211</v>
      </c>
      <c r="M261" s="32" t="s">
        <v>211</v>
      </c>
      <c r="N261" s="32" t="s">
        <v>211</v>
      </c>
      <c r="O261" s="32" t="s">
        <v>211</v>
      </c>
      <c r="P261" s="32" t="s">
        <v>212</v>
      </c>
      <c r="Q261" s="29">
        <v>412100</v>
      </c>
      <c r="R261" s="32" t="s">
        <v>3935</v>
      </c>
      <c r="S261" s="32" t="str">
        <f t="shared" si="12"/>
        <v>12018-000258</v>
      </c>
      <c r="T261" s="32" t="s">
        <v>4905</v>
      </c>
      <c r="U261" s="38" t="s">
        <v>1048</v>
      </c>
      <c r="V261" s="38" t="s">
        <v>1316</v>
      </c>
      <c r="W261" s="38" t="s">
        <v>1386</v>
      </c>
      <c r="X261" s="29">
        <v>1</v>
      </c>
      <c r="Y261" s="32" t="s">
        <v>244</v>
      </c>
      <c r="Z261" s="31">
        <v>12382</v>
      </c>
      <c r="AA261" s="29">
        <f t="shared" ca="1" si="13"/>
        <v>85</v>
      </c>
      <c r="AB261" s="33" t="s">
        <v>218</v>
      </c>
      <c r="AC261" s="31">
        <v>43150</v>
      </c>
      <c r="AD261" s="276">
        <v>4</v>
      </c>
      <c r="AE261" s="276">
        <v>1</v>
      </c>
      <c r="AF261" s="276">
        <v>11</v>
      </c>
      <c r="AG261" s="29">
        <v>1</v>
      </c>
      <c r="AH261" s="294">
        <v>2</v>
      </c>
      <c r="AI261" s="294"/>
      <c r="AJ261" s="294"/>
      <c r="AK261" s="358">
        <f t="shared" si="14"/>
        <v>0</v>
      </c>
      <c r="AL261" s="288"/>
      <c r="AM261" s="288"/>
      <c r="AN261" s="288"/>
      <c r="AO261" s="288"/>
      <c r="AP261" s="29">
        <v>1</v>
      </c>
      <c r="AQ261" s="31"/>
      <c r="AR261" s="29"/>
      <c r="AS261" s="31"/>
      <c r="AT261" s="31"/>
      <c r="AU261" s="381"/>
      <c r="AV261" s="381"/>
    </row>
    <row r="262" spans="1:48" s="292" customFormat="1" ht="15" customHeight="1">
      <c r="A262" s="28">
        <v>259</v>
      </c>
      <c r="B262" s="29">
        <v>2018</v>
      </c>
      <c r="C262" s="30" t="s">
        <v>268</v>
      </c>
      <c r="D262" s="31">
        <v>43434</v>
      </c>
      <c r="E262" s="32" t="s">
        <v>205</v>
      </c>
      <c r="F262" s="32" t="s">
        <v>206</v>
      </c>
      <c r="G262" s="32" t="s">
        <v>207</v>
      </c>
      <c r="H262" s="32" t="s">
        <v>3917</v>
      </c>
      <c r="I262" s="32" t="s">
        <v>3918</v>
      </c>
      <c r="J262" s="32" t="s">
        <v>3919</v>
      </c>
      <c r="K262" s="29" t="s">
        <v>5682</v>
      </c>
      <c r="L262" s="32" t="s">
        <v>211</v>
      </c>
      <c r="M262" s="32" t="s">
        <v>211</v>
      </c>
      <c r="N262" s="32" t="s">
        <v>1745</v>
      </c>
      <c r="O262" s="32" t="s">
        <v>1745</v>
      </c>
      <c r="P262" s="32" t="s">
        <v>212</v>
      </c>
      <c r="Q262" s="29"/>
      <c r="R262" s="32" t="s">
        <v>3965</v>
      </c>
      <c r="S262" s="32" t="str">
        <f t="shared" si="12"/>
        <v>12018-000259</v>
      </c>
      <c r="T262" s="32" t="s">
        <v>4906</v>
      </c>
      <c r="U262" s="38" t="s">
        <v>4907</v>
      </c>
      <c r="V262" s="38" t="s">
        <v>1619</v>
      </c>
      <c r="W262" s="38" t="s">
        <v>1544</v>
      </c>
      <c r="X262" s="29">
        <v>1</v>
      </c>
      <c r="Y262" s="32">
        <v>40834136</v>
      </c>
      <c r="Z262" s="31">
        <v>14238</v>
      </c>
      <c r="AA262" s="29">
        <f t="shared" ca="1" si="13"/>
        <v>79</v>
      </c>
      <c r="AB262" s="33" t="s">
        <v>220</v>
      </c>
      <c r="AC262" s="31">
        <v>43138</v>
      </c>
      <c r="AD262" s="276">
        <v>4</v>
      </c>
      <c r="AE262" s="276">
        <v>1</v>
      </c>
      <c r="AF262" s="276">
        <v>11</v>
      </c>
      <c r="AG262" s="29">
        <v>1</v>
      </c>
      <c r="AH262" s="294">
        <v>2</v>
      </c>
      <c r="AI262" s="294"/>
      <c r="AJ262" s="294"/>
      <c r="AK262" s="358">
        <f t="shared" si="14"/>
        <v>0</v>
      </c>
      <c r="AL262" s="288"/>
      <c r="AM262" s="288"/>
      <c r="AN262" s="288"/>
      <c r="AO262" s="288"/>
      <c r="AP262" s="29">
        <v>1</v>
      </c>
      <c r="AQ262" s="31">
        <v>43235</v>
      </c>
      <c r="AR262" s="29">
        <v>10</v>
      </c>
      <c r="AS262" s="31"/>
      <c r="AT262" s="31"/>
      <c r="AU262" s="381"/>
      <c r="AV262" s="381"/>
    </row>
    <row r="263" spans="1:48" s="292" customFormat="1" ht="15" customHeight="1">
      <c r="A263" s="28">
        <v>260</v>
      </c>
      <c r="B263" s="29">
        <v>2018</v>
      </c>
      <c r="C263" s="30" t="s">
        <v>268</v>
      </c>
      <c r="D263" s="31">
        <v>43434</v>
      </c>
      <c r="E263" s="32" t="s">
        <v>205</v>
      </c>
      <c r="F263" s="32" t="s">
        <v>206</v>
      </c>
      <c r="G263" s="32" t="s">
        <v>207</v>
      </c>
      <c r="H263" s="32" t="s">
        <v>3917</v>
      </c>
      <c r="I263" s="32" t="s">
        <v>3918</v>
      </c>
      <c r="J263" s="32" t="s">
        <v>3919</v>
      </c>
      <c r="K263" s="29" t="s">
        <v>5680</v>
      </c>
      <c r="L263" s="32" t="s">
        <v>211</v>
      </c>
      <c r="M263" s="32" t="s">
        <v>211</v>
      </c>
      <c r="N263" s="32" t="s">
        <v>851</v>
      </c>
      <c r="O263" s="32" t="s">
        <v>851</v>
      </c>
      <c r="P263" s="32" t="s">
        <v>212</v>
      </c>
      <c r="Q263" s="29">
        <v>412200</v>
      </c>
      <c r="R263" s="32" t="s">
        <v>3931</v>
      </c>
      <c r="S263" s="32" t="str">
        <f t="shared" si="12"/>
        <v>12018-000260</v>
      </c>
      <c r="T263" s="32" t="s">
        <v>4908</v>
      </c>
      <c r="U263" s="38" t="s">
        <v>1058</v>
      </c>
      <c r="V263" s="38" t="s">
        <v>950</v>
      </c>
      <c r="W263" s="38" t="s">
        <v>1549</v>
      </c>
      <c r="X263" s="29">
        <v>1</v>
      </c>
      <c r="Y263" s="32" t="s">
        <v>270</v>
      </c>
      <c r="Z263" s="31">
        <v>17220</v>
      </c>
      <c r="AA263" s="29">
        <f t="shared" ca="1" si="13"/>
        <v>71</v>
      </c>
      <c r="AB263" s="33" t="s">
        <v>218</v>
      </c>
      <c r="AC263" s="31">
        <v>43151</v>
      </c>
      <c r="AD263" s="276">
        <v>4</v>
      </c>
      <c r="AE263" s="276">
        <v>1</v>
      </c>
      <c r="AF263" s="276">
        <v>11</v>
      </c>
      <c r="AG263" s="29">
        <v>1</v>
      </c>
      <c r="AH263" s="294">
        <v>2</v>
      </c>
      <c r="AI263" s="294"/>
      <c r="AJ263" s="294"/>
      <c r="AK263" s="358">
        <f t="shared" si="14"/>
        <v>0</v>
      </c>
      <c r="AL263" s="288"/>
      <c r="AM263" s="288"/>
      <c r="AN263" s="288"/>
      <c r="AO263" s="288"/>
      <c r="AP263" s="29">
        <v>1</v>
      </c>
      <c r="AQ263" s="31"/>
      <c r="AR263" s="29"/>
      <c r="AS263" s="31"/>
      <c r="AT263" s="31"/>
      <c r="AU263" s="381"/>
      <c r="AV263" s="381"/>
    </row>
    <row r="264" spans="1:48" s="292" customFormat="1" ht="15" customHeight="1">
      <c r="A264" s="28">
        <v>261</v>
      </c>
      <c r="B264" s="29">
        <v>2018</v>
      </c>
      <c r="C264" s="30" t="s">
        <v>268</v>
      </c>
      <c r="D264" s="31">
        <v>43434</v>
      </c>
      <c r="E264" s="32" t="s">
        <v>205</v>
      </c>
      <c r="F264" s="32" t="s">
        <v>206</v>
      </c>
      <c r="G264" s="32" t="s">
        <v>207</v>
      </c>
      <c r="H264" s="32" t="s">
        <v>3917</v>
      </c>
      <c r="I264" s="32" t="s">
        <v>3918</v>
      </c>
      <c r="J264" s="32" t="s">
        <v>3919</v>
      </c>
      <c r="K264" s="29" t="s">
        <v>5682</v>
      </c>
      <c r="L264" s="32" t="s">
        <v>211</v>
      </c>
      <c r="M264" s="32" t="s">
        <v>211</v>
      </c>
      <c r="N264" s="32" t="s">
        <v>1745</v>
      </c>
      <c r="O264" s="32" t="s">
        <v>1745</v>
      </c>
      <c r="P264" s="32" t="s">
        <v>212</v>
      </c>
      <c r="Q264" s="29"/>
      <c r="R264" s="32" t="s">
        <v>3965</v>
      </c>
      <c r="S264" s="32" t="str">
        <f t="shared" si="12"/>
        <v>12018-000261</v>
      </c>
      <c r="T264" s="32" t="s">
        <v>4909</v>
      </c>
      <c r="U264" s="38" t="s">
        <v>4910</v>
      </c>
      <c r="V264" s="38" t="s">
        <v>4876</v>
      </c>
      <c r="W264" s="38" t="s">
        <v>1712</v>
      </c>
      <c r="X264" s="29">
        <v>1</v>
      </c>
      <c r="Y264" s="32" t="s">
        <v>4911</v>
      </c>
      <c r="Z264" s="31">
        <v>20689</v>
      </c>
      <c r="AA264" s="29">
        <f t="shared" ca="1" si="13"/>
        <v>62</v>
      </c>
      <c r="AB264" s="33" t="s">
        <v>218</v>
      </c>
      <c r="AC264" s="31">
        <v>43145</v>
      </c>
      <c r="AD264" s="276">
        <v>4</v>
      </c>
      <c r="AE264" s="276">
        <v>1</v>
      </c>
      <c r="AF264" s="276">
        <v>11</v>
      </c>
      <c r="AG264" s="29">
        <v>1</v>
      </c>
      <c r="AH264" s="294">
        <v>2</v>
      </c>
      <c r="AI264" s="294"/>
      <c r="AJ264" s="294"/>
      <c r="AK264" s="358">
        <f t="shared" si="14"/>
        <v>0</v>
      </c>
      <c r="AL264" s="288"/>
      <c r="AM264" s="288"/>
      <c r="AN264" s="288"/>
      <c r="AO264" s="288"/>
      <c r="AP264" s="29">
        <v>1</v>
      </c>
      <c r="AQ264" s="31">
        <v>43235</v>
      </c>
      <c r="AR264" s="29">
        <v>10</v>
      </c>
      <c r="AS264" s="31"/>
      <c r="AT264" s="31"/>
      <c r="AU264" s="381"/>
      <c r="AV264" s="381"/>
    </row>
    <row r="265" spans="1:48" s="292" customFormat="1" ht="15" customHeight="1">
      <c r="A265" s="28">
        <v>262</v>
      </c>
      <c r="B265" s="29">
        <v>2018</v>
      </c>
      <c r="C265" s="30" t="s">
        <v>303</v>
      </c>
      <c r="D265" s="31">
        <v>43434</v>
      </c>
      <c r="E265" s="32" t="s">
        <v>205</v>
      </c>
      <c r="F265" s="32" t="s">
        <v>206</v>
      </c>
      <c r="G265" s="32" t="s">
        <v>207</v>
      </c>
      <c r="H265" s="32" t="s">
        <v>3917</v>
      </c>
      <c r="I265" s="32" t="s">
        <v>3918</v>
      </c>
      <c r="J265" s="32" t="s">
        <v>3919</v>
      </c>
      <c r="K265" s="356" t="s">
        <v>5681</v>
      </c>
      <c r="L265" s="32" t="s">
        <v>211</v>
      </c>
      <c r="M265" s="32" t="s">
        <v>211</v>
      </c>
      <c r="N265" s="32" t="s">
        <v>914</v>
      </c>
      <c r="O265" s="32" t="s">
        <v>914</v>
      </c>
      <c r="P265" s="32" t="s">
        <v>212</v>
      </c>
      <c r="Q265" s="29">
        <v>233000</v>
      </c>
      <c r="R265" s="32" t="s">
        <v>3920</v>
      </c>
      <c r="S265" s="32" t="str">
        <f t="shared" si="12"/>
        <v>12018-000262</v>
      </c>
      <c r="T265" s="32" t="s">
        <v>4912</v>
      </c>
      <c r="U265" s="38" t="s">
        <v>4913</v>
      </c>
      <c r="V265" s="38" t="s">
        <v>1340</v>
      </c>
      <c r="W265" s="38" t="s">
        <v>898</v>
      </c>
      <c r="X265" s="29">
        <v>7</v>
      </c>
      <c r="Y265" s="32" t="s">
        <v>219</v>
      </c>
      <c r="Z265" s="31">
        <v>21252</v>
      </c>
      <c r="AA265" s="29">
        <f t="shared" ca="1" si="13"/>
        <v>60</v>
      </c>
      <c r="AB265" s="33" t="s">
        <v>218</v>
      </c>
      <c r="AC265" s="31">
        <v>43167</v>
      </c>
      <c r="AD265" s="276">
        <v>5</v>
      </c>
      <c r="AE265" s="276">
        <v>2</v>
      </c>
      <c r="AF265" s="276">
        <v>6</v>
      </c>
      <c r="AG265" s="29">
        <v>1</v>
      </c>
      <c r="AH265" s="294">
        <v>1</v>
      </c>
      <c r="AI265" s="294"/>
      <c r="AJ265" s="294"/>
      <c r="AK265" s="358">
        <f t="shared" si="14"/>
        <v>1</v>
      </c>
      <c r="AL265" s="288"/>
      <c r="AM265" s="288"/>
      <c r="AN265" s="288"/>
      <c r="AO265" s="288"/>
      <c r="AP265" s="29">
        <v>1</v>
      </c>
      <c r="AQ265" s="31">
        <v>43186</v>
      </c>
      <c r="AR265" s="29">
        <v>10</v>
      </c>
      <c r="AS265" s="31"/>
      <c r="AT265" s="31"/>
      <c r="AU265" s="381"/>
      <c r="AV265" s="381"/>
    </row>
    <row r="266" spans="1:48" s="292" customFormat="1" ht="15" customHeight="1">
      <c r="A266" s="28">
        <v>263</v>
      </c>
      <c r="B266" s="29">
        <v>2018</v>
      </c>
      <c r="C266" s="30" t="s">
        <v>303</v>
      </c>
      <c r="D266" s="31">
        <v>43434</v>
      </c>
      <c r="E266" s="32" t="s">
        <v>205</v>
      </c>
      <c r="F266" s="32" t="s">
        <v>206</v>
      </c>
      <c r="G266" s="32" t="s">
        <v>207</v>
      </c>
      <c r="H266" s="32" t="s">
        <v>3917</v>
      </c>
      <c r="I266" s="32" t="s">
        <v>3918</v>
      </c>
      <c r="J266" s="32" t="s">
        <v>3919</v>
      </c>
      <c r="K266" s="29" t="s">
        <v>5680</v>
      </c>
      <c r="L266" s="32" t="s">
        <v>211</v>
      </c>
      <c r="M266" s="32" t="s">
        <v>211</v>
      </c>
      <c r="N266" s="32" t="s">
        <v>851</v>
      </c>
      <c r="O266" s="32" t="s">
        <v>851</v>
      </c>
      <c r="P266" s="32" t="s">
        <v>212</v>
      </c>
      <c r="Q266" s="29">
        <v>412200</v>
      </c>
      <c r="R266" s="32" t="s">
        <v>3931</v>
      </c>
      <c r="S266" s="32" t="str">
        <f t="shared" si="12"/>
        <v>12018-000263</v>
      </c>
      <c r="T266" s="32" t="s">
        <v>4914</v>
      </c>
      <c r="U266" s="38" t="s">
        <v>1068</v>
      </c>
      <c r="V266" s="38" t="s">
        <v>1336</v>
      </c>
      <c r="W266" s="38" t="s">
        <v>1558</v>
      </c>
      <c r="X266" s="29">
        <v>1</v>
      </c>
      <c r="Y266" s="32" t="s">
        <v>293</v>
      </c>
      <c r="Z266" s="31">
        <v>18825</v>
      </c>
      <c r="AA266" s="29">
        <f t="shared" ca="1" si="13"/>
        <v>67</v>
      </c>
      <c r="AB266" s="33" t="s">
        <v>220</v>
      </c>
      <c r="AC266" s="31">
        <v>43160</v>
      </c>
      <c r="AD266" s="276">
        <v>4</v>
      </c>
      <c r="AE266" s="276">
        <v>1</v>
      </c>
      <c r="AF266" s="276">
        <v>8</v>
      </c>
      <c r="AG266" s="29">
        <v>1</v>
      </c>
      <c r="AH266" s="294">
        <v>2</v>
      </c>
      <c r="AI266" s="294">
        <v>1</v>
      </c>
      <c r="AJ266" s="294"/>
      <c r="AK266" s="358">
        <f t="shared" si="14"/>
        <v>1</v>
      </c>
      <c r="AL266" s="288"/>
      <c r="AM266" s="288"/>
      <c r="AN266" s="288"/>
      <c r="AO266" s="288"/>
      <c r="AP266" s="29">
        <v>1</v>
      </c>
      <c r="AQ266" s="31"/>
      <c r="AR266" s="29"/>
      <c r="AS266" s="31"/>
      <c r="AT266" s="31"/>
      <c r="AU266" s="381"/>
      <c r="AV266" s="381"/>
    </row>
    <row r="267" spans="1:48" s="292" customFormat="1" ht="15" customHeight="1">
      <c r="A267" s="28">
        <v>264</v>
      </c>
      <c r="B267" s="29">
        <v>2018</v>
      </c>
      <c r="C267" s="30" t="s">
        <v>303</v>
      </c>
      <c r="D267" s="31">
        <v>43434</v>
      </c>
      <c r="E267" s="32" t="s">
        <v>205</v>
      </c>
      <c r="F267" s="32" t="s">
        <v>206</v>
      </c>
      <c r="G267" s="32" t="s">
        <v>207</v>
      </c>
      <c r="H267" s="32" t="s">
        <v>3917</v>
      </c>
      <c r="I267" s="32" t="s">
        <v>3918</v>
      </c>
      <c r="J267" s="32" t="s">
        <v>3919</v>
      </c>
      <c r="K267" s="29" t="s">
        <v>5682</v>
      </c>
      <c r="L267" s="32" t="s">
        <v>211</v>
      </c>
      <c r="M267" s="32" t="s">
        <v>211</v>
      </c>
      <c r="N267" s="32" t="s">
        <v>1745</v>
      </c>
      <c r="O267" s="32" t="s">
        <v>1745</v>
      </c>
      <c r="P267" s="32" t="s">
        <v>212</v>
      </c>
      <c r="Q267" s="29"/>
      <c r="R267" s="32" t="s">
        <v>3965</v>
      </c>
      <c r="S267" s="32" t="str">
        <f t="shared" si="12"/>
        <v>12018-000264</v>
      </c>
      <c r="T267" s="32" t="s">
        <v>4915</v>
      </c>
      <c r="U267" s="38" t="s">
        <v>4916</v>
      </c>
      <c r="V267" s="38" t="s">
        <v>4917</v>
      </c>
      <c r="W267" s="38" t="s">
        <v>3851</v>
      </c>
      <c r="X267" s="29">
        <v>1</v>
      </c>
      <c r="Y267" s="32" t="s">
        <v>4918</v>
      </c>
      <c r="Z267" s="31">
        <v>15510</v>
      </c>
      <c r="AA267" s="29">
        <f t="shared" ca="1" si="13"/>
        <v>76</v>
      </c>
      <c r="AB267" s="33" t="s">
        <v>218</v>
      </c>
      <c r="AC267" s="31">
        <v>43180</v>
      </c>
      <c r="AD267" s="276">
        <v>4</v>
      </c>
      <c r="AE267" s="276">
        <v>1</v>
      </c>
      <c r="AF267" s="276">
        <v>11</v>
      </c>
      <c r="AG267" s="29">
        <v>1</v>
      </c>
      <c r="AH267" s="294">
        <v>2</v>
      </c>
      <c r="AI267" s="294"/>
      <c r="AJ267" s="294"/>
      <c r="AK267" s="358">
        <f t="shared" si="14"/>
        <v>0</v>
      </c>
      <c r="AL267" s="288"/>
      <c r="AM267" s="288"/>
      <c r="AN267" s="288"/>
      <c r="AO267" s="288"/>
      <c r="AP267" s="29">
        <v>1</v>
      </c>
      <c r="AQ267" s="31">
        <v>43354</v>
      </c>
      <c r="AR267" s="29">
        <v>10</v>
      </c>
      <c r="AS267" s="31"/>
      <c r="AT267" s="31"/>
      <c r="AU267" s="381"/>
      <c r="AV267" s="381"/>
    </row>
    <row r="268" spans="1:48" s="292" customFormat="1" ht="15" customHeight="1">
      <c r="A268" s="28">
        <v>265</v>
      </c>
      <c r="B268" s="29">
        <v>2018</v>
      </c>
      <c r="C268" s="30" t="s">
        <v>303</v>
      </c>
      <c r="D268" s="31">
        <v>43434</v>
      </c>
      <c r="E268" s="32" t="s">
        <v>205</v>
      </c>
      <c r="F268" s="32" t="s">
        <v>206</v>
      </c>
      <c r="G268" s="32" t="s">
        <v>207</v>
      </c>
      <c r="H268" s="32" t="s">
        <v>3917</v>
      </c>
      <c r="I268" s="32" t="s">
        <v>3918</v>
      </c>
      <c r="J268" s="32" t="s">
        <v>3919</v>
      </c>
      <c r="K268" s="356" t="s">
        <v>5681</v>
      </c>
      <c r="L268" s="32" t="s">
        <v>211</v>
      </c>
      <c r="M268" s="32" t="s">
        <v>211</v>
      </c>
      <c r="N268" s="32" t="s">
        <v>914</v>
      </c>
      <c r="O268" s="32" t="s">
        <v>914</v>
      </c>
      <c r="P268" s="32" t="s">
        <v>212</v>
      </c>
      <c r="Q268" s="29">
        <v>233000</v>
      </c>
      <c r="R268" s="32" t="s">
        <v>3920</v>
      </c>
      <c r="S268" s="32" t="str">
        <f t="shared" si="12"/>
        <v>12018-000265</v>
      </c>
      <c r="T268" s="32" t="s">
        <v>4919</v>
      </c>
      <c r="U268" s="38" t="s">
        <v>1072</v>
      </c>
      <c r="V268" s="38" t="s">
        <v>1339</v>
      </c>
      <c r="W268" s="38" t="s">
        <v>965</v>
      </c>
      <c r="X268" s="29">
        <v>1</v>
      </c>
      <c r="Y268" s="32" t="s">
        <v>302</v>
      </c>
      <c r="Z268" s="31">
        <v>8335</v>
      </c>
      <c r="AA268" s="29">
        <f t="shared" ca="1" si="13"/>
        <v>96</v>
      </c>
      <c r="AB268" s="33" t="s">
        <v>220</v>
      </c>
      <c r="AC268" s="31">
        <v>43181</v>
      </c>
      <c r="AD268" s="276">
        <v>4</v>
      </c>
      <c r="AE268" s="276">
        <v>1</v>
      </c>
      <c r="AF268" s="276">
        <v>8</v>
      </c>
      <c r="AG268" s="29">
        <v>1</v>
      </c>
      <c r="AH268" s="294">
        <v>2</v>
      </c>
      <c r="AI268" s="294"/>
      <c r="AJ268" s="294"/>
      <c r="AK268" s="358">
        <f t="shared" si="14"/>
        <v>0</v>
      </c>
      <c r="AL268" s="288"/>
      <c r="AM268" s="288"/>
      <c r="AN268" s="288"/>
      <c r="AO268" s="288"/>
      <c r="AP268" s="29">
        <v>1</v>
      </c>
      <c r="AQ268" s="31"/>
      <c r="AR268" s="29"/>
      <c r="AS268" s="31"/>
      <c r="AT268" s="31"/>
      <c r="AU268" s="381"/>
      <c r="AV268" s="381"/>
    </row>
    <row r="269" spans="1:48" s="292" customFormat="1" ht="15" customHeight="1">
      <c r="A269" s="28">
        <v>266</v>
      </c>
      <c r="B269" s="29">
        <v>2018</v>
      </c>
      <c r="C269" s="30" t="s">
        <v>303</v>
      </c>
      <c r="D269" s="31">
        <v>43434</v>
      </c>
      <c r="E269" s="32" t="s">
        <v>205</v>
      </c>
      <c r="F269" s="32" t="s">
        <v>206</v>
      </c>
      <c r="G269" s="32" t="s">
        <v>207</v>
      </c>
      <c r="H269" s="32" t="s">
        <v>3917</v>
      </c>
      <c r="I269" s="32" t="s">
        <v>3918</v>
      </c>
      <c r="J269" s="32" t="s">
        <v>3919</v>
      </c>
      <c r="K269" s="356" t="s">
        <v>5681</v>
      </c>
      <c r="L269" s="32" t="s">
        <v>211</v>
      </c>
      <c r="M269" s="32" t="s">
        <v>211</v>
      </c>
      <c r="N269" s="32" t="s">
        <v>914</v>
      </c>
      <c r="O269" s="32" t="s">
        <v>914</v>
      </c>
      <c r="P269" s="32" t="s">
        <v>212</v>
      </c>
      <c r="Q269" s="29">
        <v>233000</v>
      </c>
      <c r="R269" s="32" t="s">
        <v>3920</v>
      </c>
      <c r="S269" s="32" t="str">
        <f t="shared" si="12"/>
        <v>12018-000266</v>
      </c>
      <c r="T269" s="32" t="s">
        <v>4920</v>
      </c>
      <c r="U269" s="38" t="s">
        <v>4921</v>
      </c>
      <c r="V269" s="38" t="s">
        <v>945</v>
      </c>
      <c r="W269" s="38" t="s">
        <v>931</v>
      </c>
      <c r="X269" s="29">
        <v>1</v>
      </c>
      <c r="Y269" s="32" t="s">
        <v>4922</v>
      </c>
      <c r="Z269" s="31">
        <v>15114</v>
      </c>
      <c r="AA269" s="29">
        <f t="shared" ca="1" si="13"/>
        <v>77</v>
      </c>
      <c r="AB269" s="33" t="s">
        <v>218</v>
      </c>
      <c r="AC269" s="31">
        <v>43186</v>
      </c>
      <c r="AD269" s="276">
        <v>4</v>
      </c>
      <c r="AE269" s="276">
        <v>1</v>
      </c>
      <c r="AF269" s="276">
        <v>11</v>
      </c>
      <c r="AG269" s="29">
        <v>1</v>
      </c>
      <c r="AH269" s="294">
        <v>2</v>
      </c>
      <c r="AI269" s="294"/>
      <c r="AJ269" s="294"/>
      <c r="AK269" s="358">
        <f t="shared" si="14"/>
        <v>0</v>
      </c>
      <c r="AL269" s="288"/>
      <c r="AM269" s="288"/>
      <c r="AN269" s="288"/>
      <c r="AO269" s="288"/>
      <c r="AP269" s="29">
        <v>1</v>
      </c>
      <c r="AQ269" s="31"/>
      <c r="AR269" s="29"/>
      <c r="AS269" s="31"/>
      <c r="AT269" s="31"/>
      <c r="AU269" s="381"/>
      <c r="AV269" s="381"/>
    </row>
    <row r="270" spans="1:48" s="292" customFormat="1" ht="15" customHeight="1">
      <c r="A270" s="28">
        <v>267</v>
      </c>
      <c r="B270" s="29">
        <v>2018</v>
      </c>
      <c r="C270" s="30" t="s">
        <v>303</v>
      </c>
      <c r="D270" s="31">
        <v>43434</v>
      </c>
      <c r="E270" s="32" t="s">
        <v>205</v>
      </c>
      <c r="F270" s="32" t="s">
        <v>206</v>
      </c>
      <c r="G270" s="32" t="s">
        <v>207</v>
      </c>
      <c r="H270" s="32" t="s">
        <v>3917</v>
      </c>
      <c r="I270" s="32" t="s">
        <v>3918</v>
      </c>
      <c r="J270" s="32" t="s">
        <v>3919</v>
      </c>
      <c r="K270" s="29" t="s">
        <v>5306</v>
      </c>
      <c r="L270" s="32" t="s">
        <v>211</v>
      </c>
      <c r="M270" s="32" t="s">
        <v>211</v>
      </c>
      <c r="N270" s="32" t="s">
        <v>211</v>
      </c>
      <c r="O270" s="32" t="s">
        <v>211</v>
      </c>
      <c r="P270" s="32" t="s">
        <v>212</v>
      </c>
      <c r="Q270" s="29">
        <v>412100</v>
      </c>
      <c r="R270" s="32" t="s">
        <v>3935</v>
      </c>
      <c r="S270" s="32" t="str">
        <f t="shared" si="12"/>
        <v>12018-000267</v>
      </c>
      <c r="T270" s="32" t="s">
        <v>4923</v>
      </c>
      <c r="U270" s="38" t="s">
        <v>4924</v>
      </c>
      <c r="V270" s="38" t="s">
        <v>1619</v>
      </c>
      <c r="W270" s="38" t="s">
        <v>935</v>
      </c>
      <c r="X270" s="29">
        <v>1</v>
      </c>
      <c r="Y270" s="32" t="s">
        <v>313</v>
      </c>
      <c r="Z270" s="31">
        <v>18206</v>
      </c>
      <c r="AA270" s="29">
        <f t="shared" ca="1" si="13"/>
        <v>69</v>
      </c>
      <c r="AB270" s="33" t="s">
        <v>218</v>
      </c>
      <c r="AC270" s="31">
        <v>43178</v>
      </c>
      <c r="AD270" s="276">
        <v>4</v>
      </c>
      <c r="AE270" s="276">
        <v>1</v>
      </c>
      <c r="AF270" s="276">
        <v>11</v>
      </c>
      <c r="AG270" s="29">
        <v>1</v>
      </c>
      <c r="AH270" s="294">
        <v>2</v>
      </c>
      <c r="AI270" s="294"/>
      <c r="AJ270" s="294"/>
      <c r="AK270" s="358">
        <f t="shared" si="14"/>
        <v>0</v>
      </c>
      <c r="AL270" s="288"/>
      <c r="AM270" s="288"/>
      <c r="AN270" s="288"/>
      <c r="AO270" s="288"/>
      <c r="AP270" s="29">
        <v>2</v>
      </c>
      <c r="AQ270" s="31">
        <v>43185</v>
      </c>
      <c r="AR270" s="29">
        <v>6</v>
      </c>
      <c r="AS270" s="31"/>
      <c r="AT270" s="376">
        <v>43185</v>
      </c>
      <c r="AU270" s="381"/>
      <c r="AV270" s="381"/>
    </row>
    <row r="271" spans="1:48" s="292" customFormat="1" ht="15" customHeight="1">
      <c r="A271" s="28">
        <v>268</v>
      </c>
      <c r="B271" s="29">
        <v>2018</v>
      </c>
      <c r="C271" s="30" t="s">
        <v>359</v>
      </c>
      <c r="D271" s="31">
        <v>43434</v>
      </c>
      <c r="E271" s="32" t="s">
        <v>205</v>
      </c>
      <c r="F271" s="32" t="s">
        <v>206</v>
      </c>
      <c r="G271" s="32" t="s">
        <v>207</v>
      </c>
      <c r="H271" s="32" t="s">
        <v>3917</v>
      </c>
      <c r="I271" s="32" t="s">
        <v>3918</v>
      </c>
      <c r="J271" s="32" t="s">
        <v>3919</v>
      </c>
      <c r="K271" s="356" t="s">
        <v>5681</v>
      </c>
      <c r="L271" s="32" t="s">
        <v>211</v>
      </c>
      <c r="M271" s="32" t="s">
        <v>211</v>
      </c>
      <c r="N271" s="32" t="s">
        <v>914</v>
      </c>
      <c r="O271" s="32" t="s">
        <v>914</v>
      </c>
      <c r="P271" s="32" t="s">
        <v>212</v>
      </c>
      <c r="Q271" s="29">
        <v>233000</v>
      </c>
      <c r="R271" s="32" t="s">
        <v>3920</v>
      </c>
      <c r="S271" s="32" t="str">
        <f t="shared" si="12"/>
        <v>12018-000268</v>
      </c>
      <c r="T271" s="32" t="s">
        <v>4925</v>
      </c>
      <c r="U271" s="38" t="s">
        <v>1079</v>
      </c>
      <c r="V271" s="38" t="s">
        <v>4926</v>
      </c>
      <c r="W271" s="38" t="s">
        <v>930</v>
      </c>
      <c r="X271" s="29">
        <v>1</v>
      </c>
      <c r="Y271" s="32" t="s">
        <v>320</v>
      </c>
      <c r="Z271" s="31">
        <v>20855</v>
      </c>
      <c r="AA271" s="29">
        <f t="shared" ca="1" si="13"/>
        <v>61</v>
      </c>
      <c r="AB271" s="33" t="s">
        <v>218</v>
      </c>
      <c r="AC271" s="31">
        <v>43193</v>
      </c>
      <c r="AD271" s="276">
        <v>4</v>
      </c>
      <c r="AE271" s="276">
        <v>1</v>
      </c>
      <c r="AF271" s="276">
        <v>8</v>
      </c>
      <c r="AG271" s="29">
        <v>1</v>
      </c>
      <c r="AH271" s="294">
        <v>2</v>
      </c>
      <c r="AI271" s="294">
        <v>1</v>
      </c>
      <c r="AJ271" s="294"/>
      <c r="AK271" s="358">
        <f t="shared" si="14"/>
        <v>1</v>
      </c>
      <c r="AL271" s="288"/>
      <c r="AM271" s="288" t="s">
        <v>5386</v>
      </c>
      <c r="AN271" s="288"/>
      <c r="AO271" s="288"/>
      <c r="AP271" s="29">
        <v>1</v>
      </c>
      <c r="AQ271" s="31"/>
      <c r="AR271" s="29"/>
      <c r="AS271" s="31"/>
      <c r="AT271" s="31"/>
      <c r="AU271" s="381"/>
      <c r="AV271" s="381"/>
    </row>
    <row r="272" spans="1:48" s="292" customFormat="1" ht="15" customHeight="1">
      <c r="A272" s="28">
        <v>269</v>
      </c>
      <c r="B272" s="29">
        <v>2018</v>
      </c>
      <c r="C272" s="30" t="s">
        <v>359</v>
      </c>
      <c r="D272" s="31">
        <v>43434</v>
      </c>
      <c r="E272" s="32" t="s">
        <v>205</v>
      </c>
      <c r="F272" s="32" t="s">
        <v>206</v>
      </c>
      <c r="G272" s="32" t="s">
        <v>207</v>
      </c>
      <c r="H272" s="32" t="s">
        <v>3917</v>
      </c>
      <c r="I272" s="32" t="s">
        <v>3918</v>
      </c>
      <c r="J272" s="32" t="s">
        <v>3919</v>
      </c>
      <c r="K272" s="356" t="s">
        <v>5681</v>
      </c>
      <c r="L272" s="32" t="s">
        <v>211</v>
      </c>
      <c r="M272" s="32" t="s">
        <v>211</v>
      </c>
      <c r="N272" s="32" t="s">
        <v>914</v>
      </c>
      <c r="O272" s="32" t="s">
        <v>914</v>
      </c>
      <c r="P272" s="32" t="s">
        <v>212</v>
      </c>
      <c r="Q272" s="29">
        <v>233000</v>
      </c>
      <c r="R272" s="32" t="s">
        <v>3920</v>
      </c>
      <c r="S272" s="32" t="str">
        <f t="shared" si="12"/>
        <v>12018-000269</v>
      </c>
      <c r="T272" s="32" t="s">
        <v>4927</v>
      </c>
      <c r="U272" s="38" t="s">
        <v>1086</v>
      </c>
      <c r="V272" s="38" t="s">
        <v>1352</v>
      </c>
      <c r="W272" s="38" t="s">
        <v>866</v>
      </c>
      <c r="X272" s="29">
        <v>1</v>
      </c>
      <c r="Y272" s="32" t="s">
        <v>336</v>
      </c>
      <c r="Z272" s="31">
        <v>13181</v>
      </c>
      <c r="AA272" s="29">
        <f t="shared" ca="1" si="13"/>
        <v>82</v>
      </c>
      <c r="AB272" s="33" t="s">
        <v>218</v>
      </c>
      <c r="AC272" s="31">
        <v>43195</v>
      </c>
      <c r="AD272" s="276">
        <v>4</v>
      </c>
      <c r="AE272" s="276">
        <v>1</v>
      </c>
      <c r="AF272" s="276">
        <v>8</v>
      </c>
      <c r="AG272" s="29">
        <v>1</v>
      </c>
      <c r="AH272" s="294">
        <v>2</v>
      </c>
      <c r="AI272" s="294"/>
      <c r="AJ272" s="294"/>
      <c r="AK272" s="358">
        <f t="shared" si="14"/>
        <v>0</v>
      </c>
      <c r="AL272" s="288"/>
      <c r="AM272" s="288"/>
      <c r="AN272" s="288"/>
      <c r="AO272" s="288"/>
      <c r="AP272" s="29">
        <v>1</v>
      </c>
      <c r="AQ272" s="31"/>
      <c r="AR272" s="29"/>
      <c r="AS272" s="31"/>
      <c r="AT272" s="31"/>
      <c r="AU272" s="381"/>
      <c r="AV272" s="381"/>
    </row>
    <row r="273" spans="1:48" s="292" customFormat="1" ht="15" customHeight="1">
      <c r="A273" s="28">
        <v>270</v>
      </c>
      <c r="B273" s="29">
        <v>2018</v>
      </c>
      <c r="C273" s="30" t="s">
        <v>359</v>
      </c>
      <c r="D273" s="31">
        <v>43434</v>
      </c>
      <c r="E273" s="32" t="s">
        <v>205</v>
      </c>
      <c r="F273" s="32" t="s">
        <v>206</v>
      </c>
      <c r="G273" s="32" t="s">
        <v>207</v>
      </c>
      <c r="H273" s="32" t="s">
        <v>3917</v>
      </c>
      <c r="I273" s="32" t="s">
        <v>3918</v>
      </c>
      <c r="J273" s="32" t="s">
        <v>3919</v>
      </c>
      <c r="K273" s="356" t="s">
        <v>5681</v>
      </c>
      <c r="L273" s="32" t="s">
        <v>211</v>
      </c>
      <c r="M273" s="32" t="s">
        <v>211</v>
      </c>
      <c r="N273" s="32" t="s">
        <v>914</v>
      </c>
      <c r="O273" s="32" t="s">
        <v>914</v>
      </c>
      <c r="P273" s="32" t="s">
        <v>212</v>
      </c>
      <c r="Q273" s="29">
        <v>233000</v>
      </c>
      <c r="R273" s="32" t="s">
        <v>3920</v>
      </c>
      <c r="S273" s="32" t="str">
        <f t="shared" si="12"/>
        <v>12018-000270</v>
      </c>
      <c r="T273" s="32" t="s">
        <v>4928</v>
      </c>
      <c r="U273" s="38" t="s">
        <v>4929</v>
      </c>
      <c r="V273" s="38" t="s">
        <v>1006</v>
      </c>
      <c r="W273" s="38" t="s">
        <v>1582</v>
      </c>
      <c r="X273" s="29">
        <v>1</v>
      </c>
      <c r="Y273" s="32" t="s">
        <v>366</v>
      </c>
      <c r="Z273" s="31">
        <v>16526</v>
      </c>
      <c r="AA273" s="29">
        <f t="shared" ca="1" si="13"/>
        <v>73</v>
      </c>
      <c r="AB273" s="33" t="s">
        <v>218</v>
      </c>
      <c r="AC273" s="31">
        <v>43219</v>
      </c>
      <c r="AD273" s="276">
        <v>4</v>
      </c>
      <c r="AE273" s="276">
        <v>9</v>
      </c>
      <c r="AF273" s="276">
        <v>11</v>
      </c>
      <c r="AG273" s="29">
        <v>1</v>
      </c>
      <c r="AH273" s="294">
        <v>2</v>
      </c>
      <c r="AI273" s="294"/>
      <c r="AJ273" s="294"/>
      <c r="AK273" s="358">
        <f t="shared" si="14"/>
        <v>0</v>
      </c>
      <c r="AL273" s="288"/>
      <c r="AM273" s="288"/>
      <c r="AN273" s="288"/>
      <c r="AO273" s="288"/>
      <c r="AP273" s="29">
        <v>2</v>
      </c>
      <c r="AQ273" s="31">
        <v>43224</v>
      </c>
      <c r="AR273" s="29">
        <v>5</v>
      </c>
      <c r="AS273" s="31"/>
      <c r="AT273" s="31"/>
      <c r="AU273" s="381"/>
      <c r="AV273" s="381"/>
    </row>
    <row r="274" spans="1:48" s="292" customFormat="1" ht="15" customHeight="1">
      <c r="A274" s="28">
        <v>271</v>
      </c>
      <c r="B274" s="29">
        <v>2018</v>
      </c>
      <c r="C274" s="30" t="s">
        <v>359</v>
      </c>
      <c r="D274" s="31">
        <v>43434</v>
      </c>
      <c r="E274" s="32" t="s">
        <v>205</v>
      </c>
      <c r="F274" s="32" t="s">
        <v>206</v>
      </c>
      <c r="G274" s="32" t="s">
        <v>207</v>
      </c>
      <c r="H274" s="32" t="s">
        <v>3917</v>
      </c>
      <c r="I274" s="32" t="s">
        <v>3918</v>
      </c>
      <c r="J274" s="32" t="s">
        <v>3919</v>
      </c>
      <c r="K274" s="29" t="s">
        <v>5306</v>
      </c>
      <c r="L274" s="32" t="s">
        <v>211</v>
      </c>
      <c r="M274" s="32" t="s">
        <v>211</v>
      </c>
      <c r="N274" s="32" t="s">
        <v>211</v>
      </c>
      <c r="O274" s="32" t="s">
        <v>211</v>
      </c>
      <c r="P274" s="32" t="s">
        <v>212</v>
      </c>
      <c r="Q274" s="29">
        <v>412100</v>
      </c>
      <c r="R274" s="32" t="s">
        <v>3935</v>
      </c>
      <c r="S274" s="32" t="str">
        <f t="shared" si="12"/>
        <v>12018-000271</v>
      </c>
      <c r="T274" s="32" t="s">
        <v>4930</v>
      </c>
      <c r="U274" s="38" t="s">
        <v>4931</v>
      </c>
      <c r="V274" s="38" t="s">
        <v>4932</v>
      </c>
      <c r="W274" s="38" t="s">
        <v>4933</v>
      </c>
      <c r="X274" s="29">
        <v>1</v>
      </c>
      <c r="Y274" s="32" t="s">
        <v>4934</v>
      </c>
      <c r="Z274" s="31">
        <v>14238</v>
      </c>
      <c r="AA274" s="29">
        <f t="shared" ca="1" si="13"/>
        <v>79</v>
      </c>
      <c r="AB274" s="33" t="s">
        <v>220</v>
      </c>
      <c r="AC274" s="31">
        <v>43196</v>
      </c>
      <c r="AD274" s="276">
        <v>4</v>
      </c>
      <c r="AE274" s="276">
        <v>1</v>
      </c>
      <c r="AF274" s="276">
        <v>11</v>
      </c>
      <c r="AG274" s="29">
        <v>1</v>
      </c>
      <c r="AH274" s="294">
        <v>2</v>
      </c>
      <c r="AI274" s="294"/>
      <c r="AJ274" s="294"/>
      <c r="AK274" s="358">
        <f t="shared" si="14"/>
        <v>0</v>
      </c>
      <c r="AL274" s="288"/>
      <c r="AM274" s="288"/>
      <c r="AN274" s="288"/>
      <c r="AO274" s="288"/>
      <c r="AP274" s="29">
        <v>1</v>
      </c>
      <c r="AQ274" s="31"/>
      <c r="AR274" s="29"/>
      <c r="AS274" s="31"/>
      <c r="AT274" s="31"/>
      <c r="AU274" s="381"/>
      <c r="AV274" s="381"/>
    </row>
    <row r="275" spans="1:48" s="292" customFormat="1" ht="15" customHeight="1">
      <c r="A275" s="28">
        <v>272</v>
      </c>
      <c r="B275" s="29">
        <v>2018</v>
      </c>
      <c r="C275" s="30" t="s">
        <v>359</v>
      </c>
      <c r="D275" s="31">
        <v>43434</v>
      </c>
      <c r="E275" s="32" t="s">
        <v>205</v>
      </c>
      <c r="F275" s="32" t="s">
        <v>206</v>
      </c>
      <c r="G275" s="32" t="s">
        <v>207</v>
      </c>
      <c r="H275" s="32" t="s">
        <v>3917</v>
      </c>
      <c r="I275" s="32" t="s">
        <v>3918</v>
      </c>
      <c r="J275" s="32" t="s">
        <v>3919</v>
      </c>
      <c r="K275" s="356" t="s">
        <v>5681</v>
      </c>
      <c r="L275" s="32" t="s">
        <v>211</v>
      </c>
      <c r="M275" s="32" t="s">
        <v>211</v>
      </c>
      <c r="N275" s="32" t="s">
        <v>914</v>
      </c>
      <c r="O275" s="32" t="s">
        <v>914</v>
      </c>
      <c r="P275" s="32" t="s">
        <v>212</v>
      </c>
      <c r="Q275" s="29">
        <v>233000</v>
      </c>
      <c r="R275" s="32" t="s">
        <v>3920</v>
      </c>
      <c r="S275" s="32" t="str">
        <f t="shared" si="12"/>
        <v>12018-000272</v>
      </c>
      <c r="T275" s="32" t="s">
        <v>4935</v>
      </c>
      <c r="U275" s="38" t="s">
        <v>4936</v>
      </c>
      <c r="V275" s="38" t="s">
        <v>4423</v>
      </c>
      <c r="W275" s="38" t="s">
        <v>1582</v>
      </c>
      <c r="X275" s="29">
        <v>1</v>
      </c>
      <c r="Y275" s="32" t="s">
        <v>368</v>
      </c>
      <c r="Z275" s="31">
        <v>18312</v>
      </c>
      <c r="AA275" s="29">
        <f t="shared" ca="1" si="13"/>
        <v>68</v>
      </c>
      <c r="AB275" s="33" t="s">
        <v>220</v>
      </c>
      <c r="AC275" s="31">
        <v>43216</v>
      </c>
      <c r="AD275" s="276">
        <v>4</v>
      </c>
      <c r="AE275" s="276">
        <v>9</v>
      </c>
      <c r="AF275" s="276">
        <v>11</v>
      </c>
      <c r="AG275" s="29">
        <v>1</v>
      </c>
      <c r="AH275" s="294">
        <v>2</v>
      </c>
      <c r="AI275" s="294"/>
      <c r="AJ275" s="294"/>
      <c r="AK275" s="358">
        <f t="shared" si="14"/>
        <v>0</v>
      </c>
      <c r="AL275" s="288"/>
      <c r="AM275" s="288"/>
      <c r="AN275" s="288"/>
      <c r="AO275" s="288"/>
      <c r="AP275" s="29">
        <v>1</v>
      </c>
      <c r="AQ275" s="31"/>
      <c r="AR275" s="29"/>
      <c r="AS275" s="31"/>
      <c r="AT275" s="31"/>
      <c r="AU275" s="381"/>
      <c r="AV275" s="381"/>
    </row>
    <row r="276" spans="1:48" s="292" customFormat="1" ht="15" customHeight="1">
      <c r="A276" s="28">
        <v>273</v>
      </c>
      <c r="B276" s="29">
        <v>2018</v>
      </c>
      <c r="C276" s="30" t="s">
        <v>359</v>
      </c>
      <c r="D276" s="31">
        <v>43434</v>
      </c>
      <c r="E276" s="32" t="s">
        <v>205</v>
      </c>
      <c r="F276" s="32" t="s">
        <v>206</v>
      </c>
      <c r="G276" s="32" t="s">
        <v>207</v>
      </c>
      <c r="H276" s="32" t="s">
        <v>3917</v>
      </c>
      <c r="I276" s="32" t="s">
        <v>3918</v>
      </c>
      <c r="J276" s="32" t="s">
        <v>3919</v>
      </c>
      <c r="K276" s="356" t="s">
        <v>5681</v>
      </c>
      <c r="L276" s="32" t="s">
        <v>211</v>
      </c>
      <c r="M276" s="32" t="s">
        <v>211</v>
      </c>
      <c r="N276" s="32" t="s">
        <v>914</v>
      </c>
      <c r="O276" s="32" t="s">
        <v>914</v>
      </c>
      <c r="P276" s="32" t="s">
        <v>212</v>
      </c>
      <c r="Q276" s="29">
        <v>233000</v>
      </c>
      <c r="R276" s="32" t="s">
        <v>3920</v>
      </c>
      <c r="S276" s="32" t="str">
        <f t="shared" si="12"/>
        <v>12018-000273</v>
      </c>
      <c r="T276" s="32" t="s">
        <v>4937</v>
      </c>
      <c r="U276" s="38" t="s">
        <v>1096</v>
      </c>
      <c r="V276" s="38" t="s">
        <v>1359</v>
      </c>
      <c r="W276" s="38" t="s">
        <v>4938</v>
      </c>
      <c r="X276" s="29">
        <v>1</v>
      </c>
      <c r="Y276" s="32" t="s">
        <v>361</v>
      </c>
      <c r="Z276" s="31">
        <v>15590</v>
      </c>
      <c r="AA276" s="29">
        <f t="shared" ca="1" si="13"/>
        <v>76</v>
      </c>
      <c r="AB276" s="33" t="s">
        <v>220</v>
      </c>
      <c r="AC276" s="31">
        <v>43201</v>
      </c>
      <c r="AD276" s="276">
        <v>4</v>
      </c>
      <c r="AE276" s="276">
        <v>9</v>
      </c>
      <c r="AF276" s="276">
        <v>11</v>
      </c>
      <c r="AG276" s="29">
        <v>1</v>
      </c>
      <c r="AH276" s="294">
        <v>2</v>
      </c>
      <c r="AI276" s="294"/>
      <c r="AJ276" s="294"/>
      <c r="AK276" s="358">
        <f t="shared" si="14"/>
        <v>0</v>
      </c>
      <c r="AL276" s="288"/>
      <c r="AM276" s="288"/>
      <c r="AN276" s="288"/>
      <c r="AO276" s="288"/>
      <c r="AP276" s="29">
        <v>1</v>
      </c>
      <c r="AQ276" s="31"/>
      <c r="AR276" s="29"/>
      <c r="AS276" s="31"/>
      <c r="AT276" s="31"/>
      <c r="AU276" s="381"/>
      <c r="AV276" s="381"/>
    </row>
    <row r="277" spans="1:48" s="292" customFormat="1" ht="15" customHeight="1">
      <c r="A277" s="28">
        <v>274</v>
      </c>
      <c r="B277" s="29">
        <v>2018</v>
      </c>
      <c r="C277" s="30" t="s">
        <v>429</v>
      </c>
      <c r="D277" s="31">
        <v>43434</v>
      </c>
      <c r="E277" s="32" t="s">
        <v>205</v>
      </c>
      <c r="F277" s="32" t="s">
        <v>206</v>
      </c>
      <c r="G277" s="32" t="s">
        <v>207</v>
      </c>
      <c r="H277" s="32" t="s">
        <v>3917</v>
      </c>
      <c r="I277" s="32" t="s">
        <v>3918</v>
      </c>
      <c r="J277" s="32" t="s">
        <v>3919</v>
      </c>
      <c r="K277" s="356" t="s">
        <v>5681</v>
      </c>
      <c r="L277" s="32" t="s">
        <v>211</v>
      </c>
      <c r="M277" s="32" t="s">
        <v>211</v>
      </c>
      <c r="N277" s="32" t="s">
        <v>914</v>
      </c>
      <c r="O277" s="32" t="s">
        <v>914</v>
      </c>
      <c r="P277" s="32" t="s">
        <v>212</v>
      </c>
      <c r="Q277" s="29">
        <v>233000</v>
      </c>
      <c r="R277" s="32" t="s">
        <v>3920</v>
      </c>
      <c r="S277" s="32" t="str">
        <f t="shared" si="12"/>
        <v>12018-000274</v>
      </c>
      <c r="T277" s="32" t="s">
        <v>4939</v>
      </c>
      <c r="U277" s="38" t="s">
        <v>897</v>
      </c>
      <c r="V277" s="38" t="s">
        <v>974</v>
      </c>
      <c r="W277" s="38" t="s">
        <v>1600</v>
      </c>
      <c r="X277" s="29">
        <v>1</v>
      </c>
      <c r="Y277" s="32" t="s">
        <v>431</v>
      </c>
      <c r="Z277" s="31">
        <v>13327</v>
      </c>
      <c r="AA277" s="29">
        <f t="shared" ca="1" si="13"/>
        <v>82</v>
      </c>
      <c r="AB277" s="33" t="s">
        <v>218</v>
      </c>
      <c r="AC277" s="31">
        <v>43235</v>
      </c>
      <c r="AD277" s="276">
        <v>4</v>
      </c>
      <c r="AE277" s="276">
        <v>9</v>
      </c>
      <c r="AF277" s="276">
        <v>11</v>
      </c>
      <c r="AG277" s="29">
        <v>1</v>
      </c>
      <c r="AH277" s="294">
        <v>2</v>
      </c>
      <c r="AI277" s="294"/>
      <c r="AJ277" s="294"/>
      <c r="AK277" s="358">
        <f t="shared" si="14"/>
        <v>0</v>
      </c>
      <c r="AL277" s="288"/>
      <c r="AM277" s="288"/>
      <c r="AN277" s="288"/>
      <c r="AO277" s="288"/>
      <c r="AP277" s="29">
        <v>1</v>
      </c>
      <c r="AQ277" s="31"/>
      <c r="AR277" s="29"/>
      <c r="AS277" s="31"/>
      <c r="AT277" s="31"/>
      <c r="AU277" s="381"/>
      <c r="AV277" s="381"/>
    </row>
    <row r="278" spans="1:48" s="292" customFormat="1" ht="15" customHeight="1">
      <c r="A278" s="28">
        <v>275</v>
      </c>
      <c r="B278" s="29">
        <v>2018</v>
      </c>
      <c r="C278" s="30" t="s">
        <v>429</v>
      </c>
      <c r="D278" s="31">
        <v>43434</v>
      </c>
      <c r="E278" s="32" t="s">
        <v>205</v>
      </c>
      <c r="F278" s="32" t="s">
        <v>206</v>
      </c>
      <c r="G278" s="32" t="s">
        <v>207</v>
      </c>
      <c r="H278" s="32" t="s">
        <v>3917</v>
      </c>
      <c r="I278" s="32" t="s">
        <v>3918</v>
      </c>
      <c r="J278" s="32" t="s">
        <v>3919</v>
      </c>
      <c r="K278" s="356" t="s">
        <v>5681</v>
      </c>
      <c r="L278" s="32" t="s">
        <v>211</v>
      </c>
      <c r="M278" s="32" t="s">
        <v>211</v>
      </c>
      <c r="N278" s="32" t="s">
        <v>914</v>
      </c>
      <c r="O278" s="32" t="s">
        <v>914</v>
      </c>
      <c r="P278" s="32" t="s">
        <v>212</v>
      </c>
      <c r="Q278" s="29">
        <v>233000</v>
      </c>
      <c r="R278" s="32" t="s">
        <v>3920</v>
      </c>
      <c r="S278" s="32" t="str">
        <f t="shared" si="12"/>
        <v>12018-000275</v>
      </c>
      <c r="T278" s="32" t="s">
        <v>4940</v>
      </c>
      <c r="U278" s="38" t="s">
        <v>4941</v>
      </c>
      <c r="V278" s="38" t="s">
        <v>1383</v>
      </c>
      <c r="W278" s="38" t="s">
        <v>1601</v>
      </c>
      <c r="X278" s="29">
        <v>1</v>
      </c>
      <c r="Y278" s="32" t="s">
        <v>433</v>
      </c>
      <c r="Z278" s="31">
        <v>14966</v>
      </c>
      <c r="AA278" s="29">
        <f t="shared" ca="1" si="13"/>
        <v>77</v>
      </c>
      <c r="AB278" s="33" t="s">
        <v>218</v>
      </c>
      <c r="AC278" s="31">
        <v>43238</v>
      </c>
      <c r="AD278" s="276">
        <v>4</v>
      </c>
      <c r="AE278" s="276">
        <v>1</v>
      </c>
      <c r="AF278" s="276">
        <v>8</v>
      </c>
      <c r="AG278" s="29">
        <v>1</v>
      </c>
      <c r="AH278" s="294">
        <v>2</v>
      </c>
      <c r="AI278" s="294"/>
      <c r="AJ278" s="294"/>
      <c r="AK278" s="358">
        <f t="shared" si="14"/>
        <v>0</v>
      </c>
      <c r="AL278" s="288"/>
      <c r="AM278" s="288"/>
      <c r="AN278" s="288"/>
      <c r="AO278" s="288"/>
      <c r="AP278" s="29">
        <v>1</v>
      </c>
      <c r="AQ278" s="31">
        <v>43300</v>
      </c>
      <c r="AR278" s="29">
        <v>10</v>
      </c>
      <c r="AS278" s="31"/>
      <c r="AT278" s="31"/>
      <c r="AU278" s="381"/>
      <c r="AV278" s="381"/>
    </row>
    <row r="279" spans="1:48" s="292" customFormat="1" ht="15" customHeight="1">
      <c r="A279" s="28">
        <v>276</v>
      </c>
      <c r="B279" s="29">
        <v>2018</v>
      </c>
      <c r="C279" s="30" t="s">
        <v>429</v>
      </c>
      <c r="D279" s="31">
        <v>43434</v>
      </c>
      <c r="E279" s="32" t="s">
        <v>205</v>
      </c>
      <c r="F279" s="32" t="s">
        <v>206</v>
      </c>
      <c r="G279" s="32" t="s">
        <v>207</v>
      </c>
      <c r="H279" s="32" t="s">
        <v>3917</v>
      </c>
      <c r="I279" s="32" t="s">
        <v>3918</v>
      </c>
      <c r="J279" s="32" t="s">
        <v>3919</v>
      </c>
      <c r="K279" s="356" t="s">
        <v>5681</v>
      </c>
      <c r="L279" s="32" t="s">
        <v>211</v>
      </c>
      <c r="M279" s="32" t="s">
        <v>211</v>
      </c>
      <c r="N279" s="32" t="s">
        <v>914</v>
      </c>
      <c r="O279" s="32" t="s">
        <v>914</v>
      </c>
      <c r="P279" s="32" t="s">
        <v>212</v>
      </c>
      <c r="Q279" s="29">
        <v>233000</v>
      </c>
      <c r="R279" s="32" t="s">
        <v>3920</v>
      </c>
      <c r="S279" s="32" t="str">
        <f t="shared" si="12"/>
        <v>12018-000276</v>
      </c>
      <c r="T279" s="32" t="s">
        <v>4942</v>
      </c>
      <c r="U279" s="38" t="s">
        <v>4943</v>
      </c>
      <c r="V279" s="38" t="s">
        <v>1385</v>
      </c>
      <c r="W279" s="38" t="s">
        <v>4944</v>
      </c>
      <c r="X279" s="29">
        <v>1</v>
      </c>
      <c r="Y279" s="32" t="s">
        <v>437</v>
      </c>
      <c r="Z279" s="31">
        <v>11746</v>
      </c>
      <c r="AA279" s="29">
        <f t="shared" ca="1" si="13"/>
        <v>86</v>
      </c>
      <c r="AB279" s="33" t="s">
        <v>220</v>
      </c>
      <c r="AC279" s="31">
        <v>43250</v>
      </c>
      <c r="AD279" s="276">
        <v>4</v>
      </c>
      <c r="AE279" s="276">
        <v>9</v>
      </c>
      <c r="AF279" s="276">
        <v>11</v>
      </c>
      <c r="AG279" s="29">
        <v>1</v>
      </c>
      <c r="AH279" s="294">
        <v>2</v>
      </c>
      <c r="AI279" s="294"/>
      <c r="AJ279" s="294"/>
      <c r="AK279" s="358">
        <f t="shared" si="14"/>
        <v>0</v>
      </c>
      <c r="AL279" s="288"/>
      <c r="AM279" s="288"/>
      <c r="AN279" s="288"/>
      <c r="AO279" s="288"/>
      <c r="AP279" s="29">
        <v>2</v>
      </c>
      <c r="AQ279" s="31">
        <v>43291</v>
      </c>
      <c r="AR279" s="29">
        <v>6</v>
      </c>
      <c r="AS279" s="31"/>
      <c r="AT279" s="376">
        <v>43291</v>
      </c>
      <c r="AU279" s="381"/>
      <c r="AV279" s="381"/>
    </row>
    <row r="280" spans="1:48" s="292" customFormat="1" ht="15" customHeight="1">
      <c r="A280" s="28">
        <v>277</v>
      </c>
      <c r="B280" s="29">
        <v>2018</v>
      </c>
      <c r="C280" s="30" t="s">
        <v>429</v>
      </c>
      <c r="D280" s="31">
        <v>43434</v>
      </c>
      <c r="E280" s="32" t="s">
        <v>205</v>
      </c>
      <c r="F280" s="32" t="s">
        <v>206</v>
      </c>
      <c r="G280" s="32" t="s">
        <v>207</v>
      </c>
      <c r="H280" s="32" t="s">
        <v>3917</v>
      </c>
      <c r="I280" s="32" t="s">
        <v>3918</v>
      </c>
      <c r="J280" s="32" t="s">
        <v>3919</v>
      </c>
      <c r="K280" s="356" t="s">
        <v>5681</v>
      </c>
      <c r="L280" s="32" t="s">
        <v>211</v>
      </c>
      <c r="M280" s="32" t="s">
        <v>211</v>
      </c>
      <c r="N280" s="32" t="s">
        <v>914</v>
      </c>
      <c r="O280" s="32" t="s">
        <v>914</v>
      </c>
      <c r="P280" s="32" t="s">
        <v>212</v>
      </c>
      <c r="Q280" s="29">
        <v>233000</v>
      </c>
      <c r="R280" s="32" t="s">
        <v>3920</v>
      </c>
      <c r="S280" s="32" t="str">
        <f t="shared" si="12"/>
        <v>12018-000277</v>
      </c>
      <c r="T280" s="32" t="s">
        <v>4945</v>
      </c>
      <c r="U280" s="38" t="s">
        <v>4946</v>
      </c>
      <c r="V280" s="38" t="s">
        <v>4947</v>
      </c>
      <c r="W280" s="38" t="s">
        <v>4948</v>
      </c>
      <c r="X280" s="29">
        <v>1</v>
      </c>
      <c r="Y280" s="32" t="s">
        <v>4949</v>
      </c>
      <c r="Z280" s="31">
        <v>14500</v>
      </c>
      <c r="AA280" s="29">
        <f t="shared" ca="1" si="13"/>
        <v>79</v>
      </c>
      <c r="AB280" s="33" t="s">
        <v>218</v>
      </c>
      <c r="AC280" s="31">
        <v>43238</v>
      </c>
      <c r="AD280" s="276">
        <v>4</v>
      </c>
      <c r="AE280" s="276">
        <v>1</v>
      </c>
      <c r="AF280" s="276">
        <v>11</v>
      </c>
      <c r="AG280" s="29">
        <v>1</v>
      </c>
      <c r="AH280" s="294">
        <v>2</v>
      </c>
      <c r="AI280" s="294"/>
      <c r="AJ280" s="294"/>
      <c r="AK280" s="358">
        <f t="shared" si="14"/>
        <v>0</v>
      </c>
      <c r="AL280" s="288"/>
      <c r="AM280" s="288"/>
      <c r="AN280" s="288"/>
      <c r="AO280" s="288"/>
      <c r="AP280" s="29">
        <v>1</v>
      </c>
      <c r="AQ280" s="31"/>
      <c r="AR280" s="29"/>
      <c r="AS280" s="31"/>
      <c r="AT280" s="31"/>
      <c r="AU280" s="381"/>
      <c r="AV280" s="381"/>
    </row>
    <row r="281" spans="1:48" s="321" customFormat="1" ht="15" customHeight="1">
      <c r="A281" s="311">
        <v>278</v>
      </c>
      <c r="B281" s="312">
        <v>2018</v>
      </c>
      <c r="C281" s="313" t="s">
        <v>480</v>
      </c>
      <c r="D281" s="314">
        <v>43434</v>
      </c>
      <c r="E281" s="315" t="s">
        <v>205</v>
      </c>
      <c r="F281" s="315" t="s">
        <v>206</v>
      </c>
      <c r="G281" s="315" t="s">
        <v>207</v>
      </c>
      <c r="H281" s="315" t="s">
        <v>3917</v>
      </c>
      <c r="I281" s="315" t="s">
        <v>3918</v>
      </c>
      <c r="J281" s="315" t="s">
        <v>3919</v>
      </c>
      <c r="K281" s="356" t="s">
        <v>5681</v>
      </c>
      <c r="L281" s="315" t="s">
        <v>211</v>
      </c>
      <c r="M281" s="315" t="s">
        <v>211</v>
      </c>
      <c r="N281" s="315" t="s">
        <v>914</v>
      </c>
      <c r="O281" s="315" t="s">
        <v>914</v>
      </c>
      <c r="P281" s="315" t="s">
        <v>212</v>
      </c>
      <c r="Q281" s="312">
        <v>233000</v>
      </c>
      <c r="R281" s="315" t="s">
        <v>3920</v>
      </c>
      <c r="S281" s="315" t="str">
        <f t="shared" si="12"/>
        <v>12018-000278</v>
      </c>
      <c r="T281" s="315" t="s">
        <v>4950</v>
      </c>
      <c r="U281" s="318" t="s">
        <v>5638</v>
      </c>
      <c r="V281" s="318" t="s">
        <v>5051</v>
      </c>
      <c r="W281" s="318" t="s">
        <v>1672</v>
      </c>
      <c r="X281" s="312">
        <v>7</v>
      </c>
      <c r="Y281" s="315" t="s">
        <v>5639</v>
      </c>
      <c r="Z281" s="314">
        <v>19525</v>
      </c>
      <c r="AA281" s="312">
        <f t="shared" ca="1" si="13"/>
        <v>65</v>
      </c>
      <c r="AB281" s="316" t="s">
        <v>218</v>
      </c>
      <c r="AC281" s="314">
        <v>43266</v>
      </c>
      <c r="AD281" s="41">
        <v>4</v>
      </c>
      <c r="AE281" s="41">
        <v>2</v>
      </c>
      <c r="AF281" s="41">
        <v>6</v>
      </c>
      <c r="AG281" s="312">
        <v>1</v>
      </c>
      <c r="AH281" s="319">
        <v>1</v>
      </c>
      <c r="AI281" s="319"/>
      <c r="AJ281" s="319"/>
      <c r="AK281" s="359">
        <f t="shared" si="14"/>
        <v>1</v>
      </c>
      <c r="AL281" s="320"/>
      <c r="AM281" s="320"/>
      <c r="AN281" s="320"/>
      <c r="AO281" s="320"/>
      <c r="AP281" s="312">
        <v>1</v>
      </c>
      <c r="AQ281" s="314"/>
      <c r="AR281" s="312"/>
      <c r="AS281" s="314"/>
      <c r="AT281" s="314"/>
      <c r="AU281" s="382" t="s">
        <v>5637</v>
      </c>
      <c r="AV281" s="382"/>
    </row>
    <row r="282" spans="1:48" s="292" customFormat="1" ht="15" customHeight="1">
      <c r="A282" s="28">
        <v>279</v>
      </c>
      <c r="B282" s="29">
        <v>2018</v>
      </c>
      <c r="C282" s="30" t="s">
        <v>480</v>
      </c>
      <c r="D282" s="31">
        <v>43434</v>
      </c>
      <c r="E282" s="32" t="s">
        <v>205</v>
      </c>
      <c r="F282" s="32" t="s">
        <v>206</v>
      </c>
      <c r="G282" s="32" t="s">
        <v>207</v>
      </c>
      <c r="H282" s="32" t="s">
        <v>3917</v>
      </c>
      <c r="I282" s="32" t="s">
        <v>3918</v>
      </c>
      <c r="J282" s="32" t="s">
        <v>3919</v>
      </c>
      <c r="K282" s="356" t="s">
        <v>5681</v>
      </c>
      <c r="L282" s="32" t="s">
        <v>211</v>
      </c>
      <c r="M282" s="32" t="s">
        <v>211</v>
      </c>
      <c r="N282" s="32" t="s">
        <v>914</v>
      </c>
      <c r="O282" s="32" t="s">
        <v>914</v>
      </c>
      <c r="P282" s="32" t="s">
        <v>212</v>
      </c>
      <c r="Q282" s="29">
        <v>233000</v>
      </c>
      <c r="R282" s="32" t="s">
        <v>3920</v>
      </c>
      <c r="S282" s="32" t="str">
        <f t="shared" si="12"/>
        <v>12018-000279</v>
      </c>
      <c r="T282" s="32" t="s">
        <v>4951</v>
      </c>
      <c r="U282" s="38" t="s">
        <v>1247</v>
      </c>
      <c r="V282" s="38" t="s">
        <v>1725</v>
      </c>
      <c r="W282" s="38" t="s">
        <v>1623</v>
      </c>
      <c r="X282" s="29">
        <v>1</v>
      </c>
      <c r="Y282" s="32" t="s">
        <v>4952</v>
      </c>
      <c r="Z282" s="31">
        <v>14304</v>
      </c>
      <c r="AA282" s="29">
        <f t="shared" ca="1" si="13"/>
        <v>79</v>
      </c>
      <c r="AB282" s="33" t="s">
        <v>218</v>
      </c>
      <c r="AC282" s="31">
        <v>43276</v>
      </c>
      <c r="AD282" s="276">
        <v>4</v>
      </c>
      <c r="AE282" s="276">
        <v>1</v>
      </c>
      <c r="AF282" s="276">
        <v>6</v>
      </c>
      <c r="AG282" s="29">
        <v>1</v>
      </c>
      <c r="AH282" s="294">
        <v>2</v>
      </c>
      <c r="AI282" s="294"/>
      <c r="AJ282" s="294"/>
      <c r="AK282" s="358">
        <f t="shared" si="14"/>
        <v>0</v>
      </c>
      <c r="AL282" s="288"/>
      <c r="AM282" s="288"/>
      <c r="AN282" s="288"/>
      <c r="AO282" s="288"/>
      <c r="AP282" s="29">
        <v>1</v>
      </c>
      <c r="AQ282" s="31"/>
      <c r="AR282" s="29"/>
      <c r="AS282" s="31"/>
      <c r="AT282" s="31"/>
      <c r="AU282" s="381"/>
      <c r="AV282" s="381"/>
    </row>
    <row r="283" spans="1:48" s="292" customFormat="1" ht="15" customHeight="1">
      <c r="A283" s="28">
        <v>280</v>
      </c>
      <c r="B283" s="29">
        <v>2018</v>
      </c>
      <c r="C283" s="30" t="s">
        <v>480</v>
      </c>
      <c r="D283" s="31">
        <v>43434</v>
      </c>
      <c r="E283" s="32" t="s">
        <v>205</v>
      </c>
      <c r="F283" s="32" t="s">
        <v>206</v>
      </c>
      <c r="G283" s="32" t="s">
        <v>207</v>
      </c>
      <c r="H283" s="32" t="s">
        <v>3917</v>
      </c>
      <c r="I283" s="32" t="s">
        <v>3918</v>
      </c>
      <c r="J283" s="32" t="s">
        <v>3919</v>
      </c>
      <c r="K283" s="356" t="s">
        <v>5681</v>
      </c>
      <c r="L283" s="32" t="s">
        <v>211</v>
      </c>
      <c r="M283" s="32" t="s">
        <v>211</v>
      </c>
      <c r="N283" s="32" t="s">
        <v>914</v>
      </c>
      <c r="O283" s="32" t="s">
        <v>914</v>
      </c>
      <c r="P283" s="32" t="s">
        <v>212</v>
      </c>
      <c r="Q283" s="29">
        <v>233000</v>
      </c>
      <c r="R283" s="32" t="s">
        <v>3920</v>
      </c>
      <c r="S283" s="32" t="str">
        <f t="shared" si="12"/>
        <v>12018-000280</v>
      </c>
      <c r="T283" s="32" t="s">
        <v>4953</v>
      </c>
      <c r="U283" s="38" t="s">
        <v>1080</v>
      </c>
      <c r="V283" s="38" t="s">
        <v>1346</v>
      </c>
      <c r="W283" s="38" t="s">
        <v>1561</v>
      </c>
      <c r="X283" s="29">
        <v>1</v>
      </c>
      <c r="Y283" s="32" t="s">
        <v>322</v>
      </c>
      <c r="Z283" s="31">
        <v>12732</v>
      </c>
      <c r="AA283" s="29">
        <f t="shared" ca="1" si="13"/>
        <v>84</v>
      </c>
      <c r="AB283" s="33" t="s">
        <v>218</v>
      </c>
      <c r="AC283" s="31">
        <v>43277</v>
      </c>
      <c r="AD283" s="276">
        <v>4</v>
      </c>
      <c r="AE283" s="276">
        <v>9</v>
      </c>
      <c r="AF283" s="276">
        <v>6</v>
      </c>
      <c r="AG283" s="29">
        <v>1</v>
      </c>
      <c r="AH283" s="294">
        <v>2</v>
      </c>
      <c r="AI283" s="294"/>
      <c r="AJ283" s="294"/>
      <c r="AK283" s="358">
        <f t="shared" si="14"/>
        <v>0</v>
      </c>
      <c r="AL283" s="288"/>
      <c r="AM283" s="288"/>
      <c r="AN283" s="288"/>
      <c r="AO283" s="288"/>
      <c r="AP283" s="29">
        <v>1</v>
      </c>
      <c r="AQ283" s="31">
        <v>43314</v>
      </c>
      <c r="AR283" s="29">
        <v>10</v>
      </c>
      <c r="AS283" s="31"/>
      <c r="AT283" s="31"/>
      <c r="AU283" s="381"/>
      <c r="AV283" s="381"/>
    </row>
    <row r="284" spans="1:48" s="292" customFormat="1" ht="15" customHeight="1">
      <c r="A284" s="28">
        <v>281</v>
      </c>
      <c r="B284" s="29">
        <v>2018</v>
      </c>
      <c r="C284" s="30" t="s">
        <v>480</v>
      </c>
      <c r="D284" s="31">
        <v>43434</v>
      </c>
      <c r="E284" s="32" t="s">
        <v>205</v>
      </c>
      <c r="F284" s="32" t="s">
        <v>206</v>
      </c>
      <c r="G284" s="32" t="s">
        <v>207</v>
      </c>
      <c r="H284" s="32" t="s">
        <v>3917</v>
      </c>
      <c r="I284" s="32" t="s">
        <v>3918</v>
      </c>
      <c r="J284" s="32" t="s">
        <v>3919</v>
      </c>
      <c r="K284" s="29" t="s">
        <v>5680</v>
      </c>
      <c r="L284" s="32" t="s">
        <v>211</v>
      </c>
      <c r="M284" s="32" t="s">
        <v>211</v>
      </c>
      <c r="N284" s="32" t="s">
        <v>851</v>
      </c>
      <c r="O284" s="32" t="s">
        <v>851</v>
      </c>
      <c r="P284" s="32" t="s">
        <v>212</v>
      </c>
      <c r="Q284" s="29">
        <v>412200</v>
      </c>
      <c r="R284" s="32" t="s">
        <v>3931</v>
      </c>
      <c r="S284" s="32" t="str">
        <f t="shared" si="12"/>
        <v>12018-000281</v>
      </c>
      <c r="T284" s="32" t="s">
        <v>4954</v>
      </c>
      <c r="U284" s="38" t="s">
        <v>1116</v>
      </c>
      <c r="V284" s="38" t="s">
        <v>4572</v>
      </c>
      <c r="W284" s="38" t="s">
        <v>1571</v>
      </c>
      <c r="X284" s="29">
        <v>1</v>
      </c>
      <c r="Y284" s="32" t="s">
        <v>413</v>
      </c>
      <c r="Z284" s="31">
        <v>19873</v>
      </c>
      <c r="AA284" s="29">
        <f t="shared" ca="1" si="13"/>
        <v>64</v>
      </c>
      <c r="AB284" s="33" t="s">
        <v>218</v>
      </c>
      <c r="AC284" s="31">
        <v>43266</v>
      </c>
      <c r="AD284" s="276">
        <v>4</v>
      </c>
      <c r="AE284" s="276">
        <v>9</v>
      </c>
      <c r="AF284" s="276">
        <v>6</v>
      </c>
      <c r="AG284" s="29">
        <v>1</v>
      </c>
      <c r="AH284" s="294">
        <v>2</v>
      </c>
      <c r="AI284" s="294"/>
      <c r="AJ284" s="294"/>
      <c r="AK284" s="358">
        <f t="shared" si="14"/>
        <v>0</v>
      </c>
      <c r="AL284" s="288"/>
      <c r="AM284" s="288"/>
      <c r="AN284" s="288"/>
      <c r="AO284" s="288"/>
      <c r="AP284" s="29">
        <v>1</v>
      </c>
      <c r="AQ284" s="31"/>
      <c r="AR284" s="29"/>
      <c r="AS284" s="31"/>
      <c r="AT284" s="31"/>
      <c r="AU284" s="381"/>
      <c r="AV284" s="381"/>
    </row>
    <row r="285" spans="1:48" s="292" customFormat="1" ht="15" customHeight="1">
      <c r="A285" s="28">
        <v>282</v>
      </c>
      <c r="B285" s="29">
        <v>2018</v>
      </c>
      <c r="C285" s="30" t="s">
        <v>480</v>
      </c>
      <c r="D285" s="31">
        <v>43434</v>
      </c>
      <c r="E285" s="32" t="s">
        <v>205</v>
      </c>
      <c r="F285" s="32" t="s">
        <v>206</v>
      </c>
      <c r="G285" s="32" t="s">
        <v>207</v>
      </c>
      <c r="H285" s="32" t="s">
        <v>3917</v>
      </c>
      <c r="I285" s="32" t="s">
        <v>3918</v>
      </c>
      <c r="J285" s="32" t="s">
        <v>3919</v>
      </c>
      <c r="K285" s="356" t="s">
        <v>5681</v>
      </c>
      <c r="L285" s="32" t="s">
        <v>211</v>
      </c>
      <c r="M285" s="32" t="s">
        <v>211</v>
      </c>
      <c r="N285" s="32" t="s">
        <v>914</v>
      </c>
      <c r="O285" s="32" t="s">
        <v>914</v>
      </c>
      <c r="P285" s="32" t="s">
        <v>212</v>
      </c>
      <c r="Q285" s="29">
        <v>233000</v>
      </c>
      <c r="R285" s="32" t="s">
        <v>3920</v>
      </c>
      <c r="S285" s="32" t="str">
        <f t="shared" si="12"/>
        <v>12018-000282</v>
      </c>
      <c r="T285" s="32" t="s">
        <v>4955</v>
      </c>
      <c r="U285" s="38" t="s">
        <v>4956</v>
      </c>
      <c r="V285" s="38" t="s">
        <v>908</v>
      </c>
      <c r="W285" s="38" t="s">
        <v>1620</v>
      </c>
      <c r="X285" s="29">
        <v>1</v>
      </c>
      <c r="Y285" s="32" t="s">
        <v>485</v>
      </c>
      <c r="Z285" s="31">
        <v>16909</v>
      </c>
      <c r="AA285" s="29">
        <f t="shared" ca="1" si="13"/>
        <v>72</v>
      </c>
      <c r="AB285" s="33" t="s">
        <v>220</v>
      </c>
      <c r="AC285" s="31">
        <v>43259</v>
      </c>
      <c r="AD285" s="276">
        <v>4</v>
      </c>
      <c r="AE285" s="276">
        <v>1</v>
      </c>
      <c r="AF285" s="276">
        <v>6</v>
      </c>
      <c r="AG285" s="29">
        <v>1</v>
      </c>
      <c r="AH285" s="294">
        <v>2</v>
      </c>
      <c r="AI285" s="294"/>
      <c r="AJ285" s="294"/>
      <c r="AK285" s="358">
        <f t="shared" si="14"/>
        <v>0</v>
      </c>
      <c r="AL285" s="288"/>
      <c r="AM285" s="288"/>
      <c r="AN285" s="288"/>
      <c r="AO285" s="288"/>
      <c r="AP285" s="29">
        <v>1</v>
      </c>
      <c r="AQ285" s="31"/>
      <c r="AR285" s="29"/>
      <c r="AS285" s="31"/>
      <c r="AT285" s="31"/>
      <c r="AU285" s="381"/>
      <c r="AV285" s="381"/>
    </row>
    <row r="286" spans="1:48" s="292" customFormat="1" ht="15" customHeight="1">
      <c r="A286" s="28">
        <v>283</v>
      </c>
      <c r="B286" s="29">
        <v>2018</v>
      </c>
      <c r="C286" s="30" t="s">
        <v>480</v>
      </c>
      <c r="D286" s="31">
        <v>43434</v>
      </c>
      <c r="E286" s="32" t="s">
        <v>205</v>
      </c>
      <c r="F286" s="32" t="s">
        <v>206</v>
      </c>
      <c r="G286" s="32" t="s">
        <v>207</v>
      </c>
      <c r="H286" s="32" t="s">
        <v>3917</v>
      </c>
      <c r="I286" s="32" t="s">
        <v>3918</v>
      </c>
      <c r="J286" s="32" t="s">
        <v>3919</v>
      </c>
      <c r="K286" s="356" t="s">
        <v>5681</v>
      </c>
      <c r="L286" s="32" t="s">
        <v>211</v>
      </c>
      <c r="M286" s="32" t="s">
        <v>211</v>
      </c>
      <c r="N286" s="32" t="s">
        <v>914</v>
      </c>
      <c r="O286" s="32" t="s">
        <v>914</v>
      </c>
      <c r="P286" s="32" t="s">
        <v>212</v>
      </c>
      <c r="Q286" s="29">
        <v>233000</v>
      </c>
      <c r="R286" s="32" t="s">
        <v>3920</v>
      </c>
      <c r="S286" s="32" t="str">
        <f t="shared" si="12"/>
        <v>12018-000283</v>
      </c>
      <c r="T286" s="32" t="s">
        <v>4957</v>
      </c>
      <c r="U286" s="38" t="s">
        <v>4958</v>
      </c>
      <c r="V286" s="38" t="s">
        <v>989</v>
      </c>
      <c r="W286" s="38" t="s">
        <v>1622</v>
      </c>
      <c r="X286" s="29">
        <v>1</v>
      </c>
      <c r="Y286" s="32" t="s">
        <v>488</v>
      </c>
      <c r="Z286" s="31">
        <v>14803</v>
      </c>
      <c r="AA286" s="29">
        <f t="shared" ca="1" si="13"/>
        <v>78</v>
      </c>
      <c r="AB286" s="33" t="s">
        <v>218</v>
      </c>
      <c r="AC286" s="31">
        <v>43266</v>
      </c>
      <c r="AD286" s="276">
        <v>4</v>
      </c>
      <c r="AE286" s="276">
        <v>1</v>
      </c>
      <c r="AF286" s="276">
        <v>6</v>
      </c>
      <c r="AG286" s="29">
        <v>1</v>
      </c>
      <c r="AH286" s="294">
        <v>2</v>
      </c>
      <c r="AI286" s="294"/>
      <c r="AJ286" s="294"/>
      <c r="AK286" s="358">
        <f t="shared" si="14"/>
        <v>0</v>
      </c>
      <c r="AL286" s="288"/>
      <c r="AM286" s="288"/>
      <c r="AN286" s="288"/>
      <c r="AO286" s="288"/>
      <c r="AP286" s="29">
        <v>1</v>
      </c>
      <c r="AQ286" s="31"/>
      <c r="AR286" s="29"/>
      <c r="AS286" s="31"/>
      <c r="AT286" s="31"/>
      <c r="AU286" s="381"/>
      <c r="AV286" s="381"/>
    </row>
    <row r="287" spans="1:48" s="292" customFormat="1" ht="15" customHeight="1">
      <c r="A287" s="28">
        <v>284</v>
      </c>
      <c r="B287" s="29">
        <v>2018</v>
      </c>
      <c r="C287" s="30" t="s">
        <v>480</v>
      </c>
      <c r="D287" s="31">
        <v>43434</v>
      </c>
      <c r="E287" s="32" t="s">
        <v>205</v>
      </c>
      <c r="F287" s="32" t="s">
        <v>206</v>
      </c>
      <c r="G287" s="32" t="s">
        <v>207</v>
      </c>
      <c r="H287" s="32" t="s">
        <v>3917</v>
      </c>
      <c r="I287" s="32" t="s">
        <v>3918</v>
      </c>
      <c r="J287" s="32" t="s">
        <v>3919</v>
      </c>
      <c r="K287" s="29" t="s">
        <v>5680</v>
      </c>
      <c r="L287" s="32" t="s">
        <v>211</v>
      </c>
      <c r="M287" s="32" t="s">
        <v>211</v>
      </c>
      <c r="N287" s="32" t="s">
        <v>851</v>
      </c>
      <c r="O287" s="32" t="s">
        <v>851</v>
      </c>
      <c r="P287" s="32" t="s">
        <v>212</v>
      </c>
      <c r="Q287" s="29">
        <v>412200</v>
      </c>
      <c r="R287" s="32" t="s">
        <v>3931</v>
      </c>
      <c r="S287" s="32" t="str">
        <f t="shared" si="12"/>
        <v>12018-000284</v>
      </c>
      <c r="T287" s="32" t="s">
        <v>4959</v>
      </c>
      <c r="U287" s="38" t="s">
        <v>1102</v>
      </c>
      <c r="V287" s="38" t="s">
        <v>1364</v>
      </c>
      <c r="W287" s="38"/>
      <c r="X287" s="29">
        <v>1</v>
      </c>
      <c r="Y287" s="32" t="s">
        <v>375</v>
      </c>
      <c r="Z287" s="31">
        <v>19724</v>
      </c>
      <c r="AA287" s="29">
        <f t="shared" ca="1" si="13"/>
        <v>64</v>
      </c>
      <c r="AB287" s="33" t="s">
        <v>218</v>
      </c>
      <c r="AC287" s="31">
        <v>43276</v>
      </c>
      <c r="AD287" s="276">
        <v>4</v>
      </c>
      <c r="AE287" s="276">
        <v>1</v>
      </c>
      <c r="AF287" s="276">
        <v>6</v>
      </c>
      <c r="AG287" s="29">
        <v>1</v>
      </c>
      <c r="AH287" s="294">
        <v>2</v>
      </c>
      <c r="AI287" s="294"/>
      <c r="AJ287" s="294"/>
      <c r="AK287" s="358">
        <f t="shared" si="14"/>
        <v>0</v>
      </c>
      <c r="AL287" s="288"/>
      <c r="AM287" s="288"/>
      <c r="AN287" s="288"/>
      <c r="AO287" s="288"/>
      <c r="AP287" s="29">
        <v>1</v>
      </c>
      <c r="AQ287" s="31"/>
      <c r="AR287" s="29"/>
      <c r="AS287" s="31"/>
      <c r="AT287" s="31"/>
      <c r="AU287" s="381"/>
      <c r="AV287" s="381"/>
    </row>
    <row r="288" spans="1:48" s="292" customFormat="1" ht="15" customHeight="1">
      <c r="A288" s="28">
        <v>285</v>
      </c>
      <c r="B288" s="29">
        <v>2018</v>
      </c>
      <c r="C288" s="30" t="s">
        <v>480</v>
      </c>
      <c r="D288" s="31">
        <v>43434</v>
      </c>
      <c r="E288" s="32" t="s">
        <v>205</v>
      </c>
      <c r="F288" s="32" t="s">
        <v>206</v>
      </c>
      <c r="G288" s="32" t="s">
        <v>207</v>
      </c>
      <c r="H288" s="32" t="s">
        <v>3917</v>
      </c>
      <c r="I288" s="32" t="s">
        <v>3918</v>
      </c>
      <c r="J288" s="32" t="s">
        <v>3919</v>
      </c>
      <c r="K288" s="29" t="s">
        <v>5306</v>
      </c>
      <c r="L288" s="32" t="s">
        <v>211</v>
      </c>
      <c r="M288" s="32" t="s">
        <v>211</v>
      </c>
      <c r="N288" s="32" t="s">
        <v>211</v>
      </c>
      <c r="O288" s="32" t="s">
        <v>211</v>
      </c>
      <c r="P288" s="32" t="s">
        <v>212</v>
      </c>
      <c r="Q288" s="29">
        <v>412100</v>
      </c>
      <c r="R288" s="32" t="s">
        <v>3935</v>
      </c>
      <c r="S288" s="32" t="str">
        <f t="shared" si="12"/>
        <v>12018-000285</v>
      </c>
      <c r="T288" s="32" t="s">
        <v>4960</v>
      </c>
      <c r="U288" s="38" t="s">
        <v>4961</v>
      </c>
      <c r="V288" s="38" t="s">
        <v>945</v>
      </c>
      <c r="W288" s="38" t="s">
        <v>1538</v>
      </c>
      <c r="X288" s="29">
        <v>1</v>
      </c>
      <c r="Y288" s="32" t="s">
        <v>4962</v>
      </c>
      <c r="Z288" s="31">
        <v>8710</v>
      </c>
      <c r="AA288" s="29">
        <f t="shared" ca="1" si="13"/>
        <v>95</v>
      </c>
      <c r="AB288" s="33" t="s">
        <v>220</v>
      </c>
      <c r="AC288" s="31">
        <v>43263</v>
      </c>
      <c r="AD288" s="276">
        <v>4</v>
      </c>
      <c r="AE288" s="276">
        <v>1</v>
      </c>
      <c r="AF288" s="276">
        <v>6</v>
      </c>
      <c r="AG288" s="29">
        <v>1</v>
      </c>
      <c r="AH288" s="294">
        <v>2</v>
      </c>
      <c r="AI288" s="294"/>
      <c r="AJ288" s="294"/>
      <c r="AK288" s="358">
        <f t="shared" si="14"/>
        <v>0</v>
      </c>
      <c r="AL288" s="288"/>
      <c r="AM288" s="288"/>
      <c r="AN288" s="288"/>
      <c r="AO288" s="288"/>
      <c r="AP288" s="29">
        <v>2</v>
      </c>
      <c r="AQ288" s="31">
        <v>43266</v>
      </c>
      <c r="AR288" s="29">
        <v>6</v>
      </c>
      <c r="AS288" s="31"/>
      <c r="AT288" s="376">
        <v>43266</v>
      </c>
      <c r="AU288" s="381"/>
      <c r="AV288" s="381"/>
    </row>
    <row r="289" spans="1:48" s="292" customFormat="1" ht="15" customHeight="1">
      <c r="A289" s="28">
        <v>286</v>
      </c>
      <c r="B289" s="29">
        <v>2018</v>
      </c>
      <c r="C289" s="30" t="s">
        <v>480</v>
      </c>
      <c r="D289" s="31">
        <v>43434</v>
      </c>
      <c r="E289" s="32" t="s">
        <v>205</v>
      </c>
      <c r="F289" s="32" t="s">
        <v>206</v>
      </c>
      <c r="G289" s="32" t="s">
        <v>207</v>
      </c>
      <c r="H289" s="32" t="s">
        <v>3917</v>
      </c>
      <c r="I289" s="32" t="s">
        <v>3918</v>
      </c>
      <c r="J289" s="32" t="s">
        <v>3919</v>
      </c>
      <c r="K289" s="356" t="s">
        <v>5681</v>
      </c>
      <c r="L289" s="32" t="s">
        <v>211</v>
      </c>
      <c r="M289" s="32" t="s">
        <v>211</v>
      </c>
      <c r="N289" s="32" t="s">
        <v>914</v>
      </c>
      <c r="O289" s="32" t="s">
        <v>914</v>
      </c>
      <c r="P289" s="32" t="s">
        <v>212</v>
      </c>
      <c r="Q289" s="29">
        <v>233000</v>
      </c>
      <c r="R289" s="32" t="s">
        <v>3920</v>
      </c>
      <c r="S289" s="32" t="str">
        <f t="shared" si="12"/>
        <v>12018-000286</v>
      </c>
      <c r="T289" s="32" t="s">
        <v>4963</v>
      </c>
      <c r="U289" s="38" t="s">
        <v>4964</v>
      </c>
      <c r="V289" s="38" t="s">
        <v>1377</v>
      </c>
      <c r="W289" s="38" t="s">
        <v>4965</v>
      </c>
      <c r="X289" s="29">
        <v>1</v>
      </c>
      <c r="Y289" s="32" t="s">
        <v>415</v>
      </c>
      <c r="Z289" s="31">
        <v>15693</v>
      </c>
      <c r="AA289" s="29">
        <f t="shared" ca="1" si="13"/>
        <v>75</v>
      </c>
      <c r="AB289" s="33" t="s">
        <v>218</v>
      </c>
      <c r="AC289" s="31">
        <v>43273</v>
      </c>
      <c r="AD289" s="276">
        <v>4</v>
      </c>
      <c r="AE289" s="276">
        <v>1</v>
      </c>
      <c r="AF289" s="276">
        <v>6</v>
      </c>
      <c r="AG289" s="29">
        <v>1</v>
      </c>
      <c r="AH289" s="294">
        <v>2</v>
      </c>
      <c r="AI289" s="294"/>
      <c r="AJ289" s="294"/>
      <c r="AK289" s="358">
        <f t="shared" si="14"/>
        <v>0</v>
      </c>
      <c r="AL289" s="288"/>
      <c r="AM289" s="288"/>
      <c r="AN289" s="288"/>
      <c r="AO289" s="288"/>
      <c r="AP289" s="29">
        <v>1</v>
      </c>
      <c r="AQ289" s="31"/>
      <c r="AR289" s="29"/>
      <c r="AS289" s="31"/>
      <c r="AT289" s="31"/>
      <c r="AU289" s="381"/>
      <c r="AV289" s="381"/>
    </row>
    <row r="290" spans="1:48" s="292" customFormat="1" ht="15" customHeight="1">
      <c r="A290" s="28">
        <v>287</v>
      </c>
      <c r="B290" s="29">
        <v>2018</v>
      </c>
      <c r="C290" s="30" t="s">
        <v>542</v>
      </c>
      <c r="D290" s="31">
        <v>43434</v>
      </c>
      <c r="E290" s="32" t="s">
        <v>205</v>
      </c>
      <c r="F290" s="32" t="s">
        <v>206</v>
      </c>
      <c r="G290" s="32" t="s">
        <v>207</v>
      </c>
      <c r="H290" s="32" t="s">
        <v>3917</v>
      </c>
      <c r="I290" s="32" t="s">
        <v>3918</v>
      </c>
      <c r="J290" s="32" t="s">
        <v>3919</v>
      </c>
      <c r="K290" s="356" t="s">
        <v>5681</v>
      </c>
      <c r="L290" s="32" t="s">
        <v>211</v>
      </c>
      <c r="M290" s="32" t="s">
        <v>211</v>
      </c>
      <c r="N290" s="32" t="s">
        <v>914</v>
      </c>
      <c r="O290" s="32" t="s">
        <v>914</v>
      </c>
      <c r="P290" s="32" t="s">
        <v>212</v>
      </c>
      <c r="Q290" s="29">
        <v>233000</v>
      </c>
      <c r="R290" s="32" t="s">
        <v>3920</v>
      </c>
      <c r="S290" s="32" t="str">
        <f t="shared" si="12"/>
        <v>12018-000287</v>
      </c>
      <c r="T290" s="32" t="s">
        <v>4966</v>
      </c>
      <c r="U290" s="38" t="s">
        <v>4967</v>
      </c>
      <c r="V290" s="38" t="s">
        <v>1619</v>
      </c>
      <c r="W290" s="38" t="s">
        <v>1602</v>
      </c>
      <c r="X290" s="29">
        <v>7</v>
      </c>
      <c r="Y290" s="32" t="s">
        <v>219</v>
      </c>
      <c r="Z290" s="31">
        <v>14074</v>
      </c>
      <c r="AA290" s="29">
        <f t="shared" ca="1" si="13"/>
        <v>80</v>
      </c>
      <c r="AB290" s="33" t="s">
        <v>220</v>
      </c>
      <c r="AC290" s="31">
        <v>43294</v>
      </c>
      <c r="AD290" s="276">
        <v>4</v>
      </c>
      <c r="AE290" s="276">
        <v>2</v>
      </c>
      <c r="AF290" s="276">
        <v>11</v>
      </c>
      <c r="AG290" s="29">
        <v>1</v>
      </c>
      <c r="AH290" s="294">
        <v>1</v>
      </c>
      <c r="AI290" s="294"/>
      <c r="AJ290" s="294"/>
      <c r="AK290" s="358">
        <f t="shared" si="14"/>
        <v>1</v>
      </c>
      <c r="AL290" s="288"/>
      <c r="AM290" s="288"/>
      <c r="AN290" s="288"/>
      <c r="AO290" s="288"/>
      <c r="AP290" s="29">
        <v>1</v>
      </c>
      <c r="AQ290" s="31"/>
      <c r="AR290" s="29"/>
      <c r="AS290" s="31"/>
      <c r="AT290" s="31"/>
      <c r="AU290" s="381"/>
      <c r="AV290" s="381"/>
    </row>
    <row r="291" spans="1:48" s="292" customFormat="1" ht="15" customHeight="1">
      <c r="A291" s="28">
        <v>288</v>
      </c>
      <c r="B291" s="29">
        <v>2018</v>
      </c>
      <c r="C291" s="30" t="s">
        <v>542</v>
      </c>
      <c r="D291" s="31">
        <v>43434</v>
      </c>
      <c r="E291" s="32" t="s">
        <v>205</v>
      </c>
      <c r="F291" s="32" t="s">
        <v>206</v>
      </c>
      <c r="G291" s="32" t="s">
        <v>207</v>
      </c>
      <c r="H291" s="32" t="s">
        <v>3917</v>
      </c>
      <c r="I291" s="32" t="s">
        <v>3918</v>
      </c>
      <c r="J291" s="32" t="s">
        <v>3919</v>
      </c>
      <c r="K291" s="356" t="s">
        <v>5681</v>
      </c>
      <c r="L291" s="32" t="s">
        <v>211</v>
      </c>
      <c r="M291" s="32" t="s">
        <v>211</v>
      </c>
      <c r="N291" s="32" t="s">
        <v>914</v>
      </c>
      <c r="O291" s="32" t="s">
        <v>914</v>
      </c>
      <c r="P291" s="32" t="s">
        <v>212</v>
      </c>
      <c r="Q291" s="29">
        <v>233000</v>
      </c>
      <c r="R291" s="32" t="s">
        <v>3920</v>
      </c>
      <c r="S291" s="32" t="str">
        <f t="shared" si="12"/>
        <v>12018-000288</v>
      </c>
      <c r="T291" s="32" t="s">
        <v>4968</v>
      </c>
      <c r="U291" s="38" t="s">
        <v>1139</v>
      </c>
      <c r="V291" s="38" t="s">
        <v>974</v>
      </c>
      <c r="W291" s="38" t="s">
        <v>4969</v>
      </c>
      <c r="X291" s="29">
        <v>7</v>
      </c>
      <c r="Y291" s="32" t="s">
        <v>219</v>
      </c>
      <c r="Z291" s="31">
        <v>21369</v>
      </c>
      <c r="AA291" s="29">
        <f t="shared" ca="1" si="13"/>
        <v>60</v>
      </c>
      <c r="AB291" s="33" t="s">
        <v>218</v>
      </c>
      <c r="AC291" s="31">
        <v>43284</v>
      </c>
      <c r="AD291" s="276">
        <v>4</v>
      </c>
      <c r="AE291" s="276">
        <v>2</v>
      </c>
      <c r="AF291" s="276">
        <v>11</v>
      </c>
      <c r="AG291" s="29">
        <v>1</v>
      </c>
      <c r="AH291" s="294">
        <v>1</v>
      </c>
      <c r="AI291" s="294"/>
      <c r="AJ291" s="294"/>
      <c r="AK291" s="358">
        <f t="shared" si="14"/>
        <v>1</v>
      </c>
      <c r="AL291" s="288"/>
      <c r="AM291" s="288"/>
      <c r="AN291" s="288"/>
      <c r="AO291" s="288"/>
      <c r="AP291" s="29">
        <v>1</v>
      </c>
      <c r="AQ291" s="31"/>
      <c r="AR291" s="29"/>
      <c r="AS291" s="31"/>
      <c r="AT291" s="31"/>
      <c r="AU291" s="381"/>
      <c r="AV291" s="381"/>
    </row>
    <row r="292" spans="1:48" s="292" customFormat="1" ht="15" customHeight="1">
      <c r="A292" s="28">
        <v>289</v>
      </c>
      <c r="B292" s="29">
        <v>2018</v>
      </c>
      <c r="C292" s="30" t="s">
        <v>542</v>
      </c>
      <c r="D292" s="31">
        <v>43434</v>
      </c>
      <c r="E292" s="32" t="s">
        <v>205</v>
      </c>
      <c r="F292" s="32" t="s">
        <v>206</v>
      </c>
      <c r="G292" s="32" t="s">
        <v>207</v>
      </c>
      <c r="H292" s="32" t="s">
        <v>3917</v>
      </c>
      <c r="I292" s="32" t="s">
        <v>3918</v>
      </c>
      <c r="J292" s="32" t="s">
        <v>3919</v>
      </c>
      <c r="K292" s="29" t="s">
        <v>5306</v>
      </c>
      <c r="L292" s="32" t="s">
        <v>211</v>
      </c>
      <c r="M292" s="32" t="s">
        <v>211</v>
      </c>
      <c r="N292" s="32" t="s">
        <v>211</v>
      </c>
      <c r="O292" s="32" t="s">
        <v>211</v>
      </c>
      <c r="P292" s="32" t="s">
        <v>212</v>
      </c>
      <c r="Q292" s="29">
        <v>412100</v>
      </c>
      <c r="R292" s="32" t="s">
        <v>3935</v>
      </c>
      <c r="S292" s="32" t="str">
        <f t="shared" si="12"/>
        <v>12018-000289</v>
      </c>
      <c r="T292" s="32" t="s">
        <v>4970</v>
      </c>
      <c r="U292" s="38" t="s">
        <v>1107</v>
      </c>
      <c r="V292" s="38" t="s">
        <v>979</v>
      </c>
      <c r="W292" s="38" t="s">
        <v>1592</v>
      </c>
      <c r="X292" s="29">
        <v>1</v>
      </c>
      <c r="Y292" s="32" t="s">
        <v>402</v>
      </c>
      <c r="Z292" s="31">
        <v>13211</v>
      </c>
      <c r="AA292" s="29">
        <f t="shared" ca="1" si="13"/>
        <v>82</v>
      </c>
      <c r="AB292" s="33" t="s">
        <v>218</v>
      </c>
      <c r="AC292" s="31">
        <v>43294</v>
      </c>
      <c r="AD292" s="276">
        <v>4</v>
      </c>
      <c r="AE292" s="276">
        <v>11</v>
      </c>
      <c r="AF292" s="276">
        <v>4</v>
      </c>
      <c r="AG292" s="29">
        <v>1</v>
      </c>
      <c r="AH292" s="294">
        <v>2</v>
      </c>
      <c r="AI292" s="294"/>
      <c r="AJ292" s="294"/>
      <c r="AK292" s="358">
        <f t="shared" si="14"/>
        <v>0</v>
      </c>
      <c r="AL292" s="288"/>
      <c r="AM292" s="288"/>
      <c r="AN292" s="288"/>
      <c r="AO292" s="288"/>
      <c r="AP292" s="29">
        <v>2</v>
      </c>
      <c r="AQ292" s="31">
        <v>43374</v>
      </c>
      <c r="AR292" s="29">
        <v>6</v>
      </c>
      <c r="AS292" s="31"/>
      <c r="AT292" s="376">
        <v>43374</v>
      </c>
      <c r="AU292" s="381"/>
      <c r="AV292" s="381"/>
    </row>
    <row r="293" spans="1:48" s="292" customFormat="1" ht="15" customHeight="1">
      <c r="A293" s="28">
        <v>290</v>
      </c>
      <c r="B293" s="29">
        <v>2018</v>
      </c>
      <c r="C293" s="30" t="s">
        <v>542</v>
      </c>
      <c r="D293" s="31">
        <v>43434</v>
      </c>
      <c r="E293" s="32" t="s">
        <v>205</v>
      </c>
      <c r="F293" s="32" t="s">
        <v>206</v>
      </c>
      <c r="G293" s="32" t="s">
        <v>207</v>
      </c>
      <c r="H293" s="32" t="s">
        <v>3917</v>
      </c>
      <c r="I293" s="32" t="s">
        <v>3918</v>
      </c>
      <c r="J293" s="32" t="s">
        <v>3919</v>
      </c>
      <c r="K293" s="356" t="s">
        <v>5681</v>
      </c>
      <c r="L293" s="32" t="s">
        <v>211</v>
      </c>
      <c r="M293" s="32" t="s">
        <v>211</v>
      </c>
      <c r="N293" s="32" t="s">
        <v>914</v>
      </c>
      <c r="O293" s="32" t="s">
        <v>914</v>
      </c>
      <c r="P293" s="32" t="s">
        <v>212</v>
      </c>
      <c r="Q293" s="29">
        <v>233000</v>
      </c>
      <c r="R293" s="32" t="s">
        <v>3920</v>
      </c>
      <c r="S293" s="32" t="str">
        <f t="shared" si="12"/>
        <v>12018-000290</v>
      </c>
      <c r="T293" s="32" t="s">
        <v>4971</v>
      </c>
      <c r="U293" s="38" t="s">
        <v>4144</v>
      </c>
      <c r="V293" s="38" t="s">
        <v>1358</v>
      </c>
      <c r="W293" s="38" t="s">
        <v>1643</v>
      </c>
      <c r="X293" s="29">
        <v>1</v>
      </c>
      <c r="Y293" s="32" t="s">
        <v>4972</v>
      </c>
      <c r="Z293" s="31">
        <v>16403</v>
      </c>
      <c r="AA293" s="29">
        <f t="shared" ca="1" si="13"/>
        <v>74</v>
      </c>
      <c r="AB293" s="33" t="s">
        <v>220</v>
      </c>
      <c r="AC293" s="31">
        <v>43291</v>
      </c>
      <c r="AD293" s="276">
        <v>4</v>
      </c>
      <c r="AE293" s="276">
        <v>1</v>
      </c>
      <c r="AF293" s="276">
        <v>11</v>
      </c>
      <c r="AG293" s="29">
        <v>1</v>
      </c>
      <c r="AH293" s="294">
        <v>2</v>
      </c>
      <c r="AI293" s="294"/>
      <c r="AJ293" s="294"/>
      <c r="AK293" s="358">
        <f t="shared" si="14"/>
        <v>0</v>
      </c>
      <c r="AL293" s="288"/>
      <c r="AM293" s="288"/>
      <c r="AN293" s="288"/>
      <c r="AO293" s="288"/>
      <c r="AP293" s="29">
        <v>1</v>
      </c>
      <c r="AQ293" s="31">
        <v>43311</v>
      </c>
      <c r="AR293" s="29">
        <v>10</v>
      </c>
      <c r="AS293" s="31"/>
      <c r="AT293" s="31"/>
      <c r="AU293" s="381"/>
      <c r="AV293" s="381"/>
    </row>
    <row r="294" spans="1:48" s="292" customFormat="1" ht="15" customHeight="1">
      <c r="A294" s="28">
        <v>291</v>
      </c>
      <c r="B294" s="29">
        <v>2018</v>
      </c>
      <c r="C294" s="30" t="s">
        <v>542</v>
      </c>
      <c r="D294" s="31">
        <v>43434</v>
      </c>
      <c r="E294" s="32" t="s">
        <v>205</v>
      </c>
      <c r="F294" s="32" t="s">
        <v>206</v>
      </c>
      <c r="G294" s="32" t="s">
        <v>207</v>
      </c>
      <c r="H294" s="32" t="s">
        <v>3917</v>
      </c>
      <c r="I294" s="32" t="s">
        <v>3918</v>
      </c>
      <c r="J294" s="32" t="s">
        <v>3919</v>
      </c>
      <c r="K294" s="356" t="s">
        <v>5681</v>
      </c>
      <c r="L294" s="32" t="s">
        <v>211</v>
      </c>
      <c r="M294" s="32" t="s">
        <v>211</v>
      </c>
      <c r="N294" s="32" t="s">
        <v>914</v>
      </c>
      <c r="O294" s="32" t="s">
        <v>914</v>
      </c>
      <c r="P294" s="32" t="s">
        <v>212</v>
      </c>
      <c r="Q294" s="29">
        <v>233000</v>
      </c>
      <c r="R294" s="32" t="s">
        <v>3920</v>
      </c>
      <c r="S294" s="32" t="str">
        <f t="shared" si="12"/>
        <v>12018-000291</v>
      </c>
      <c r="T294" s="32" t="s">
        <v>4973</v>
      </c>
      <c r="U294" s="38" t="s">
        <v>4974</v>
      </c>
      <c r="V294" s="38" t="s">
        <v>4197</v>
      </c>
      <c r="W294" s="38" t="s">
        <v>4975</v>
      </c>
      <c r="X294" s="29">
        <v>1</v>
      </c>
      <c r="Y294" s="32" t="s">
        <v>4976</v>
      </c>
      <c r="Z294" s="31">
        <v>13926</v>
      </c>
      <c r="AA294" s="29">
        <f t="shared" ca="1" si="13"/>
        <v>80</v>
      </c>
      <c r="AB294" s="33" t="s">
        <v>218</v>
      </c>
      <c r="AC294" s="31">
        <v>43298</v>
      </c>
      <c r="AD294" s="276">
        <v>4</v>
      </c>
      <c r="AE294" s="276">
        <v>1</v>
      </c>
      <c r="AF294" s="276">
        <v>11</v>
      </c>
      <c r="AG294" s="29">
        <v>1</v>
      </c>
      <c r="AH294" s="294">
        <v>2</v>
      </c>
      <c r="AI294" s="294"/>
      <c r="AJ294" s="294"/>
      <c r="AK294" s="358">
        <f t="shared" si="14"/>
        <v>0</v>
      </c>
      <c r="AL294" s="288"/>
      <c r="AM294" s="288"/>
      <c r="AN294" s="288"/>
      <c r="AO294" s="288"/>
      <c r="AP294" s="29">
        <v>2</v>
      </c>
      <c r="AQ294" s="31">
        <v>43326</v>
      </c>
      <c r="AR294" s="29">
        <v>6</v>
      </c>
      <c r="AS294" s="31"/>
      <c r="AT294" s="376">
        <v>43326</v>
      </c>
      <c r="AU294" s="381"/>
      <c r="AV294" s="381"/>
    </row>
    <row r="295" spans="1:48" s="292" customFormat="1" ht="15" customHeight="1">
      <c r="A295" s="28">
        <v>292</v>
      </c>
      <c r="B295" s="29">
        <v>2018</v>
      </c>
      <c r="C295" s="30" t="s">
        <v>542</v>
      </c>
      <c r="D295" s="31">
        <v>43434</v>
      </c>
      <c r="E295" s="32" t="s">
        <v>205</v>
      </c>
      <c r="F295" s="32" t="s">
        <v>206</v>
      </c>
      <c r="G295" s="32" t="s">
        <v>207</v>
      </c>
      <c r="H295" s="32" t="s">
        <v>3917</v>
      </c>
      <c r="I295" s="32" t="s">
        <v>3918</v>
      </c>
      <c r="J295" s="32" t="s">
        <v>3919</v>
      </c>
      <c r="K295" s="29" t="s">
        <v>5680</v>
      </c>
      <c r="L295" s="32" t="s">
        <v>211</v>
      </c>
      <c r="M295" s="32" t="s">
        <v>211</v>
      </c>
      <c r="N295" s="32" t="s">
        <v>851</v>
      </c>
      <c r="O295" s="32" t="s">
        <v>851</v>
      </c>
      <c r="P295" s="32" t="s">
        <v>212</v>
      </c>
      <c r="Q295" s="29">
        <v>412200</v>
      </c>
      <c r="R295" s="32" t="s">
        <v>3931</v>
      </c>
      <c r="S295" s="32" t="str">
        <f t="shared" si="12"/>
        <v>12018-000292</v>
      </c>
      <c r="T295" s="32" t="s">
        <v>4977</v>
      </c>
      <c r="U295" s="38" t="s">
        <v>1145</v>
      </c>
      <c r="V295" s="38" t="s">
        <v>1398</v>
      </c>
      <c r="W295" s="38" t="s">
        <v>1020</v>
      </c>
      <c r="X295" s="29">
        <v>1</v>
      </c>
      <c r="Y295" s="32" t="s">
        <v>476</v>
      </c>
      <c r="Z295" s="31">
        <v>20879</v>
      </c>
      <c r="AA295" s="29">
        <f t="shared" ca="1" si="13"/>
        <v>61</v>
      </c>
      <c r="AB295" s="33" t="s">
        <v>218</v>
      </c>
      <c r="AC295" s="31">
        <v>43286</v>
      </c>
      <c r="AD295" s="276">
        <v>4</v>
      </c>
      <c r="AE295" s="276">
        <v>1</v>
      </c>
      <c r="AF295" s="276">
        <v>8</v>
      </c>
      <c r="AG295" s="29">
        <v>1</v>
      </c>
      <c r="AH295" s="294">
        <v>2</v>
      </c>
      <c r="AI295" s="294"/>
      <c r="AJ295" s="294"/>
      <c r="AK295" s="358">
        <f t="shared" si="14"/>
        <v>0</v>
      </c>
      <c r="AL295" s="288"/>
      <c r="AM295" s="288"/>
      <c r="AN295" s="288"/>
      <c r="AO295" s="288"/>
      <c r="AP295" s="29">
        <v>1</v>
      </c>
      <c r="AQ295" s="31"/>
      <c r="AR295" s="29"/>
      <c r="AS295" s="31"/>
      <c r="AT295" s="31"/>
      <c r="AU295" s="381"/>
      <c r="AV295" s="381"/>
    </row>
    <row r="296" spans="1:48" s="292" customFormat="1" ht="15" customHeight="1">
      <c r="A296" s="28">
        <v>293</v>
      </c>
      <c r="B296" s="29">
        <v>2018</v>
      </c>
      <c r="C296" s="30" t="s">
        <v>615</v>
      </c>
      <c r="D296" s="31">
        <v>43434</v>
      </c>
      <c r="E296" s="32" t="s">
        <v>205</v>
      </c>
      <c r="F296" s="32" t="s">
        <v>206</v>
      </c>
      <c r="G296" s="32" t="s">
        <v>207</v>
      </c>
      <c r="H296" s="32" t="s">
        <v>3917</v>
      </c>
      <c r="I296" s="32" t="s">
        <v>3918</v>
      </c>
      <c r="J296" s="32" t="s">
        <v>3919</v>
      </c>
      <c r="K296" s="356" t="s">
        <v>5681</v>
      </c>
      <c r="L296" s="32" t="s">
        <v>211</v>
      </c>
      <c r="M296" s="32" t="s">
        <v>211</v>
      </c>
      <c r="N296" s="32" t="s">
        <v>914</v>
      </c>
      <c r="O296" s="32" t="s">
        <v>914</v>
      </c>
      <c r="P296" s="32" t="s">
        <v>212</v>
      </c>
      <c r="Q296" s="29">
        <v>233000</v>
      </c>
      <c r="R296" s="32" t="s">
        <v>3920</v>
      </c>
      <c r="S296" s="32" t="str">
        <f t="shared" si="12"/>
        <v>12018-000293</v>
      </c>
      <c r="T296" s="32" t="s">
        <v>4978</v>
      </c>
      <c r="U296" s="38" t="s">
        <v>967</v>
      </c>
      <c r="V296" s="38" t="s">
        <v>4002</v>
      </c>
      <c r="W296" s="38" t="s">
        <v>1619</v>
      </c>
      <c r="X296" s="29">
        <v>7</v>
      </c>
      <c r="Y296" s="32" t="s">
        <v>219</v>
      </c>
      <c r="Z296" s="31">
        <v>17753</v>
      </c>
      <c r="AA296" s="29">
        <f t="shared" ca="1" si="13"/>
        <v>70</v>
      </c>
      <c r="AB296" s="33" t="s">
        <v>218</v>
      </c>
      <c r="AC296" s="31">
        <v>43320</v>
      </c>
      <c r="AD296" s="276">
        <v>4</v>
      </c>
      <c r="AE296" s="276">
        <v>2</v>
      </c>
      <c r="AF296" s="276">
        <v>6</v>
      </c>
      <c r="AG296" s="29">
        <v>1</v>
      </c>
      <c r="AH296" s="294">
        <v>1</v>
      </c>
      <c r="AI296" s="294"/>
      <c r="AJ296" s="294"/>
      <c r="AK296" s="358">
        <f t="shared" si="14"/>
        <v>1</v>
      </c>
      <c r="AL296" s="288"/>
      <c r="AM296" s="288"/>
      <c r="AN296" s="288"/>
      <c r="AO296" s="288"/>
      <c r="AP296" s="29">
        <v>1</v>
      </c>
      <c r="AQ296" s="31"/>
      <c r="AR296" s="29"/>
      <c r="AS296" s="31"/>
      <c r="AT296" s="31"/>
      <c r="AU296" s="381"/>
      <c r="AV296" s="381"/>
    </row>
    <row r="297" spans="1:48" s="292" customFormat="1" ht="15" customHeight="1">
      <c r="A297" s="28">
        <v>294</v>
      </c>
      <c r="B297" s="29">
        <v>2018</v>
      </c>
      <c r="C297" s="30" t="s">
        <v>615</v>
      </c>
      <c r="D297" s="31">
        <v>43434</v>
      </c>
      <c r="E297" s="32" t="s">
        <v>205</v>
      </c>
      <c r="F297" s="32" t="s">
        <v>206</v>
      </c>
      <c r="G297" s="32" t="s">
        <v>207</v>
      </c>
      <c r="H297" s="32" t="s">
        <v>3917</v>
      </c>
      <c r="I297" s="32" t="s">
        <v>3918</v>
      </c>
      <c r="J297" s="32" t="s">
        <v>3919</v>
      </c>
      <c r="K297" s="356" t="s">
        <v>5681</v>
      </c>
      <c r="L297" s="32" t="s">
        <v>211</v>
      </c>
      <c r="M297" s="32" t="s">
        <v>211</v>
      </c>
      <c r="N297" s="32" t="s">
        <v>914</v>
      </c>
      <c r="O297" s="32" t="s">
        <v>914</v>
      </c>
      <c r="P297" s="32" t="s">
        <v>212</v>
      </c>
      <c r="Q297" s="29">
        <v>233000</v>
      </c>
      <c r="R297" s="32" t="s">
        <v>3920</v>
      </c>
      <c r="S297" s="32" t="str">
        <f t="shared" si="12"/>
        <v>12018-000294</v>
      </c>
      <c r="T297" s="32" t="s">
        <v>4979</v>
      </c>
      <c r="U297" s="38" t="s">
        <v>1060</v>
      </c>
      <c r="V297" s="38" t="s">
        <v>1452</v>
      </c>
      <c r="W297" s="38" t="s">
        <v>1669</v>
      </c>
      <c r="X297" s="29">
        <v>1</v>
      </c>
      <c r="Y297" s="32" t="s">
        <v>618</v>
      </c>
      <c r="Z297" s="31">
        <v>14613</v>
      </c>
      <c r="AA297" s="29">
        <f t="shared" ca="1" si="13"/>
        <v>78</v>
      </c>
      <c r="AB297" s="33" t="s">
        <v>218</v>
      </c>
      <c r="AC297" s="31">
        <v>43329</v>
      </c>
      <c r="AD297" s="276">
        <v>4</v>
      </c>
      <c r="AE297" s="276">
        <v>1</v>
      </c>
      <c r="AF297" s="276">
        <v>6</v>
      </c>
      <c r="AG297" s="29">
        <v>1</v>
      </c>
      <c r="AH297" s="294">
        <v>2</v>
      </c>
      <c r="AI297" s="294"/>
      <c r="AJ297" s="294"/>
      <c r="AK297" s="358">
        <f t="shared" si="14"/>
        <v>0</v>
      </c>
      <c r="AL297" s="288"/>
      <c r="AM297" s="288"/>
      <c r="AN297" s="288"/>
      <c r="AO297" s="288"/>
      <c r="AP297" s="29">
        <v>1</v>
      </c>
      <c r="AQ297" s="31"/>
      <c r="AR297" s="29"/>
      <c r="AS297" s="31"/>
      <c r="AT297" s="31"/>
      <c r="AU297" s="381"/>
      <c r="AV297" s="381"/>
    </row>
    <row r="298" spans="1:48" s="292" customFormat="1" ht="15" customHeight="1">
      <c r="A298" s="28">
        <v>295</v>
      </c>
      <c r="B298" s="29">
        <v>2018</v>
      </c>
      <c r="C298" s="30" t="s">
        <v>615</v>
      </c>
      <c r="D298" s="31">
        <v>43434</v>
      </c>
      <c r="E298" s="32" t="s">
        <v>205</v>
      </c>
      <c r="F298" s="32" t="s">
        <v>206</v>
      </c>
      <c r="G298" s="32" t="s">
        <v>207</v>
      </c>
      <c r="H298" s="32" t="s">
        <v>3917</v>
      </c>
      <c r="I298" s="32" t="s">
        <v>3918</v>
      </c>
      <c r="J298" s="32" t="s">
        <v>3919</v>
      </c>
      <c r="K298" s="356" t="s">
        <v>5681</v>
      </c>
      <c r="L298" s="32" t="s">
        <v>211</v>
      </c>
      <c r="M298" s="32" t="s">
        <v>211</v>
      </c>
      <c r="N298" s="32" t="s">
        <v>914</v>
      </c>
      <c r="O298" s="32" t="s">
        <v>914</v>
      </c>
      <c r="P298" s="32" t="s">
        <v>212</v>
      </c>
      <c r="Q298" s="29">
        <v>233000</v>
      </c>
      <c r="R298" s="32" t="s">
        <v>3920</v>
      </c>
      <c r="S298" s="32" t="str">
        <f t="shared" si="12"/>
        <v>12018-000295</v>
      </c>
      <c r="T298" s="32" t="s">
        <v>4980</v>
      </c>
      <c r="U298" s="38" t="s">
        <v>1213</v>
      </c>
      <c r="V298" s="38" t="s">
        <v>1453</v>
      </c>
      <c r="W298" s="38" t="s">
        <v>1670</v>
      </c>
      <c r="X298" s="29">
        <v>1</v>
      </c>
      <c r="Y298" s="32" t="s">
        <v>620</v>
      </c>
      <c r="Z298" s="31">
        <v>13070</v>
      </c>
      <c r="AA298" s="29">
        <f t="shared" ca="1" si="13"/>
        <v>83</v>
      </c>
      <c r="AB298" s="33" t="s">
        <v>218</v>
      </c>
      <c r="AC298" s="31">
        <v>43334</v>
      </c>
      <c r="AD298" s="276">
        <v>4</v>
      </c>
      <c r="AE298" s="276">
        <v>9</v>
      </c>
      <c r="AF298" s="276">
        <v>6</v>
      </c>
      <c r="AG298" s="29">
        <v>1</v>
      </c>
      <c r="AH298" s="294">
        <v>2</v>
      </c>
      <c r="AI298" s="294"/>
      <c r="AJ298" s="294"/>
      <c r="AK298" s="358">
        <f t="shared" si="14"/>
        <v>0</v>
      </c>
      <c r="AL298" s="288"/>
      <c r="AM298" s="288"/>
      <c r="AN298" s="288"/>
      <c r="AO298" s="288"/>
      <c r="AP298" s="29">
        <v>1</v>
      </c>
      <c r="AQ298" s="31"/>
      <c r="AR298" s="29"/>
      <c r="AS298" s="31"/>
      <c r="AT298" s="31"/>
      <c r="AU298" s="381"/>
      <c r="AV298" s="381"/>
    </row>
    <row r="299" spans="1:48" s="321" customFormat="1" ht="15" customHeight="1">
      <c r="A299" s="311">
        <v>296</v>
      </c>
      <c r="B299" s="312">
        <v>2018</v>
      </c>
      <c r="C299" s="313" t="s">
        <v>615</v>
      </c>
      <c r="D299" s="314">
        <v>43434</v>
      </c>
      <c r="E299" s="315" t="s">
        <v>205</v>
      </c>
      <c r="F299" s="315" t="s">
        <v>206</v>
      </c>
      <c r="G299" s="315" t="s">
        <v>207</v>
      </c>
      <c r="H299" s="315" t="s">
        <v>3917</v>
      </c>
      <c r="I299" s="315" t="s">
        <v>3918</v>
      </c>
      <c r="J299" s="315" t="s">
        <v>3919</v>
      </c>
      <c r="K299" s="357" t="s">
        <v>5681</v>
      </c>
      <c r="L299" s="315" t="s">
        <v>211</v>
      </c>
      <c r="M299" s="315" t="s">
        <v>211</v>
      </c>
      <c r="N299" s="315" t="s">
        <v>914</v>
      </c>
      <c r="O299" s="315" t="s">
        <v>914</v>
      </c>
      <c r="P299" s="315" t="s">
        <v>212</v>
      </c>
      <c r="Q299" s="312">
        <v>233000</v>
      </c>
      <c r="R299" s="315" t="s">
        <v>3920</v>
      </c>
      <c r="S299" s="315" t="str">
        <f t="shared" si="12"/>
        <v>12018-000296</v>
      </c>
      <c r="T299" s="315" t="s">
        <v>4981</v>
      </c>
      <c r="U299" s="318" t="s">
        <v>1296</v>
      </c>
      <c r="V299" s="318" t="s">
        <v>4477</v>
      </c>
      <c r="W299" s="318" t="s">
        <v>1514</v>
      </c>
      <c r="X299" s="312">
        <v>1</v>
      </c>
      <c r="Y299" s="315" t="s">
        <v>3848</v>
      </c>
      <c r="Z299" s="314">
        <v>14840</v>
      </c>
      <c r="AA299" s="312">
        <f t="shared" ca="1" si="13"/>
        <v>78</v>
      </c>
      <c r="AB299" s="316" t="s">
        <v>220</v>
      </c>
      <c r="AC299" s="314">
        <v>43343</v>
      </c>
      <c r="AD299" s="41">
        <v>4</v>
      </c>
      <c r="AE299" s="41">
        <v>1</v>
      </c>
      <c r="AF299" s="41">
        <v>6</v>
      </c>
      <c r="AG299" s="312">
        <v>1</v>
      </c>
      <c r="AH299" s="319">
        <v>2</v>
      </c>
      <c r="AI299" s="319">
        <v>2</v>
      </c>
      <c r="AJ299" s="319">
        <v>1</v>
      </c>
      <c r="AK299" s="359">
        <f t="shared" si="14"/>
        <v>1</v>
      </c>
      <c r="AL299" s="320"/>
      <c r="AM299" s="320"/>
      <c r="AN299" s="320"/>
      <c r="AO299" s="320"/>
      <c r="AP299" s="312">
        <v>2</v>
      </c>
      <c r="AQ299" s="314">
        <v>43427</v>
      </c>
      <c r="AR299" s="312">
        <v>5</v>
      </c>
      <c r="AS299" s="314"/>
      <c r="AT299" s="314"/>
      <c r="AU299" s="382" t="s">
        <v>5812</v>
      </c>
      <c r="AV299" s="383">
        <v>43427</v>
      </c>
    </row>
    <row r="300" spans="1:48" s="292" customFormat="1" ht="15" customHeight="1">
      <c r="A300" s="28">
        <v>297</v>
      </c>
      <c r="B300" s="29">
        <v>2018</v>
      </c>
      <c r="C300" s="30" t="s">
        <v>615</v>
      </c>
      <c r="D300" s="31">
        <v>43434</v>
      </c>
      <c r="E300" s="32" t="s">
        <v>205</v>
      </c>
      <c r="F300" s="32" t="s">
        <v>206</v>
      </c>
      <c r="G300" s="32" t="s">
        <v>207</v>
      </c>
      <c r="H300" s="32" t="s">
        <v>3917</v>
      </c>
      <c r="I300" s="32" t="s">
        <v>3918</v>
      </c>
      <c r="J300" s="32" t="s">
        <v>3919</v>
      </c>
      <c r="K300" s="356" t="s">
        <v>5681</v>
      </c>
      <c r="L300" s="32" t="s">
        <v>211</v>
      </c>
      <c r="M300" s="32" t="s">
        <v>211</v>
      </c>
      <c r="N300" s="32" t="s">
        <v>914</v>
      </c>
      <c r="O300" s="32" t="s">
        <v>914</v>
      </c>
      <c r="P300" s="32" t="s">
        <v>212</v>
      </c>
      <c r="Q300" s="29">
        <v>233000</v>
      </c>
      <c r="R300" s="32" t="s">
        <v>3920</v>
      </c>
      <c r="S300" s="32" t="str">
        <f t="shared" si="12"/>
        <v>12018-000297</v>
      </c>
      <c r="T300" s="32" t="s">
        <v>4982</v>
      </c>
      <c r="U300" s="38" t="s">
        <v>4983</v>
      </c>
      <c r="V300" s="38" t="s">
        <v>995</v>
      </c>
      <c r="W300" s="38" t="s">
        <v>4984</v>
      </c>
      <c r="X300" s="29">
        <v>1</v>
      </c>
      <c r="Y300" s="32" t="s">
        <v>4985</v>
      </c>
      <c r="Z300" s="31">
        <v>13993</v>
      </c>
      <c r="AA300" s="29">
        <f t="shared" ca="1" si="13"/>
        <v>80</v>
      </c>
      <c r="AB300" s="33" t="s">
        <v>218</v>
      </c>
      <c r="AC300" s="31">
        <v>43320</v>
      </c>
      <c r="AD300" s="276">
        <v>4</v>
      </c>
      <c r="AE300" s="276">
        <v>1</v>
      </c>
      <c r="AF300" s="276">
        <v>6</v>
      </c>
      <c r="AG300" s="29">
        <v>1</v>
      </c>
      <c r="AH300" s="294">
        <v>2</v>
      </c>
      <c r="AI300" s="294"/>
      <c r="AJ300" s="294"/>
      <c r="AK300" s="358">
        <f t="shared" si="14"/>
        <v>0</v>
      </c>
      <c r="AL300" s="288"/>
      <c r="AM300" s="288"/>
      <c r="AN300" s="288"/>
      <c r="AO300" s="288"/>
      <c r="AP300" s="29">
        <v>1</v>
      </c>
      <c r="AQ300" s="31">
        <v>43329</v>
      </c>
      <c r="AR300" s="29">
        <v>10</v>
      </c>
      <c r="AS300" s="31"/>
      <c r="AT300" s="31"/>
      <c r="AU300" s="381"/>
      <c r="AV300" s="381"/>
    </row>
    <row r="301" spans="1:48" s="292" customFormat="1" ht="15" customHeight="1">
      <c r="A301" s="28">
        <v>298</v>
      </c>
      <c r="B301" s="29">
        <v>2018</v>
      </c>
      <c r="C301" s="30" t="s">
        <v>615</v>
      </c>
      <c r="D301" s="31">
        <v>43434</v>
      </c>
      <c r="E301" s="32" t="s">
        <v>205</v>
      </c>
      <c r="F301" s="32" t="s">
        <v>206</v>
      </c>
      <c r="G301" s="32" t="s">
        <v>207</v>
      </c>
      <c r="H301" s="32" t="s">
        <v>3917</v>
      </c>
      <c r="I301" s="32" t="s">
        <v>3918</v>
      </c>
      <c r="J301" s="32" t="s">
        <v>3919</v>
      </c>
      <c r="K301" s="356" t="s">
        <v>5681</v>
      </c>
      <c r="L301" s="32" t="s">
        <v>211</v>
      </c>
      <c r="M301" s="32" t="s">
        <v>211</v>
      </c>
      <c r="N301" s="32" t="s">
        <v>914</v>
      </c>
      <c r="O301" s="32" t="s">
        <v>914</v>
      </c>
      <c r="P301" s="32" t="s">
        <v>212</v>
      </c>
      <c r="Q301" s="29">
        <v>233000</v>
      </c>
      <c r="R301" s="32" t="s">
        <v>3920</v>
      </c>
      <c r="S301" s="32" t="str">
        <f t="shared" si="12"/>
        <v>12018-000298</v>
      </c>
      <c r="T301" s="32" t="s">
        <v>4986</v>
      </c>
      <c r="U301" s="38" t="s">
        <v>1214</v>
      </c>
      <c r="V301" s="38" t="s">
        <v>1454</v>
      </c>
      <c r="W301" s="38" t="s">
        <v>1323</v>
      </c>
      <c r="X301" s="29">
        <v>1</v>
      </c>
      <c r="Y301" s="32" t="s">
        <v>623</v>
      </c>
      <c r="Z301" s="31">
        <v>15585</v>
      </c>
      <c r="AA301" s="29">
        <f t="shared" ca="1" si="13"/>
        <v>76</v>
      </c>
      <c r="AB301" s="33" t="s">
        <v>220</v>
      </c>
      <c r="AC301" s="31">
        <v>43335</v>
      </c>
      <c r="AD301" s="276">
        <v>4</v>
      </c>
      <c r="AE301" s="276">
        <v>1</v>
      </c>
      <c r="AF301" s="276">
        <v>6</v>
      </c>
      <c r="AG301" s="29">
        <v>1</v>
      </c>
      <c r="AH301" s="294">
        <v>2</v>
      </c>
      <c r="AI301" s="294"/>
      <c r="AJ301" s="294"/>
      <c r="AK301" s="358">
        <f t="shared" si="14"/>
        <v>0</v>
      </c>
      <c r="AL301" s="288"/>
      <c r="AM301" s="288"/>
      <c r="AN301" s="288"/>
      <c r="AO301" s="288"/>
      <c r="AP301" s="29">
        <v>1</v>
      </c>
      <c r="AQ301" s="31"/>
      <c r="AR301" s="29"/>
      <c r="AS301" s="31"/>
      <c r="AT301" s="31"/>
      <c r="AU301" s="381"/>
      <c r="AV301" s="381"/>
    </row>
    <row r="302" spans="1:48" s="321" customFormat="1" ht="15" customHeight="1">
      <c r="A302" s="311">
        <v>299</v>
      </c>
      <c r="B302" s="312">
        <v>2018</v>
      </c>
      <c r="C302" s="313" t="s">
        <v>615</v>
      </c>
      <c r="D302" s="314">
        <v>43434</v>
      </c>
      <c r="E302" s="315" t="s">
        <v>205</v>
      </c>
      <c r="F302" s="315" t="s">
        <v>206</v>
      </c>
      <c r="G302" s="315" t="s">
        <v>207</v>
      </c>
      <c r="H302" s="315" t="s">
        <v>3917</v>
      </c>
      <c r="I302" s="315" t="s">
        <v>3918</v>
      </c>
      <c r="J302" s="315" t="s">
        <v>3919</v>
      </c>
      <c r="K302" s="357" t="s">
        <v>5681</v>
      </c>
      <c r="L302" s="315" t="s">
        <v>211</v>
      </c>
      <c r="M302" s="315" t="s">
        <v>211</v>
      </c>
      <c r="N302" s="315" t="s">
        <v>914</v>
      </c>
      <c r="O302" s="315" t="s">
        <v>914</v>
      </c>
      <c r="P302" s="315" t="s">
        <v>212</v>
      </c>
      <c r="Q302" s="312">
        <v>233000</v>
      </c>
      <c r="R302" s="315" t="s">
        <v>3920</v>
      </c>
      <c r="S302" s="315" t="str">
        <f t="shared" si="12"/>
        <v>12018-000299</v>
      </c>
      <c r="T302" s="315" t="s">
        <v>4987</v>
      </c>
      <c r="U302" s="318" t="s">
        <v>4988</v>
      </c>
      <c r="V302" s="318" t="s">
        <v>1020</v>
      </c>
      <c r="W302" s="318" t="s">
        <v>1411</v>
      </c>
      <c r="X302" s="312">
        <v>1</v>
      </c>
      <c r="Y302" s="315" t="s">
        <v>4989</v>
      </c>
      <c r="Z302" s="314">
        <v>17860</v>
      </c>
      <c r="AA302" s="312">
        <f t="shared" ca="1" si="13"/>
        <v>70</v>
      </c>
      <c r="AB302" s="316" t="s">
        <v>218</v>
      </c>
      <c r="AC302" s="314">
        <v>43326</v>
      </c>
      <c r="AD302" s="41">
        <v>4</v>
      </c>
      <c r="AE302" s="41">
        <v>1</v>
      </c>
      <c r="AF302" s="41">
        <v>6</v>
      </c>
      <c r="AG302" s="312">
        <v>1</v>
      </c>
      <c r="AH302" s="319">
        <v>2</v>
      </c>
      <c r="AI302" s="319"/>
      <c r="AJ302" s="319"/>
      <c r="AK302" s="359">
        <f t="shared" si="14"/>
        <v>0</v>
      </c>
      <c r="AL302" s="320"/>
      <c r="AM302" s="320"/>
      <c r="AN302" s="320"/>
      <c r="AO302" s="320"/>
      <c r="AP302" s="312">
        <v>2</v>
      </c>
      <c r="AQ302" s="314">
        <v>43434</v>
      </c>
      <c r="AR302" s="312">
        <v>11</v>
      </c>
      <c r="AS302" s="314"/>
      <c r="AT302" s="314"/>
      <c r="AU302" s="382" t="s">
        <v>5811</v>
      </c>
      <c r="AV302" s="383">
        <v>43434</v>
      </c>
    </row>
    <row r="303" spans="1:48" s="292" customFormat="1" ht="15" customHeight="1">
      <c r="A303" s="28">
        <v>300</v>
      </c>
      <c r="B303" s="29">
        <v>2018</v>
      </c>
      <c r="C303" s="30" t="s">
        <v>693</v>
      </c>
      <c r="D303" s="31">
        <v>43434</v>
      </c>
      <c r="E303" s="32" t="s">
        <v>205</v>
      </c>
      <c r="F303" s="32" t="s">
        <v>206</v>
      </c>
      <c r="G303" s="32" t="s">
        <v>207</v>
      </c>
      <c r="H303" s="32" t="s">
        <v>3917</v>
      </c>
      <c r="I303" s="32" t="s">
        <v>3918</v>
      </c>
      <c r="J303" s="32" t="s">
        <v>3919</v>
      </c>
      <c r="K303" s="356" t="s">
        <v>5681</v>
      </c>
      <c r="L303" s="32" t="s">
        <v>211</v>
      </c>
      <c r="M303" s="32" t="s">
        <v>211</v>
      </c>
      <c r="N303" s="32" t="s">
        <v>914</v>
      </c>
      <c r="O303" s="32" t="s">
        <v>914</v>
      </c>
      <c r="P303" s="32" t="s">
        <v>212</v>
      </c>
      <c r="Q303" s="29">
        <v>233000</v>
      </c>
      <c r="R303" s="32" t="s">
        <v>3920</v>
      </c>
      <c r="S303" s="32" t="str">
        <f t="shared" si="12"/>
        <v>12018-000300</v>
      </c>
      <c r="T303" s="32" t="s">
        <v>4990</v>
      </c>
      <c r="U303" s="38" t="s">
        <v>3993</v>
      </c>
      <c r="V303" s="38" t="s">
        <v>4969</v>
      </c>
      <c r="W303" s="38" t="s">
        <v>4991</v>
      </c>
      <c r="X303" s="29">
        <v>7</v>
      </c>
      <c r="Y303" s="32" t="s">
        <v>219</v>
      </c>
      <c r="Z303" s="31" t="s">
        <v>219</v>
      </c>
      <c r="AA303" s="29">
        <v>60</v>
      </c>
      <c r="AB303" s="33" t="s">
        <v>218</v>
      </c>
      <c r="AC303" s="31">
        <v>43353</v>
      </c>
      <c r="AD303" s="276">
        <v>4</v>
      </c>
      <c r="AE303" s="276">
        <v>2</v>
      </c>
      <c r="AF303" s="276">
        <v>8</v>
      </c>
      <c r="AG303" s="29">
        <v>1</v>
      </c>
      <c r="AH303" s="294">
        <v>1</v>
      </c>
      <c r="AI303" s="294"/>
      <c r="AJ303" s="294"/>
      <c r="AK303" s="358">
        <f t="shared" si="14"/>
        <v>1</v>
      </c>
      <c r="AL303" s="288"/>
      <c r="AM303" s="288"/>
      <c r="AN303" s="288"/>
      <c r="AO303" s="288"/>
      <c r="AP303" s="29">
        <v>1</v>
      </c>
      <c r="AQ303" s="31"/>
      <c r="AR303" s="29"/>
      <c r="AS303" s="31"/>
      <c r="AT303" s="31"/>
      <c r="AU303" s="381"/>
      <c r="AV303" s="381"/>
    </row>
    <row r="304" spans="1:48" s="292" customFormat="1" ht="15" customHeight="1">
      <c r="A304" s="28">
        <v>301</v>
      </c>
      <c r="B304" s="29">
        <v>2018</v>
      </c>
      <c r="C304" s="30" t="s">
        <v>693</v>
      </c>
      <c r="D304" s="31">
        <v>43434</v>
      </c>
      <c r="E304" s="32" t="s">
        <v>205</v>
      </c>
      <c r="F304" s="32" t="s">
        <v>206</v>
      </c>
      <c r="G304" s="32" t="s">
        <v>207</v>
      </c>
      <c r="H304" s="32" t="s">
        <v>3917</v>
      </c>
      <c r="I304" s="32" t="s">
        <v>3918</v>
      </c>
      <c r="J304" s="32" t="s">
        <v>3919</v>
      </c>
      <c r="K304" s="356" t="s">
        <v>5681</v>
      </c>
      <c r="L304" s="32" t="s">
        <v>211</v>
      </c>
      <c r="M304" s="32" t="s">
        <v>211</v>
      </c>
      <c r="N304" s="32" t="s">
        <v>914</v>
      </c>
      <c r="O304" s="32" t="s">
        <v>914</v>
      </c>
      <c r="P304" s="32" t="s">
        <v>212</v>
      </c>
      <c r="Q304" s="29">
        <v>233000</v>
      </c>
      <c r="R304" s="32" t="s">
        <v>3920</v>
      </c>
      <c r="S304" s="32" t="str">
        <f t="shared" si="12"/>
        <v>12018-000301</v>
      </c>
      <c r="T304" s="32" t="s">
        <v>4992</v>
      </c>
      <c r="U304" s="38" t="s">
        <v>4993</v>
      </c>
      <c r="V304" s="38" t="s">
        <v>4994</v>
      </c>
      <c r="W304" s="38" t="s">
        <v>4995</v>
      </c>
      <c r="X304" s="29">
        <v>7</v>
      </c>
      <c r="Y304" s="32" t="s">
        <v>219</v>
      </c>
      <c r="Z304" s="31" t="s">
        <v>219</v>
      </c>
      <c r="AA304" s="29">
        <v>60</v>
      </c>
      <c r="AB304" s="33" t="s">
        <v>218</v>
      </c>
      <c r="AC304" s="31">
        <v>43354</v>
      </c>
      <c r="AD304" s="276">
        <v>4</v>
      </c>
      <c r="AE304" s="276">
        <v>2</v>
      </c>
      <c r="AF304" s="276">
        <v>8</v>
      </c>
      <c r="AG304" s="29">
        <v>1</v>
      </c>
      <c r="AH304" s="294">
        <v>1</v>
      </c>
      <c r="AI304" s="294"/>
      <c r="AJ304" s="294"/>
      <c r="AK304" s="358">
        <f t="shared" si="14"/>
        <v>1</v>
      </c>
      <c r="AL304" s="288"/>
      <c r="AM304" s="288"/>
      <c r="AN304" s="288"/>
      <c r="AO304" s="288"/>
      <c r="AP304" s="29">
        <v>1</v>
      </c>
      <c r="AQ304" s="31"/>
      <c r="AR304" s="29"/>
      <c r="AS304" s="31"/>
      <c r="AT304" s="31"/>
      <c r="AU304" s="381"/>
      <c r="AV304" s="381"/>
    </row>
    <row r="305" spans="1:48" s="292" customFormat="1" ht="15" customHeight="1">
      <c r="A305" s="28">
        <v>302</v>
      </c>
      <c r="B305" s="29">
        <v>2018</v>
      </c>
      <c r="C305" s="30" t="s">
        <v>693</v>
      </c>
      <c r="D305" s="31">
        <v>43434</v>
      </c>
      <c r="E305" s="32" t="s">
        <v>205</v>
      </c>
      <c r="F305" s="32" t="s">
        <v>206</v>
      </c>
      <c r="G305" s="32" t="s">
        <v>207</v>
      </c>
      <c r="H305" s="32" t="s">
        <v>3917</v>
      </c>
      <c r="I305" s="32" t="s">
        <v>3918</v>
      </c>
      <c r="J305" s="32" t="s">
        <v>3919</v>
      </c>
      <c r="K305" s="356" t="s">
        <v>5681</v>
      </c>
      <c r="L305" s="32" t="s">
        <v>211</v>
      </c>
      <c r="M305" s="32" t="s">
        <v>211</v>
      </c>
      <c r="N305" s="32" t="s">
        <v>914</v>
      </c>
      <c r="O305" s="32" t="s">
        <v>914</v>
      </c>
      <c r="P305" s="32" t="s">
        <v>212</v>
      </c>
      <c r="Q305" s="29">
        <v>233000</v>
      </c>
      <c r="R305" s="32" t="s">
        <v>3920</v>
      </c>
      <c r="S305" s="32" t="str">
        <f t="shared" si="12"/>
        <v>12018-000302</v>
      </c>
      <c r="T305" s="32" t="s">
        <v>4996</v>
      </c>
      <c r="U305" s="38" t="s">
        <v>1247</v>
      </c>
      <c r="V305" s="38" t="s">
        <v>1479</v>
      </c>
      <c r="W305" s="38" t="s">
        <v>994</v>
      </c>
      <c r="X305" s="29">
        <v>1</v>
      </c>
      <c r="Y305" s="32" t="s">
        <v>697</v>
      </c>
      <c r="Z305" s="31">
        <v>14809</v>
      </c>
      <c r="AA305" s="29">
        <f t="shared" ref="AA305:AA310" ca="1" si="15">+DATEDIF(Z305,TODAY(),"y")</f>
        <v>78</v>
      </c>
      <c r="AB305" s="33" t="s">
        <v>218</v>
      </c>
      <c r="AC305" s="31">
        <v>43348</v>
      </c>
      <c r="AD305" s="276">
        <v>4</v>
      </c>
      <c r="AE305" s="276">
        <v>11</v>
      </c>
      <c r="AF305" s="276">
        <v>5</v>
      </c>
      <c r="AG305" s="29">
        <v>1</v>
      </c>
      <c r="AH305" s="294">
        <v>2</v>
      </c>
      <c r="AI305" s="294"/>
      <c r="AJ305" s="294"/>
      <c r="AK305" s="358">
        <f t="shared" si="14"/>
        <v>0</v>
      </c>
      <c r="AL305" s="288"/>
      <c r="AM305" s="288"/>
      <c r="AN305" s="288"/>
      <c r="AO305" s="288"/>
      <c r="AP305" s="29">
        <v>1</v>
      </c>
      <c r="AQ305" s="31"/>
      <c r="AR305" s="29"/>
      <c r="AS305" s="31"/>
      <c r="AT305" s="31"/>
      <c r="AU305" s="381"/>
      <c r="AV305" s="381"/>
    </row>
    <row r="306" spans="1:48" s="292" customFormat="1" ht="15" customHeight="1">
      <c r="A306" s="28">
        <v>303</v>
      </c>
      <c r="B306" s="29">
        <v>2018</v>
      </c>
      <c r="C306" s="30" t="s">
        <v>693</v>
      </c>
      <c r="D306" s="31">
        <v>43434</v>
      </c>
      <c r="E306" s="32" t="s">
        <v>205</v>
      </c>
      <c r="F306" s="32" t="s">
        <v>206</v>
      </c>
      <c r="G306" s="32" t="s">
        <v>207</v>
      </c>
      <c r="H306" s="32" t="s">
        <v>3917</v>
      </c>
      <c r="I306" s="32" t="s">
        <v>3918</v>
      </c>
      <c r="J306" s="32" t="s">
        <v>3919</v>
      </c>
      <c r="K306" s="29" t="s">
        <v>5075</v>
      </c>
      <c r="L306" s="32" t="s">
        <v>211</v>
      </c>
      <c r="M306" s="32" t="s">
        <v>211</v>
      </c>
      <c r="N306" s="32" t="s">
        <v>3832</v>
      </c>
      <c r="O306" s="32" t="s">
        <v>3832</v>
      </c>
      <c r="P306" s="32" t="s">
        <v>212</v>
      </c>
      <c r="Q306" s="29">
        <v>412000</v>
      </c>
      <c r="R306" s="32" t="s">
        <v>3927</v>
      </c>
      <c r="S306" s="32" t="str">
        <f t="shared" si="12"/>
        <v>12018-000303</v>
      </c>
      <c r="T306" s="32" t="s">
        <v>4997</v>
      </c>
      <c r="U306" s="38" t="s">
        <v>1081</v>
      </c>
      <c r="V306" s="38" t="s">
        <v>1021</v>
      </c>
      <c r="W306" s="38" t="s">
        <v>1347</v>
      </c>
      <c r="X306" s="29">
        <v>1</v>
      </c>
      <c r="Y306" s="32" t="s">
        <v>324</v>
      </c>
      <c r="Z306" s="31">
        <v>19968</v>
      </c>
      <c r="AA306" s="29">
        <f t="shared" ca="1" si="15"/>
        <v>64</v>
      </c>
      <c r="AB306" s="33" t="s">
        <v>220</v>
      </c>
      <c r="AC306" s="31">
        <v>43351</v>
      </c>
      <c r="AD306" s="276">
        <v>4</v>
      </c>
      <c r="AE306" s="276">
        <v>1</v>
      </c>
      <c r="AF306" s="276">
        <v>8</v>
      </c>
      <c r="AG306" s="29">
        <v>1</v>
      </c>
      <c r="AH306" s="294">
        <v>2</v>
      </c>
      <c r="AI306" s="294"/>
      <c r="AJ306" s="294"/>
      <c r="AK306" s="358">
        <f t="shared" si="14"/>
        <v>0</v>
      </c>
      <c r="AL306" s="288"/>
      <c r="AM306" s="288"/>
      <c r="AN306" s="288"/>
      <c r="AO306" s="288"/>
      <c r="AP306" s="29">
        <v>1</v>
      </c>
      <c r="AQ306" s="31"/>
      <c r="AR306" s="29"/>
      <c r="AS306" s="31"/>
      <c r="AT306" s="31"/>
      <c r="AU306" s="381"/>
      <c r="AV306" s="381"/>
    </row>
    <row r="307" spans="1:48" s="292" customFormat="1" ht="15" customHeight="1">
      <c r="A307" s="28">
        <v>304</v>
      </c>
      <c r="B307" s="29">
        <v>2018</v>
      </c>
      <c r="C307" s="30" t="s">
        <v>693</v>
      </c>
      <c r="D307" s="31">
        <v>43434</v>
      </c>
      <c r="E307" s="32" t="s">
        <v>205</v>
      </c>
      <c r="F307" s="32" t="s">
        <v>206</v>
      </c>
      <c r="G307" s="32" t="s">
        <v>207</v>
      </c>
      <c r="H307" s="32" t="s">
        <v>3917</v>
      </c>
      <c r="I307" s="32" t="s">
        <v>3918</v>
      </c>
      <c r="J307" s="32" t="s">
        <v>3919</v>
      </c>
      <c r="K307" s="356" t="s">
        <v>5681</v>
      </c>
      <c r="L307" s="32" t="s">
        <v>211</v>
      </c>
      <c r="M307" s="32" t="s">
        <v>211</v>
      </c>
      <c r="N307" s="32" t="s">
        <v>914</v>
      </c>
      <c r="O307" s="32" t="s">
        <v>914</v>
      </c>
      <c r="P307" s="32" t="s">
        <v>212</v>
      </c>
      <c r="Q307" s="29">
        <v>233000</v>
      </c>
      <c r="R307" s="32" t="s">
        <v>3920</v>
      </c>
      <c r="S307" s="32" t="str">
        <f t="shared" si="12"/>
        <v>12018-000304</v>
      </c>
      <c r="T307" s="32" t="s">
        <v>4998</v>
      </c>
      <c r="U307" s="38" t="s">
        <v>4999</v>
      </c>
      <c r="V307" s="38" t="s">
        <v>4196</v>
      </c>
      <c r="W307" s="38" t="s">
        <v>5000</v>
      </c>
      <c r="X307" s="29">
        <v>1</v>
      </c>
      <c r="Y307" s="32" t="s">
        <v>706</v>
      </c>
      <c r="Z307" s="31">
        <v>14219</v>
      </c>
      <c r="AA307" s="29">
        <f t="shared" ca="1" si="15"/>
        <v>80</v>
      </c>
      <c r="AB307" s="33" t="s">
        <v>220</v>
      </c>
      <c r="AC307" s="31">
        <v>43367</v>
      </c>
      <c r="AD307" s="276">
        <v>4</v>
      </c>
      <c r="AE307" s="276">
        <v>11</v>
      </c>
      <c r="AF307" s="276">
        <v>4</v>
      </c>
      <c r="AG307" s="29">
        <v>1</v>
      </c>
      <c r="AH307" s="294">
        <v>2</v>
      </c>
      <c r="AI307" s="294"/>
      <c r="AJ307" s="294"/>
      <c r="AK307" s="358">
        <f t="shared" si="14"/>
        <v>0</v>
      </c>
      <c r="AL307" s="288"/>
      <c r="AM307" s="288"/>
      <c r="AN307" s="288"/>
      <c r="AO307" s="288"/>
      <c r="AP307" s="29">
        <v>1</v>
      </c>
      <c r="AQ307" s="31"/>
      <c r="AR307" s="29"/>
      <c r="AS307" s="31"/>
      <c r="AT307" s="31"/>
      <c r="AU307" s="381"/>
      <c r="AV307" s="381"/>
    </row>
    <row r="308" spans="1:48" s="292" customFormat="1" ht="15" customHeight="1">
      <c r="A308" s="28">
        <v>305</v>
      </c>
      <c r="B308" s="29">
        <v>2018</v>
      </c>
      <c r="C308" s="30" t="s">
        <v>693</v>
      </c>
      <c r="D308" s="31">
        <v>43434</v>
      </c>
      <c r="E308" s="32" t="s">
        <v>205</v>
      </c>
      <c r="F308" s="32" t="s">
        <v>206</v>
      </c>
      <c r="G308" s="32" t="s">
        <v>207</v>
      </c>
      <c r="H308" s="32" t="s">
        <v>3917</v>
      </c>
      <c r="I308" s="32" t="s">
        <v>3918</v>
      </c>
      <c r="J308" s="32" t="s">
        <v>3919</v>
      </c>
      <c r="K308" s="356" t="s">
        <v>5681</v>
      </c>
      <c r="L308" s="32" t="s">
        <v>211</v>
      </c>
      <c r="M308" s="32" t="s">
        <v>211</v>
      </c>
      <c r="N308" s="32" t="s">
        <v>914</v>
      </c>
      <c r="O308" s="32" t="s">
        <v>914</v>
      </c>
      <c r="P308" s="32" t="s">
        <v>212</v>
      </c>
      <c r="Q308" s="29">
        <v>233000</v>
      </c>
      <c r="R308" s="32" t="s">
        <v>3920</v>
      </c>
      <c r="S308" s="32" t="str">
        <f t="shared" si="12"/>
        <v>12018-000305</v>
      </c>
      <c r="T308" s="32" t="s">
        <v>5001</v>
      </c>
      <c r="U308" s="38" t="s">
        <v>5002</v>
      </c>
      <c r="V308" s="38" t="s">
        <v>5003</v>
      </c>
      <c r="W308" s="38" t="s">
        <v>1699</v>
      </c>
      <c r="X308" s="29">
        <v>1</v>
      </c>
      <c r="Y308" s="32" t="s">
        <v>701</v>
      </c>
      <c r="Z308" s="31">
        <v>16622</v>
      </c>
      <c r="AA308" s="29">
        <f t="shared" ca="1" si="15"/>
        <v>73</v>
      </c>
      <c r="AB308" s="33" t="s">
        <v>220</v>
      </c>
      <c r="AC308" s="31">
        <v>43357</v>
      </c>
      <c r="AD308" s="276">
        <v>4</v>
      </c>
      <c r="AE308" s="276">
        <v>11</v>
      </c>
      <c r="AF308" s="276">
        <v>4</v>
      </c>
      <c r="AG308" s="29">
        <v>1</v>
      </c>
      <c r="AH308" s="294">
        <v>2</v>
      </c>
      <c r="AI308" s="294"/>
      <c r="AJ308" s="294"/>
      <c r="AK308" s="358">
        <f t="shared" si="14"/>
        <v>0</v>
      </c>
      <c r="AL308" s="288"/>
      <c r="AM308" s="288"/>
      <c r="AN308" s="288"/>
      <c r="AO308" s="288"/>
      <c r="AP308" s="29">
        <v>2</v>
      </c>
      <c r="AQ308" s="31">
        <v>43394</v>
      </c>
      <c r="AR308" s="29">
        <v>6</v>
      </c>
      <c r="AS308" s="31"/>
      <c r="AT308" s="376">
        <v>43394</v>
      </c>
      <c r="AU308" s="381"/>
      <c r="AV308" s="381"/>
    </row>
    <row r="309" spans="1:48" s="292" customFormat="1">
      <c r="A309" s="28">
        <v>306</v>
      </c>
      <c r="B309" s="29">
        <v>2018</v>
      </c>
      <c r="C309" s="30" t="s">
        <v>693</v>
      </c>
      <c r="D309" s="31">
        <v>43434</v>
      </c>
      <c r="E309" s="32" t="s">
        <v>205</v>
      </c>
      <c r="F309" s="32" t="s">
        <v>206</v>
      </c>
      <c r="G309" s="32" t="s">
        <v>207</v>
      </c>
      <c r="H309" s="32" t="s">
        <v>3917</v>
      </c>
      <c r="I309" s="32" t="s">
        <v>3918</v>
      </c>
      <c r="J309" s="32" t="s">
        <v>3919</v>
      </c>
      <c r="K309" s="356" t="s">
        <v>5681</v>
      </c>
      <c r="L309" s="32" t="s">
        <v>211</v>
      </c>
      <c r="M309" s="32" t="s">
        <v>211</v>
      </c>
      <c r="N309" s="32" t="s">
        <v>914</v>
      </c>
      <c r="O309" s="32" t="s">
        <v>914</v>
      </c>
      <c r="P309" s="32" t="s">
        <v>212</v>
      </c>
      <c r="Q309" s="29">
        <v>233000</v>
      </c>
      <c r="R309" s="32" t="s">
        <v>3920</v>
      </c>
      <c r="S309" s="32" t="str">
        <f t="shared" si="12"/>
        <v>12018-000306</v>
      </c>
      <c r="T309" s="32" t="s">
        <v>5004</v>
      </c>
      <c r="U309" s="38" t="s">
        <v>5005</v>
      </c>
      <c r="V309" s="38" t="s">
        <v>935</v>
      </c>
      <c r="W309" s="38" t="s">
        <v>1698</v>
      </c>
      <c r="X309" s="29">
        <v>1</v>
      </c>
      <c r="Y309" s="32" t="s">
        <v>5006</v>
      </c>
      <c r="Z309" s="31">
        <v>12756</v>
      </c>
      <c r="AA309" s="29">
        <f t="shared" ca="1" si="15"/>
        <v>84</v>
      </c>
      <c r="AB309" s="33" t="s">
        <v>220</v>
      </c>
      <c r="AC309" s="31">
        <v>43355</v>
      </c>
      <c r="AD309" s="276">
        <v>4</v>
      </c>
      <c r="AE309" s="276">
        <v>2</v>
      </c>
      <c r="AF309" s="276">
        <v>4</v>
      </c>
      <c r="AG309" s="29">
        <v>1</v>
      </c>
      <c r="AH309" s="294">
        <v>2</v>
      </c>
      <c r="AI309" s="294"/>
      <c r="AJ309" s="294"/>
      <c r="AK309" s="358">
        <f t="shared" si="14"/>
        <v>0</v>
      </c>
      <c r="AL309" s="31"/>
      <c r="AM309" s="288"/>
      <c r="AN309" s="288"/>
      <c r="AO309" s="288"/>
      <c r="AP309" s="29">
        <v>2</v>
      </c>
      <c r="AQ309" s="31">
        <v>43397</v>
      </c>
      <c r="AR309" s="29">
        <v>12</v>
      </c>
      <c r="AS309" s="31"/>
      <c r="AT309" s="11"/>
      <c r="AU309" s="381"/>
      <c r="AV309" s="381"/>
    </row>
    <row r="310" spans="1:48" s="292" customFormat="1">
      <c r="A310" s="28">
        <v>307</v>
      </c>
      <c r="B310" s="29">
        <v>2018</v>
      </c>
      <c r="C310" s="30" t="s">
        <v>693</v>
      </c>
      <c r="D310" s="31">
        <v>43434</v>
      </c>
      <c r="E310" s="32" t="s">
        <v>205</v>
      </c>
      <c r="F310" s="32" t="s">
        <v>206</v>
      </c>
      <c r="G310" s="32" t="s">
        <v>207</v>
      </c>
      <c r="H310" s="32" t="s">
        <v>3917</v>
      </c>
      <c r="I310" s="32" t="s">
        <v>3918</v>
      </c>
      <c r="J310" s="32" t="s">
        <v>3919</v>
      </c>
      <c r="K310" s="356" t="s">
        <v>5681</v>
      </c>
      <c r="L310" s="32" t="s">
        <v>211</v>
      </c>
      <c r="M310" s="32" t="s">
        <v>211</v>
      </c>
      <c r="N310" s="32" t="s">
        <v>914</v>
      </c>
      <c r="O310" s="32" t="s">
        <v>914</v>
      </c>
      <c r="P310" s="32" t="s">
        <v>212</v>
      </c>
      <c r="Q310" s="29">
        <v>233000</v>
      </c>
      <c r="R310" s="32" t="s">
        <v>3920</v>
      </c>
      <c r="S310" s="32" t="str">
        <f t="shared" si="12"/>
        <v>12018-000307</v>
      </c>
      <c r="T310" s="32" t="s">
        <v>5007</v>
      </c>
      <c r="U310" s="38" t="s">
        <v>1246</v>
      </c>
      <c r="V310" s="38" t="s">
        <v>4540</v>
      </c>
      <c r="W310" s="38" t="s">
        <v>919</v>
      </c>
      <c r="X310" s="29">
        <v>1</v>
      </c>
      <c r="Y310" s="32" t="s">
        <v>695</v>
      </c>
      <c r="Z310" s="31">
        <v>15521</v>
      </c>
      <c r="AA310" s="29">
        <f t="shared" ca="1" si="15"/>
        <v>76</v>
      </c>
      <c r="AB310" s="33" t="s">
        <v>220</v>
      </c>
      <c r="AC310" s="31">
        <v>43347</v>
      </c>
      <c r="AD310" s="276">
        <v>4</v>
      </c>
      <c r="AE310" s="276">
        <v>1</v>
      </c>
      <c r="AF310" s="276">
        <v>4</v>
      </c>
      <c r="AG310" s="29">
        <v>1</v>
      </c>
      <c r="AH310" s="294">
        <v>2</v>
      </c>
      <c r="AI310" s="294"/>
      <c r="AJ310" s="294"/>
      <c r="AK310" s="358">
        <f t="shared" si="14"/>
        <v>0</v>
      </c>
      <c r="AL310" s="31"/>
      <c r="AM310" s="288"/>
      <c r="AN310" s="288"/>
      <c r="AO310" s="288"/>
      <c r="AP310" s="29">
        <v>1</v>
      </c>
      <c r="AQ310" s="31"/>
      <c r="AR310" s="29"/>
      <c r="AS310" s="31"/>
      <c r="AT310" s="11"/>
      <c r="AU310" s="381"/>
      <c r="AV310" s="381"/>
    </row>
    <row r="311" spans="1:48" s="292" customFormat="1" ht="15" customHeight="1">
      <c r="A311" s="28">
        <v>308</v>
      </c>
      <c r="B311" s="29">
        <v>2018</v>
      </c>
      <c r="C311" s="30" t="s">
        <v>693</v>
      </c>
      <c r="D311" s="31">
        <v>43434</v>
      </c>
      <c r="E311" s="32" t="s">
        <v>205</v>
      </c>
      <c r="F311" s="32" t="s">
        <v>206</v>
      </c>
      <c r="G311" s="32" t="s">
        <v>207</v>
      </c>
      <c r="H311" s="32" t="s">
        <v>3917</v>
      </c>
      <c r="I311" s="32" t="s">
        <v>3918</v>
      </c>
      <c r="J311" s="32" t="s">
        <v>3919</v>
      </c>
      <c r="K311" s="29" t="s">
        <v>5680</v>
      </c>
      <c r="L311" s="32" t="s">
        <v>211</v>
      </c>
      <c r="M311" s="32" t="s">
        <v>211</v>
      </c>
      <c r="N311" s="32" t="s">
        <v>851</v>
      </c>
      <c r="O311" s="32" t="s">
        <v>851</v>
      </c>
      <c r="P311" s="32" t="s">
        <v>212</v>
      </c>
      <c r="Q311" s="29">
        <v>412200</v>
      </c>
      <c r="R311" s="32" t="s">
        <v>3931</v>
      </c>
      <c r="S311" s="32" t="str">
        <f t="shared" si="12"/>
        <v>12018-000308</v>
      </c>
      <c r="T311" s="32" t="s">
        <v>5008</v>
      </c>
      <c r="U311" s="38" t="s">
        <v>1228</v>
      </c>
      <c r="V311" s="38" t="s">
        <v>887</v>
      </c>
      <c r="W311" s="38" t="s">
        <v>1619</v>
      </c>
      <c r="X311" s="29">
        <v>1</v>
      </c>
      <c r="Y311" s="32" t="s">
        <v>658</v>
      </c>
      <c r="Z311" s="31">
        <v>20021</v>
      </c>
      <c r="AA311" s="29">
        <f ca="1">DATEDIF(Z311,TODAY(),"Y")</f>
        <v>64</v>
      </c>
      <c r="AB311" s="33" t="s">
        <v>218</v>
      </c>
      <c r="AC311" s="35">
        <v>43373</v>
      </c>
      <c r="AD311" s="276">
        <v>1</v>
      </c>
      <c r="AE311" s="276">
        <v>1</v>
      </c>
      <c r="AF311" s="276">
        <v>11</v>
      </c>
      <c r="AG311" s="29">
        <v>1</v>
      </c>
      <c r="AH311" s="294">
        <v>2</v>
      </c>
      <c r="AI311" s="294"/>
      <c r="AJ311" s="294"/>
      <c r="AK311" s="358">
        <f t="shared" si="14"/>
        <v>0</v>
      </c>
      <c r="AL311" s="31"/>
      <c r="AM311" s="288"/>
      <c r="AN311" s="288"/>
      <c r="AO311" s="288"/>
      <c r="AP311" s="29">
        <v>1</v>
      </c>
      <c r="AQ311" s="31"/>
      <c r="AR311" s="29"/>
      <c r="AS311" s="31"/>
      <c r="AT311" s="11"/>
      <c r="AU311" s="381"/>
      <c r="AV311" s="381"/>
    </row>
    <row r="312" spans="1:48" s="292" customFormat="1" ht="15" customHeight="1">
      <c r="A312" s="28">
        <v>309</v>
      </c>
      <c r="B312" s="29">
        <v>2018</v>
      </c>
      <c r="C312" s="30" t="s">
        <v>693</v>
      </c>
      <c r="D312" s="31">
        <v>43434</v>
      </c>
      <c r="E312" s="32" t="s">
        <v>205</v>
      </c>
      <c r="F312" s="32" t="s">
        <v>206</v>
      </c>
      <c r="G312" s="32" t="s">
        <v>207</v>
      </c>
      <c r="H312" s="32" t="s">
        <v>3917</v>
      </c>
      <c r="I312" s="32" t="s">
        <v>3918</v>
      </c>
      <c r="J312" s="32" t="s">
        <v>3919</v>
      </c>
      <c r="K312" s="356" t="s">
        <v>5681</v>
      </c>
      <c r="L312" s="32" t="s">
        <v>211</v>
      </c>
      <c r="M312" s="32" t="s">
        <v>211</v>
      </c>
      <c r="N312" s="32" t="s">
        <v>914</v>
      </c>
      <c r="O312" s="32" t="s">
        <v>914</v>
      </c>
      <c r="P312" s="32" t="s">
        <v>212</v>
      </c>
      <c r="Q312" s="29">
        <v>233000</v>
      </c>
      <c r="R312" s="32" t="s">
        <v>3920</v>
      </c>
      <c r="S312" s="32" t="str">
        <f t="shared" si="12"/>
        <v>12018-000309</v>
      </c>
      <c r="T312" s="32" t="s">
        <v>5009</v>
      </c>
      <c r="U312" s="38" t="s">
        <v>5010</v>
      </c>
      <c r="V312" s="38" t="s">
        <v>5011</v>
      </c>
      <c r="W312" s="38" t="s">
        <v>5012</v>
      </c>
      <c r="X312" s="29">
        <v>1</v>
      </c>
      <c r="Y312" s="32" t="s">
        <v>5013</v>
      </c>
      <c r="Z312" s="31">
        <v>21438</v>
      </c>
      <c r="AA312" s="29">
        <f t="shared" ref="AA312:AA320" ca="1" si="16">+DATEDIF(Z312,TODAY(),"y")</f>
        <v>60</v>
      </c>
      <c r="AB312" s="33" t="s">
        <v>218</v>
      </c>
      <c r="AC312" s="9">
        <v>43353</v>
      </c>
      <c r="AD312" s="276">
        <v>4</v>
      </c>
      <c r="AE312" s="276">
        <v>1</v>
      </c>
      <c r="AF312" s="276">
        <v>11</v>
      </c>
      <c r="AG312" s="29">
        <v>1</v>
      </c>
      <c r="AH312" s="294">
        <v>2</v>
      </c>
      <c r="AI312" s="294"/>
      <c r="AJ312" s="294"/>
      <c r="AK312" s="358">
        <f t="shared" si="14"/>
        <v>0</v>
      </c>
      <c r="AL312" s="31"/>
      <c r="AM312" s="288"/>
      <c r="AN312" s="288"/>
      <c r="AO312" s="288"/>
      <c r="AP312" s="29">
        <v>2</v>
      </c>
      <c r="AQ312" s="31">
        <v>43382</v>
      </c>
      <c r="AR312" s="29">
        <v>9</v>
      </c>
      <c r="AS312" s="31"/>
      <c r="AT312" s="11"/>
      <c r="AU312" s="381"/>
      <c r="AV312" s="381"/>
    </row>
    <row r="313" spans="1:48" s="321" customFormat="1" ht="15" customHeight="1">
      <c r="A313" s="311">
        <v>310</v>
      </c>
      <c r="B313" s="312">
        <v>2018</v>
      </c>
      <c r="C313" s="313" t="s">
        <v>761</v>
      </c>
      <c r="D313" s="314">
        <v>43434</v>
      </c>
      <c r="E313" s="315" t="s">
        <v>205</v>
      </c>
      <c r="F313" s="315" t="s">
        <v>206</v>
      </c>
      <c r="G313" s="315" t="s">
        <v>207</v>
      </c>
      <c r="H313" s="315" t="s">
        <v>3917</v>
      </c>
      <c r="I313" s="315" t="s">
        <v>3918</v>
      </c>
      <c r="J313" s="315" t="s">
        <v>3919</v>
      </c>
      <c r="K313" s="356" t="s">
        <v>5681</v>
      </c>
      <c r="L313" s="315" t="s">
        <v>211</v>
      </c>
      <c r="M313" s="315" t="s">
        <v>211</v>
      </c>
      <c r="N313" s="315" t="s">
        <v>914</v>
      </c>
      <c r="O313" s="315" t="s">
        <v>914</v>
      </c>
      <c r="P313" s="315" t="s">
        <v>212</v>
      </c>
      <c r="Q313" s="312">
        <v>233000</v>
      </c>
      <c r="R313" s="315" t="s">
        <v>3920</v>
      </c>
      <c r="S313" s="315" t="str">
        <f t="shared" si="12"/>
        <v>12018-000310</v>
      </c>
      <c r="T313" s="315" t="s">
        <v>5014</v>
      </c>
      <c r="U313" s="318" t="s">
        <v>4769</v>
      </c>
      <c r="V313" s="318" t="s">
        <v>5634</v>
      </c>
      <c r="W313" s="318" t="s">
        <v>1602</v>
      </c>
      <c r="X313" s="312">
        <v>7</v>
      </c>
      <c r="Y313" s="315" t="s">
        <v>219</v>
      </c>
      <c r="Z313" s="314">
        <v>11246</v>
      </c>
      <c r="AA313" s="312">
        <f t="shared" ca="1" si="16"/>
        <v>88</v>
      </c>
      <c r="AB313" s="316" t="s">
        <v>220</v>
      </c>
      <c r="AC313" s="314">
        <v>43388</v>
      </c>
      <c r="AD313" s="41">
        <v>4</v>
      </c>
      <c r="AE313" s="41">
        <v>11</v>
      </c>
      <c r="AF313" s="41">
        <v>4</v>
      </c>
      <c r="AG313" s="312">
        <v>1</v>
      </c>
      <c r="AH313" s="319">
        <v>1</v>
      </c>
      <c r="AI313" s="317"/>
      <c r="AJ313" s="319"/>
      <c r="AK313" s="359">
        <f t="shared" si="14"/>
        <v>1</v>
      </c>
      <c r="AL313" s="314"/>
      <c r="AM313" s="320"/>
      <c r="AN313" s="320"/>
      <c r="AO313" s="320"/>
      <c r="AP313" s="312">
        <v>1</v>
      </c>
      <c r="AQ313" s="369"/>
      <c r="AR313" s="312"/>
      <c r="AS313" s="314"/>
      <c r="AT313" s="322"/>
      <c r="AU313" s="382" t="s">
        <v>5635</v>
      </c>
      <c r="AV313" s="382"/>
    </row>
    <row r="314" spans="1:48" s="292" customFormat="1" ht="15" customHeight="1">
      <c r="A314" s="28">
        <v>311</v>
      </c>
      <c r="B314" s="29">
        <v>2018</v>
      </c>
      <c r="C314" s="30" t="s">
        <v>761</v>
      </c>
      <c r="D314" s="31">
        <v>43434</v>
      </c>
      <c r="E314" s="32" t="s">
        <v>205</v>
      </c>
      <c r="F314" s="32" t="s">
        <v>206</v>
      </c>
      <c r="G314" s="32" t="s">
        <v>207</v>
      </c>
      <c r="H314" s="32" t="s">
        <v>3917</v>
      </c>
      <c r="I314" s="32" t="s">
        <v>3918</v>
      </c>
      <c r="J314" s="32" t="s">
        <v>3919</v>
      </c>
      <c r="K314" s="356" t="s">
        <v>5681</v>
      </c>
      <c r="L314" s="32" t="s">
        <v>211</v>
      </c>
      <c r="M314" s="32" t="s">
        <v>211</v>
      </c>
      <c r="N314" s="32" t="s">
        <v>914</v>
      </c>
      <c r="O314" s="32" t="s">
        <v>914</v>
      </c>
      <c r="P314" s="32" t="s">
        <v>212</v>
      </c>
      <c r="Q314" s="29">
        <v>233000</v>
      </c>
      <c r="R314" s="32" t="s">
        <v>3920</v>
      </c>
      <c r="S314" s="32" t="str">
        <f t="shared" si="12"/>
        <v>12018-000311</v>
      </c>
      <c r="T314" s="32" t="s">
        <v>5015</v>
      </c>
      <c r="U314" s="38" t="s">
        <v>1112</v>
      </c>
      <c r="V314" s="38" t="s">
        <v>5016</v>
      </c>
      <c r="W314" s="38" t="s">
        <v>1604</v>
      </c>
      <c r="X314" s="29">
        <v>1</v>
      </c>
      <c r="Y314" s="32" t="s">
        <v>439</v>
      </c>
      <c r="Z314" s="31">
        <v>17874</v>
      </c>
      <c r="AA314" s="29">
        <f t="shared" ca="1" si="16"/>
        <v>70</v>
      </c>
      <c r="AB314" s="33" t="s">
        <v>218</v>
      </c>
      <c r="AC314" s="31">
        <v>43375</v>
      </c>
      <c r="AD314" s="276">
        <v>4</v>
      </c>
      <c r="AE314" s="276">
        <v>2</v>
      </c>
      <c r="AF314" s="276">
        <v>8</v>
      </c>
      <c r="AG314" s="29">
        <v>1</v>
      </c>
      <c r="AH314" s="294">
        <v>2</v>
      </c>
      <c r="AI314" s="295"/>
      <c r="AJ314" s="294"/>
      <c r="AK314" s="358">
        <f t="shared" si="14"/>
        <v>0</v>
      </c>
      <c r="AL314" s="31"/>
      <c r="AM314" s="288"/>
      <c r="AN314" s="288"/>
      <c r="AO314" s="288"/>
      <c r="AP314" s="29">
        <v>1</v>
      </c>
      <c r="AQ314" s="283"/>
      <c r="AR314" s="29"/>
      <c r="AS314" s="31"/>
      <c r="AT314" s="11"/>
      <c r="AU314" s="381"/>
      <c r="AV314" s="381"/>
    </row>
    <row r="315" spans="1:48" s="321" customFormat="1" ht="15" customHeight="1">
      <c r="A315" s="311">
        <v>312</v>
      </c>
      <c r="B315" s="312">
        <v>2018</v>
      </c>
      <c r="C315" s="313" t="s">
        <v>761</v>
      </c>
      <c r="D315" s="314">
        <v>43434</v>
      </c>
      <c r="E315" s="315" t="s">
        <v>205</v>
      </c>
      <c r="F315" s="315" t="s">
        <v>206</v>
      </c>
      <c r="G315" s="315" t="s">
        <v>207</v>
      </c>
      <c r="H315" s="315" t="s">
        <v>3917</v>
      </c>
      <c r="I315" s="315" t="s">
        <v>3918</v>
      </c>
      <c r="J315" s="315" t="s">
        <v>3919</v>
      </c>
      <c r="K315" s="312" t="s">
        <v>5306</v>
      </c>
      <c r="L315" s="315" t="s">
        <v>211</v>
      </c>
      <c r="M315" s="315" t="s">
        <v>211</v>
      </c>
      <c r="N315" s="315" t="s">
        <v>211</v>
      </c>
      <c r="O315" s="315" t="s">
        <v>211</v>
      </c>
      <c r="P315" s="315" t="s">
        <v>212</v>
      </c>
      <c r="Q315" s="312">
        <v>412100</v>
      </c>
      <c r="R315" s="315" t="s">
        <v>3935</v>
      </c>
      <c r="S315" s="315" t="str">
        <f t="shared" si="12"/>
        <v>12018-000312</v>
      </c>
      <c r="T315" s="315" t="s">
        <v>5017</v>
      </c>
      <c r="U315" s="318" t="s">
        <v>4046</v>
      </c>
      <c r="V315" s="318" t="s">
        <v>4016</v>
      </c>
      <c r="W315" s="318" t="s">
        <v>1702</v>
      </c>
      <c r="X315" s="312">
        <v>1</v>
      </c>
      <c r="Y315" s="315" t="s">
        <v>716</v>
      </c>
      <c r="Z315" s="314">
        <v>13845</v>
      </c>
      <c r="AA315" s="312">
        <f t="shared" ca="1" si="16"/>
        <v>81</v>
      </c>
      <c r="AB315" s="316" t="s">
        <v>218</v>
      </c>
      <c r="AC315" s="314">
        <v>43383</v>
      </c>
      <c r="AD315" s="41">
        <v>4</v>
      </c>
      <c r="AE315" s="41">
        <v>11</v>
      </c>
      <c r="AF315" s="41">
        <v>5</v>
      </c>
      <c r="AG315" s="312">
        <v>1</v>
      </c>
      <c r="AH315" s="319">
        <v>2</v>
      </c>
      <c r="AI315" s="317"/>
      <c r="AJ315" s="319"/>
      <c r="AK315" s="359">
        <f t="shared" si="14"/>
        <v>0</v>
      </c>
      <c r="AL315" s="314"/>
      <c r="AM315" s="320"/>
      <c r="AN315" s="320"/>
      <c r="AO315" s="320"/>
      <c r="AP315" s="312">
        <v>2</v>
      </c>
      <c r="AQ315" s="369">
        <v>43408</v>
      </c>
      <c r="AR315" s="312">
        <v>6</v>
      </c>
      <c r="AS315" s="314"/>
      <c r="AT315" s="377">
        <v>43408</v>
      </c>
      <c r="AU315" s="382"/>
      <c r="AV315" s="382"/>
    </row>
    <row r="316" spans="1:48" s="292" customFormat="1" ht="15" customHeight="1">
      <c r="A316" s="28">
        <v>313</v>
      </c>
      <c r="B316" s="29">
        <v>2018</v>
      </c>
      <c r="C316" s="30" t="s">
        <v>761</v>
      </c>
      <c r="D316" s="31">
        <v>43434</v>
      </c>
      <c r="E316" s="32" t="s">
        <v>205</v>
      </c>
      <c r="F316" s="32" t="s">
        <v>206</v>
      </c>
      <c r="G316" s="32" t="s">
        <v>207</v>
      </c>
      <c r="H316" s="32" t="s">
        <v>3917</v>
      </c>
      <c r="I316" s="32" t="s">
        <v>3918</v>
      </c>
      <c r="J316" s="32" t="s">
        <v>3919</v>
      </c>
      <c r="K316" s="29" t="s">
        <v>5680</v>
      </c>
      <c r="L316" s="32" t="s">
        <v>211</v>
      </c>
      <c r="M316" s="32" t="s">
        <v>211</v>
      </c>
      <c r="N316" s="32" t="s">
        <v>851</v>
      </c>
      <c r="O316" s="32" t="s">
        <v>851</v>
      </c>
      <c r="P316" s="32" t="s">
        <v>212</v>
      </c>
      <c r="Q316" s="29">
        <v>412200</v>
      </c>
      <c r="R316" s="32" t="s">
        <v>3931</v>
      </c>
      <c r="S316" s="32" t="str">
        <f t="shared" si="12"/>
        <v>12018-000313</v>
      </c>
      <c r="T316" s="32" t="s">
        <v>5018</v>
      </c>
      <c r="U316" s="38" t="s">
        <v>1103</v>
      </c>
      <c r="V316" s="38" t="s">
        <v>1365</v>
      </c>
      <c r="W316" s="38" t="s">
        <v>1586</v>
      </c>
      <c r="X316" s="29">
        <v>1</v>
      </c>
      <c r="Y316" s="32" t="s">
        <v>377</v>
      </c>
      <c r="Z316" s="31">
        <v>10997</v>
      </c>
      <c r="AA316" s="29">
        <f t="shared" ca="1" si="16"/>
        <v>88</v>
      </c>
      <c r="AB316" s="33" t="s">
        <v>220</v>
      </c>
      <c r="AC316" s="31">
        <v>43403</v>
      </c>
      <c r="AD316" s="276">
        <v>4</v>
      </c>
      <c r="AE316" s="276">
        <v>11</v>
      </c>
      <c r="AF316" s="276">
        <v>4</v>
      </c>
      <c r="AG316" s="29">
        <v>1</v>
      </c>
      <c r="AH316" s="294">
        <v>2</v>
      </c>
      <c r="AI316" s="295"/>
      <c r="AJ316" s="294"/>
      <c r="AK316" s="358">
        <f t="shared" si="14"/>
        <v>0</v>
      </c>
      <c r="AL316" s="31"/>
      <c r="AM316" s="288"/>
      <c r="AN316" s="288"/>
      <c r="AO316" s="288"/>
      <c r="AP316" s="29">
        <v>1</v>
      </c>
      <c r="AQ316" s="283"/>
      <c r="AR316" s="29"/>
      <c r="AS316" s="31"/>
      <c r="AT316" s="11"/>
      <c r="AU316" s="381"/>
      <c r="AV316" s="381"/>
    </row>
    <row r="317" spans="1:48" s="292" customFormat="1" ht="15" customHeight="1">
      <c r="A317" s="28">
        <v>314</v>
      </c>
      <c r="B317" s="29">
        <v>2018</v>
      </c>
      <c r="C317" s="30" t="s">
        <v>761</v>
      </c>
      <c r="D317" s="31">
        <v>43434</v>
      </c>
      <c r="E317" s="32" t="s">
        <v>205</v>
      </c>
      <c r="F317" s="32" t="s">
        <v>206</v>
      </c>
      <c r="G317" s="32" t="s">
        <v>207</v>
      </c>
      <c r="H317" s="32" t="s">
        <v>3917</v>
      </c>
      <c r="I317" s="32" t="s">
        <v>3918</v>
      </c>
      <c r="J317" s="32" t="s">
        <v>3919</v>
      </c>
      <c r="K317" s="356" t="s">
        <v>5681</v>
      </c>
      <c r="L317" s="32" t="s">
        <v>211</v>
      </c>
      <c r="M317" s="32" t="s">
        <v>211</v>
      </c>
      <c r="N317" s="32" t="s">
        <v>914</v>
      </c>
      <c r="O317" s="32" t="s">
        <v>914</v>
      </c>
      <c r="P317" s="32" t="s">
        <v>212</v>
      </c>
      <c r="Q317" s="29">
        <v>233000</v>
      </c>
      <c r="R317" s="32" t="s">
        <v>3920</v>
      </c>
      <c r="S317" s="32" t="str">
        <f t="shared" si="12"/>
        <v>12018-000314</v>
      </c>
      <c r="T317" s="32" t="s">
        <v>5019</v>
      </c>
      <c r="U317" s="38" t="s">
        <v>1281</v>
      </c>
      <c r="V317" s="38" t="s">
        <v>1509</v>
      </c>
      <c r="W317" s="38" t="s">
        <v>1562</v>
      </c>
      <c r="X317" s="29">
        <v>1</v>
      </c>
      <c r="Y317" s="32" t="s">
        <v>765</v>
      </c>
      <c r="Z317" s="31">
        <v>21215</v>
      </c>
      <c r="AA317" s="29">
        <f t="shared" ca="1" si="16"/>
        <v>60</v>
      </c>
      <c r="AB317" s="33" t="s">
        <v>218</v>
      </c>
      <c r="AC317" s="31">
        <v>43376</v>
      </c>
      <c r="AD317" s="276">
        <v>4</v>
      </c>
      <c r="AE317" s="276">
        <v>11</v>
      </c>
      <c r="AF317" s="276">
        <v>4</v>
      </c>
      <c r="AG317" s="29">
        <v>1</v>
      </c>
      <c r="AH317" s="294">
        <v>2</v>
      </c>
      <c r="AI317" s="295"/>
      <c r="AJ317" s="294"/>
      <c r="AK317" s="358">
        <f t="shared" si="14"/>
        <v>0</v>
      </c>
      <c r="AL317" s="31"/>
      <c r="AM317" s="288"/>
      <c r="AN317" s="288"/>
      <c r="AO317" s="288"/>
      <c r="AP317" s="29">
        <v>1</v>
      </c>
      <c r="AQ317" s="283"/>
      <c r="AR317" s="29"/>
      <c r="AS317" s="31"/>
      <c r="AT317" s="11"/>
      <c r="AU317" s="381"/>
      <c r="AV317" s="381"/>
    </row>
    <row r="318" spans="1:48" s="292" customFormat="1" ht="15" customHeight="1">
      <c r="A318" s="28">
        <v>315</v>
      </c>
      <c r="B318" s="29">
        <v>2018</v>
      </c>
      <c r="C318" s="30" t="s">
        <v>761</v>
      </c>
      <c r="D318" s="31">
        <v>43434</v>
      </c>
      <c r="E318" s="32" t="s">
        <v>205</v>
      </c>
      <c r="F318" s="32" t="s">
        <v>206</v>
      </c>
      <c r="G318" s="32" t="s">
        <v>207</v>
      </c>
      <c r="H318" s="32" t="s">
        <v>3917</v>
      </c>
      <c r="I318" s="32" t="s">
        <v>3918</v>
      </c>
      <c r="J318" s="32" t="s">
        <v>3919</v>
      </c>
      <c r="K318" s="356" t="s">
        <v>5681</v>
      </c>
      <c r="L318" s="32" t="s">
        <v>211</v>
      </c>
      <c r="M318" s="32" t="s">
        <v>211</v>
      </c>
      <c r="N318" s="32" t="s">
        <v>914</v>
      </c>
      <c r="O318" s="32" t="s">
        <v>914</v>
      </c>
      <c r="P318" s="32" t="s">
        <v>212</v>
      </c>
      <c r="Q318" s="29">
        <v>233000</v>
      </c>
      <c r="R318" s="32" t="s">
        <v>3920</v>
      </c>
      <c r="S318" s="32" t="str">
        <f t="shared" si="12"/>
        <v>12018-000315</v>
      </c>
      <c r="T318" s="32" t="s">
        <v>5020</v>
      </c>
      <c r="U318" s="38" t="s">
        <v>5021</v>
      </c>
      <c r="V318" s="38" t="s">
        <v>1654</v>
      </c>
      <c r="W318" s="38" t="s">
        <v>930</v>
      </c>
      <c r="X318" s="29">
        <v>1</v>
      </c>
      <c r="Y318" s="32" t="s">
        <v>5022</v>
      </c>
      <c r="Z318" s="31">
        <v>16704</v>
      </c>
      <c r="AA318" s="29">
        <f t="shared" ca="1" si="16"/>
        <v>73</v>
      </c>
      <c r="AB318" s="33" t="s">
        <v>218</v>
      </c>
      <c r="AC318" s="31">
        <v>43398</v>
      </c>
      <c r="AD318" s="276">
        <v>4</v>
      </c>
      <c r="AE318" s="276">
        <v>1</v>
      </c>
      <c r="AF318" s="276">
        <v>11</v>
      </c>
      <c r="AG318" s="29">
        <v>1</v>
      </c>
      <c r="AH318" s="294">
        <v>2</v>
      </c>
      <c r="AI318" s="295"/>
      <c r="AJ318" s="294"/>
      <c r="AK318" s="358">
        <f t="shared" si="14"/>
        <v>0</v>
      </c>
      <c r="AL318" s="31"/>
      <c r="AM318" s="288"/>
      <c r="AN318" s="288"/>
      <c r="AO318" s="288"/>
      <c r="AP318" s="29">
        <v>1</v>
      </c>
      <c r="AQ318" s="283"/>
      <c r="AR318" s="29"/>
      <c r="AS318" s="31"/>
      <c r="AT318" s="11"/>
      <c r="AU318" s="381"/>
      <c r="AV318" s="381"/>
    </row>
    <row r="319" spans="1:48" s="292" customFormat="1" ht="15" customHeight="1">
      <c r="A319" s="28">
        <v>316</v>
      </c>
      <c r="B319" s="29">
        <v>2018</v>
      </c>
      <c r="C319" s="30" t="s">
        <v>761</v>
      </c>
      <c r="D319" s="31">
        <v>43434</v>
      </c>
      <c r="E319" s="32" t="s">
        <v>205</v>
      </c>
      <c r="F319" s="32" t="s">
        <v>206</v>
      </c>
      <c r="G319" s="32" t="s">
        <v>207</v>
      </c>
      <c r="H319" s="32" t="s">
        <v>3917</v>
      </c>
      <c r="I319" s="32" t="s">
        <v>3918</v>
      </c>
      <c r="J319" s="32" t="s">
        <v>3919</v>
      </c>
      <c r="K319" s="29" t="s">
        <v>5306</v>
      </c>
      <c r="L319" s="32" t="s">
        <v>211</v>
      </c>
      <c r="M319" s="32" t="s">
        <v>211</v>
      </c>
      <c r="N319" s="32" t="s">
        <v>211</v>
      </c>
      <c r="O319" s="32" t="s">
        <v>211</v>
      </c>
      <c r="P319" s="32" t="s">
        <v>212</v>
      </c>
      <c r="Q319" s="29">
        <v>412100</v>
      </c>
      <c r="R319" s="32" t="s">
        <v>3935</v>
      </c>
      <c r="S319" s="32" t="str">
        <f t="shared" si="12"/>
        <v>12018-000316</v>
      </c>
      <c r="T319" s="32" t="s">
        <v>5023</v>
      </c>
      <c r="U319" s="38" t="s">
        <v>1285</v>
      </c>
      <c r="V319" s="38" t="s">
        <v>1512</v>
      </c>
      <c r="W319" s="38" t="s">
        <v>1721</v>
      </c>
      <c r="X319" s="29">
        <v>1</v>
      </c>
      <c r="Y319" s="32" t="s">
        <v>5024</v>
      </c>
      <c r="Z319" s="31">
        <v>14501</v>
      </c>
      <c r="AA319" s="29">
        <f t="shared" ca="1" si="16"/>
        <v>79</v>
      </c>
      <c r="AB319" s="33" t="s">
        <v>220</v>
      </c>
      <c r="AC319" s="31">
        <v>43391</v>
      </c>
      <c r="AD319" s="276">
        <v>4</v>
      </c>
      <c r="AE319" s="276">
        <v>9</v>
      </c>
      <c r="AF319" s="276">
        <v>6</v>
      </c>
      <c r="AG319" s="29">
        <v>1</v>
      </c>
      <c r="AH319" s="294">
        <v>2</v>
      </c>
      <c r="AI319" s="295"/>
      <c r="AJ319" s="294"/>
      <c r="AK319" s="358">
        <f t="shared" si="14"/>
        <v>0</v>
      </c>
      <c r="AL319" s="31"/>
      <c r="AM319" s="288"/>
      <c r="AN319" s="288"/>
      <c r="AO319" s="288"/>
      <c r="AP319" s="29">
        <v>1</v>
      </c>
      <c r="AQ319" s="283"/>
      <c r="AR319" s="29"/>
      <c r="AS319" s="31"/>
      <c r="AT319" s="11"/>
      <c r="AU319" s="381"/>
      <c r="AV319" s="381"/>
    </row>
    <row r="320" spans="1:48" s="326" customFormat="1" ht="15" customHeight="1">
      <c r="A320" s="28">
        <v>317</v>
      </c>
      <c r="B320" s="29">
        <v>2018</v>
      </c>
      <c r="C320" s="30" t="s">
        <v>5025</v>
      </c>
      <c r="D320" s="31">
        <v>43434</v>
      </c>
      <c r="E320" s="32" t="s">
        <v>205</v>
      </c>
      <c r="F320" s="32" t="s">
        <v>206</v>
      </c>
      <c r="G320" s="32" t="s">
        <v>207</v>
      </c>
      <c r="H320" s="32" t="s">
        <v>3917</v>
      </c>
      <c r="I320" s="32" t="s">
        <v>5026</v>
      </c>
      <c r="J320" s="32" t="s">
        <v>3919</v>
      </c>
      <c r="K320" s="356" t="s">
        <v>5681</v>
      </c>
      <c r="L320" s="32" t="s">
        <v>211</v>
      </c>
      <c r="M320" s="32" t="s">
        <v>211</v>
      </c>
      <c r="N320" s="32" t="s">
        <v>914</v>
      </c>
      <c r="O320" s="32" t="s">
        <v>914</v>
      </c>
      <c r="P320" s="32" t="s">
        <v>212</v>
      </c>
      <c r="Q320" s="29">
        <v>233000</v>
      </c>
      <c r="R320" s="32" t="s">
        <v>3920</v>
      </c>
      <c r="S320" s="32" t="str">
        <f t="shared" si="12"/>
        <v>12018-000317</v>
      </c>
      <c r="T320" s="32" t="s">
        <v>5038</v>
      </c>
      <c r="U320" s="397" t="s">
        <v>1046</v>
      </c>
      <c r="V320" s="397" t="s">
        <v>1010</v>
      </c>
      <c r="W320" s="397" t="s">
        <v>1540</v>
      </c>
      <c r="X320" s="276">
        <v>1</v>
      </c>
      <c r="Y320" s="398" t="s">
        <v>239</v>
      </c>
      <c r="Z320" s="399">
        <v>13287</v>
      </c>
      <c r="AA320" s="276">
        <f t="shared" ca="1" si="16"/>
        <v>82</v>
      </c>
      <c r="AB320" s="400" t="s">
        <v>218</v>
      </c>
      <c r="AC320" s="399">
        <v>43419</v>
      </c>
      <c r="AD320" s="276">
        <v>5</v>
      </c>
      <c r="AE320" s="276">
        <v>11</v>
      </c>
      <c r="AF320" s="276">
        <v>5</v>
      </c>
      <c r="AG320" s="29">
        <v>2</v>
      </c>
      <c r="AH320" s="294">
        <v>2</v>
      </c>
      <c r="AI320" s="295">
        <v>2</v>
      </c>
      <c r="AJ320" s="294">
        <v>1</v>
      </c>
      <c r="AK320" s="358">
        <f t="shared" ref="AK320:AK324" si="17">+COUNTIF(AH320:AJ320,1)</f>
        <v>1</v>
      </c>
      <c r="AL320" s="31"/>
      <c r="AM320" s="288"/>
      <c r="AN320" s="288"/>
      <c r="AO320" s="288"/>
      <c r="AP320" s="29">
        <v>1</v>
      </c>
      <c r="AQ320" s="283"/>
      <c r="AR320" s="29"/>
      <c r="AS320" s="31"/>
      <c r="AT320" s="11"/>
      <c r="AU320" s="381"/>
      <c r="AV320" s="381"/>
    </row>
    <row r="321" spans="1:16380" s="292" customFormat="1" ht="15" customHeight="1">
      <c r="A321" s="28">
        <v>318</v>
      </c>
      <c r="B321" s="29">
        <v>2018</v>
      </c>
      <c r="C321" s="30" t="s">
        <v>5025</v>
      </c>
      <c r="D321" s="31">
        <v>43434</v>
      </c>
      <c r="E321" s="32" t="s">
        <v>205</v>
      </c>
      <c r="F321" s="32" t="s">
        <v>206</v>
      </c>
      <c r="G321" s="32" t="s">
        <v>207</v>
      </c>
      <c r="H321" s="32" t="s">
        <v>3917</v>
      </c>
      <c r="I321" s="32" t="s">
        <v>5027</v>
      </c>
      <c r="J321" s="32" t="s">
        <v>3919</v>
      </c>
      <c r="K321" s="356" t="s">
        <v>5681</v>
      </c>
      <c r="L321" s="32" t="s">
        <v>211</v>
      </c>
      <c r="M321" s="32" t="s">
        <v>211</v>
      </c>
      <c r="N321" s="32" t="s">
        <v>914</v>
      </c>
      <c r="O321" s="32" t="s">
        <v>914</v>
      </c>
      <c r="P321" s="32" t="s">
        <v>212</v>
      </c>
      <c r="Q321" s="29">
        <v>233000</v>
      </c>
      <c r="R321" s="32" t="s">
        <v>3920</v>
      </c>
      <c r="S321" s="32" t="str">
        <f t="shared" si="12"/>
        <v>12018-000318</v>
      </c>
      <c r="T321" s="32" t="s">
        <v>5039</v>
      </c>
      <c r="U321" s="397" t="s">
        <v>5048</v>
      </c>
      <c r="V321" s="397" t="s">
        <v>1409</v>
      </c>
      <c r="W321" s="397" t="s">
        <v>3968</v>
      </c>
      <c r="X321" s="276">
        <v>7</v>
      </c>
      <c r="Y321" s="398" t="s">
        <v>219</v>
      </c>
      <c r="Z321" s="399" t="s">
        <v>219</v>
      </c>
      <c r="AA321" s="276">
        <v>85</v>
      </c>
      <c r="AB321" s="400" t="s">
        <v>220</v>
      </c>
      <c r="AC321" s="399">
        <v>43412</v>
      </c>
      <c r="AD321" s="276">
        <v>4</v>
      </c>
      <c r="AE321" s="276">
        <v>2</v>
      </c>
      <c r="AF321" s="276">
        <v>1</v>
      </c>
      <c r="AG321" s="29">
        <v>2</v>
      </c>
      <c r="AH321" s="294">
        <v>1</v>
      </c>
      <c r="AI321" s="295">
        <v>1</v>
      </c>
      <c r="AJ321" s="294">
        <v>2</v>
      </c>
      <c r="AK321" s="358">
        <f t="shared" si="17"/>
        <v>2</v>
      </c>
      <c r="AL321" s="31"/>
      <c r="AM321" s="288"/>
      <c r="AN321" s="288"/>
      <c r="AO321" s="288"/>
      <c r="AP321" s="29">
        <v>1</v>
      </c>
      <c r="AQ321" s="283"/>
      <c r="AR321" s="29"/>
      <c r="AS321" s="31"/>
      <c r="AT321" s="11"/>
      <c r="AU321" s="381"/>
      <c r="AV321" s="381"/>
    </row>
    <row r="322" spans="1:16380" s="292" customFormat="1" ht="15" customHeight="1">
      <c r="A322" s="28">
        <v>319</v>
      </c>
      <c r="B322" s="29">
        <v>2018</v>
      </c>
      <c r="C322" s="30" t="s">
        <v>5025</v>
      </c>
      <c r="D322" s="31">
        <v>43434</v>
      </c>
      <c r="E322" s="32" t="s">
        <v>205</v>
      </c>
      <c r="F322" s="32" t="s">
        <v>206</v>
      </c>
      <c r="G322" s="32" t="s">
        <v>207</v>
      </c>
      <c r="H322" s="32" t="s">
        <v>3917</v>
      </c>
      <c r="I322" s="32" t="s">
        <v>5028</v>
      </c>
      <c r="J322" s="32" t="s">
        <v>3919</v>
      </c>
      <c r="K322" s="356" t="s">
        <v>5681</v>
      </c>
      <c r="L322" s="32" t="s">
        <v>211</v>
      </c>
      <c r="M322" s="32" t="s">
        <v>211</v>
      </c>
      <c r="N322" s="32" t="s">
        <v>914</v>
      </c>
      <c r="O322" s="32" t="s">
        <v>914</v>
      </c>
      <c r="P322" s="32" t="s">
        <v>212</v>
      </c>
      <c r="Q322" s="29">
        <v>233000</v>
      </c>
      <c r="R322" s="32" t="s">
        <v>3920</v>
      </c>
      <c r="S322" s="32" t="str">
        <f t="shared" si="12"/>
        <v>12018-000319</v>
      </c>
      <c r="T322" s="32" t="s">
        <v>5040</v>
      </c>
      <c r="U322" s="397" t="s">
        <v>5035</v>
      </c>
      <c r="V322" s="397" t="s">
        <v>5034</v>
      </c>
      <c r="W322" s="397" t="s">
        <v>219</v>
      </c>
      <c r="X322" s="276">
        <v>1</v>
      </c>
      <c r="Y322" s="398" t="s">
        <v>5036</v>
      </c>
      <c r="Z322" s="399">
        <v>16145</v>
      </c>
      <c r="AA322" s="276">
        <f ca="1">+DATEDIF(Z322,TODAY(),"y")</f>
        <v>74</v>
      </c>
      <c r="AB322" s="400" t="s">
        <v>218</v>
      </c>
      <c r="AC322" s="399">
        <v>43428</v>
      </c>
      <c r="AD322" s="276">
        <v>5</v>
      </c>
      <c r="AE322" s="276">
        <v>2</v>
      </c>
      <c r="AF322" s="276">
        <v>8</v>
      </c>
      <c r="AG322" s="29">
        <v>2</v>
      </c>
      <c r="AH322" s="294">
        <v>2</v>
      </c>
      <c r="AI322" s="295">
        <v>2</v>
      </c>
      <c r="AJ322" s="294">
        <v>1</v>
      </c>
      <c r="AK322" s="358">
        <f t="shared" si="17"/>
        <v>1</v>
      </c>
      <c r="AL322" s="31"/>
      <c r="AM322" s="288"/>
      <c r="AN322" s="288"/>
      <c r="AO322" s="288">
        <v>1</v>
      </c>
      <c r="AP322" s="29">
        <v>1</v>
      </c>
      <c r="AQ322" s="283"/>
      <c r="AR322" s="29"/>
      <c r="AS322" s="31"/>
      <c r="AT322" s="11"/>
      <c r="AU322" s="381"/>
      <c r="AV322" s="381"/>
    </row>
    <row r="323" spans="1:16380" s="292" customFormat="1" ht="15" customHeight="1">
      <c r="A323" s="28">
        <v>320</v>
      </c>
      <c r="B323" s="29">
        <v>2018</v>
      </c>
      <c r="C323" s="30" t="s">
        <v>5025</v>
      </c>
      <c r="D323" s="31">
        <v>43434</v>
      </c>
      <c r="E323" s="32" t="s">
        <v>205</v>
      </c>
      <c r="F323" s="32" t="s">
        <v>206</v>
      </c>
      <c r="G323" s="32" t="s">
        <v>207</v>
      </c>
      <c r="H323" s="32" t="s">
        <v>3917</v>
      </c>
      <c r="I323" s="32" t="s">
        <v>5029</v>
      </c>
      <c r="J323" s="32" t="s">
        <v>3919</v>
      </c>
      <c r="K323" s="356" t="s">
        <v>5681</v>
      </c>
      <c r="L323" s="32" t="s">
        <v>211</v>
      </c>
      <c r="M323" s="32" t="s">
        <v>211</v>
      </c>
      <c r="N323" s="32" t="s">
        <v>914</v>
      </c>
      <c r="O323" s="32" t="s">
        <v>914</v>
      </c>
      <c r="P323" s="32" t="s">
        <v>212</v>
      </c>
      <c r="Q323" s="29">
        <v>233000</v>
      </c>
      <c r="R323" s="32" t="s">
        <v>3920</v>
      </c>
      <c r="S323" s="32" t="str">
        <f t="shared" si="12"/>
        <v>12018-000320</v>
      </c>
      <c r="T323" s="32" t="s">
        <v>5043</v>
      </c>
      <c r="U323" s="397" t="s">
        <v>5037</v>
      </c>
      <c r="V323" s="397" t="s">
        <v>1537</v>
      </c>
      <c r="W323" s="397" t="s">
        <v>3904</v>
      </c>
      <c r="X323" s="276">
        <v>2</v>
      </c>
      <c r="Y323" s="398" t="s">
        <v>3905</v>
      </c>
      <c r="Z323" s="399">
        <v>17648</v>
      </c>
      <c r="AA323" s="276">
        <f ca="1">+DATEDIF(Z323,TODAY(),"y")</f>
        <v>70</v>
      </c>
      <c r="AB323" s="400" t="s">
        <v>220</v>
      </c>
      <c r="AC323" s="399">
        <v>43428</v>
      </c>
      <c r="AD323" s="276">
        <v>5</v>
      </c>
      <c r="AE323" s="276">
        <v>2</v>
      </c>
      <c r="AF323" s="276">
        <v>6</v>
      </c>
      <c r="AG323" s="29">
        <v>2</v>
      </c>
      <c r="AH323" s="294">
        <v>2</v>
      </c>
      <c r="AI323" s="295">
        <v>2</v>
      </c>
      <c r="AJ323" s="294">
        <v>1</v>
      </c>
      <c r="AK323" s="358">
        <f t="shared" si="17"/>
        <v>1</v>
      </c>
      <c r="AL323" s="31"/>
      <c r="AM323" s="288"/>
      <c r="AN323" s="288"/>
      <c r="AO323" s="288"/>
      <c r="AP323" s="29">
        <v>1</v>
      </c>
      <c r="AQ323" s="283"/>
      <c r="AR323" s="29"/>
      <c r="AS323" s="31"/>
      <c r="AT323" s="11"/>
      <c r="AU323" s="381"/>
      <c r="AV323" s="381"/>
    </row>
    <row r="324" spans="1:16380" s="292" customFormat="1" ht="15" customHeight="1">
      <c r="A324" s="28">
        <v>321</v>
      </c>
      <c r="B324" s="29">
        <v>2018</v>
      </c>
      <c r="C324" s="30" t="s">
        <v>5025</v>
      </c>
      <c r="D324" s="31">
        <v>43434</v>
      </c>
      <c r="E324" s="32" t="s">
        <v>205</v>
      </c>
      <c r="F324" s="32" t="s">
        <v>206</v>
      </c>
      <c r="G324" s="32" t="s">
        <v>207</v>
      </c>
      <c r="H324" s="32" t="s">
        <v>3917</v>
      </c>
      <c r="I324" s="32" t="s">
        <v>5030</v>
      </c>
      <c r="J324" s="32" t="s">
        <v>3919</v>
      </c>
      <c r="K324" s="29" t="s">
        <v>5075</v>
      </c>
      <c r="L324" s="32" t="s">
        <v>211</v>
      </c>
      <c r="M324" s="32" t="s">
        <v>211</v>
      </c>
      <c r="N324" s="32" t="s">
        <v>3832</v>
      </c>
      <c r="O324" s="32" t="s">
        <v>3832</v>
      </c>
      <c r="P324" s="32" t="s">
        <v>212</v>
      </c>
      <c r="Q324" s="29">
        <v>412000</v>
      </c>
      <c r="R324" s="32" t="s">
        <v>3927</v>
      </c>
      <c r="S324" s="32" t="str">
        <f t="shared" si="12"/>
        <v>12018-000321</v>
      </c>
      <c r="T324" s="32" t="s">
        <v>5041</v>
      </c>
      <c r="U324" s="397" t="s">
        <v>5032</v>
      </c>
      <c r="V324" s="397" t="s">
        <v>1418</v>
      </c>
      <c r="W324" s="397" t="s">
        <v>1601</v>
      </c>
      <c r="X324" s="276">
        <v>1</v>
      </c>
      <c r="Y324" s="398" t="s">
        <v>5033</v>
      </c>
      <c r="Z324" s="399">
        <v>21191</v>
      </c>
      <c r="AA324" s="276">
        <f ca="1">+DATEDIF(Z324,TODAY(),"y")</f>
        <v>60</v>
      </c>
      <c r="AB324" s="400" t="s">
        <v>220</v>
      </c>
      <c r="AC324" s="399">
        <v>43433</v>
      </c>
      <c r="AD324" s="276">
        <v>4</v>
      </c>
      <c r="AE324" s="276">
        <v>2</v>
      </c>
      <c r="AF324" s="276">
        <v>1</v>
      </c>
      <c r="AG324" s="29">
        <v>2</v>
      </c>
      <c r="AH324" s="294">
        <v>2</v>
      </c>
      <c r="AI324" s="295">
        <v>1</v>
      </c>
      <c r="AJ324" s="294">
        <v>1</v>
      </c>
      <c r="AK324" s="358">
        <f t="shared" si="17"/>
        <v>2</v>
      </c>
      <c r="AL324" s="31"/>
      <c r="AM324" s="288"/>
      <c r="AN324" s="288"/>
      <c r="AO324" s="288"/>
      <c r="AP324" s="29">
        <v>1</v>
      </c>
      <c r="AQ324" s="283"/>
      <c r="AR324" s="29"/>
      <c r="AS324" s="31"/>
      <c r="AT324" s="11"/>
      <c r="AU324" s="381"/>
      <c r="AV324" s="381"/>
    </row>
    <row r="325" spans="1:16380" s="292" customFormat="1" ht="15" customHeight="1">
      <c r="A325" s="28">
        <v>322</v>
      </c>
      <c r="B325" s="29">
        <v>2018</v>
      </c>
      <c r="C325" s="30" t="s">
        <v>5025</v>
      </c>
      <c r="D325" s="31">
        <v>43434</v>
      </c>
      <c r="E325" s="32" t="s">
        <v>205</v>
      </c>
      <c r="F325" s="32" t="s">
        <v>206</v>
      </c>
      <c r="G325" s="32" t="s">
        <v>207</v>
      </c>
      <c r="H325" s="32" t="s">
        <v>3917</v>
      </c>
      <c r="I325" s="32" t="s">
        <v>5031</v>
      </c>
      <c r="J325" s="32" t="s">
        <v>3919</v>
      </c>
      <c r="K325" s="29" t="s">
        <v>5306</v>
      </c>
      <c r="L325" s="32" t="s">
        <v>211</v>
      </c>
      <c r="M325" s="32" t="s">
        <v>211</v>
      </c>
      <c r="N325" s="32" t="s">
        <v>211</v>
      </c>
      <c r="O325" s="32" t="s">
        <v>211</v>
      </c>
      <c r="P325" s="32" t="s">
        <v>212</v>
      </c>
      <c r="Q325" s="29">
        <v>412100</v>
      </c>
      <c r="R325" s="32" t="s">
        <v>3935</v>
      </c>
      <c r="S325" s="32" t="str">
        <f t="shared" si="12"/>
        <v>12018-000322</v>
      </c>
      <c r="T325" s="32" t="s">
        <v>5044</v>
      </c>
      <c r="U325" s="397" t="s">
        <v>1200</v>
      </c>
      <c r="V325" s="397" t="s">
        <v>4502</v>
      </c>
      <c r="W325" s="397" t="s">
        <v>1622</v>
      </c>
      <c r="X325" s="276">
        <v>1</v>
      </c>
      <c r="Y325" s="398" t="s">
        <v>812</v>
      </c>
      <c r="Z325" s="399">
        <v>14482</v>
      </c>
      <c r="AA325" s="276">
        <f ca="1">+DATEDIF(Z325,TODAY(),"y")</f>
        <v>79</v>
      </c>
      <c r="AB325" s="400" t="s">
        <v>220</v>
      </c>
      <c r="AC325" s="399">
        <v>43417</v>
      </c>
      <c r="AD325" s="276">
        <v>4</v>
      </c>
      <c r="AE325" s="276">
        <v>2</v>
      </c>
      <c r="AF325" s="276">
        <v>8</v>
      </c>
      <c r="AG325" s="29">
        <v>2</v>
      </c>
      <c r="AH325" s="294">
        <v>2</v>
      </c>
      <c r="AI325" s="295">
        <v>2</v>
      </c>
      <c r="AJ325" s="294">
        <v>1</v>
      </c>
      <c r="AK325" s="358">
        <f>+COUNTIF(AH325:AJ325,1)</f>
        <v>1</v>
      </c>
      <c r="AL325" s="31"/>
      <c r="AM325" s="288"/>
      <c r="AN325" s="288"/>
      <c r="AO325" s="288"/>
      <c r="AP325" s="29">
        <v>1</v>
      </c>
      <c r="AQ325" s="283"/>
      <c r="AR325" s="29"/>
      <c r="AS325" s="31"/>
      <c r="AT325" s="11"/>
      <c r="AU325" s="381"/>
      <c r="AV325" s="381"/>
    </row>
    <row r="326" spans="1:16380" s="292" customFormat="1">
      <c r="A326" s="323"/>
      <c r="B326" s="323"/>
      <c r="C326" s="323"/>
      <c r="D326" s="323"/>
      <c r="E326" s="323"/>
      <c r="F326" s="323"/>
      <c r="G326" s="323"/>
      <c r="H326" s="323"/>
      <c r="I326" s="323"/>
      <c r="J326" s="323"/>
      <c r="K326" s="323"/>
      <c r="L326" s="323"/>
      <c r="M326" s="323"/>
      <c r="N326" s="323"/>
      <c r="O326" s="323"/>
      <c r="P326" s="323"/>
      <c r="Q326" s="323"/>
      <c r="R326" s="323"/>
      <c r="S326" s="323"/>
      <c r="T326" s="323"/>
      <c r="U326" s="323"/>
      <c r="V326" s="323"/>
      <c r="W326" s="323"/>
      <c r="X326" s="323"/>
      <c r="Y326" s="324"/>
      <c r="Z326" s="323"/>
      <c r="AA326" s="323"/>
      <c r="AB326" s="323"/>
      <c r="AC326" s="323"/>
      <c r="AD326" s="323"/>
      <c r="AE326" s="323"/>
      <c r="AF326" s="323"/>
      <c r="AG326" s="323"/>
      <c r="AH326" s="325"/>
      <c r="AI326" s="325"/>
      <c r="AJ326" s="325"/>
      <c r="AK326" s="323"/>
      <c r="AL326" s="323"/>
      <c r="AM326" s="323"/>
      <c r="AN326" s="323"/>
      <c r="AO326" s="323"/>
      <c r="AP326" s="323"/>
      <c r="AQ326" s="323"/>
      <c r="AR326" s="323"/>
      <c r="AS326" s="323"/>
      <c r="AU326" s="381"/>
      <c r="AV326" s="381"/>
    </row>
    <row r="327" spans="1:16380">
      <c r="U327"/>
      <c r="V327"/>
      <c r="W327"/>
      <c r="X327"/>
      <c r="Y327"/>
      <c r="Z327"/>
      <c r="AA327"/>
      <c r="AB327"/>
      <c r="AC327"/>
      <c r="AD327"/>
      <c r="AE327"/>
      <c r="AF327"/>
      <c r="AG327"/>
      <c r="AH327" s="297"/>
      <c r="AI327" s="297"/>
      <c r="AJ327" s="297"/>
      <c r="AK327"/>
      <c r="AL327"/>
      <c r="AM327"/>
      <c r="AN327"/>
      <c r="AO327"/>
      <c r="AP327"/>
      <c r="AQ327"/>
      <c r="AR327"/>
      <c r="AS327"/>
    </row>
    <row r="328" spans="1:16380">
      <c r="U328"/>
      <c r="V328"/>
      <c r="W328"/>
      <c r="X328"/>
      <c r="Y328"/>
      <c r="Z328"/>
      <c r="AA328"/>
      <c r="AB328"/>
      <c r="AC328"/>
      <c r="AD328"/>
      <c r="AE328"/>
      <c r="AF328"/>
      <c r="AG328"/>
      <c r="AH328" s="297"/>
      <c r="AI328" s="297"/>
      <c r="AJ328" s="297"/>
      <c r="AK328"/>
      <c r="AL328"/>
      <c r="AM328"/>
      <c r="AN328"/>
      <c r="AO328"/>
      <c r="AP328"/>
      <c r="AQ328"/>
      <c r="AR328"/>
      <c r="AS328"/>
      <c r="BC328" s="73"/>
      <c r="BD328" s="73"/>
      <c r="BE328" s="73"/>
      <c r="BF328" s="73"/>
      <c r="BG328" s="73"/>
      <c r="BH328" s="73"/>
      <c r="BI328" s="73"/>
      <c r="BJ328" s="73"/>
      <c r="BK328" s="73"/>
      <c r="BL328" s="73"/>
      <c r="BM328" s="73"/>
      <c r="BN328" s="73"/>
      <c r="BO328" s="73"/>
      <c r="BP328" s="73"/>
      <c r="BQ328" s="73"/>
      <c r="BR328" s="73"/>
      <c r="BS328" s="73"/>
      <c r="BT328" s="73"/>
      <c r="BU328" s="73"/>
      <c r="BV328" s="73"/>
      <c r="BW328" s="73"/>
      <c r="BX328" s="73"/>
      <c r="BY328" s="73"/>
      <c r="BZ328" s="73"/>
      <c r="CA328" s="73"/>
      <c r="CB328" s="73"/>
      <c r="CC328" s="73"/>
      <c r="CD328" s="73"/>
      <c r="CE328" s="73"/>
      <c r="CF328" s="73"/>
      <c r="CG328" s="73"/>
      <c r="CH328" s="73"/>
      <c r="CI328" s="73"/>
      <c r="CJ328" s="73"/>
      <c r="CK328" s="73"/>
      <c r="CL328" s="73"/>
      <c r="CM328" s="73"/>
      <c r="CN328" s="73"/>
      <c r="CO328" s="73"/>
      <c r="CP328" s="73"/>
      <c r="CQ328" s="73"/>
      <c r="CR328" s="73"/>
      <c r="CS328" s="73"/>
      <c r="CT328" s="73"/>
      <c r="CU328" s="73"/>
      <c r="CV328" s="73"/>
      <c r="CW328" s="73"/>
      <c r="CX328" s="73"/>
      <c r="CY328" s="73"/>
      <c r="CZ328" s="73"/>
      <c r="DA328" s="73"/>
      <c r="DB328" s="73"/>
      <c r="DC328" s="73"/>
      <c r="DD328" s="73"/>
      <c r="DE328" s="73"/>
      <c r="DF328" s="73"/>
      <c r="DG328" s="73"/>
      <c r="DH328" s="73"/>
      <c r="DI328" s="73"/>
      <c r="DJ328" s="73"/>
      <c r="DK328" s="73"/>
      <c r="DL328" s="73"/>
      <c r="DM328" s="73"/>
      <c r="DN328" s="73"/>
      <c r="DO328" s="73"/>
      <c r="DP328" s="73"/>
      <c r="DQ328" s="73"/>
      <c r="DR328" s="73"/>
      <c r="DS328" s="73"/>
      <c r="DT328" s="73"/>
      <c r="DU328" s="73"/>
      <c r="DV328" s="73"/>
      <c r="DW328" s="73"/>
      <c r="DX328" s="73"/>
      <c r="DY328" s="73"/>
      <c r="DZ328" s="73"/>
      <c r="EA328" s="73"/>
      <c r="EB328" s="73"/>
      <c r="EC328" s="73"/>
      <c r="ED328" s="73"/>
      <c r="EE328" s="73"/>
      <c r="EF328" s="73"/>
      <c r="EG328" s="73"/>
      <c r="EH328" s="73"/>
      <c r="EI328" s="73"/>
      <c r="EJ328" s="73"/>
      <c r="EK328" s="73"/>
      <c r="EL328" s="73"/>
      <c r="EM328" s="73"/>
      <c r="EN328" s="73"/>
      <c r="EO328" s="73"/>
      <c r="EP328" s="73"/>
      <c r="EQ328" s="73"/>
      <c r="ER328" s="73"/>
      <c r="ES328" s="73"/>
      <c r="ET328" s="73"/>
      <c r="EU328" s="73"/>
      <c r="EV328" s="73"/>
      <c r="EW328" s="73"/>
      <c r="EX328" s="73"/>
      <c r="EY328" s="73"/>
      <c r="EZ328" s="73"/>
      <c r="FA328" s="73"/>
      <c r="FB328" s="73"/>
      <c r="FC328" s="73"/>
      <c r="FD328" s="73"/>
      <c r="FE328" s="73"/>
      <c r="FF328" s="73"/>
      <c r="FG328" s="73"/>
      <c r="FH328" s="73"/>
      <c r="FI328" s="73"/>
      <c r="FJ328" s="73"/>
      <c r="FK328" s="73"/>
      <c r="FL328" s="73"/>
      <c r="FM328" s="73"/>
      <c r="FN328" s="73"/>
      <c r="FO328" s="73"/>
      <c r="FP328" s="73"/>
      <c r="FQ328" s="73"/>
      <c r="FR328" s="73"/>
      <c r="FS328" s="73"/>
      <c r="FT328" s="73"/>
      <c r="FU328" s="73"/>
      <c r="FV328" s="73"/>
      <c r="FW328" s="73"/>
      <c r="FX328" s="73"/>
      <c r="FY328" s="73"/>
      <c r="FZ328" s="73"/>
      <c r="GA328" s="73"/>
      <c r="GB328" s="73"/>
      <c r="GC328" s="73"/>
      <c r="GD328" s="73"/>
      <c r="GE328" s="73"/>
      <c r="GF328" s="73"/>
      <c r="GG328" s="73"/>
      <c r="GH328" s="73"/>
      <c r="GI328" s="73"/>
      <c r="GJ328" s="73"/>
      <c r="GK328" s="73"/>
      <c r="GL328" s="73"/>
      <c r="GM328" s="73"/>
      <c r="GN328" s="73"/>
      <c r="GO328" s="73"/>
      <c r="GP328" s="73"/>
      <c r="GQ328" s="73"/>
      <c r="GR328" s="73"/>
      <c r="GS328" s="73"/>
      <c r="GT328" s="73"/>
      <c r="GU328" s="73"/>
      <c r="GV328" s="73"/>
      <c r="GW328" s="73"/>
      <c r="GX328" s="73"/>
      <c r="GY328" s="73"/>
      <c r="GZ328" s="73"/>
      <c r="HA328" s="73"/>
      <c r="HB328" s="73"/>
      <c r="HC328" s="73"/>
      <c r="HD328" s="73"/>
      <c r="HE328" s="73"/>
      <c r="HF328" s="73"/>
      <c r="HG328" s="73"/>
      <c r="HH328" s="73"/>
      <c r="HI328" s="73"/>
      <c r="HJ328" s="73"/>
      <c r="HK328" s="73"/>
      <c r="HL328" s="73"/>
      <c r="HM328" s="73"/>
      <c r="HN328" s="73"/>
      <c r="HO328" s="73"/>
      <c r="HP328" s="73"/>
      <c r="HQ328" s="73"/>
      <c r="HR328" s="73"/>
      <c r="HS328" s="73"/>
      <c r="HT328" s="73"/>
      <c r="HU328" s="73"/>
      <c r="HV328" s="73"/>
      <c r="HW328" s="73"/>
      <c r="HX328" s="73"/>
      <c r="HY328" s="73"/>
      <c r="HZ328" s="73"/>
      <c r="IA328" s="73"/>
      <c r="IB328" s="73"/>
      <c r="IC328" s="73"/>
      <c r="ID328" s="73"/>
      <c r="IE328" s="73"/>
      <c r="IF328" s="73"/>
      <c r="IG328" s="73"/>
      <c r="IH328" s="73"/>
      <c r="II328" s="73"/>
      <c r="IJ328" s="73"/>
      <c r="IK328" s="73"/>
      <c r="IL328" s="73"/>
      <c r="IM328" s="73"/>
      <c r="IN328" s="73"/>
      <c r="IO328" s="73"/>
      <c r="IP328" s="73"/>
      <c r="IQ328" s="73"/>
      <c r="IR328" s="73"/>
      <c r="IS328" s="73"/>
      <c r="IT328" s="73"/>
      <c r="IU328" s="73"/>
      <c r="IV328" s="73"/>
      <c r="IW328" s="73"/>
      <c r="IX328" s="73"/>
      <c r="IY328" s="73"/>
      <c r="IZ328" s="73"/>
      <c r="JA328" s="73"/>
      <c r="JB328" s="73"/>
      <c r="JC328" s="73"/>
      <c r="JD328" s="73"/>
      <c r="JE328" s="73"/>
      <c r="JF328" s="73"/>
      <c r="JG328" s="73"/>
      <c r="JH328" s="73"/>
      <c r="JI328" s="73"/>
      <c r="JJ328" s="73"/>
      <c r="JK328" s="73"/>
      <c r="JL328" s="73"/>
      <c r="JM328" s="73"/>
      <c r="JN328" s="73"/>
      <c r="JO328" s="73"/>
      <c r="JP328" s="73"/>
      <c r="JQ328" s="73"/>
      <c r="JR328" s="73"/>
      <c r="JS328" s="73"/>
      <c r="JT328" s="73"/>
      <c r="JU328" s="73"/>
      <c r="JV328" s="73"/>
      <c r="JW328" s="73"/>
      <c r="JX328" s="73"/>
      <c r="JY328" s="73"/>
      <c r="JZ328" s="73"/>
      <c r="KA328" s="73"/>
      <c r="KB328" s="73"/>
      <c r="KC328" s="73"/>
      <c r="KD328" s="73"/>
      <c r="KE328" s="73"/>
      <c r="KF328" s="73"/>
      <c r="KG328" s="73"/>
      <c r="KH328" s="73"/>
      <c r="KI328" s="73"/>
      <c r="KJ328" s="73"/>
      <c r="KK328" s="73"/>
      <c r="KL328" s="73"/>
      <c r="KM328" s="73"/>
      <c r="KN328" s="73"/>
      <c r="KO328" s="73"/>
      <c r="KP328" s="73"/>
      <c r="KQ328" s="73"/>
      <c r="KR328" s="73"/>
      <c r="KS328" s="73"/>
      <c r="KT328" s="73"/>
      <c r="KU328" s="73"/>
      <c r="KV328" s="73"/>
      <c r="KW328" s="73"/>
      <c r="KX328" s="73"/>
      <c r="KY328" s="73"/>
      <c r="KZ328" s="73"/>
      <c r="LA328" s="73"/>
      <c r="LB328" s="73"/>
      <c r="LC328" s="73"/>
      <c r="LD328" s="73"/>
      <c r="LE328" s="73"/>
      <c r="LF328" s="73"/>
      <c r="LG328" s="73"/>
      <c r="LH328" s="73"/>
      <c r="LI328" s="73"/>
      <c r="LJ328" s="73"/>
      <c r="LK328" s="73"/>
      <c r="LL328" s="73"/>
      <c r="LM328" s="73"/>
      <c r="LN328" s="73"/>
      <c r="LO328" s="73"/>
      <c r="LP328" s="73"/>
      <c r="LQ328" s="73"/>
      <c r="LR328" s="73"/>
      <c r="LS328" s="73"/>
      <c r="LT328" s="73"/>
      <c r="LU328" s="73"/>
      <c r="LV328" s="73"/>
      <c r="LW328" s="73"/>
      <c r="LX328" s="73"/>
      <c r="LY328" s="73"/>
      <c r="LZ328" s="73"/>
      <c r="MA328" s="73"/>
      <c r="MB328" s="73"/>
      <c r="MC328" s="73"/>
      <c r="MD328" s="73"/>
      <c r="ME328" s="73"/>
      <c r="MF328" s="73"/>
      <c r="MG328" s="73"/>
      <c r="MH328" s="73"/>
      <c r="MI328" s="73"/>
      <c r="MJ328" s="73"/>
      <c r="MK328" s="73"/>
      <c r="ML328" s="73"/>
      <c r="MM328" s="73"/>
      <c r="MN328" s="73"/>
      <c r="MO328" s="73"/>
      <c r="MP328" s="73"/>
      <c r="MQ328" s="73"/>
      <c r="MR328" s="73"/>
      <c r="MS328" s="73"/>
      <c r="MT328" s="73"/>
      <c r="MU328" s="73"/>
      <c r="MV328" s="73"/>
      <c r="MW328" s="73"/>
      <c r="MX328" s="73"/>
      <c r="MY328" s="73"/>
      <c r="MZ328" s="73"/>
      <c r="NA328" s="73"/>
      <c r="NB328" s="73"/>
      <c r="NC328" s="73"/>
      <c r="ND328" s="73"/>
      <c r="NE328" s="73"/>
      <c r="NF328" s="73"/>
      <c r="NG328" s="73"/>
      <c r="NH328" s="73"/>
      <c r="NI328" s="73"/>
      <c r="NJ328" s="73"/>
      <c r="NK328" s="73"/>
      <c r="NL328" s="73"/>
      <c r="NM328" s="73"/>
      <c r="NN328" s="73"/>
      <c r="NO328" s="73"/>
      <c r="NP328" s="73"/>
      <c r="NQ328" s="73"/>
      <c r="NR328" s="73"/>
      <c r="NS328" s="73"/>
      <c r="NT328" s="73"/>
      <c r="NU328" s="73"/>
      <c r="NV328" s="73"/>
      <c r="NW328" s="73"/>
      <c r="NX328" s="73"/>
      <c r="NY328" s="73"/>
      <c r="NZ328" s="73"/>
      <c r="OA328" s="73"/>
      <c r="OB328" s="73"/>
      <c r="OC328" s="73"/>
      <c r="OD328" s="73"/>
      <c r="OE328" s="73"/>
      <c r="OF328" s="73"/>
      <c r="OG328" s="73"/>
      <c r="OH328" s="73"/>
      <c r="OI328" s="73"/>
      <c r="OJ328" s="73"/>
      <c r="OK328" s="73"/>
      <c r="OL328" s="73"/>
      <c r="OM328" s="73"/>
      <c r="ON328" s="73"/>
      <c r="OO328" s="73"/>
      <c r="OP328" s="73"/>
      <c r="OQ328" s="73"/>
      <c r="OR328" s="73"/>
      <c r="OS328" s="73"/>
      <c r="OT328" s="73"/>
      <c r="OU328" s="73"/>
      <c r="OV328" s="73"/>
      <c r="OW328" s="73"/>
      <c r="OX328" s="73"/>
      <c r="OY328" s="73"/>
      <c r="OZ328" s="73"/>
      <c r="PA328" s="73"/>
      <c r="PB328" s="73"/>
      <c r="PC328" s="73"/>
      <c r="PD328" s="73"/>
      <c r="PE328" s="73"/>
      <c r="PF328" s="73"/>
      <c r="PG328" s="73"/>
      <c r="PH328" s="73"/>
      <c r="PI328" s="73"/>
      <c r="PJ328" s="73"/>
      <c r="PK328" s="73"/>
      <c r="PL328" s="73"/>
      <c r="PM328" s="73"/>
      <c r="PN328" s="73"/>
      <c r="PO328" s="73"/>
      <c r="PP328" s="73"/>
      <c r="PQ328" s="73"/>
      <c r="PR328" s="73"/>
      <c r="PS328" s="73"/>
      <c r="PT328" s="73"/>
      <c r="PU328" s="73"/>
      <c r="PV328" s="73"/>
      <c r="PW328" s="73"/>
      <c r="PX328" s="73"/>
      <c r="PY328" s="73"/>
      <c r="PZ328" s="73"/>
      <c r="QA328" s="73"/>
      <c r="QB328" s="73"/>
      <c r="QC328" s="73"/>
      <c r="QD328" s="73"/>
      <c r="QE328" s="73"/>
      <c r="QF328" s="73"/>
      <c r="QG328" s="73"/>
      <c r="QH328" s="73"/>
      <c r="QI328" s="73"/>
      <c r="QJ328" s="73"/>
      <c r="QK328" s="73"/>
      <c r="QL328" s="73"/>
      <c r="QM328" s="73"/>
      <c r="QN328" s="73"/>
      <c r="QO328" s="73"/>
      <c r="QP328" s="73"/>
      <c r="QQ328" s="73"/>
      <c r="QR328" s="73"/>
      <c r="QS328" s="73"/>
      <c r="QT328" s="73"/>
      <c r="QU328" s="73"/>
      <c r="QV328" s="73"/>
      <c r="QW328" s="73"/>
      <c r="QX328" s="73"/>
      <c r="QY328" s="73"/>
      <c r="QZ328" s="73"/>
      <c r="RA328" s="73"/>
      <c r="RB328" s="73"/>
      <c r="RC328" s="73"/>
      <c r="RD328" s="73"/>
      <c r="RE328" s="73"/>
      <c r="RF328" s="73"/>
      <c r="RG328" s="73"/>
      <c r="RH328" s="73"/>
      <c r="RI328" s="73"/>
      <c r="RJ328" s="73"/>
      <c r="RK328" s="73"/>
      <c r="RL328" s="73"/>
      <c r="RM328" s="73"/>
      <c r="RN328" s="73"/>
      <c r="RO328" s="73"/>
      <c r="RP328" s="73"/>
      <c r="RQ328" s="73"/>
      <c r="RR328" s="73"/>
      <c r="RS328" s="73"/>
      <c r="RT328" s="73"/>
      <c r="RU328" s="73"/>
      <c r="RV328" s="73"/>
      <c r="RW328" s="73"/>
      <c r="RX328" s="73"/>
      <c r="RY328" s="73"/>
      <c r="RZ328" s="73"/>
      <c r="SA328" s="73"/>
      <c r="SB328" s="73"/>
      <c r="SC328" s="73"/>
      <c r="SD328" s="73"/>
      <c r="SE328" s="73"/>
      <c r="SF328" s="73"/>
      <c r="SG328" s="73"/>
      <c r="SH328" s="73"/>
      <c r="SI328" s="73"/>
      <c r="SJ328" s="73"/>
      <c r="SK328" s="73"/>
      <c r="SL328" s="73"/>
      <c r="SM328" s="73"/>
      <c r="SN328" s="73"/>
      <c r="SO328" s="73"/>
      <c r="SP328" s="73"/>
      <c r="SQ328" s="73"/>
      <c r="SR328" s="73"/>
      <c r="SS328" s="73"/>
      <c r="ST328" s="73"/>
      <c r="SU328" s="73"/>
      <c r="SV328" s="73"/>
      <c r="SW328" s="73"/>
      <c r="SX328" s="73"/>
      <c r="SY328" s="73"/>
      <c r="SZ328" s="73"/>
      <c r="TA328" s="73"/>
      <c r="TB328" s="73"/>
      <c r="TC328" s="73"/>
      <c r="TD328" s="73"/>
      <c r="TE328" s="73"/>
      <c r="TF328" s="73"/>
      <c r="TG328" s="73"/>
      <c r="TH328" s="73"/>
      <c r="TI328" s="73"/>
      <c r="TJ328" s="73"/>
      <c r="TK328" s="73"/>
      <c r="TL328" s="73"/>
      <c r="TM328" s="73"/>
      <c r="TN328" s="73"/>
      <c r="TO328" s="73"/>
      <c r="TP328" s="73"/>
      <c r="TQ328" s="73"/>
      <c r="TR328" s="73"/>
      <c r="TS328" s="73"/>
      <c r="TT328" s="73"/>
      <c r="TU328" s="73"/>
      <c r="TV328" s="73"/>
      <c r="TW328" s="73"/>
      <c r="TX328" s="73"/>
      <c r="TY328" s="73"/>
      <c r="TZ328" s="73"/>
      <c r="UA328" s="73"/>
      <c r="UB328" s="73"/>
      <c r="UC328" s="73"/>
      <c r="UD328" s="73"/>
      <c r="UE328" s="73"/>
      <c r="UF328" s="73"/>
      <c r="UG328" s="73"/>
      <c r="UH328" s="73"/>
      <c r="UI328" s="73"/>
      <c r="UJ328" s="73"/>
      <c r="UK328" s="73"/>
      <c r="UL328" s="73"/>
      <c r="UM328" s="73"/>
      <c r="UN328" s="73"/>
      <c r="UO328" s="73"/>
      <c r="UP328" s="73"/>
      <c r="UQ328" s="73"/>
      <c r="UR328" s="73"/>
      <c r="US328" s="73"/>
      <c r="UT328" s="73"/>
      <c r="UU328" s="73"/>
      <c r="UV328" s="73"/>
      <c r="UW328" s="73"/>
      <c r="UX328" s="73"/>
      <c r="UY328" s="73"/>
      <c r="UZ328" s="73"/>
      <c r="VA328" s="73"/>
      <c r="VB328" s="73"/>
      <c r="VC328" s="73"/>
      <c r="VD328" s="73"/>
      <c r="VE328" s="73"/>
      <c r="VF328" s="73"/>
      <c r="VG328" s="73"/>
      <c r="VH328" s="73"/>
      <c r="VI328" s="73"/>
      <c r="VJ328" s="73"/>
      <c r="VK328" s="73"/>
      <c r="VL328" s="73"/>
      <c r="VM328" s="73"/>
      <c r="VN328" s="73"/>
      <c r="VO328" s="73"/>
      <c r="VP328" s="73"/>
      <c r="VQ328" s="73"/>
      <c r="VR328" s="73"/>
      <c r="VS328" s="73"/>
      <c r="VT328" s="73"/>
      <c r="VU328" s="73"/>
      <c r="VV328" s="73"/>
      <c r="VW328" s="73"/>
      <c r="VX328" s="73"/>
      <c r="VY328" s="73"/>
      <c r="VZ328" s="73"/>
      <c r="WA328" s="73"/>
      <c r="WB328" s="73"/>
      <c r="WC328" s="73"/>
      <c r="WD328" s="73"/>
      <c r="WE328" s="73"/>
      <c r="WF328" s="73"/>
      <c r="WG328" s="73"/>
      <c r="WH328" s="73"/>
      <c r="WI328" s="73"/>
      <c r="WJ328" s="73"/>
      <c r="WK328" s="73"/>
      <c r="WL328" s="73"/>
      <c r="WM328" s="73"/>
      <c r="WN328" s="73"/>
      <c r="WO328" s="73"/>
      <c r="WP328" s="73"/>
      <c r="WQ328" s="73"/>
      <c r="WR328" s="73"/>
      <c r="WS328" s="73"/>
      <c r="WT328" s="73"/>
      <c r="WU328" s="73"/>
      <c r="WV328" s="73"/>
      <c r="WW328" s="73"/>
      <c r="WX328" s="73"/>
      <c r="WY328" s="73"/>
      <c r="WZ328" s="73"/>
      <c r="XA328" s="73"/>
      <c r="XB328" s="73"/>
      <c r="XC328" s="73"/>
      <c r="XD328" s="73"/>
      <c r="XE328" s="73"/>
      <c r="XF328" s="73"/>
      <c r="XG328" s="73"/>
      <c r="XH328" s="73"/>
      <c r="XI328" s="73"/>
      <c r="XJ328" s="73"/>
      <c r="XK328" s="73"/>
      <c r="XL328" s="73"/>
      <c r="XM328" s="73"/>
      <c r="XN328" s="73"/>
      <c r="XO328" s="73"/>
      <c r="XP328" s="73"/>
      <c r="XQ328" s="73"/>
      <c r="XR328" s="73"/>
      <c r="XS328" s="73"/>
      <c r="XT328" s="73"/>
      <c r="XU328" s="73"/>
      <c r="XV328" s="73"/>
      <c r="XW328" s="73"/>
      <c r="XX328" s="73"/>
      <c r="XY328" s="73"/>
      <c r="XZ328" s="73"/>
      <c r="YA328" s="73"/>
      <c r="YB328" s="73"/>
      <c r="YC328" s="73"/>
      <c r="YD328" s="73"/>
      <c r="YE328" s="73"/>
      <c r="YF328" s="73"/>
      <c r="YG328" s="73"/>
      <c r="YH328" s="73"/>
      <c r="YI328" s="73"/>
      <c r="YJ328" s="73"/>
      <c r="YK328" s="73"/>
      <c r="YL328" s="73"/>
      <c r="YM328" s="73"/>
      <c r="YN328" s="73"/>
      <c r="YO328" s="73"/>
      <c r="YP328" s="73"/>
      <c r="YQ328" s="73"/>
      <c r="YR328" s="73"/>
      <c r="YS328" s="73"/>
      <c r="YT328" s="73"/>
      <c r="YU328" s="73"/>
      <c r="YV328" s="73"/>
      <c r="YW328" s="73"/>
      <c r="YX328" s="73"/>
      <c r="YY328" s="73"/>
      <c r="YZ328" s="73"/>
      <c r="ZA328" s="73"/>
      <c r="ZB328" s="73"/>
      <c r="ZC328" s="73"/>
      <c r="ZD328" s="73"/>
      <c r="ZE328" s="73"/>
      <c r="ZF328" s="73"/>
      <c r="ZG328" s="73"/>
      <c r="ZH328" s="73"/>
      <c r="ZI328" s="73"/>
      <c r="ZJ328" s="73"/>
      <c r="ZK328" s="73"/>
      <c r="ZL328" s="73"/>
      <c r="ZM328" s="73"/>
      <c r="ZN328" s="73"/>
      <c r="ZO328" s="73"/>
      <c r="ZP328" s="73"/>
      <c r="ZQ328" s="73"/>
      <c r="ZR328" s="73"/>
      <c r="ZS328" s="73"/>
      <c r="ZT328" s="73"/>
      <c r="ZU328" s="73"/>
      <c r="ZV328" s="73"/>
      <c r="ZW328" s="73"/>
      <c r="ZX328" s="73"/>
      <c r="ZY328" s="73"/>
      <c r="ZZ328" s="73"/>
      <c r="AAA328" s="73"/>
      <c r="AAB328" s="73"/>
      <c r="AAC328" s="73"/>
      <c r="AAD328" s="73"/>
      <c r="AAE328" s="73"/>
      <c r="AAF328" s="73"/>
      <c r="AAG328" s="73"/>
      <c r="AAH328" s="73"/>
      <c r="AAI328" s="73"/>
      <c r="AAJ328" s="73"/>
      <c r="AAK328" s="73"/>
      <c r="AAL328" s="73"/>
      <c r="AAM328" s="73"/>
      <c r="AAN328" s="73"/>
      <c r="AAO328" s="73"/>
      <c r="AAP328" s="73"/>
      <c r="AAQ328" s="73"/>
      <c r="AAR328" s="73"/>
      <c r="AAS328" s="73"/>
      <c r="AAT328" s="73"/>
      <c r="AAU328" s="73"/>
      <c r="AAV328" s="73"/>
      <c r="AAW328" s="73"/>
      <c r="AAX328" s="73"/>
      <c r="AAY328" s="73"/>
      <c r="AAZ328" s="73"/>
      <c r="ABA328" s="73"/>
      <c r="ABB328" s="73"/>
      <c r="ABC328" s="73"/>
      <c r="ABD328" s="73"/>
      <c r="ABE328" s="73"/>
      <c r="ABF328" s="73"/>
      <c r="ABG328" s="73"/>
      <c r="ABH328" s="73"/>
      <c r="ABI328" s="73"/>
      <c r="ABJ328" s="73"/>
      <c r="ABK328" s="73"/>
      <c r="ABL328" s="73"/>
      <c r="ABM328" s="73"/>
      <c r="ABN328" s="73"/>
      <c r="ABO328" s="73"/>
      <c r="ABP328" s="73"/>
      <c r="ABQ328" s="73"/>
      <c r="ABR328" s="73"/>
      <c r="ABS328" s="73"/>
      <c r="ABT328" s="73"/>
      <c r="ABU328" s="73"/>
      <c r="ABV328" s="73"/>
      <c r="ABW328" s="73"/>
      <c r="ABX328" s="73"/>
      <c r="ABY328" s="73"/>
      <c r="ABZ328" s="73"/>
      <c r="ACA328" s="73"/>
      <c r="ACB328" s="73"/>
      <c r="ACC328" s="73"/>
      <c r="ACD328" s="73"/>
      <c r="ACE328" s="73"/>
      <c r="ACF328" s="73"/>
      <c r="ACG328" s="73"/>
      <c r="ACH328" s="73"/>
      <c r="ACI328" s="73"/>
      <c r="ACJ328" s="73"/>
      <c r="ACK328" s="73"/>
      <c r="ACL328" s="73"/>
      <c r="ACM328" s="73"/>
      <c r="ACN328" s="73"/>
      <c r="ACO328" s="73"/>
      <c r="ACP328" s="73"/>
      <c r="ACQ328" s="73"/>
      <c r="ACR328" s="73"/>
      <c r="ACS328" s="73"/>
      <c r="ACT328" s="73"/>
      <c r="ACU328" s="73"/>
      <c r="ACV328" s="73"/>
      <c r="ACW328" s="73"/>
      <c r="ACX328" s="73"/>
      <c r="ACY328" s="73"/>
      <c r="ACZ328" s="73"/>
      <c r="ADA328" s="73"/>
      <c r="ADB328" s="73"/>
      <c r="ADC328" s="73"/>
      <c r="ADD328" s="73"/>
      <c r="ADE328" s="73"/>
      <c r="ADF328" s="73"/>
      <c r="ADG328" s="73"/>
      <c r="ADH328" s="73"/>
      <c r="ADI328" s="73"/>
      <c r="ADJ328" s="73"/>
      <c r="ADK328" s="73"/>
      <c r="ADL328" s="73"/>
      <c r="ADM328" s="73"/>
      <c r="ADN328" s="73"/>
      <c r="ADO328" s="73"/>
      <c r="ADP328" s="73"/>
      <c r="ADQ328" s="73"/>
      <c r="ADR328" s="73"/>
      <c r="ADS328" s="73"/>
      <c r="ADT328" s="73"/>
      <c r="ADU328" s="73"/>
      <c r="ADV328" s="73"/>
      <c r="ADW328" s="73"/>
      <c r="ADX328" s="73"/>
      <c r="ADY328" s="73"/>
      <c r="ADZ328" s="73"/>
      <c r="AEA328" s="73"/>
      <c r="AEB328" s="73"/>
      <c r="AEC328" s="73"/>
      <c r="AED328" s="73"/>
      <c r="AEE328" s="73"/>
      <c r="AEF328" s="73"/>
      <c r="AEG328" s="73"/>
      <c r="AEH328" s="73"/>
      <c r="AEI328" s="73"/>
      <c r="AEJ328" s="73"/>
      <c r="AEK328" s="73"/>
      <c r="AEL328" s="73"/>
      <c r="AEM328" s="73"/>
      <c r="AEN328" s="73"/>
      <c r="AEO328" s="73"/>
      <c r="AEP328" s="73"/>
      <c r="AEQ328" s="73"/>
      <c r="AER328" s="73"/>
      <c r="AES328" s="73"/>
      <c r="AET328" s="73"/>
      <c r="AEU328" s="73"/>
      <c r="AEV328" s="73"/>
      <c r="AEW328" s="73"/>
      <c r="AEX328" s="73"/>
      <c r="AEY328" s="73"/>
      <c r="AEZ328" s="73"/>
      <c r="AFA328" s="73"/>
      <c r="AFB328" s="73"/>
      <c r="AFC328" s="73"/>
      <c r="AFD328" s="73"/>
      <c r="AFE328" s="73"/>
      <c r="AFF328" s="73"/>
      <c r="AFG328" s="73"/>
      <c r="AFH328" s="73"/>
      <c r="AFI328" s="73"/>
      <c r="AFJ328" s="73"/>
      <c r="AFK328" s="73"/>
      <c r="AFL328" s="73"/>
      <c r="AFM328" s="73"/>
      <c r="AFN328" s="73"/>
      <c r="AFO328" s="73"/>
      <c r="AFP328" s="73"/>
      <c r="AFQ328" s="73"/>
      <c r="AFR328" s="73"/>
      <c r="AFS328" s="73"/>
      <c r="AFT328" s="73"/>
      <c r="AFU328" s="73"/>
      <c r="AFV328" s="73"/>
      <c r="AFW328" s="73"/>
      <c r="AFX328" s="73"/>
      <c r="AFY328" s="73"/>
      <c r="AFZ328" s="73"/>
      <c r="AGA328" s="73"/>
      <c r="AGB328" s="73"/>
      <c r="AGC328" s="73"/>
      <c r="AGD328" s="73"/>
      <c r="AGE328" s="73"/>
      <c r="AGF328" s="73"/>
      <c r="AGG328" s="73"/>
      <c r="AGH328" s="73"/>
      <c r="AGI328" s="73"/>
      <c r="AGJ328" s="73"/>
      <c r="AGK328" s="73"/>
      <c r="AGL328" s="73"/>
      <c r="AGM328" s="73"/>
      <c r="AGN328" s="73"/>
      <c r="AGO328" s="73"/>
      <c r="AGP328" s="73"/>
      <c r="AGQ328" s="73"/>
      <c r="AGR328" s="73"/>
      <c r="AGS328" s="73"/>
      <c r="AGT328" s="73"/>
      <c r="AGU328" s="73"/>
      <c r="AGV328" s="73"/>
      <c r="AGW328" s="73"/>
      <c r="AGX328" s="73"/>
      <c r="AGY328" s="73"/>
      <c r="AGZ328" s="73"/>
      <c r="AHA328" s="73"/>
      <c r="AHB328" s="73"/>
      <c r="AHC328" s="73"/>
      <c r="AHD328" s="73"/>
      <c r="AHE328" s="73"/>
      <c r="AHF328" s="73"/>
      <c r="AHG328" s="73"/>
      <c r="AHH328" s="73"/>
      <c r="AHI328" s="73"/>
      <c r="AHJ328" s="73"/>
      <c r="AHK328" s="73"/>
      <c r="AHL328" s="73"/>
      <c r="AHM328" s="73"/>
      <c r="AHN328" s="73"/>
      <c r="AHO328" s="73"/>
      <c r="AHP328" s="73"/>
      <c r="AHQ328" s="73"/>
      <c r="AHR328" s="73"/>
      <c r="AHS328" s="73"/>
      <c r="AHT328" s="73"/>
      <c r="AHU328" s="73"/>
      <c r="AHV328" s="73"/>
      <c r="AHW328" s="73"/>
      <c r="AHX328" s="73"/>
      <c r="AHY328" s="73"/>
      <c r="AHZ328" s="73"/>
      <c r="AIA328" s="73"/>
      <c r="AIB328" s="73"/>
      <c r="AIC328" s="73"/>
      <c r="AID328" s="73"/>
      <c r="AIE328" s="73"/>
      <c r="AIF328" s="73"/>
      <c r="AIG328" s="73"/>
      <c r="AIH328" s="73"/>
      <c r="AII328" s="73"/>
      <c r="AIJ328" s="73"/>
      <c r="AIK328" s="73"/>
      <c r="AIL328" s="73"/>
      <c r="AIM328" s="73"/>
      <c r="AIN328" s="73"/>
      <c r="AIO328" s="73"/>
      <c r="AIP328" s="73"/>
      <c r="AIQ328" s="73"/>
      <c r="AIR328" s="73"/>
      <c r="AIS328" s="73"/>
      <c r="AIT328" s="73"/>
      <c r="AIU328" s="73"/>
      <c r="AIV328" s="73"/>
      <c r="AIW328" s="73"/>
      <c r="AIX328" s="73"/>
      <c r="AIY328" s="73"/>
      <c r="AIZ328" s="73"/>
      <c r="AJA328" s="73"/>
      <c r="AJB328" s="73"/>
      <c r="AJC328" s="73"/>
      <c r="AJD328" s="73"/>
      <c r="AJE328" s="73"/>
      <c r="AJF328" s="73"/>
      <c r="AJG328" s="73"/>
      <c r="AJH328" s="73"/>
      <c r="AJI328" s="73"/>
      <c r="AJJ328" s="73"/>
      <c r="AJK328" s="73"/>
      <c r="AJL328" s="73"/>
      <c r="AJM328" s="73"/>
      <c r="AJN328" s="73"/>
      <c r="AJO328" s="73"/>
      <c r="AJP328" s="73"/>
      <c r="AJQ328" s="73"/>
      <c r="AJR328" s="73"/>
      <c r="AJS328" s="73"/>
      <c r="AJT328" s="73"/>
      <c r="AJU328" s="73"/>
      <c r="AJV328" s="73"/>
      <c r="AJW328" s="73"/>
      <c r="AJX328" s="73"/>
      <c r="AJY328" s="73"/>
      <c r="AJZ328" s="73"/>
      <c r="AKA328" s="73"/>
      <c r="AKB328" s="73"/>
      <c r="AKC328" s="73"/>
      <c r="AKD328" s="73"/>
      <c r="AKE328" s="73"/>
      <c r="AKF328" s="73"/>
      <c r="AKG328" s="73"/>
      <c r="AKH328" s="73"/>
      <c r="AKI328" s="73"/>
      <c r="AKJ328" s="73"/>
      <c r="AKK328" s="73"/>
      <c r="AKL328" s="73"/>
      <c r="AKM328" s="73"/>
      <c r="AKN328" s="73"/>
      <c r="AKO328" s="73"/>
      <c r="AKP328" s="73"/>
      <c r="AKQ328" s="73"/>
      <c r="AKR328" s="73"/>
      <c r="AKS328" s="73"/>
      <c r="AKT328" s="73"/>
      <c r="AKU328" s="73"/>
      <c r="AKV328" s="73"/>
      <c r="AKW328" s="73"/>
      <c r="AKX328" s="73"/>
      <c r="AKY328" s="73"/>
      <c r="AKZ328" s="73"/>
      <c r="ALA328" s="73"/>
      <c r="ALB328" s="73"/>
      <c r="ALC328" s="73"/>
      <c r="ALD328" s="73"/>
      <c r="ALE328" s="73"/>
      <c r="ALF328" s="73"/>
      <c r="ALG328" s="73"/>
      <c r="ALH328" s="73"/>
      <c r="ALI328" s="73"/>
      <c r="ALJ328" s="73"/>
      <c r="ALK328" s="73"/>
      <c r="ALL328" s="73"/>
      <c r="ALM328" s="73"/>
      <c r="ALN328" s="73"/>
      <c r="ALO328" s="73"/>
      <c r="ALP328" s="73"/>
      <c r="ALQ328" s="73"/>
      <c r="ALR328" s="73"/>
      <c r="ALS328" s="73"/>
      <c r="ALT328" s="73"/>
      <c r="ALU328" s="73"/>
      <c r="ALV328" s="73"/>
      <c r="ALW328" s="73"/>
      <c r="ALX328" s="73"/>
      <c r="ALY328" s="73"/>
      <c r="ALZ328" s="73"/>
      <c r="AMA328" s="73"/>
      <c r="AMB328" s="73"/>
      <c r="AMC328" s="73"/>
      <c r="AMD328" s="73"/>
      <c r="AME328" s="73"/>
      <c r="AMF328" s="73"/>
      <c r="AMG328" s="73"/>
      <c r="AMH328" s="73"/>
      <c r="AMI328" s="73"/>
      <c r="AMJ328" s="73"/>
      <c r="AMK328" s="73"/>
      <c r="AML328" s="73"/>
      <c r="AMM328" s="73"/>
      <c r="AMN328" s="73"/>
      <c r="AMO328" s="73"/>
      <c r="AMP328" s="73"/>
      <c r="AMQ328" s="73"/>
      <c r="AMR328" s="73"/>
      <c r="AMS328" s="73"/>
      <c r="AMT328" s="73"/>
      <c r="AMU328" s="73"/>
      <c r="AMV328" s="73"/>
      <c r="AMW328" s="73"/>
      <c r="AMX328" s="73"/>
      <c r="AMY328" s="73"/>
      <c r="AMZ328" s="73"/>
      <c r="ANA328" s="73"/>
      <c r="ANB328" s="73"/>
      <c r="ANC328" s="73"/>
      <c r="AND328" s="73"/>
      <c r="ANE328" s="73"/>
      <c r="ANF328" s="73"/>
      <c r="ANG328" s="73"/>
      <c r="ANH328" s="73"/>
      <c r="ANI328" s="73"/>
      <c r="ANJ328" s="73"/>
      <c r="ANK328" s="73"/>
      <c r="ANL328" s="73"/>
      <c r="ANM328" s="73"/>
      <c r="ANN328" s="73"/>
      <c r="ANO328" s="73"/>
      <c r="ANP328" s="73"/>
      <c r="ANQ328" s="73"/>
      <c r="ANR328" s="73"/>
      <c r="ANS328" s="73"/>
      <c r="ANT328" s="73"/>
      <c r="ANU328" s="73"/>
      <c r="ANV328" s="73"/>
      <c r="ANW328" s="73"/>
      <c r="ANX328" s="73"/>
      <c r="ANY328" s="73"/>
      <c r="ANZ328" s="73"/>
      <c r="AOA328" s="73"/>
      <c r="AOB328" s="73"/>
      <c r="AOC328" s="73"/>
      <c r="AOD328" s="73"/>
      <c r="AOE328" s="73"/>
      <c r="AOF328" s="73"/>
      <c r="AOG328" s="73"/>
      <c r="AOH328" s="73"/>
      <c r="AOI328" s="73"/>
      <c r="AOJ328" s="73"/>
      <c r="AOK328" s="73"/>
      <c r="AOL328" s="73"/>
      <c r="AOM328" s="73"/>
      <c r="AON328" s="73"/>
      <c r="AOO328" s="73"/>
      <c r="AOP328" s="73"/>
      <c r="AOQ328" s="73"/>
      <c r="AOR328" s="73"/>
      <c r="AOS328" s="73"/>
      <c r="AOT328" s="73"/>
      <c r="AOU328" s="73"/>
      <c r="AOV328" s="73"/>
      <c r="AOW328" s="73"/>
      <c r="AOX328" s="73"/>
      <c r="AOY328" s="73"/>
      <c r="AOZ328" s="73"/>
      <c r="APA328" s="73"/>
      <c r="APB328" s="73"/>
      <c r="APC328" s="73"/>
      <c r="APD328" s="73"/>
      <c r="APE328" s="73"/>
      <c r="APF328" s="73"/>
      <c r="APG328" s="73"/>
      <c r="APH328" s="73"/>
      <c r="API328" s="73"/>
      <c r="APJ328" s="73"/>
      <c r="APK328" s="73"/>
      <c r="APL328" s="73"/>
      <c r="APM328" s="73"/>
      <c r="APN328" s="73"/>
      <c r="APO328" s="73"/>
      <c r="APP328" s="73"/>
      <c r="APQ328" s="73"/>
      <c r="APR328" s="73"/>
      <c r="APS328" s="73"/>
      <c r="APT328" s="73"/>
      <c r="APU328" s="73"/>
      <c r="APV328" s="73"/>
      <c r="APW328" s="73"/>
      <c r="APX328" s="73"/>
      <c r="APY328" s="73"/>
      <c r="APZ328" s="73"/>
      <c r="AQA328" s="73"/>
      <c r="AQB328" s="73"/>
      <c r="AQC328" s="73"/>
      <c r="AQD328" s="73"/>
      <c r="AQE328" s="73"/>
      <c r="AQF328" s="73"/>
      <c r="AQG328" s="73"/>
      <c r="AQH328" s="73"/>
      <c r="AQI328" s="73"/>
      <c r="AQJ328" s="73"/>
      <c r="AQK328" s="73"/>
      <c r="AQL328" s="73"/>
      <c r="AQM328" s="73"/>
      <c r="AQN328" s="73"/>
      <c r="AQO328" s="73"/>
      <c r="AQP328" s="73"/>
      <c r="AQQ328" s="73"/>
      <c r="AQR328" s="73"/>
      <c r="AQS328" s="73"/>
      <c r="AQT328" s="73"/>
      <c r="AQU328" s="73"/>
      <c r="AQV328" s="73"/>
      <c r="AQW328" s="73"/>
      <c r="AQX328" s="73"/>
      <c r="AQY328" s="73"/>
      <c r="AQZ328" s="73"/>
      <c r="ARA328" s="73"/>
      <c r="ARB328" s="73"/>
      <c r="ARC328" s="73"/>
      <c r="ARD328" s="73"/>
      <c r="ARE328" s="73"/>
      <c r="ARF328" s="73"/>
      <c r="ARG328" s="73"/>
      <c r="ARH328" s="73"/>
      <c r="ARI328" s="73"/>
      <c r="ARJ328" s="73"/>
      <c r="ARK328" s="73"/>
      <c r="ARL328" s="73"/>
      <c r="ARM328" s="73"/>
      <c r="ARN328" s="73"/>
      <c r="ARO328" s="73"/>
      <c r="ARP328" s="73"/>
      <c r="ARQ328" s="73"/>
      <c r="ARR328" s="73"/>
      <c r="ARS328" s="73"/>
      <c r="ART328" s="73"/>
      <c r="ARU328" s="73"/>
      <c r="ARV328" s="73"/>
      <c r="ARW328" s="73"/>
      <c r="ARX328" s="73"/>
      <c r="ARY328" s="73"/>
      <c r="ARZ328" s="73"/>
      <c r="ASA328" s="73"/>
      <c r="ASB328" s="73"/>
      <c r="ASC328" s="73"/>
      <c r="ASD328" s="73"/>
      <c r="ASE328" s="73"/>
      <c r="ASF328" s="73"/>
      <c r="ASG328" s="73"/>
      <c r="ASH328" s="73"/>
      <c r="ASI328" s="73"/>
      <c r="ASJ328" s="73"/>
      <c r="ASK328" s="73"/>
      <c r="ASL328" s="73"/>
      <c r="ASM328" s="73"/>
      <c r="ASN328" s="73"/>
      <c r="ASO328" s="73"/>
      <c r="ASP328" s="73"/>
      <c r="ASQ328" s="73"/>
      <c r="ASR328" s="73"/>
      <c r="ASS328" s="73"/>
      <c r="AST328" s="73"/>
      <c r="ASU328" s="73"/>
      <c r="ASV328" s="73"/>
      <c r="ASW328" s="73"/>
      <c r="ASX328" s="73"/>
      <c r="ASY328" s="73"/>
      <c r="ASZ328" s="73"/>
      <c r="ATA328" s="73"/>
      <c r="ATB328" s="73"/>
      <c r="ATC328" s="73"/>
      <c r="ATD328" s="73"/>
      <c r="ATE328" s="73"/>
      <c r="ATF328" s="73"/>
      <c r="ATG328" s="73"/>
      <c r="ATH328" s="73"/>
      <c r="ATI328" s="73"/>
      <c r="ATJ328" s="73"/>
      <c r="ATK328" s="73"/>
      <c r="ATL328" s="73"/>
      <c r="ATM328" s="73"/>
      <c r="ATN328" s="73"/>
      <c r="ATO328" s="73"/>
      <c r="ATP328" s="73"/>
      <c r="ATQ328" s="73"/>
      <c r="ATR328" s="73"/>
      <c r="ATS328" s="73"/>
      <c r="ATT328" s="73"/>
      <c r="ATU328" s="73"/>
      <c r="ATV328" s="73"/>
      <c r="ATW328" s="73"/>
      <c r="ATX328" s="73"/>
      <c r="ATY328" s="73"/>
      <c r="ATZ328" s="73"/>
      <c r="AUA328" s="73"/>
      <c r="AUB328" s="73"/>
      <c r="AUC328" s="73"/>
      <c r="AUD328" s="73"/>
      <c r="AUE328" s="73"/>
      <c r="AUF328" s="73"/>
      <c r="AUG328" s="73"/>
      <c r="AUH328" s="73"/>
      <c r="AUI328" s="73"/>
      <c r="AUJ328" s="73"/>
      <c r="AUK328" s="73"/>
      <c r="AUL328" s="73"/>
      <c r="AUM328" s="73"/>
      <c r="AUN328" s="73"/>
      <c r="AUO328" s="73"/>
      <c r="AUP328" s="73"/>
      <c r="AUQ328" s="73"/>
      <c r="AUR328" s="73"/>
      <c r="AUS328" s="73"/>
      <c r="AUT328" s="73"/>
      <c r="AUU328" s="73"/>
      <c r="AUV328" s="73"/>
      <c r="AUW328" s="73"/>
      <c r="AUX328" s="73"/>
      <c r="AUY328" s="73"/>
      <c r="AUZ328" s="73"/>
      <c r="AVA328" s="73"/>
      <c r="AVB328" s="73"/>
      <c r="AVC328" s="73"/>
      <c r="AVD328" s="73"/>
      <c r="AVE328" s="73"/>
      <c r="AVF328" s="73"/>
      <c r="AVG328" s="73"/>
      <c r="AVH328" s="73"/>
      <c r="AVI328" s="73"/>
      <c r="AVJ328" s="73"/>
      <c r="AVK328" s="73"/>
      <c r="AVL328" s="73"/>
      <c r="AVM328" s="73"/>
      <c r="AVN328" s="73"/>
      <c r="AVO328" s="73"/>
      <c r="AVP328" s="73"/>
      <c r="AVQ328" s="73"/>
      <c r="AVR328" s="73"/>
      <c r="AVS328" s="73"/>
      <c r="AVT328" s="73"/>
      <c r="AVU328" s="73"/>
      <c r="AVV328" s="73"/>
      <c r="AVW328" s="73"/>
      <c r="AVX328" s="73"/>
      <c r="AVY328" s="73"/>
      <c r="AVZ328" s="73"/>
      <c r="AWA328" s="73"/>
      <c r="AWB328" s="73"/>
      <c r="AWC328" s="73"/>
      <c r="AWD328" s="73"/>
      <c r="AWE328" s="73"/>
      <c r="AWF328" s="73"/>
      <c r="AWG328" s="73"/>
      <c r="AWH328" s="73"/>
      <c r="AWI328" s="73"/>
      <c r="AWJ328" s="73"/>
      <c r="AWK328" s="73"/>
      <c r="AWL328" s="73"/>
      <c r="AWM328" s="73"/>
      <c r="AWN328" s="73"/>
      <c r="AWO328" s="73"/>
      <c r="AWP328" s="73"/>
      <c r="AWQ328" s="73"/>
      <c r="AWR328" s="73"/>
      <c r="AWS328" s="73"/>
      <c r="AWT328" s="73"/>
      <c r="AWU328" s="73"/>
      <c r="AWV328" s="73"/>
      <c r="AWW328" s="73"/>
      <c r="AWX328" s="73"/>
      <c r="AWY328" s="73"/>
      <c r="AWZ328" s="73"/>
      <c r="AXA328" s="73"/>
      <c r="AXB328" s="73"/>
      <c r="AXC328" s="73"/>
      <c r="AXD328" s="73"/>
      <c r="AXE328" s="73"/>
      <c r="AXF328" s="73"/>
      <c r="AXG328" s="73"/>
      <c r="AXH328" s="73"/>
      <c r="AXI328" s="73"/>
      <c r="AXJ328" s="73"/>
      <c r="AXK328" s="73"/>
      <c r="AXL328" s="73"/>
      <c r="AXM328" s="73"/>
      <c r="AXN328" s="73"/>
      <c r="AXO328" s="73"/>
      <c r="AXP328" s="73"/>
      <c r="AXQ328" s="73"/>
      <c r="AXR328" s="73"/>
      <c r="AXS328" s="73"/>
      <c r="AXT328" s="73"/>
      <c r="AXU328" s="73"/>
      <c r="AXV328" s="73"/>
      <c r="AXW328" s="73"/>
      <c r="AXX328" s="73"/>
      <c r="AXY328" s="73"/>
      <c r="AXZ328" s="73"/>
      <c r="AYA328" s="73"/>
      <c r="AYB328" s="73"/>
      <c r="AYC328" s="73"/>
      <c r="AYD328" s="73"/>
      <c r="AYE328" s="73"/>
      <c r="AYF328" s="73"/>
      <c r="AYG328" s="73"/>
      <c r="AYH328" s="73"/>
      <c r="AYI328" s="73"/>
      <c r="AYJ328" s="73"/>
      <c r="AYK328" s="73"/>
      <c r="AYL328" s="73"/>
      <c r="AYM328" s="73"/>
      <c r="AYN328" s="73"/>
      <c r="AYO328" s="73"/>
      <c r="AYP328" s="73"/>
      <c r="AYQ328" s="73"/>
      <c r="AYR328" s="73"/>
      <c r="AYS328" s="73"/>
      <c r="AYT328" s="73"/>
      <c r="AYU328" s="73"/>
      <c r="AYV328" s="73"/>
      <c r="AYW328" s="73"/>
      <c r="AYX328" s="73"/>
      <c r="AYY328" s="73"/>
      <c r="AYZ328" s="73"/>
      <c r="AZA328" s="73"/>
      <c r="AZB328" s="73"/>
      <c r="AZC328" s="73"/>
      <c r="AZD328" s="73"/>
      <c r="AZE328" s="73"/>
      <c r="AZF328" s="73"/>
      <c r="AZG328" s="73"/>
      <c r="AZH328" s="73"/>
      <c r="AZI328" s="73"/>
      <c r="AZJ328" s="73"/>
      <c r="AZK328" s="73"/>
      <c r="AZL328" s="73"/>
      <c r="AZM328" s="73"/>
      <c r="AZN328" s="73"/>
      <c r="AZO328" s="73"/>
      <c r="AZP328" s="73"/>
      <c r="AZQ328" s="73"/>
      <c r="AZR328" s="73"/>
      <c r="AZS328" s="73"/>
      <c r="AZT328" s="73"/>
      <c r="AZU328" s="73"/>
      <c r="AZV328" s="73"/>
      <c r="AZW328" s="73"/>
      <c r="AZX328" s="73"/>
      <c r="AZY328" s="73"/>
      <c r="AZZ328" s="73"/>
      <c r="BAA328" s="73"/>
      <c r="BAB328" s="73"/>
      <c r="BAC328" s="73"/>
      <c r="BAD328" s="73"/>
      <c r="BAE328" s="73"/>
      <c r="BAF328" s="73"/>
      <c r="BAG328" s="73"/>
      <c r="BAH328" s="73"/>
      <c r="BAI328" s="73"/>
      <c r="BAJ328" s="73"/>
      <c r="BAK328" s="73"/>
      <c r="BAL328" s="73"/>
      <c r="BAM328" s="73"/>
      <c r="BAN328" s="73"/>
      <c r="BAO328" s="73"/>
      <c r="BAP328" s="73"/>
      <c r="BAQ328" s="73"/>
      <c r="BAR328" s="73"/>
      <c r="BAS328" s="73"/>
      <c r="BAT328" s="73"/>
      <c r="BAU328" s="73"/>
      <c r="BAV328" s="73"/>
      <c r="BAW328" s="73"/>
      <c r="BAX328" s="73"/>
      <c r="BAY328" s="73"/>
      <c r="BAZ328" s="73"/>
      <c r="BBA328" s="73"/>
      <c r="BBB328" s="73"/>
      <c r="BBC328" s="73"/>
      <c r="BBD328" s="73"/>
      <c r="BBE328" s="73"/>
      <c r="BBF328" s="73"/>
      <c r="BBG328" s="73"/>
      <c r="BBH328" s="73"/>
      <c r="BBI328" s="73"/>
      <c r="BBJ328" s="73"/>
      <c r="BBK328" s="73"/>
      <c r="BBL328" s="73"/>
      <c r="BBM328" s="73"/>
      <c r="BBN328" s="73"/>
      <c r="BBO328" s="73"/>
      <c r="BBP328" s="73"/>
      <c r="BBQ328" s="73"/>
      <c r="BBR328" s="73"/>
      <c r="BBS328" s="73"/>
      <c r="BBT328" s="73"/>
      <c r="BBU328" s="73"/>
      <c r="BBV328" s="73"/>
      <c r="BBW328" s="73"/>
      <c r="BBX328" s="73"/>
      <c r="BBY328" s="73"/>
      <c r="BBZ328" s="73"/>
      <c r="BCA328" s="73"/>
      <c r="BCB328" s="73"/>
      <c r="BCC328" s="73"/>
      <c r="BCD328" s="73"/>
      <c r="BCE328" s="73"/>
      <c r="BCF328" s="73"/>
      <c r="BCG328" s="73"/>
      <c r="BCH328" s="73"/>
      <c r="BCI328" s="73"/>
      <c r="BCJ328" s="73"/>
      <c r="BCK328" s="73"/>
      <c r="BCL328" s="73"/>
      <c r="BCM328" s="73"/>
      <c r="BCN328" s="73"/>
      <c r="BCO328" s="73"/>
      <c r="BCP328" s="73"/>
      <c r="BCQ328" s="73"/>
      <c r="BCR328" s="73"/>
      <c r="BCS328" s="73"/>
      <c r="BCT328" s="73"/>
      <c r="BCU328" s="73"/>
      <c r="BCV328" s="73"/>
      <c r="BCW328" s="73"/>
      <c r="BCX328" s="73"/>
      <c r="BCY328" s="73"/>
      <c r="BCZ328" s="73"/>
      <c r="BDA328" s="73"/>
      <c r="BDB328" s="73"/>
      <c r="BDC328" s="73"/>
      <c r="BDD328" s="73"/>
      <c r="BDE328" s="73"/>
      <c r="BDF328" s="73"/>
      <c r="BDG328" s="73"/>
      <c r="BDH328" s="73"/>
      <c r="BDI328" s="73"/>
      <c r="BDJ328" s="73"/>
      <c r="BDK328" s="73"/>
      <c r="BDL328" s="73"/>
      <c r="BDM328" s="73"/>
      <c r="BDN328" s="73"/>
      <c r="BDO328" s="73"/>
      <c r="BDP328" s="73"/>
      <c r="BDQ328" s="73"/>
      <c r="BDR328" s="73"/>
      <c r="BDS328" s="73"/>
      <c r="BDT328" s="73"/>
      <c r="BDU328" s="73"/>
      <c r="BDV328" s="73"/>
      <c r="BDW328" s="73"/>
      <c r="BDX328" s="73"/>
      <c r="BDY328" s="73"/>
      <c r="BDZ328" s="73"/>
      <c r="BEA328" s="73"/>
      <c r="BEB328" s="73"/>
      <c r="BEC328" s="73"/>
      <c r="BED328" s="73"/>
      <c r="BEE328" s="73"/>
      <c r="BEF328" s="73"/>
      <c r="BEG328" s="73"/>
      <c r="BEH328" s="73"/>
      <c r="BEI328" s="73"/>
      <c r="BEJ328" s="73"/>
      <c r="BEK328" s="73"/>
      <c r="BEL328" s="73"/>
      <c r="BEM328" s="73"/>
      <c r="BEN328" s="73"/>
      <c r="BEO328" s="73"/>
      <c r="BEP328" s="73"/>
      <c r="BEQ328" s="73"/>
      <c r="BER328" s="73"/>
      <c r="BES328" s="73"/>
      <c r="BET328" s="73"/>
      <c r="BEU328" s="73"/>
      <c r="BEV328" s="73"/>
      <c r="BEW328" s="73"/>
      <c r="BEX328" s="73"/>
      <c r="BEY328" s="73"/>
      <c r="BEZ328" s="73"/>
      <c r="BFA328" s="73"/>
      <c r="BFB328" s="73"/>
      <c r="BFC328" s="73"/>
      <c r="BFD328" s="73"/>
      <c r="BFE328" s="73"/>
      <c r="BFF328" s="73"/>
      <c r="BFG328" s="73"/>
      <c r="BFH328" s="73"/>
      <c r="BFI328" s="73"/>
      <c r="BFJ328" s="73"/>
      <c r="BFK328" s="73"/>
      <c r="BFL328" s="73"/>
      <c r="BFM328" s="73"/>
      <c r="BFN328" s="73"/>
      <c r="BFO328" s="73"/>
      <c r="BFP328" s="73"/>
      <c r="BFQ328" s="73"/>
      <c r="BFR328" s="73"/>
      <c r="BFS328" s="73"/>
      <c r="BFT328" s="73"/>
      <c r="BFU328" s="73"/>
      <c r="BFV328" s="73"/>
      <c r="BFW328" s="73"/>
      <c r="BFX328" s="73"/>
      <c r="BFY328" s="73"/>
      <c r="BFZ328" s="73"/>
      <c r="BGA328" s="73"/>
      <c r="BGB328" s="73"/>
      <c r="BGC328" s="73"/>
      <c r="BGD328" s="73"/>
      <c r="BGE328" s="73"/>
      <c r="BGF328" s="73"/>
      <c r="BGG328" s="73"/>
      <c r="BGH328" s="73"/>
      <c r="BGI328" s="73"/>
      <c r="BGJ328" s="73"/>
      <c r="BGK328" s="73"/>
      <c r="BGL328" s="73"/>
      <c r="BGM328" s="73"/>
      <c r="BGN328" s="73"/>
      <c r="BGO328" s="73"/>
      <c r="BGP328" s="73"/>
      <c r="BGQ328" s="73"/>
      <c r="BGR328" s="73"/>
      <c r="BGS328" s="73"/>
      <c r="BGT328" s="73"/>
      <c r="BGU328" s="73"/>
      <c r="BGV328" s="73"/>
      <c r="BGW328" s="73"/>
      <c r="BGX328" s="73"/>
      <c r="BGY328" s="73"/>
      <c r="BGZ328" s="73"/>
      <c r="BHA328" s="73"/>
      <c r="BHB328" s="73"/>
      <c r="BHC328" s="73"/>
      <c r="BHD328" s="73"/>
      <c r="BHE328" s="73"/>
      <c r="BHF328" s="73"/>
      <c r="BHG328" s="73"/>
      <c r="BHH328" s="73"/>
      <c r="BHI328" s="73"/>
      <c r="BHJ328" s="73"/>
      <c r="BHK328" s="73"/>
      <c r="BHL328" s="73"/>
      <c r="BHM328" s="73"/>
      <c r="BHN328" s="73"/>
      <c r="BHO328" s="73"/>
      <c r="BHP328" s="73"/>
      <c r="BHQ328" s="73"/>
      <c r="BHR328" s="73"/>
      <c r="BHS328" s="73"/>
      <c r="BHT328" s="73"/>
      <c r="BHU328" s="73"/>
      <c r="BHV328" s="73"/>
      <c r="BHW328" s="73"/>
      <c r="BHX328" s="73"/>
      <c r="BHY328" s="73"/>
      <c r="BHZ328" s="73"/>
      <c r="BIA328" s="73"/>
      <c r="BIB328" s="73"/>
      <c r="BIC328" s="73"/>
      <c r="BID328" s="73"/>
      <c r="BIE328" s="73"/>
      <c r="BIF328" s="73"/>
      <c r="BIG328" s="73"/>
      <c r="BIH328" s="73"/>
      <c r="BII328" s="73"/>
      <c r="BIJ328" s="73"/>
      <c r="BIK328" s="73"/>
      <c r="BIL328" s="73"/>
      <c r="BIM328" s="73"/>
      <c r="BIN328" s="73"/>
      <c r="BIO328" s="73"/>
      <c r="BIP328" s="73"/>
      <c r="BIQ328" s="73"/>
      <c r="BIR328" s="73"/>
      <c r="BIS328" s="73"/>
      <c r="BIT328" s="73"/>
      <c r="BIU328" s="73"/>
      <c r="BIV328" s="73"/>
      <c r="BIW328" s="73"/>
      <c r="BIX328" s="73"/>
      <c r="BIY328" s="73"/>
      <c r="BIZ328" s="73"/>
      <c r="BJA328" s="73"/>
      <c r="BJB328" s="73"/>
      <c r="BJC328" s="73"/>
      <c r="BJD328" s="73"/>
      <c r="BJE328" s="73"/>
      <c r="BJF328" s="73"/>
      <c r="BJG328" s="73"/>
      <c r="BJH328" s="73"/>
      <c r="BJI328" s="73"/>
      <c r="BJJ328" s="73"/>
      <c r="BJK328" s="73"/>
      <c r="BJL328" s="73"/>
      <c r="BJM328" s="73"/>
      <c r="BJN328" s="73"/>
      <c r="BJO328" s="73"/>
      <c r="BJP328" s="73"/>
      <c r="BJQ328" s="73"/>
      <c r="BJR328" s="73"/>
      <c r="BJS328" s="73"/>
      <c r="BJT328" s="73"/>
      <c r="BJU328" s="73"/>
      <c r="BJV328" s="73"/>
      <c r="BJW328" s="73"/>
      <c r="BJX328" s="73"/>
      <c r="BJY328" s="73"/>
      <c r="BJZ328" s="73"/>
      <c r="BKA328" s="73"/>
      <c r="BKB328" s="73"/>
      <c r="BKC328" s="73"/>
      <c r="BKD328" s="73"/>
      <c r="BKE328" s="73"/>
      <c r="BKF328" s="73"/>
      <c r="BKG328" s="73"/>
      <c r="BKH328" s="73"/>
      <c r="BKI328" s="73"/>
      <c r="BKJ328" s="73"/>
      <c r="BKK328" s="73"/>
      <c r="BKL328" s="73"/>
      <c r="BKM328" s="73"/>
      <c r="BKN328" s="73"/>
      <c r="BKO328" s="73"/>
      <c r="BKP328" s="73"/>
      <c r="BKQ328" s="73"/>
      <c r="BKR328" s="73"/>
      <c r="BKS328" s="73"/>
      <c r="BKT328" s="73"/>
      <c r="BKU328" s="73"/>
      <c r="BKV328" s="73"/>
      <c r="BKW328" s="73"/>
      <c r="BKX328" s="73"/>
      <c r="BKY328" s="73"/>
      <c r="BKZ328" s="73"/>
      <c r="BLA328" s="73"/>
      <c r="BLB328" s="73"/>
      <c r="BLC328" s="73"/>
      <c r="BLD328" s="73"/>
      <c r="BLE328" s="73"/>
      <c r="BLF328" s="73"/>
      <c r="BLG328" s="73"/>
      <c r="BLH328" s="73"/>
      <c r="BLI328" s="73"/>
      <c r="BLJ328" s="73"/>
      <c r="BLK328" s="73"/>
      <c r="BLL328" s="73"/>
      <c r="BLM328" s="73"/>
      <c r="BLN328" s="73"/>
      <c r="BLO328" s="73"/>
      <c r="BLP328" s="73"/>
      <c r="BLQ328" s="73"/>
      <c r="BLR328" s="73"/>
      <c r="BLS328" s="73"/>
      <c r="BLT328" s="73"/>
      <c r="BLU328" s="73"/>
      <c r="BLV328" s="73"/>
      <c r="BLW328" s="73"/>
      <c r="BLX328" s="73"/>
      <c r="BLY328" s="73"/>
      <c r="BLZ328" s="73"/>
      <c r="BMA328" s="73"/>
      <c r="BMB328" s="73"/>
      <c r="BMC328" s="73"/>
      <c r="BMD328" s="73"/>
      <c r="BME328" s="73"/>
      <c r="BMF328" s="73"/>
      <c r="BMG328" s="73"/>
      <c r="BMH328" s="73"/>
      <c r="BMI328" s="73"/>
      <c r="BMJ328" s="73"/>
      <c r="BMK328" s="73"/>
      <c r="BML328" s="73"/>
      <c r="BMM328" s="73"/>
      <c r="BMN328" s="73"/>
      <c r="BMO328" s="73"/>
      <c r="BMP328" s="73"/>
      <c r="BMQ328" s="73"/>
      <c r="BMR328" s="73"/>
      <c r="BMS328" s="73"/>
      <c r="BMT328" s="73"/>
      <c r="BMU328" s="73"/>
      <c r="BMV328" s="73"/>
      <c r="BMW328" s="73"/>
      <c r="BMX328" s="73"/>
      <c r="BMY328" s="73"/>
      <c r="BMZ328" s="73"/>
      <c r="BNA328" s="73"/>
      <c r="BNB328" s="73"/>
      <c r="BNC328" s="73"/>
      <c r="BND328" s="73"/>
      <c r="BNE328" s="73"/>
      <c r="BNF328" s="73"/>
      <c r="BNG328" s="73"/>
      <c r="BNH328" s="73"/>
      <c r="BNI328" s="73"/>
      <c r="BNJ328" s="73"/>
      <c r="BNK328" s="73"/>
      <c r="BNL328" s="73"/>
      <c r="BNM328" s="73"/>
      <c r="BNN328" s="73"/>
      <c r="BNO328" s="73"/>
      <c r="BNP328" s="73"/>
      <c r="BNQ328" s="73"/>
      <c r="BNR328" s="73"/>
      <c r="BNS328" s="73"/>
      <c r="BNT328" s="73"/>
      <c r="BNU328" s="73"/>
      <c r="BNV328" s="73"/>
      <c r="BNW328" s="73"/>
      <c r="BNX328" s="73"/>
      <c r="BNY328" s="73"/>
      <c r="BNZ328" s="73"/>
      <c r="BOA328" s="73"/>
      <c r="BOB328" s="73"/>
      <c r="BOC328" s="73"/>
      <c r="BOD328" s="73"/>
      <c r="BOE328" s="73"/>
      <c r="BOF328" s="73"/>
      <c r="BOG328" s="73"/>
      <c r="BOH328" s="73"/>
      <c r="BOI328" s="73"/>
      <c r="BOJ328" s="73"/>
      <c r="BOK328" s="73"/>
      <c r="BOL328" s="73"/>
      <c r="BOM328" s="73"/>
      <c r="BON328" s="73"/>
      <c r="BOO328" s="73"/>
      <c r="BOP328" s="73"/>
      <c r="BOQ328" s="73"/>
      <c r="BOR328" s="73"/>
      <c r="BOS328" s="73"/>
      <c r="BOT328" s="73"/>
      <c r="BOU328" s="73"/>
      <c r="BOV328" s="73"/>
      <c r="BOW328" s="73"/>
      <c r="BOX328" s="73"/>
      <c r="BOY328" s="73"/>
      <c r="BOZ328" s="73"/>
      <c r="BPA328" s="73"/>
      <c r="BPB328" s="73"/>
      <c r="BPC328" s="73"/>
      <c r="BPD328" s="73"/>
      <c r="BPE328" s="73"/>
      <c r="BPF328" s="73"/>
      <c r="BPG328" s="73"/>
      <c r="BPH328" s="73"/>
      <c r="BPI328" s="73"/>
      <c r="BPJ328" s="73"/>
      <c r="BPK328" s="73"/>
      <c r="BPL328" s="73"/>
      <c r="BPM328" s="73"/>
      <c r="BPN328" s="73"/>
      <c r="BPO328" s="73"/>
      <c r="BPP328" s="73"/>
      <c r="BPQ328" s="73"/>
      <c r="BPR328" s="73"/>
      <c r="BPS328" s="73"/>
      <c r="BPT328" s="73"/>
      <c r="BPU328" s="73"/>
      <c r="BPV328" s="73"/>
      <c r="BPW328" s="73"/>
      <c r="BPX328" s="73"/>
      <c r="BPY328" s="73"/>
      <c r="BPZ328" s="73"/>
      <c r="BQA328" s="73"/>
      <c r="BQB328" s="73"/>
      <c r="BQC328" s="73"/>
      <c r="BQD328" s="73"/>
      <c r="BQE328" s="73"/>
      <c r="BQF328" s="73"/>
      <c r="BQG328" s="73"/>
      <c r="BQH328" s="73"/>
      <c r="BQI328" s="73"/>
      <c r="BQJ328" s="73"/>
      <c r="BQK328" s="73"/>
      <c r="BQL328" s="73"/>
      <c r="BQM328" s="73"/>
      <c r="BQN328" s="73"/>
      <c r="BQO328" s="73"/>
      <c r="BQP328" s="73"/>
      <c r="BQQ328" s="73"/>
      <c r="BQR328" s="73"/>
      <c r="BQS328" s="73"/>
      <c r="BQT328" s="73"/>
      <c r="BQU328" s="73"/>
      <c r="BQV328" s="73"/>
      <c r="BQW328" s="73"/>
      <c r="BQX328" s="73"/>
      <c r="BQY328" s="73"/>
      <c r="BQZ328" s="73"/>
      <c r="BRA328" s="73"/>
      <c r="BRB328" s="73"/>
      <c r="BRC328" s="73"/>
      <c r="BRD328" s="73"/>
      <c r="BRE328" s="73"/>
      <c r="BRF328" s="73"/>
      <c r="BRG328" s="73"/>
      <c r="BRH328" s="73"/>
      <c r="BRI328" s="73"/>
      <c r="BRJ328" s="73"/>
      <c r="BRK328" s="73"/>
      <c r="BRL328" s="73"/>
      <c r="BRM328" s="73"/>
      <c r="BRN328" s="73"/>
      <c r="BRO328" s="73"/>
      <c r="BRP328" s="73"/>
      <c r="BRQ328" s="73"/>
      <c r="BRR328" s="73"/>
      <c r="BRS328" s="73"/>
      <c r="BRT328" s="73"/>
      <c r="BRU328" s="73"/>
      <c r="BRV328" s="73"/>
      <c r="BRW328" s="73"/>
      <c r="BRX328" s="73"/>
      <c r="BRY328" s="73"/>
      <c r="BRZ328" s="73"/>
      <c r="BSA328" s="73"/>
      <c r="BSB328" s="73"/>
      <c r="BSC328" s="73"/>
      <c r="BSD328" s="73"/>
      <c r="BSE328" s="73"/>
      <c r="BSF328" s="73"/>
      <c r="BSG328" s="73"/>
      <c r="BSH328" s="73"/>
      <c r="BSI328" s="73"/>
      <c r="BSJ328" s="73"/>
      <c r="BSK328" s="73"/>
      <c r="BSL328" s="73"/>
      <c r="BSM328" s="73"/>
      <c r="BSN328" s="73"/>
      <c r="BSO328" s="73"/>
      <c r="BSP328" s="73"/>
      <c r="BSQ328" s="73"/>
      <c r="BSR328" s="73"/>
      <c r="BSS328" s="73"/>
      <c r="BST328" s="73"/>
      <c r="BSU328" s="73"/>
      <c r="BSV328" s="73"/>
      <c r="BSW328" s="73"/>
      <c r="BSX328" s="73"/>
      <c r="BSY328" s="73"/>
      <c r="BSZ328" s="73"/>
      <c r="BTA328" s="73"/>
      <c r="BTB328" s="73"/>
      <c r="BTC328" s="73"/>
      <c r="BTD328" s="73"/>
      <c r="BTE328" s="73"/>
      <c r="BTF328" s="73"/>
      <c r="BTG328" s="73"/>
      <c r="BTH328" s="73"/>
      <c r="BTI328" s="73"/>
      <c r="BTJ328" s="73"/>
      <c r="BTK328" s="73"/>
      <c r="BTL328" s="73"/>
      <c r="BTM328" s="73"/>
      <c r="BTN328" s="73"/>
      <c r="BTO328" s="73"/>
      <c r="BTP328" s="73"/>
      <c r="BTQ328" s="73"/>
      <c r="BTR328" s="73"/>
      <c r="BTS328" s="73"/>
      <c r="BTT328" s="73"/>
      <c r="BTU328" s="73"/>
      <c r="BTV328" s="73"/>
      <c r="BTW328" s="73"/>
      <c r="BTX328" s="73"/>
      <c r="BTY328" s="73"/>
      <c r="BTZ328" s="73"/>
      <c r="BUA328" s="73"/>
      <c r="BUB328" s="73"/>
      <c r="BUC328" s="73"/>
      <c r="BUD328" s="73"/>
      <c r="BUE328" s="73"/>
      <c r="BUF328" s="73"/>
      <c r="BUG328" s="73"/>
      <c r="BUH328" s="73"/>
      <c r="BUI328" s="73"/>
      <c r="BUJ328" s="73"/>
      <c r="BUK328" s="73"/>
      <c r="BUL328" s="73"/>
      <c r="BUM328" s="73"/>
      <c r="BUN328" s="73"/>
      <c r="BUO328" s="73"/>
      <c r="BUP328" s="73"/>
      <c r="BUQ328" s="73"/>
      <c r="BUR328" s="73"/>
      <c r="BUS328" s="73"/>
      <c r="BUT328" s="73"/>
      <c r="BUU328" s="73"/>
      <c r="BUV328" s="73"/>
      <c r="BUW328" s="73"/>
      <c r="BUX328" s="73"/>
      <c r="BUY328" s="73"/>
      <c r="BUZ328" s="73"/>
      <c r="BVA328" s="73"/>
      <c r="BVB328" s="73"/>
      <c r="BVC328" s="73"/>
      <c r="BVD328" s="73"/>
      <c r="BVE328" s="73"/>
      <c r="BVF328" s="73"/>
      <c r="BVG328" s="73"/>
      <c r="BVH328" s="73"/>
      <c r="BVI328" s="73"/>
      <c r="BVJ328" s="73"/>
      <c r="BVK328" s="73"/>
      <c r="BVL328" s="73"/>
      <c r="BVM328" s="73"/>
      <c r="BVN328" s="73"/>
      <c r="BVO328" s="73"/>
      <c r="BVP328" s="73"/>
      <c r="BVQ328" s="73"/>
      <c r="BVR328" s="73"/>
      <c r="BVS328" s="73"/>
      <c r="BVT328" s="73"/>
      <c r="BVU328" s="73"/>
      <c r="BVV328" s="73"/>
      <c r="BVW328" s="73"/>
      <c r="BVX328" s="73"/>
      <c r="BVY328" s="73"/>
      <c r="BVZ328" s="73"/>
      <c r="BWA328" s="73"/>
      <c r="BWB328" s="73"/>
      <c r="BWC328" s="73"/>
      <c r="BWD328" s="73"/>
      <c r="BWE328" s="73"/>
      <c r="BWF328" s="73"/>
      <c r="BWG328" s="73"/>
      <c r="BWH328" s="73"/>
      <c r="BWI328" s="73"/>
      <c r="BWJ328" s="73"/>
      <c r="BWK328" s="73"/>
      <c r="BWL328" s="73"/>
      <c r="BWM328" s="73"/>
      <c r="BWN328" s="73"/>
      <c r="BWO328" s="73"/>
      <c r="BWP328" s="73"/>
      <c r="BWQ328" s="73"/>
      <c r="BWR328" s="73"/>
      <c r="BWS328" s="73"/>
      <c r="BWT328" s="73"/>
      <c r="BWU328" s="73"/>
      <c r="BWV328" s="73"/>
      <c r="BWW328" s="73"/>
      <c r="BWX328" s="73"/>
      <c r="BWY328" s="73"/>
      <c r="BWZ328" s="73"/>
      <c r="BXA328" s="73"/>
      <c r="BXB328" s="73"/>
      <c r="BXC328" s="73"/>
      <c r="BXD328" s="73"/>
      <c r="BXE328" s="73"/>
      <c r="BXF328" s="73"/>
      <c r="BXG328" s="73"/>
      <c r="BXH328" s="73"/>
      <c r="BXI328" s="73"/>
      <c r="BXJ328" s="73"/>
      <c r="BXK328" s="73"/>
      <c r="BXL328" s="73"/>
      <c r="BXM328" s="73"/>
      <c r="BXN328" s="73"/>
      <c r="BXO328" s="73"/>
      <c r="BXP328" s="73"/>
      <c r="BXQ328" s="73"/>
      <c r="BXR328" s="73"/>
      <c r="BXS328" s="73"/>
      <c r="BXT328" s="73"/>
      <c r="BXU328" s="73"/>
      <c r="BXV328" s="73"/>
      <c r="BXW328" s="73"/>
      <c r="BXX328" s="73"/>
      <c r="BXY328" s="73"/>
      <c r="BXZ328" s="73"/>
      <c r="BYA328" s="73"/>
      <c r="BYB328" s="73"/>
      <c r="BYC328" s="73"/>
      <c r="BYD328" s="73"/>
      <c r="BYE328" s="73"/>
      <c r="BYF328" s="73"/>
      <c r="BYG328" s="73"/>
      <c r="BYH328" s="73"/>
      <c r="BYI328" s="73"/>
      <c r="BYJ328" s="73"/>
      <c r="BYK328" s="73"/>
      <c r="BYL328" s="73"/>
      <c r="BYM328" s="73"/>
      <c r="BYN328" s="73"/>
      <c r="BYO328" s="73"/>
      <c r="BYP328" s="73"/>
      <c r="BYQ328" s="73"/>
      <c r="BYR328" s="73"/>
      <c r="BYS328" s="73"/>
      <c r="BYT328" s="73"/>
      <c r="BYU328" s="73"/>
      <c r="BYV328" s="73"/>
      <c r="BYW328" s="73"/>
      <c r="BYX328" s="73"/>
      <c r="BYY328" s="73"/>
      <c r="BYZ328" s="73"/>
      <c r="BZA328" s="73"/>
      <c r="BZB328" s="73"/>
      <c r="BZC328" s="73"/>
      <c r="BZD328" s="73"/>
      <c r="BZE328" s="73"/>
      <c r="BZF328" s="73"/>
      <c r="BZG328" s="73"/>
      <c r="BZH328" s="73"/>
      <c r="BZI328" s="73"/>
      <c r="BZJ328" s="73"/>
      <c r="BZK328" s="73"/>
      <c r="BZL328" s="73"/>
      <c r="BZM328" s="73"/>
      <c r="BZN328" s="73"/>
      <c r="BZO328" s="73"/>
      <c r="BZP328" s="73"/>
      <c r="BZQ328" s="73"/>
      <c r="BZR328" s="73"/>
      <c r="BZS328" s="73"/>
      <c r="BZT328" s="73"/>
      <c r="BZU328" s="73"/>
      <c r="BZV328" s="73"/>
      <c r="BZW328" s="73"/>
      <c r="BZX328" s="73"/>
      <c r="BZY328" s="73"/>
      <c r="BZZ328" s="73"/>
      <c r="CAA328" s="73"/>
      <c r="CAB328" s="73"/>
      <c r="CAC328" s="73"/>
      <c r="CAD328" s="73"/>
      <c r="CAE328" s="73"/>
      <c r="CAF328" s="73"/>
      <c r="CAG328" s="73"/>
      <c r="CAH328" s="73"/>
      <c r="CAI328" s="73"/>
      <c r="CAJ328" s="73"/>
      <c r="CAK328" s="73"/>
      <c r="CAL328" s="73"/>
      <c r="CAM328" s="73"/>
      <c r="CAN328" s="73"/>
      <c r="CAO328" s="73"/>
      <c r="CAP328" s="73"/>
      <c r="CAQ328" s="73"/>
      <c r="CAR328" s="73"/>
      <c r="CAS328" s="73"/>
      <c r="CAT328" s="73"/>
      <c r="CAU328" s="73"/>
      <c r="CAV328" s="73"/>
      <c r="CAW328" s="73"/>
      <c r="CAX328" s="73"/>
      <c r="CAY328" s="73"/>
      <c r="CAZ328" s="73"/>
      <c r="CBA328" s="73"/>
      <c r="CBB328" s="73"/>
      <c r="CBC328" s="73"/>
      <c r="CBD328" s="73"/>
      <c r="CBE328" s="73"/>
      <c r="CBF328" s="73"/>
      <c r="CBG328" s="73"/>
      <c r="CBH328" s="73"/>
      <c r="CBI328" s="73"/>
      <c r="CBJ328" s="73"/>
      <c r="CBK328" s="73"/>
      <c r="CBL328" s="73"/>
      <c r="CBM328" s="73"/>
      <c r="CBN328" s="73"/>
      <c r="CBO328" s="73"/>
      <c r="CBP328" s="73"/>
      <c r="CBQ328" s="73"/>
      <c r="CBR328" s="73"/>
      <c r="CBS328" s="73"/>
      <c r="CBT328" s="73"/>
      <c r="CBU328" s="73"/>
      <c r="CBV328" s="73"/>
      <c r="CBW328" s="73"/>
      <c r="CBX328" s="73"/>
      <c r="CBY328" s="73"/>
      <c r="CBZ328" s="73"/>
      <c r="CCA328" s="73"/>
      <c r="CCB328" s="73"/>
      <c r="CCC328" s="73"/>
      <c r="CCD328" s="73"/>
      <c r="CCE328" s="73"/>
      <c r="CCF328" s="73"/>
      <c r="CCG328" s="73"/>
      <c r="CCH328" s="73"/>
      <c r="CCI328" s="73"/>
      <c r="CCJ328" s="73"/>
      <c r="CCK328" s="73"/>
      <c r="CCL328" s="73"/>
      <c r="CCM328" s="73"/>
      <c r="CCN328" s="73"/>
      <c r="CCO328" s="73"/>
      <c r="CCP328" s="73"/>
      <c r="CCQ328" s="73"/>
      <c r="CCR328" s="73"/>
      <c r="CCS328" s="73"/>
      <c r="CCT328" s="73"/>
      <c r="CCU328" s="73"/>
      <c r="CCV328" s="73"/>
      <c r="CCW328" s="73"/>
      <c r="CCX328" s="73"/>
      <c r="CCY328" s="73"/>
      <c r="CCZ328" s="73"/>
      <c r="CDA328" s="73"/>
      <c r="CDB328" s="73"/>
      <c r="CDC328" s="73"/>
      <c r="CDD328" s="73"/>
      <c r="CDE328" s="73"/>
      <c r="CDF328" s="73"/>
      <c r="CDG328" s="73"/>
      <c r="CDH328" s="73"/>
      <c r="CDI328" s="73"/>
      <c r="CDJ328" s="73"/>
      <c r="CDK328" s="73"/>
      <c r="CDL328" s="73"/>
      <c r="CDM328" s="73"/>
      <c r="CDN328" s="73"/>
      <c r="CDO328" s="73"/>
      <c r="CDP328" s="73"/>
      <c r="CDQ328" s="73"/>
      <c r="CDR328" s="73"/>
      <c r="CDS328" s="73"/>
      <c r="CDT328" s="73"/>
      <c r="CDU328" s="73"/>
      <c r="CDV328" s="73"/>
      <c r="CDW328" s="73"/>
      <c r="CDX328" s="73"/>
      <c r="CDY328" s="73"/>
      <c r="CDZ328" s="73"/>
      <c r="CEA328" s="73"/>
      <c r="CEB328" s="73"/>
      <c r="CEC328" s="73"/>
      <c r="CED328" s="73"/>
      <c r="CEE328" s="73"/>
      <c r="CEF328" s="73"/>
      <c r="CEG328" s="73"/>
      <c r="CEH328" s="73"/>
      <c r="CEI328" s="73"/>
      <c r="CEJ328" s="73"/>
      <c r="CEK328" s="73"/>
      <c r="CEL328" s="73"/>
      <c r="CEM328" s="73"/>
      <c r="CEN328" s="73"/>
      <c r="CEO328" s="73"/>
      <c r="CEP328" s="73"/>
      <c r="CEQ328" s="73"/>
      <c r="CER328" s="73"/>
      <c r="CES328" s="73"/>
      <c r="CET328" s="73"/>
      <c r="CEU328" s="73"/>
      <c r="CEV328" s="73"/>
      <c r="CEW328" s="73"/>
      <c r="CEX328" s="73"/>
      <c r="CEY328" s="73"/>
      <c r="CEZ328" s="73"/>
      <c r="CFA328" s="73"/>
      <c r="CFB328" s="73"/>
      <c r="CFC328" s="73"/>
      <c r="CFD328" s="73"/>
      <c r="CFE328" s="73"/>
      <c r="CFF328" s="73"/>
      <c r="CFG328" s="73"/>
      <c r="CFH328" s="73"/>
      <c r="CFI328" s="73"/>
      <c r="CFJ328" s="73"/>
      <c r="CFK328" s="73"/>
      <c r="CFL328" s="73"/>
      <c r="CFM328" s="73"/>
      <c r="CFN328" s="73"/>
      <c r="CFO328" s="73"/>
      <c r="CFP328" s="73"/>
      <c r="CFQ328" s="73"/>
      <c r="CFR328" s="73"/>
      <c r="CFS328" s="73"/>
      <c r="CFT328" s="73"/>
      <c r="CFU328" s="73"/>
      <c r="CFV328" s="73"/>
      <c r="CFW328" s="73"/>
      <c r="CFX328" s="73"/>
      <c r="CFY328" s="73"/>
      <c r="CFZ328" s="73"/>
      <c r="CGA328" s="73"/>
      <c r="CGB328" s="73"/>
      <c r="CGC328" s="73"/>
      <c r="CGD328" s="73"/>
      <c r="CGE328" s="73"/>
      <c r="CGF328" s="73"/>
      <c r="CGG328" s="73"/>
      <c r="CGH328" s="73"/>
      <c r="CGI328" s="73"/>
      <c r="CGJ328" s="73"/>
      <c r="CGK328" s="73"/>
      <c r="CGL328" s="73"/>
      <c r="CGM328" s="73"/>
      <c r="CGN328" s="73"/>
      <c r="CGO328" s="73"/>
      <c r="CGP328" s="73"/>
      <c r="CGQ328" s="73"/>
      <c r="CGR328" s="73"/>
      <c r="CGS328" s="73"/>
      <c r="CGT328" s="73"/>
      <c r="CGU328" s="73"/>
      <c r="CGV328" s="73"/>
      <c r="CGW328" s="73"/>
      <c r="CGX328" s="73"/>
      <c r="CGY328" s="73"/>
      <c r="CGZ328" s="73"/>
      <c r="CHA328" s="73"/>
      <c r="CHB328" s="73"/>
      <c r="CHC328" s="73"/>
      <c r="CHD328" s="73"/>
      <c r="CHE328" s="73"/>
      <c r="CHF328" s="73"/>
      <c r="CHG328" s="73"/>
      <c r="CHH328" s="73"/>
      <c r="CHI328" s="73"/>
      <c r="CHJ328" s="73"/>
      <c r="CHK328" s="73"/>
      <c r="CHL328" s="73"/>
      <c r="CHM328" s="73"/>
      <c r="CHN328" s="73"/>
      <c r="CHO328" s="73"/>
      <c r="CHP328" s="73"/>
      <c r="CHQ328" s="73"/>
      <c r="CHR328" s="73"/>
      <c r="CHS328" s="73"/>
      <c r="CHT328" s="73"/>
      <c r="CHU328" s="73"/>
      <c r="CHV328" s="73"/>
      <c r="CHW328" s="73"/>
      <c r="CHX328" s="73"/>
      <c r="CHY328" s="73"/>
      <c r="CHZ328" s="73"/>
      <c r="CIA328" s="73"/>
      <c r="CIB328" s="73"/>
      <c r="CIC328" s="73"/>
      <c r="CID328" s="73"/>
      <c r="CIE328" s="73"/>
      <c r="CIF328" s="73"/>
      <c r="CIG328" s="73"/>
      <c r="CIH328" s="73"/>
      <c r="CII328" s="73"/>
      <c r="CIJ328" s="73"/>
      <c r="CIK328" s="73"/>
      <c r="CIL328" s="73"/>
      <c r="CIM328" s="73"/>
      <c r="CIN328" s="73"/>
      <c r="CIO328" s="73"/>
      <c r="CIP328" s="73"/>
      <c r="CIQ328" s="73"/>
      <c r="CIR328" s="73"/>
      <c r="CIS328" s="73"/>
      <c r="CIT328" s="73"/>
      <c r="CIU328" s="73"/>
      <c r="CIV328" s="73"/>
      <c r="CIW328" s="73"/>
      <c r="CIX328" s="73"/>
      <c r="CIY328" s="73"/>
      <c r="CIZ328" s="73"/>
      <c r="CJA328" s="73"/>
      <c r="CJB328" s="73"/>
      <c r="CJC328" s="73"/>
      <c r="CJD328" s="73"/>
      <c r="CJE328" s="73"/>
      <c r="CJF328" s="73"/>
      <c r="CJG328" s="73"/>
      <c r="CJH328" s="73"/>
      <c r="CJI328" s="73"/>
      <c r="CJJ328" s="73"/>
      <c r="CJK328" s="73"/>
      <c r="CJL328" s="73"/>
      <c r="CJM328" s="73"/>
      <c r="CJN328" s="73"/>
      <c r="CJO328" s="73"/>
      <c r="CJP328" s="73"/>
      <c r="CJQ328" s="73"/>
      <c r="CJR328" s="73"/>
      <c r="CJS328" s="73"/>
      <c r="CJT328" s="73"/>
      <c r="CJU328" s="73"/>
      <c r="CJV328" s="73"/>
      <c r="CJW328" s="73"/>
      <c r="CJX328" s="73"/>
      <c r="CJY328" s="73"/>
      <c r="CJZ328" s="73"/>
      <c r="CKA328" s="73"/>
      <c r="CKB328" s="73"/>
      <c r="CKC328" s="73"/>
      <c r="CKD328" s="73"/>
      <c r="CKE328" s="73"/>
      <c r="CKF328" s="73"/>
      <c r="CKG328" s="73"/>
      <c r="CKH328" s="73"/>
      <c r="CKI328" s="73"/>
      <c r="CKJ328" s="73"/>
      <c r="CKK328" s="73"/>
      <c r="CKL328" s="73"/>
      <c r="CKM328" s="73"/>
      <c r="CKN328" s="73"/>
      <c r="CKO328" s="73"/>
      <c r="CKP328" s="73"/>
      <c r="CKQ328" s="73"/>
      <c r="CKR328" s="73"/>
      <c r="CKS328" s="73"/>
      <c r="CKT328" s="73"/>
      <c r="CKU328" s="73"/>
      <c r="CKV328" s="73"/>
      <c r="CKW328" s="73"/>
      <c r="CKX328" s="73"/>
      <c r="CKY328" s="73"/>
      <c r="CKZ328" s="73"/>
      <c r="CLA328" s="73"/>
      <c r="CLB328" s="73"/>
      <c r="CLC328" s="73"/>
      <c r="CLD328" s="73"/>
      <c r="CLE328" s="73"/>
      <c r="CLF328" s="73"/>
      <c r="CLG328" s="73"/>
      <c r="CLH328" s="73"/>
      <c r="CLI328" s="73"/>
      <c r="CLJ328" s="73"/>
      <c r="CLK328" s="73"/>
      <c r="CLL328" s="73"/>
      <c r="CLM328" s="73"/>
      <c r="CLN328" s="73"/>
      <c r="CLO328" s="73"/>
      <c r="CLP328" s="73"/>
      <c r="CLQ328" s="73"/>
      <c r="CLR328" s="73"/>
      <c r="CLS328" s="73"/>
      <c r="CLT328" s="73"/>
      <c r="CLU328" s="73"/>
      <c r="CLV328" s="73"/>
      <c r="CLW328" s="73"/>
      <c r="CLX328" s="73"/>
      <c r="CLY328" s="73"/>
      <c r="CLZ328" s="73"/>
      <c r="CMA328" s="73"/>
      <c r="CMB328" s="73"/>
      <c r="CMC328" s="73"/>
      <c r="CMD328" s="73"/>
      <c r="CME328" s="73"/>
      <c r="CMF328" s="73"/>
      <c r="CMG328" s="73"/>
      <c r="CMH328" s="73"/>
      <c r="CMI328" s="73"/>
      <c r="CMJ328" s="73"/>
      <c r="CMK328" s="73"/>
      <c r="CML328" s="73"/>
      <c r="CMM328" s="73"/>
      <c r="CMN328" s="73"/>
      <c r="CMO328" s="73"/>
      <c r="CMP328" s="73"/>
      <c r="CMQ328" s="73"/>
      <c r="CMR328" s="73"/>
      <c r="CMS328" s="73"/>
      <c r="CMT328" s="73"/>
      <c r="CMU328" s="73"/>
      <c r="CMV328" s="73"/>
      <c r="CMW328" s="73"/>
      <c r="CMX328" s="73"/>
      <c r="CMY328" s="73"/>
      <c r="CMZ328" s="73"/>
      <c r="CNA328" s="73"/>
      <c r="CNB328" s="73"/>
      <c r="CNC328" s="73"/>
      <c r="CND328" s="73"/>
      <c r="CNE328" s="73"/>
      <c r="CNF328" s="73"/>
      <c r="CNG328" s="73"/>
      <c r="CNH328" s="73"/>
      <c r="CNI328" s="73"/>
      <c r="CNJ328" s="73"/>
      <c r="CNK328" s="73"/>
      <c r="CNL328" s="73"/>
      <c r="CNM328" s="73"/>
      <c r="CNN328" s="73"/>
      <c r="CNO328" s="73"/>
      <c r="CNP328" s="73"/>
      <c r="CNQ328" s="73"/>
      <c r="CNR328" s="73"/>
      <c r="CNS328" s="73"/>
      <c r="CNT328" s="73"/>
      <c r="CNU328" s="73"/>
      <c r="CNV328" s="73"/>
      <c r="CNW328" s="73"/>
      <c r="CNX328" s="73"/>
      <c r="CNY328" s="73"/>
      <c r="CNZ328" s="73"/>
      <c r="COA328" s="73"/>
      <c r="COB328" s="73"/>
      <c r="COC328" s="73"/>
      <c r="COD328" s="73"/>
      <c r="COE328" s="73"/>
      <c r="COF328" s="73"/>
      <c r="COG328" s="73"/>
      <c r="COH328" s="73"/>
      <c r="COI328" s="73"/>
      <c r="COJ328" s="73"/>
      <c r="COK328" s="73"/>
      <c r="COL328" s="73"/>
      <c r="COM328" s="73"/>
      <c r="CON328" s="73"/>
      <c r="COO328" s="73"/>
      <c r="COP328" s="73"/>
      <c r="COQ328" s="73"/>
      <c r="COR328" s="73"/>
      <c r="COS328" s="73"/>
      <c r="COT328" s="73"/>
      <c r="COU328" s="73"/>
      <c r="COV328" s="73"/>
      <c r="COW328" s="73"/>
      <c r="COX328" s="73"/>
      <c r="COY328" s="73"/>
      <c r="COZ328" s="73"/>
      <c r="CPA328" s="73"/>
      <c r="CPB328" s="73"/>
      <c r="CPC328" s="73"/>
      <c r="CPD328" s="73"/>
      <c r="CPE328" s="73"/>
      <c r="CPF328" s="73"/>
      <c r="CPG328" s="73"/>
      <c r="CPH328" s="73"/>
      <c r="CPI328" s="73"/>
      <c r="CPJ328" s="73"/>
      <c r="CPK328" s="73"/>
      <c r="CPL328" s="73"/>
      <c r="CPM328" s="73"/>
      <c r="CPN328" s="73"/>
      <c r="CPO328" s="73"/>
      <c r="CPP328" s="73"/>
      <c r="CPQ328" s="73"/>
      <c r="CPR328" s="73"/>
      <c r="CPS328" s="73"/>
      <c r="CPT328" s="73"/>
      <c r="CPU328" s="73"/>
      <c r="CPV328" s="73"/>
      <c r="CPW328" s="73"/>
      <c r="CPX328" s="73"/>
      <c r="CPY328" s="73"/>
      <c r="CPZ328" s="73"/>
      <c r="CQA328" s="73"/>
      <c r="CQB328" s="73"/>
      <c r="CQC328" s="73"/>
      <c r="CQD328" s="73"/>
      <c r="CQE328" s="73"/>
      <c r="CQF328" s="73"/>
      <c r="CQG328" s="73"/>
      <c r="CQH328" s="73"/>
      <c r="CQI328" s="73"/>
      <c r="CQJ328" s="73"/>
      <c r="CQK328" s="73"/>
      <c r="CQL328" s="73"/>
      <c r="CQM328" s="73"/>
      <c r="CQN328" s="73"/>
      <c r="CQO328" s="73"/>
      <c r="CQP328" s="73"/>
      <c r="CQQ328" s="73"/>
      <c r="CQR328" s="73"/>
      <c r="CQS328" s="73"/>
      <c r="CQT328" s="73"/>
      <c r="CQU328" s="73"/>
      <c r="CQV328" s="73"/>
      <c r="CQW328" s="73"/>
      <c r="CQX328" s="73"/>
      <c r="CQY328" s="73"/>
      <c r="CQZ328" s="73"/>
      <c r="CRA328" s="73"/>
      <c r="CRB328" s="73"/>
      <c r="CRC328" s="73"/>
      <c r="CRD328" s="73"/>
      <c r="CRE328" s="73"/>
      <c r="CRF328" s="73"/>
      <c r="CRG328" s="73"/>
      <c r="CRH328" s="73"/>
      <c r="CRI328" s="73"/>
      <c r="CRJ328" s="73"/>
      <c r="CRK328" s="73"/>
      <c r="CRL328" s="73"/>
      <c r="CRM328" s="73"/>
      <c r="CRN328" s="73"/>
      <c r="CRO328" s="73"/>
      <c r="CRP328" s="73"/>
      <c r="CRQ328" s="73"/>
      <c r="CRR328" s="73"/>
      <c r="CRS328" s="73"/>
      <c r="CRT328" s="73"/>
      <c r="CRU328" s="73"/>
      <c r="CRV328" s="73"/>
      <c r="CRW328" s="73"/>
      <c r="CRX328" s="73"/>
      <c r="CRY328" s="73"/>
      <c r="CRZ328" s="73"/>
      <c r="CSA328" s="73"/>
      <c r="CSB328" s="73"/>
      <c r="CSC328" s="73"/>
      <c r="CSD328" s="73"/>
      <c r="CSE328" s="73"/>
      <c r="CSF328" s="73"/>
      <c r="CSG328" s="73"/>
      <c r="CSH328" s="73"/>
      <c r="CSI328" s="73"/>
      <c r="CSJ328" s="73"/>
      <c r="CSK328" s="73"/>
      <c r="CSL328" s="73"/>
      <c r="CSM328" s="73"/>
      <c r="CSN328" s="73"/>
      <c r="CSO328" s="73"/>
      <c r="CSP328" s="73"/>
      <c r="CSQ328" s="73"/>
      <c r="CSR328" s="73"/>
      <c r="CSS328" s="73"/>
      <c r="CST328" s="73"/>
      <c r="CSU328" s="73"/>
      <c r="CSV328" s="73"/>
      <c r="CSW328" s="73"/>
      <c r="CSX328" s="73"/>
      <c r="CSY328" s="73"/>
      <c r="CSZ328" s="73"/>
      <c r="CTA328" s="73"/>
      <c r="CTB328" s="73"/>
      <c r="CTC328" s="73"/>
      <c r="CTD328" s="73"/>
      <c r="CTE328" s="73"/>
      <c r="CTF328" s="73"/>
      <c r="CTG328" s="73"/>
      <c r="CTH328" s="73"/>
      <c r="CTI328" s="73"/>
      <c r="CTJ328" s="73"/>
      <c r="CTK328" s="73"/>
      <c r="CTL328" s="73"/>
      <c r="CTM328" s="73"/>
      <c r="CTN328" s="73"/>
      <c r="CTO328" s="73"/>
      <c r="CTP328" s="73"/>
      <c r="CTQ328" s="73"/>
      <c r="CTR328" s="73"/>
      <c r="CTS328" s="73"/>
      <c r="CTT328" s="73"/>
      <c r="CTU328" s="73"/>
      <c r="CTV328" s="73"/>
      <c r="CTW328" s="73"/>
      <c r="CTX328" s="73"/>
      <c r="CTY328" s="73"/>
      <c r="CTZ328" s="73"/>
      <c r="CUA328" s="73"/>
      <c r="CUB328" s="73"/>
      <c r="CUC328" s="73"/>
      <c r="CUD328" s="73"/>
      <c r="CUE328" s="73"/>
      <c r="CUF328" s="73"/>
      <c r="CUG328" s="73"/>
      <c r="CUH328" s="73"/>
      <c r="CUI328" s="73"/>
      <c r="CUJ328" s="73"/>
      <c r="CUK328" s="73"/>
      <c r="CUL328" s="73"/>
      <c r="CUM328" s="73"/>
      <c r="CUN328" s="73"/>
      <c r="CUO328" s="73"/>
      <c r="CUP328" s="73"/>
      <c r="CUQ328" s="73"/>
      <c r="CUR328" s="73"/>
      <c r="CUS328" s="73"/>
      <c r="CUT328" s="73"/>
      <c r="CUU328" s="73"/>
      <c r="CUV328" s="73"/>
      <c r="CUW328" s="73"/>
      <c r="CUX328" s="73"/>
      <c r="CUY328" s="73"/>
      <c r="CUZ328" s="73"/>
      <c r="CVA328" s="73"/>
      <c r="CVB328" s="73"/>
      <c r="CVC328" s="73"/>
      <c r="CVD328" s="73"/>
      <c r="CVE328" s="73"/>
      <c r="CVF328" s="73"/>
      <c r="CVG328" s="73"/>
      <c r="CVH328" s="73"/>
      <c r="CVI328" s="73"/>
      <c r="CVJ328" s="73"/>
      <c r="CVK328" s="73"/>
      <c r="CVL328" s="73"/>
      <c r="CVM328" s="73"/>
      <c r="CVN328" s="73"/>
      <c r="CVO328" s="73"/>
      <c r="CVP328" s="73"/>
      <c r="CVQ328" s="73"/>
      <c r="CVR328" s="73"/>
      <c r="CVS328" s="73"/>
      <c r="CVT328" s="73"/>
      <c r="CVU328" s="73"/>
      <c r="CVV328" s="73"/>
      <c r="CVW328" s="73"/>
      <c r="CVX328" s="73"/>
      <c r="CVY328" s="73"/>
      <c r="CVZ328" s="73"/>
      <c r="CWA328" s="73"/>
      <c r="CWB328" s="73"/>
      <c r="CWC328" s="73"/>
      <c r="CWD328" s="73"/>
      <c r="CWE328" s="73"/>
      <c r="CWF328" s="73"/>
      <c r="CWG328" s="73"/>
      <c r="CWH328" s="73"/>
      <c r="CWI328" s="73"/>
      <c r="CWJ328" s="73"/>
      <c r="CWK328" s="73"/>
      <c r="CWL328" s="73"/>
      <c r="CWM328" s="73"/>
      <c r="CWN328" s="73"/>
      <c r="CWO328" s="73"/>
      <c r="CWP328" s="73"/>
      <c r="CWQ328" s="73"/>
      <c r="CWR328" s="73"/>
      <c r="CWS328" s="73"/>
      <c r="CWT328" s="73"/>
      <c r="CWU328" s="73"/>
      <c r="CWV328" s="73"/>
      <c r="CWW328" s="73"/>
      <c r="CWX328" s="73"/>
      <c r="CWY328" s="73"/>
      <c r="CWZ328" s="73"/>
      <c r="CXA328" s="73"/>
      <c r="CXB328" s="73"/>
      <c r="CXC328" s="73"/>
      <c r="CXD328" s="73"/>
      <c r="CXE328" s="73"/>
      <c r="CXF328" s="73"/>
      <c r="CXG328" s="73"/>
      <c r="CXH328" s="73"/>
      <c r="CXI328" s="73"/>
      <c r="CXJ328" s="73"/>
      <c r="CXK328" s="73"/>
      <c r="CXL328" s="73"/>
      <c r="CXM328" s="73"/>
      <c r="CXN328" s="73"/>
      <c r="CXO328" s="73"/>
      <c r="CXP328" s="73"/>
      <c r="CXQ328" s="73"/>
      <c r="CXR328" s="73"/>
      <c r="CXS328" s="73"/>
      <c r="CXT328" s="73"/>
      <c r="CXU328" s="73"/>
      <c r="CXV328" s="73"/>
      <c r="CXW328" s="73"/>
      <c r="CXX328" s="73"/>
      <c r="CXY328" s="73"/>
      <c r="CXZ328" s="73"/>
      <c r="CYA328" s="73"/>
      <c r="CYB328" s="73"/>
      <c r="CYC328" s="73"/>
      <c r="CYD328" s="73"/>
      <c r="CYE328" s="73"/>
      <c r="CYF328" s="73"/>
      <c r="CYG328" s="73"/>
      <c r="CYH328" s="73"/>
      <c r="CYI328" s="73"/>
      <c r="CYJ328" s="73"/>
      <c r="CYK328" s="73"/>
      <c r="CYL328" s="73"/>
      <c r="CYM328" s="73"/>
      <c r="CYN328" s="73"/>
      <c r="CYO328" s="73"/>
      <c r="CYP328" s="73"/>
      <c r="CYQ328" s="73"/>
      <c r="CYR328" s="73"/>
      <c r="CYS328" s="73"/>
      <c r="CYT328" s="73"/>
      <c r="CYU328" s="73"/>
      <c r="CYV328" s="73"/>
      <c r="CYW328" s="73"/>
      <c r="CYX328" s="73"/>
      <c r="CYY328" s="73"/>
      <c r="CYZ328" s="73"/>
      <c r="CZA328" s="73"/>
      <c r="CZB328" s="73"/>
      <c r="CZC328" s="73"/>
      <c r="CZD328" s="73"/>
      <c r="CZE328" s="73"/>
      <c r="CZF328" s="73"/>
      <c r="CZG328" s="73"/>
      <c r="CZH328" s="73"/>
      <c r="CZI328" s="73"/>
      <c r="CZJ328" s="73"/>
      <c r="CZK328" s="73"/>
      <c r="CZL328" s="73"/>
      <c r="CZM328" s="73"/>
      <c r="CZN328" s="73"/>
      <c r="CZO328" s="73"/>
      <c r="CZP328" s="73"/>
      <c r="CZQ328" s="73"/>
      <c r="CZR328" s="73"/>
      <c r="CZS328" s="73"/>
      <c r="CZT328" s="73"/>
      <c r="CZU328" s="73"/>
      <c r="CZV328" s="73"/>
      <c r="CZW328" s="73"/>
      <c r="CZX328" s="73"/>
      <c r="CZY328" s="73"/>
      <c r="CZZ328" s="73"/>
      <c r="DAA328" s="73"/>
      <c r="DAB328" s="73"/>
      <c r="DAC328" s="73"/>
      <c r="DAD328" s="73"/>
      <c r="DAE328" s="73"/>
      <c r="DAF328" s="73"/>
      <c r="DAG328" s="73"/>
      <c r="DAH328" s="73"/>
      <c r="DAI328" s="73"/>
      <c r="DAJ328" s="73"/>
      <c r="DAK328" s="73"/>
      <c r="DAL328" s="73"/>
      <c r="DAM328" s="73"/>
      <c r="DAN328" s="73"/>
      <c r="DAO328" s="73"/>
      <c r="DAP328" s="73"/>
      <c r="DAQ328" s="73"/>
      <c r="DAR328" s="73"/>
      <c r="DAS328" s="73"/>
      <c r="DAT328" s="73"/>
      <c r="DAU328" s="73"/>
      <c r="DAV328" s="73"/>
      <c r="DAW328" s="73"/>
      <c r="DAX328" s="73"/>
      <c r="DAY328" s="73"/>
      <c r="DAZ328" s="73"/>
      <c r="DBA328" s="73"/>
      <c r="DBB328" s="73"/>
      <c r="DBC328" s="73"/>
      <c r="DBD328" s="73"/>
      <c r="DBE328" s="73"/>
      <c r="DBF328" s="73"/>
      <c r="DBG328" s="73"/>
      <c r="DBH328" s="73"/>
      <c r="DBI328" s="73"/>
      <c r="DBJ328" s="73"/>
      <c r="DBK328" s="73"/>
      <c r="DBL328" s="73"/>
      <c r="DBM328" s="73"/>
      <c r="DBN328" s="73"/>
      <c r="DBO328" s="73"/>
      <c r="DBP328" s="73"/>
      <c r="DBQ328" s="73"/>
      <c r="DBR328" s="73"/>
      <c r="DBS328" s="73"/>
      <c r="DBT328" s="73"/>
      <c r="DBU328" s="73"/>
      <c r="DBV328" s="73"/>
      <c r="DBW328" s="73"/>
      <c r="DBX328" s="73"/>
      <c r="DBY328" s="73"/>
      <c r="DBZ328" s="73"/>
      <c r="DCA328" s="73"/>
      <c r="DCB328" s="73"/>
      <c r="DCC328" s="73"/>
      <c r="DCD328" s="73"/>
      <c r="DCE328" s="73"/>
      <c r="DCF328" s="73"/>
      <c r="DCG328" s="73"/>
      <c r="DCH328" s="73"/>
      <c r="DCI328" s="73"/>
      <c r="DCJ328" s="73"/>
      <c r="DCK328" s="73"/>
      <c r="DCL328" s="73"/>
      <c r="DCM328" s="73"/>
      <c r="DCN328" s="73"/>
      <c r="DCO328" s="73"/>
      <c r="DCP328" s="73"/>
      <c r="DCQ328" s="73"/>
      <c r="DCR328" s="73"/>
      <c r="DCS328" s="73"/>
      <c r="DCT328" s="73"/>
      <c r="DCU328" s="73"/>
      <c r="DCV328" s="73"/>
      <c r="DCW328" s="73"/>
      <c r="DCX328" s="73"/>
      <c r="DCY328" s="73"/>
      <c r="DCZ328" s="73"/>
      <c r="DDA328" s="73"/>
      <c r="DDB328" s="73"/>
      <c r="DDC328" s="73"/>
      <c r="DDD328" s="73"/>
      <c r="DDE328" s="73"/>
      <c r="DDF328" s="73"/>
      <c r="DDG328" s="73"/>
      <c r="DDH328" s="73"/>
      <c r="DDI328" s="73"/>
      <c r="DDJ328" s="73"/>
      <c r="DDK328" s="73"/>
      <c r="DDL328" s="73"/>
      <c r="DDM328" s="73"/>
      <c r="DDN328" s="73"/>
      <c r="DDO328" s="73"/>
      <c r="DDP328" s="73"/>
      <c r="DDQ328" s="73"/>
      <c r="DDR328" s="73"/>
      <c r="DDS328" s="73"/>
      <c r="DDT328" s="73"/>
      <c r="DDU328" s="73"/>
      <c r="DDV328" s="73"/>
      <c r="DDW328" s="73"/>
      <c r="DDX328" s="73"/>
      <c r="DDY328" s="73"/>
      <c r="DDZ328" s="73"/>
      <c r="DEA328" s="73"/>
      <c r="DEB328" s="73"/>
      <c r="DEC328" s="73"/>
      <c r="DED328" s="73"/>
      <c r="DEE328" s="73"/>
      <c r="DEF328" s="73"/>
      <c r="DEG328" s="73"/>
      <c r="DEH328" s="73"/>
      <c r="DEI328" s="73"/>
      <c r="DEJ328" s="73"/>
      <c r="DEK328" s="73"/>
      <c r="DEL328" s="73"/>
      <c r="DEM328" s="73"/>
      <c r="DEN328" s="73"/>
      <c r="DEO328" s="73"/>
      <c r="DEP328" s="73"/>
      <c r="DEQ328" s="73"/>
      <c r="DER328" s="73"/>
      <c r="DES328" s="73"/>
      <c r="DET328" s="73"/>
      <c r="DEU328" s="73"/>
      <c r="DEV328" s="73"/>
      <c r="DEW328" s="73"/>
      <c r="DEX328" s="73"/>
      <c r="DEY328" s="73"/>
      <c r="DEZ328" s="73"/>
      <c r="DFA328" s="73"/>
      <c r="DFB328" s="73"/>
      <c r="DFC328" s="73"/>
      <c r="DFD328" s="73"/>
      <c r="DFE328" s="73"/>
      <c r="DFF328" s="73"/>
      <c r="DFG328" s="73"/>
      <c r="DFH328" s="73"/>
      <c r="DFI328" s="73"/>
      <c r="DFJ328" s="73"/>
      <c r="DFK328" s="73"/>
      <c r="DFL328" s="73"/>
      <c r="DFM328" s="73"/>
      <c r="DFN328" s="73"/>
      <c r="DFO328" s="73"/>
      <c r="DFP328" s="73"/>
      <c r="DFQ328" s="73"/>
      <c r="DFR328" s="73"/>
      <c r="DFS328" s="73"/>
      <c r="DFT328" s="73"/>
      <c r="DFU328" s="73"/>
      <c r="DFV328" s="73"/>
      <c r="DFW328" s="73"/>
      <c r="DFX328" s="73"/>
      <c r="DFY328" s="73"/>
      <c r="DFZ328" s="73"/>
      <c r="DGA328" s="73"/>
      <c r="DGB328" s="73"/>
      <c r="DGC328" s="73"/>
      <c r="DGD328" s="73"/>
      <c r="DGE328" s="73"/>
      <c r="DGF328" s="73"/>
      <c r="DGG328" s="73"/>
      <c r="DGH328" s="73"/>
      <c r="DGI328" s="73"/>
      <c r="DGJ328" s="73"/>
      <c r="DGK328" s="73"/>
      <c r="DGL328" s="73"/>
      <c r="DGM328" s="73"/>
      <c r="DGN328" s="73"/>
      <c r="DGO328" s="73"/>
      <c r="DGP328" s="73"/>
      <c r="DGQ328" s="73"/>
      <c r="DGR328" s="73"/>
      <c r="DGS328" s="73"/>
      <c r="DGT328" s="73"/>
      <c r="DGU328" s="73"/>
      <c r="DGV328" s="73"/>
      <c r="DGW328" s="73"/>
      <c r="DGX328" s="73"/>
      <c r="DGY328" s="73"/>
      <c r="DGZ328" s="73"/>
      <c r="DHA328" s="73"/>
      <c r="DHB328" s="73"/>
      <c r="DHC328" s="73"/>
      <c r="DHD328" s="73"/>
      <c r="DHE328" s="73"/>
      <c r="DHF328" s="73"/>
      <c r="DHG328" s="73"/>
      <c r="DHH328" s="73"/>
      <c r="DHI328" s="73"/>
      <c r="DHJ328" s="73"/>
      <c r="DHK328" s="73"/>
      <c r="DHL328" s="73"/>
      <c r="DHM328" s="73"/>
      <c r="DHN328" s="73"/>
      <c r="DHO328" s="73"/>
      <c r="DHP328" s="73"/>
      <c r="DHQ328" s="73"/>
      <c r="DHR328" s="73"/>
      <c r="DHS328" s="73"/>
      <c r="DHT328" s="73"/>
      <c r="DHU328" s="73"/>
      <c r="DHV328" s="73"/>
      <c r="DHW328" s="73"/>
      <c r="DHX328" s="73"/>
      <c r="DHY328" s="73"/>
      <c r="DHZ328" s="73"/>
      <c r="DIA328" s="73"/>
      <c r="DIB328" s="73"/>
      <c r="DIC328" s="73"/>
      <c r="DID328" s="73"/>
      <c r="DIE328" s="73"/>
      <c r="DIF328" s="73"/>
      <c r="DIG328" s="73"/>
      <c r="DIH328" s="73"/>
      <c r="DII328" s="73"/>
      <c r="DIJ328" s="73"/>
      <c r="DIK328" s="73"/>
      <c r="DIL328" s="73"/>
      <c r="DIM328" s="73"/>
      <c r="DIN328" s="73"/>
      <c r="DIO328" s="73"/>
      <c r="DIP328" s="73"/>
      <c r="DIQ328" s="73"/>
      <c r="DIR328" s="73"/>
      <c r="DIS328" s="73"/>
      <c r="DIT328" s="73"/>
      <c r="DIU328" s="73"/>
      <c r="DIV328" s="73"/>
      <c r="DIW328" s="73"/>
      <c r="DIX328" s="73"/>
      <c r="DIY328" s="73"/>
      <c r="DIZ328" s="73"/>
      <c r="DJA328" s="73"/>
      <c r="DJB328" s="73"/>
      <c r="DJC328" s="73"/>
      <c r="DJD328" s="73"/>
      <c r="DJE328" s="73"/>
      <c r="DJF328" s="73"/>
      <c r="DJG328" s="73"/>
      <c r="DJH328" s="73"/>
      <c r="DJI328" s="73"/>
      <c r="DJJ328" s="73"/>
      <c r="DJK328" s="73"/>
      <c r="DJL328" s="73"/>
      <c r="DJM328" s="73"/>
      <c r="DJN328" s="73"/>
      <c r="DJO328" s="73"/>
      <c r="DJP328" s="73"/>
      <c r="DJQ328" s="73"/>
      <c r="DJR328" s="73"/>
      <c r="DJS328" s="73"/>
      <c r="DJT328" s="73"/>
      <c r="DJU328" s="73"/>
      <c r="DJV328" s="73"/>
      <c r="DJW328" s="73"/>
      <c r="DJX328" s="73"/>
      <c r="DJY328" s="73"/>
      <c r="DJZ328" s="73"/>
      <c r="DKA328" s="73"/>
      <c r="DKB328" s="73"/>
      <c r="DKC328" s="73"/>
      <c r="DKD328" s="73"/>
      <c r="DKE328" s="73"/>
      <c r="DKF328" s="73"/>
      <c r="DKG328" s="73"/>
      <c r="DKH328" s="73"/>
      <c r="DKI328" s="73"/>
      <c r="DKJ328" s="73"/>
      <c r="DKK328" s="73"/>
      <c r="DKL328" s="73"/>
      <c r="DKM328" s="73"/>
      <c r="DKN328" s="73"/>
      <c r="DKO328" s="73"/>
      <c r="DKP328" s="73"/>
      <c r="DKQ328" s="73"/>
      <c r="DKR328" s="73"/>
      <c r="DKS328" s="73"/>
      <c r="DKT328" s="73"/>
      <c r="DKU328" s="73"/>
      <c r="DKV328" s="73"/>
      <c r="DKW328" s="73"/>
      <c r="DKX328" s="73"/>
      <c r="DKY328" s="73"/>
      <c r="DKZ328" s="73"/>
      <c r="DLA328" s="73"/>
      <c r="DLB328" s="73"/>
      <c r="DLC328" s="73"/>
      <c r="DLD328" s="73"/>
      <c r="DLE328" s="73"/>
      <c r="DLF328" s="73"/>
      <c r="DLG328" s="73"/>
      <c r="DLH328" s="73"/>
      <c r="DLI328" s="73"/>
      <c r="DLJ328" s="73"/>
      <c r="DLK328" s="73"/>
      <c r="DLL328" s="73"/>
      <c r="DLM328" s="73"/>
      <c r="DLN328" s="73"/>
      <c r="DLO328" s="73"/>
      <c r="DLP328" s="73"/>
      <c r="DLQ328" s="73"/>
      <c r="DLR328" s="73"/>
      <c r="DLS328" s="73"/>
      <c r="DLT328" s="73"/>
      <c r="DLU328" s="73"/>
      <c r="DLV328" s="73"/>
      <c r="DLW328" s="73"/>
      <c r="DLX328" s="73"/>
      <c r="DLY328" s="73"/>
      <c r="DLZ328" s="73"/>
      <c r="DMA328" s="73"/>
      <c r="DMB328" s="73"/>
      <c r="DMC328" s="73"/>
      <c r="DMD328" s="73"/>
      <c r="DME328" s="73"/>
      <c r="DMF328" s="73"/>
      <c r="DMG328" s="73"/>
      <c r="DMH328" s="73"/>
      <c r="DMI328" s="73"/>
      <c r="DMJ328" s="73"/>
      <c r="DMK328" s="73"/>
      <c r="DML328" s="73"/>
      <c r="DMM328" s="73"/>
      <c r="DMN328" s="73"/>
      <c r="DMO328" s="73"/>
      <c r="DMP328" s="73"/>
      <c r="DMQ328" s="73"/>
      <c r="DMR328" s="73"/>
      <c r="DMS328" s="73"/>
      <c r="DMT328" s="73"/>
      <c r="DMU328" s="73"/>
      <c r="DMV328" s="73"/>
      <c r="DMW328" s="73"/>
      <c r="DMX328" s="73"/>
      <c r="DMY328" s="73"/>
      <c r="DMZ328" s="73"/>
      <c r="DNA328" s="73"/>
      <c r="DNB328" s="73"/>
      <c r="DNC328" s="73"/>
      <c r="DND328" s="73"/>
      <c r="DNE328" s="73"/>
      <c r="DNF328" s="73"/>
      <c r="DNG328" s="73"/>
      <c r="DNH328" s="73"/>
      <c r="DNI328" s="73"/>
      <c r="DNJ328" s="73"/>
      <c r="DNK328" s="73"/>
      <c r="DNL328" s="73"/>
      <c r="DNM328" s="73"/>
      <c r="DNN328" s="73"/>
      <c r="DNO328" s="73"/>
      <c r="DNP328" s="73"/>
      <c r="DNQ328" s="73"/>
      <c r="DNR328" s="73"/>
      <c r="DNS328" s="73"/>
      <c r="DNT328" s="73"/>
      <c r="DNU328" s="73"/>
      <c r="DNV328" s="73"/>
      <c r="DNW328" s="73"/>
      <c r="DNX328" s="73"/>
      <c r="DNY328" s="73"/>
      <c r="DNZ328" s="73"/>
      <c r="DOA328" s="73"/>
      <c r="DOB328" s="73"/>
      <c r="DOC328" s="73"/>
      <c r="DOD328" s="73"/>
      <c r="DOE328" s="73"/>
      <c r="DOF328" s="73"/>
      <c r="DOG328" s="73"/>
      <c r="DOH328" s="73"/>
      <c r="DOI328" s="73"/>
      <c r="DOJ328" s="73"/>
      <c r="DOK328" s="73"/>
      <c r="DOL328" s="73"/>
      <c r="DOM328" s="73"/>
      <c r="DON328" s="73"/>
      <c r="DOO328" s="73"/>
      <c r="DOP328" s="73"/>
      <c r="DOQ328" s="73"/>
      <c r="DOR328" s="73"/>
      <c r="DOS328" s="73"/>
      <c r="DOT328" s="73"/>
      <c r="DOU328" s="73"/>
      <c r="DOV328" s="73"/>
      <c r="DOW328" s="73"/>
      <c r="DOX328" s="73"/>
      <c r="DOY328" s="73"/>
      <c r="DOZ328" s="73"/>
      <c r="DPA328" s="73"/>
      <c r="DPB328" s="73"/>
      <c r="DPC328" s="73"/>
      <c r="DPD328" s="73"/>
      <c r="DPE328" s="73"/>
      <c r="DPF328" s="73"/>
      <c r="DPG328" s="73"/>
      <c r="DPH328" s="73"/>
      <c r="DPI328" s="73"/>
      <c r="DPJ328" s="73"/>
      <c r="DPK328" s="73"/>
      <c r="DPL328" s="73"/>
      <c r="DPM328" s="73"/>
      <c r="DPN328" s="73"/>
      <c r="DPO328" s="73"/>
      <c r="DPP328" s="73"/>
      <c r="DPQ328" s="73"/>
      <c r="DPR328" s="73"/>
      <c r="DPS328" s="73"/>
      <c r="DPT328" s="73"/>
      <c r="DPU328" s="73"/>
      <c r="DPV328" s="73"/>
      <c r="DPW328" s="73"/>
      <c r="DPX328" s="73"/>
      <c r="DPY328" s="73"/>
      <c r="DPZ328" s="73"/>
      <c r="DQA328" s="73"/>
      <c r="DQB328" s="73"/>
      <c r="DQC328" s="73"/>
      <c r="DQD328" s="73"/>
      <c r="DQE328" s="73"/>
      <c r="DQF328" s="73"/>
      <c r="DQG328" s="73"/>
      <c r="DQH328" s="73"/>
      <c r="DQI328" s="73"/>
      <c r="DQJ328" s="73"/>
      <c r="DQK328" s="73"/>
      <c r="DQL328" s="73"/>
      <c r="DQM328" s="73"/>
      <c r="DQN328" s="73"/>
      <c r="DQO328" s="73"/>
      <c r="DQP328" s="73"/>
      <c r="DQQ328" s="73"/>
      <c r="DQR328" s="73"/>
      <c r="DQS328" s="73"/>
      <c r="DQT328" s="73"/>
      <c r="DQU328" s="73"/>
      <c r="DQV328" s="73"/>
      <c r="DQW328" s="73"/>
      <c r="DQX328" s="73"/>
      <c r="DQY328" s="73"/>
      <c r="DQZ328" s="73"/>
      <c r="DRA328" s="73"/>
      <c r="DRB328" s="73"/>
      <c r="DRC328" s="73"/>
      <c r="DRD328" s="73"/>
      <c r="DRE328" s="73"/>
      <c r="DRF328" s="73"/>
      <c r="DRG328" s="73"/>
      <c r="DRH328" s="73"/>
      <c r="DRI328" s="73"/>
      <c r="DRJ328" s="73"/>
      <c r="DRK328" s="73"/>
      <c r="DRL328" s="73"/>
      <c r="DRM328" s="73"/>
      <c r="DRN328" s="73"/>
      <c r="DRO328" s="73"/>
      <c r="DRP328" s="73"/>
      <c r="DRQ328" s="73"/>
      <c r="DRR328" s="73"/>
      <c r="DRS328" s="73"/>
      <c r="DRT328" s="73"/>
      <c r="DRU328" s="73"/>
      <c r="DRV328" s="73"/>
      <c r="DRW328" s="73"/>
      <c r="DRX328" s="73"/>
      <c r="DRY328" s="73"/>
      <c r="DRZ328" s="73"/>
      <c r="DSA328" s="73"/>
      <c r="DSB328" s="73"/>
      <c r="DSC328" s="73"/>
      <c r="DSD328" s="73"/>
      <c r="DSE328" s="73"/>
      <c r="DSF328" s="73"/>
      <c r="DSG328" s="73"/>
      <c r="DSH328" s="73"/>
      <c r="DSI328" s="73"/>
      <c r="DSJ328" s="73"/>
      <c r="DSK328" s="73"/>
      <c r="DSL328" s="73"/>
      <c r="DSM328" s="73"/>
      <c r="DSN328" s="73"/>
      <c r="DSO328" s="73"/>
      <c r="DSP328" s="73"/>
      <c r="DSQ328" s="73"/>
      <c r="DSR328" s="73"/>
      <c r="DSS328" s="73"/>
      <c r="DST328" s="73"/>
      <c r="DSU328" s="73"/>
      <c r="DSV328" s="73"/>
      <c r="DSW328" s="73"/>
      <c r="DSX328" s="73"/>
      <c r="DSY328" s="73"/>
      <c r="DSZ328" s="73"/>
      <c r="DTA328" s="73"/>
      <c r="DTB328" s="73"/>
      <c r="DTC328" s="73"/>
      <c r="DTD328" s="73"/>
      <c r="DTE328" s="73"/>
      <c r="DTF328" s="73"/>
      <c r="DTG328" s="73"/>
      <c r="DTH328" s="73"/>
      <c r="DTI328" s="73"/>
      <c r="DTJ328" s="73"/>
      <c r="DTK328" s="73"/>
      <c r="DTL328" s="73"/>
      <c r="DTM328" s="73"/>
      <c r="DTN328" s="73"/>
      <c r="DTO328" s="73"/>
      <c r="DTP328" s="73"/>
      <c r="DTQ328" s="73"/>
      <c r="DTR328" s="73"/>
      <c r="DTS328" s="73"/>
      <c r="DTT328" s="73"/>
      <c r="DTU328" s="73"/>
      <c r="DTV328" s="73"/>
      <c r="DTW328" s="73"/>
      <c r="DTX328" s="73"/>
      <c r="DTY328" s="73"/>
      <c r="DTZ328" s="73"/>
      <c r="DUA328" s="73"/>
      <c r="DUB328" s="73"/>
      <c r="DUC328" s="73"/>
      <c r="DUD328" s="73"/>
      <c r="DUE328" s="73"/>
      <c r="DUF328" s="73"/>
      <c r="DUG328" s="73"/>
      <c r="DUH328" s="73"/>
      <c r="DUI328" s="73"/>
      <c r="DUJ328" s="73"/>
      <c r="DUK328" s="73"/>
      <c r="DUL328" s="73"/>
      <c r="DUM328" s="73"/>
      <c r="DUN328" s="73"/>
      <c r="DUO328" s="73"/>
      <c r="DUP328" s="73"/>
      <c r="DUQ328" s="73"/>
      <c r="DUR328" s="73"/>
      <c r="DUS328" s="73"/>
      <c r="DUT328" s="73"/>
      <c r="DUU328" s="73"/>
      <c r="DUV328" s="73"/>
      <c r="DUW328" s="73"/>
      <c r="DUX328" s="73"/>
      <c r="DUY328" s="73"/>
      <c r="DUZ328" s="73"/>
      <c r="DVA328" s="73"/>
      <c r="DVB328" s="73"/>
      <c r="DVC328" s="73"/>
      <c r="DVD328" s="73"/>
      <c r="DVE328" s="73"/>
      <c r="DVF328" s="73"/>
      <c r="DVG328" s="73"/>
      <c r="DVH328" s="73"/>
      <c r="DVI328" s="73"/>
      <c r="DVJ328" s="73"/>
      <c r="DVK328" s="73"/>
      <c r="DVL328" s="73"/>
      <c r="DVM328" s="73"/>
      <c r="DVN328" s="73"/>
      <c r="DVO328" s="73"/>
      <c r="DVP328" s="73"/>
      <c r="DVQ328" s="73"/>
      <c r="DVR328" s="73"/>
      <c r="DVS328" s="73"/>
      <c r="DVT328" s="73"/>
      <c r="DVU328" s="73"/>
      <c r="DVV328" s="73"/>
      <c r="DVW328" s="73"/>
      <c r="DVX328" s="73"/>
      <c r="DVY328" s="73"/>
      <c r="DVZ328" s="73"/>
      <c r="DWA328" s="73"/>
      <c r="DWB328" s="73"/>
      <c r="DWC328" s="73"/>
      <c r="DWD328" s="73"/>
      <c r="DWE328" s="73"/>
      <c r="DWF328" s="73"/>
      <c r="DWG328" s="73"/>
      <c r="DWH328" s="73"/>
      <c r="DWI328" s="73"/>
      <c r="DWJ328" s="73"/>
      <c r="DWK328" s="73"/>
      <c r="DWL328" s="73"/>
      <c r="DWM328" s="73"/>
      <c r="DWN328" s="73"/>
      <c r="DWO328" s="73"/>
      <c r="DWP328" s="73"/>
      <c r="DWQ328" s="73"/>
      <c r="DWR328" s="73"/>
      <c r="DWS328" s="73"/>
      <c r="DWT328" s="73"/>
      <c r="DWU328" s="73"/>
      <c r="DWV328" s="73"/>
      <c r="DWW328" s="73"/>
      <c r="DWX328" s="73"/>
      <c r="DWY328" s="73"/>
      <c r="DWZ328" s="73"/>
      <c r="DXA328" s="73"/>
      <c r="DXB328" s="73"/>
      <c r="DXC328" s="73"/>
      <c r="DXD328" s="73"/>
      <c r="DXE328" s="73"/>
      <c r="DXF328" s="73"/>
      <c r="DXG328" s="73"/>
      <c r="DXH328" s="73"/>
      <c r="DXI328" s="73"/>
      <c r="DXJ328" s="73"/>
      <c r="DXK328" s="73"/>
      <c r="DXL328" s="73"/>
      <c r="DXM328" s="73"/>
      <c r="DXN328" s="73"/>
      <c r="DXO328" s="73"/>
      <c r="DXP328" s="73"/>
      <c r="DXQ328" s="73"/>
      <c r="DXR328" s="73"/>
      <c r="DXS328" s="73"/>
      <c r="DXT328" s="73"/>
      <c r="DXU328" s="73"/>
      <c r="DXV328" s="73"/>
      <c r="DXW328" s="73"/>
      <c r="DXX328" s="73"/>
      <c r="DXY328" s="73"/>
      <c r="DXZ328" s="73"/>
      <c r="DYA328" s="73"/>
      <c r="DYB328" s="73"/>
      <c r="DYC328" s="73"/>
      <c r="DYD328" s="73"/>
      <c r="DYE328" s="73"/>
      <c r="DYF328" s="73"/>
      <c r="DYG328" s="73"/>
      <c r="DYH328" s="73"/>
      <c r="DYI328" s="73"/>
      <c r="DYJ328" s="73"/>
      <c r="DYK328" s="73"/>
      <c r="DYL328" s="73"/>
      <c r="DYM328" s="73"/>
      <c r="DYN328" s="73"/>
      <c r="DYO328" s="73"/>
      <c r="DYP328" s="73"/>
      <c r="DYQ328" s="73"/>
      <c r="DYR328" s="73"/>
      <c r="DYS328" s="73"/>
      <c r="DYT328" s="73"/>
      <c r="DYU328" s="73"/>
      <c r="DYV328" s="73"/>
      <c r="DYW328" s="73"/>
      <c r="DYX328" s="73"/>
      <c r="DYY328" s="73"/>
      <c r="DYZ328" s="73"/>
      <c r="DZA328" s="73"/>
      <c r="DZB328" s="73"/>
      <c r="DZC328" s="73"/>
      <c r="DZD328" s="73"/>
      <c r="DZE328" s="73"/>
      <c r="DZF328" s="73"/>
      <c r="DZG328" s="73"/>
      <c r="DZH328" s="73"/>
      <c r="DZI328" s="73"/>
      <c r="DZJ328" s="73"/>
      <c r="DZK328" s="73"/>
      <c r="DZL328" s="73"/>
      <c r="DZM328" s="73"/>
      <c r="DZN328" s="73"/>
      <c r="DZO328" s="73"/>
      <c r="DZP328" s="73"/>
      <c r="DZQ328" s="73"/>
      <c r="DZR328" s="73"/>
      <c r="DZS328" s="73"/>
      <c r="DZT328" s="73"/>
      <c r="DZU328" s="73"/>
      <c r="DZV328" s="73"/>
      <c r="DZW328" s="73"/>
      <c r="DZX328" s="73"/>
      <c r="DZY328" s="73"/>
      <c r="DZZ328" s="73"/>
      <c r="EAA328" s="73"/>
      <c r="EAB328" s="73"/>
      <c r="EAC328" s="73"/>
      <c r="EAD328" s="73"/>
      <c r="EAE328" s="73"/>
      <c r="EAF328" s="73"/>
      <c r="EAG328" s="73"/>
      <c r="EAH328" s="73"/>
      <c r="EAI328" s="73"/>
      <c r="EAJ328" s="73"/>
      <c r="EAK328" s="73"/>
      <c r="EAL328" s="73"/>
      <c r="EAM328" s="73"/>
      <c r="EAN328" s="73"/>
      <c r="EAO328" s="73"/>
      <c r="EAP328" s="73"/>
      <c r="EAQ328" s="73"/>
      <c r="EAR328" s="73"/>
      <c r="EAS328" s="73"/>
      <c r="EAT328" s="73"/>
      <c r="EAU328" s="73"/>
      <c r="EAV328" s="73"/>
      <c r="EAW328" s="73"/>
      <c r="EAX328" s="73"/>
      <c r="EAY328" s="73"/>
      <c r="EAZ328" s="73"/>
      <c r="EBA328" s="73"/>
      <c r="EBB328" s="73"/>
      <c r="EBC328" s="73"/>
      <c r="EBD328" s="73"/>
      <c r="EBE328" s="73"/>
      <c r="EBF328" s="73"/>
      <c r="EBG328" s="73"/>
      <c r="EBH328" s="73"/>
      <c r="EBI328" s="73"/>
      <c r="EBJ328" s="73"/>
      <c r="EBK328" s="73"/>
      <c r="EBL328" s="73"/>
      <c r="EBM328" s="73"/>
      <c r="EBN328" s="73"/>
      <c r="EBO328" s="73"/>
      <c r="EBP328" s="73"/>
      <c r="EBQ328" s="73"/>
      <c r="EBR328" s="73"/>
      <c r="EBS328" s="73"/>
      <c r="EBT328" s="73"/>
      <c r="EBU328" s="73"/>
      <c r="EBV328" s="73"/>
      <c r="EBW328" s="73"/>
      <c r="EBX328" s="73"/>
      <c r="EBY328" s="73"/>
      <c r="EBZ328" s="73"/>
      <c r="ECA328" s="73"/>
      <c r="ECB328" s="73"/>
      <c r="ECC328" s="73"/>
      <c r="ECD328" s="73"/>
      <c r="ECE328" s="73"/>
      <c r="ECF328" s="73"/>
      <c r="ECG328" s="73"/>
      <c r="ECH328" s="73"/>
      <c r="ECI328" s="73"/>
      <c r="ECJ328" s="73"/>
      <c r="ECK328" s="73"/>
      <c r="ECL328" s="73"/>
      <c r="ECM328" s="73"/>
      <c r="ECN328" s="73"/>
      <c r="ECO328" s="73"/>
      <c r="ECP328" s="73"/>
      <c r="ECQ328" s="73"/>
      <c r="ECR328" s="73"/>
      <c r="ECS328" s="73"/>
      <c r="ECT328" s="73"/>
      <c r="ECU328" s="73"/>
      <c r="ECV328" s="73"/>
      <c r="ECW328" s="73"/>
      <c r="ECX328" s="73"/>
      <c r="ECY328" s="73"/>
      <c r="ECZ328" s="73"/>
      <c r="EDA328" s="73"/>
      <c r="EDB328" s="73"/>
      <c r="EDC328" s="73"/>
      <c r="EDD328" s="73"/>
      <c r="EDE328" s="73"/>
      <c r="EDF328" s="73"/>
      <c r="EDG328" s="73"/>
      <c r="EDH328" s="73"/>
      <c r="EDI328" s="73"/>
      <c r="EDJ328" s="73"/>
      <c r="EDK328" s="73"/>
      <c r="EDL328" s="73"/>
      <c r="EDM328" s="73"/>
      <c r="EDN328" s="73"/>
      <c r="EDO328" s="73"/>
      <c r="EDP328" s="73"/>
      <c r="EDQ328" s="73"/>
      <c r="EDR328" s="73"/>
      <c r="EDS328" s="73"/>
      <c r="EDT328" s="73"/>
      <c r="EDU328" s="73"/>
      <c r="EDV328" s="73"/>
      <c r="EDW328" s="73"/>
      <c r="EDX328" s="73"/>
      <c r="EDY328" s="73"/>
      <c r="EDZ328" s="73"/>
      <c r="EEA328" s="73"/>
      <c r="EEB328" s="73"/>
      <c r="EEC328" s="73"/>
      <c r="EED328" s="73"/>
      <c r="EEE328" s="73"/>
      <c r="EEF328" s="73"/>
      <c r="EEG328" s="73"/>
      <c r="EEH328" s="73"/>
      <c r="EEI328" s="73"/>
      <c r="EEJ328" s="73"/>
      <c r="EEK328" s="73"/>
      <c r="EEL328" s="73"/>
      <c r="EEM328" s="73"/>
      <c r="EEN328" s="73"/>
      <c r="EEO328" s="73"/>
      <c r="EEP328" s="73"/>
      <c r="EEQ328" s="73"/>
      <c r="EER328" s="73"/>
      <c r="EES328" s="73"/>
      <c r="EET328" s="73"/>
      <c r="EEU328" s="73"/>
      <c r="EEV328" s="73"/>
      <c r="EEW328" s="73"/>
      <c r="EEX328" s="73"/>
      <c r="EEY328" s="73"/>
      <c r="EEZ328" s="73"/>
      <c r="EFA328" s="73"/>
      <c r="EFB328" s="73"/>
      <c r="EFC328" s="73"/>
      <c r="EFD328" s="73"/>
      <c r="EFE328" s="73"/>
      <c r="EFF328" s="73"/>
      <c r="EFG328" s="73"/>
      <c r="EFH328" s="73"/>
      <c r="EFI328" s="73"/>
      <c r="EFJ328" s="73"/>
      <c r="EFK328" s="73"/>
      <c r="EFL328" s="73"/>
      <c r="EFM328" s="73"/>
      <c r="EFN328" s="73"/>
      <c r="EFO328" s="73"/>
      <c r="EFP328" s="73"/>
      <c r="EFQ328" s="73"/>
      <c r="EFR328" s="73"/>
      <c r="EFS328" s="73"/>
      <c r="EFT328" s="73"/>
      <c r="EFU328" s="73"/>
      <c r="EFV328" s="73"/>
      <c r="EFW328" s="73"/>
      <c r="EFX328" s="73"/>
      <c r="EFY328" s="73"/>
      <c r="EFZ328" s="73"/>
      <c r="EGA328" s="73"/>
      <c r="EGB328" s="73"/>
      <c r="EGC328" s="73"/>
      <c r="EGD328" s="73"/>
      <c r="EGE328" s="73"/>
      <c r="EGF328" s="73"/>
      <c r="EGG328" s="73"/>
      <c r="EGH328" s="73"/>
      <c r="EGI328" s="73"/>
      <c r="EGJ328" s="73"/>
      <c r="EGK328" s="73"/>
      <c r="EGL328" s="73"/>
      <c r="EGM328" s="73"/>
      <c r="EGN328" s="73"/>
      <c r="EGO328" s="73"/>
      <c r="EGP328" s="73"/>
      <c r="EGQ328" s="73"/>
      <c r="EGR328" s="73"/>
      <c r="EGS328" s="73"/>
      <c r="EGT328" s="73"/>
      <c r="EGU328" s="73"/>
      <c r="EGV328" s="73"/>
      <c r="EGW328" s="73"/>
      <c r="EGX328" s="73"/>
      <c r="EGY328" s="73"/>
      <c r="EGZ328" s="73"/>
      <c r="EHA328" s="73"/>
      <c r="EHB328" s="73"/>
      <c r="EHC328" s="73"/>
      <c r="EHD328" s="73"/>
      <c r="EHE328" s="73"/>
      <c r="EHF328" s="73"/>
      <c r="EHG328" s="73"/>
      <c r="EHH328" s="73"/>
      <c r="EHI328" s="73"/>
      <c r="EHJ328" s="73"/>
      <c r="EHK328" s="73"/>
      <c r="EHL328" s="73"/>
      <c r="EHM328" s="73"/>
      <c r="EHN328" s="73"/>
      <c r="EHO328" s="73"/>
      <c r="EHP328" s="73"/>
      <c r="EHQ328" s="73"/>
      <c r="EHR328" s="73"/>
      <c r="EHS328" s="73"/>
      <c r="EHT328" s="73"/>
      <c r="EHU328" s="73"/>
      <c r="EHV328" s="73"/>
      <c r="EHW328" s="73"/>
      <c r="EHX328" s="73"/>
      <c r="EHY328" s="73"/>
      <c r="EHZ328" s="73"/>
      <c r="EIA328" s="73"/>
      <c r="EIB328" s="73"/>
      <c r="EIC328" s="73"/>
      <c r="EID328" s="73"/>
      <c r="EIE328" s="73"/>
      <c r="EIF328" s="73"/>
      <c r="EIG328" s="73"/>
      <c r="EIH328" s="73"/>
      <c r="EII328" s="73"/>
      <c r="EIJ328" s="73"/>
      <c r="EIK328" s="73"/>
      <c r="EIL328" s="73"/>
      <c r="EIM328" s="73"/>
      <c r="EIN328" s="73"/>
      <c r="EIO328" s="73"/>
      <c r="EIP328" s="73"/>
      <c r="EIQ328" s="73"/>
      <c r="EIR328" s="73"/>
      <c r="EIS328" s="73"/>
      <c r="EIT328" s="73"/>
      <c r="EIU328" s="73"/>
      <c r="EIV328" s="73"/>
      <c r="EIW328" s="73"/>
      <c r="EIX328" s="73"/>
      <c r="EIY328" s="73"/>
      <c r="EIZ328" s="73"/>
      <c r="EJA328" s="73"/>
      <c r="EJB328" s="73"/>
      <c r="EJC328" s="73"/>
      <c r="EJD328" s="73"/>
      <c r="EJE328" s="73"/>
      <c r="EJF328" s="73"/>
      <c r="EJG328" s="73"/>
      <c r="EJH328" s="73"/>
      <c r="EJI328" s="73"/>
      <c r="EJJ328" s="73"/>
      <c r="EJK328" s="73"/>
      <c r="EJL328" s="73"/>
      <c r="EJM328" s="73"/>
      <c r="EJN328" s="73"/>
      <c r="EJO328" s="73"/>
      <c r="EJP328" s="73"/>
      <c r="EJQ328" s="73"/>
      <c r="EJR328" s="73"/>
      <c r="EJS328" s="73"/>
      <c r="EJT328" s="73"/>
      <c r="EJU328" s="73"/>
      <c r="EJV328" s="73"/>
      <c r="EJW328" s="73"/>
      <c r="EJX328" s="73"/>
      <c r="EJY328" s="73"/>
      <c r="EJZ328" s="73"/>
      <c r="EKA328" s="73"/>
      <c r="EKB328" s="73"/>
      <c r="EKC328" s="73"/>
      <c r="EKD328" s="73"/>
      <c r="EKE328" s="73"/>
      <c r="EKF328" s="73"/>
      <c r="EKG328" s="73"/>
      <c r="EKH328" s="73"/>
      <c r="EKI328" s="73"/>
      <c r="EKJ328" s="73"/>
      <c r="EKK328" s="73"/>
      <c r="EKL328" s="73"/>
      <c r="EKM328" s="73"/>
      <c r="EKN328" s="73"/>
      <c r="EKO328" s="73"/>
      <c r="EKP328" s="73"/>
      <c r="EKQ328" s="73"/>
      <c r="EKR328" s="73"/>
      <c r="EKS328" s="73"/>
      <c r="EKT328" s="73"/>
      <c r="EKU328" s="73"/>
      <c r="EKV328" s="73"/>
      <c r="EKW328" s="73"/>
      <c r="EKX328" s="73"/>
      <c r="EKY328" s="73"/>
      <c r="EKZ328" s="73"/>
      <c r="ELA328" s="73"/>
      <c r="ELB328" s="73"/>
      <c r="ELC328" s="73"/>
      <c r="ELD328" s="73"/>
      <c r="ELE328" s="73"/>
      <c r="ELF328" s="73"/>
      <c r="ELG328" s="73"/>
      <c r="ELH328" s="73"/>
      <c r="ELI328" s="73"/>
      <c r="ELJ328" s="73"/>
      <c r="ELK328" s="73"/>
      <c r="ELL328" s="73"/>
      <c r="ELM328" s="73"/>
      <c r="ELN328" s="73"/>
      <c r="ELO328" s="73"/>
      <c r="ELP328" s="73"/>
      <c r="ELQ328" s="73"/>
      <c r="ELR328" s="73"/>
      <c r="ELS328" s="73"/>
      <c r="ELT328" s="73"/>
      <c r="ELU328" s="73"/>
      <c r="ELV328" s="73"/>
      <c r="ELW328" s="73"/>
      <c r="ELX328" s="73"/>
      <c r="ELY328" s="73"/>
      <c r="ELZ328" s="73"/>
      <c r="EMA328" s="73"/>
      <c r="EMB328" s="73"/>
      <c r="EMC328" s="73"/>
      <c r="EMD328" s="73"/>
      <c r="EME328" s="73"/>
      <c r="EMF328" s="73"/>
      <c r="EMG328" s="73"/>
      <c r="EMH328" s="73"/>
      <c r="EMI328" s="73"/>
      <c r="EMJ328" s="73"/>
      <c r="EMK328" s="73"/>
      <c r="EML328" s="73"/>
      <c r="EMM328" s="73"/>
      <c r="EMN328" s="73"/>
      <c r="EMO328" s="73"/>
      <c r="EMP328" s="73"/>
      <c r="EMQ328" s="73"/>
      <c r="EMR328" s="73"/>
      <c r="EMS328" s="73"/>
      <c r="EMT328" s="73"/>
      <c r="EMU328" s="73"/>
      <c r="EMV328" s="73"/>
      <c r="EMW328" s="73"/>
      <c r="EMX328" s="73"/>
      <c r="EMY328" s="73"/>
      <c r="EMZ328" s="73"/>
      <c r="ENA328" s="73"/>
      <c r="ENB328" s="73"/>
      <c r="ENC328" s="73"/>
      <c r="END328" s="73"/>
      <c r="ENE328" s="73"/>
      <c r="ENF328" s="73"/>
      <c r="ENG328" s="73"/>
      <c r="ENH328" s="73"/>
      <c r="ENI328" s="73"/>
      <c r="ENJ328" s="73"/>
      <c r="ENK328" s="73"/>
      <c r="ENL328" s="73"/>
      <c r="ENM328" s="73"/>
      <c r="ENN328" s="73"/>
      <c r="ENO328" s="73"/>
      <c r="ENP328" s="73"/>
      <c r="ENQ328" s="73"/>
      <c r="ENR328" s="73"/>
      <c r="ENS328" s="73"/>
      <c r="ENT328" s="73"/>
      <c r="ENU328" s="73"/>
      <c r="ENV328" s="73"/>
      <c r="ENW328" s="73"/>
      <c r="ENX328" s="73"/>
      <c r="ENY328" s="73"/>
      <c r="ENZ328" s="73"/>
      <c r="EOA328" s="73"/>
      <c r="EOB328" s="73"/>
      <c r="EOC328" s="73"/>
      <c r="EOD328" s="73"/>
      <c r="EOE328" s="73"/>
      <c r="EOF328" s="73"/>
      <c r="EOG328" s="73"/>
      <c r="EOH328" s="73"/>
      <c r="EOI328" s="73"/>
      <c r="EOJ328" s="73"/>
      <c r="EOK328" s="73"/>
      <c r="EOL328" s="73"/>
      <c r="EOM328" s="73"/>
      <c r="EON328" s="73"/>
      <c r="EOO328" s="73"/>
      <c r="EOP328" s="73"/>
      <c r="EOQ328" s="73"/>
      <c r="EOR328" s="73"/>
      <c r="EOS328" s="73"/>
      <c r="EOT328" s="73"/>
      <c r="EOU328" s="73"/>
      <c r="EOV328" s="73"/>
      <c r="EOW328" s="73"/>
      <c r="EOX328" s="73"/>
      <c r="EOY328" s="73"/>
      <c r="EOZ328" s="73"/>
      <c r="EPA328" s="73"/>
      <c r="EPB328" s="73"/>
      <c r="EPC328" s="73"/>
      <c r="EPD328" s="73"/>
      <c r="EPE328" s="73"/>
      <c r="EPF328" s="73"/>
      <c r="EPG328" s="73"/>
      <c r="EPH328" s="73"/>
      <c r="EPI328" s="73"/>
      <c r="EPJ328" s="73"/>
      <c r="EPK328" s="73"/>
      <c r="EPL328" s="73"/>
      <c r="EPM328" s="73"/>
      <c r="EPN328" s="73"/>
      <c r="EPO328" s="73"/>
      <c r="EPP328" s="73"/>
      <c r="EPQ328" s="73"/>
      <c r="EPR328" s="73"/>
      <c r="EPS328" s="73"/>
      <c r="EPT328" s="73"/>
      <c r="EPU328" s="73"/>
      <c r="EPV328" s="73"/>
      <c r="EPW328" s="73"/>
      <c r="EPX328" s="73"/>
      <c r="EPY328" s="73"/>
      <c r="EPZ328" s="73"/>
      <c r="EQA328" s="73"/>
      <c r="EQB328" s="73"/>
      <c r="EQC328" s="73"/>
      <c r="EQD328" s="73"/>
      <c r="EQE328" s="73"/>
      <c r="EQF328" s="73"/>
      <c r="EQG328" s="73"/>
      <c r="EQH328" s="73"/>
      <c r="EQI328" s="73"/>
      <c r="EQJ328" s="73"/>
      <c r="EQK328" s="73"/>
      <c r="EQL328" s="73"/>
      <c r="EQM328" s="73"/>
      <c r="EQN328" s="73"/>
      <c r="EQO328" s="73"/>
      <c r="EQP328" s="73"/>
      <c r="EQQ328" s="73"/>
      <c r="EQR328" s="73"/>
      <c r="EQS328" s="73"/>
      <c r="EQT328" s="73"/>
      <c r="EQU328" s="73"/>
      <c r="EQV328" s="73"/>
      <c r="EQW328" s="73"/>
      <c r="EQX328" s="73"/>
      <c r="EQY328" s="73"/>
      <c r="EQZ328" s="73"/>
      <c r="ERA328" s="73"/>
      <c r="ERB328" s="73"/>
      <c r="ERC328" s="73"/>
      <c r="ERD328" s="73"/>
      <c r="ERE328" s="73"/>
      <c r="ERF328" s="73"/>
      <c r="ERG328" s="73"/>
      <c r="ERH328" s="73"/>
      <c r="ERI328" s="73"/>
      <c r="ERJ328" s="73"/>
      <c r="ERK328" s="73"/>
      <c r="ERL328" s="73"/>
      <c r="ERM328" s="73"/>
      <c r="ERN328" s="73"/>
      <c r="ERO328" s="73"/>
      <c r="ERP328" s="73"/>
      <c r="ERQ328" s="73"/>
      <c r="ERR328" s="73"/>
      <c r="ERS328" s="73"/>
      <c r="ERT328" s="73"/>
      <c r="ERU328" s="73"/>
      <c r="ERV328" s="73"/>
      <c r="ERW328" s="73"/>
      <c r="ERX328" s="73"/>
      <c r="ERY328" s="73"/>
      <c r="ERZ328" s="73"/>
      <c r="ESA328" s="73"/>
      <c r="ESB328" s="73"/>
      <c r="ESC328" s="73"/>
      <c r="ESD328" s="73"/>
      <c r="ESE328" s="73"/>
      <c r="ESF328" s="73"/>
      <c r="ESG328" s="73"/>
      <c r="ESH328" s="73"/>
      <c r="ESI328" s="73"/>
      <c r="ESJ328" s="73"/>
      <c r="ESK328" s="73"/>
      <c r="ESL328" s="73"/>
      <c r="ESM328" s="73"/>
      <c r="ESN328" s="73"/>
      <c r="ESO328" s="73"/>
      <c r="ESP328" s="73"/>
      <c r="ESQ328" s="73"/>
      <c r="ESR328" s="73"/>
      <c r="ESS328" s="73"/>
      <c r="EST328" s="73"/>
      <c r="ESU328" s="73"/>
      <c r="ESV328" s="73"/>
      <c r="ESW328" s="73"/>
      <c r="ESX328" s="73"/>
      <c r="ESY328" s="73"/>
      <c r="ESZ328" s="73"/>
      <c r="ETA328" s="73"/>
      <c r="ETB328" s="73"/>
      <c r="ETC328" s="73"/>
      <c r="ETD328" s="73"/>
      <c r="ETE328" s="73"/>
      <c r="ETF328" s="73"/>
      <c r="ETG328" s="73"/>
      <c r="ETH328" s="73"/>
      <c r="ETI328" s="73"/>
      <c r="ETJ328" s="73"/>
      <c r="ETK328" s="73"/>
      <c r="ETL328" s="73"/>
      <c r="ETM328" s="73"/>
      <c r="ETN328" s="73"/>
      <c r="ETO328" s="73"/>
      <c r="ETP328" s="73"/>
      <c r="ETQ328" s="73"/>
      <c r="ETR328" s="73"/>
      <c r="ETS328" s="73"/>
      <c r="ETT328" s="73"/>
      <c r="ETU328" s="73"/>
      <c r="ETV328" s="73"/>
      <c r="ETW328" s="73"/>
      <c r="ETX328" s="73"/>
      <c r="ETY328" s="73"/>
      <c r="ETZ328" s="73"/>
      <c r="EUA328" s="73"/>
      <c r="EUB328" s="73"/>
      <c r="EUC328" s="73"/>
      <c r="EUD328" s="73"/>
      <c r="EUE328" s="73"/>
      <c r="EUF328" s="73"/>
      <c r="EUG328" s="73"/>
      <c r="EUH328" s="73"/>
      <c r="EUI328" s="73"/>
      <c r="EUJ328" s="73"/>
      <c r="EUK328" s="73"/>
      <c r="EUL328" s="73"/>
      <c r="EUM328" s="73"/>
      <c r="EUN328" s="73"/>
      <c r="EUO328" s="73"/>
      <c r="EUP328" s="73"/>
      <c r="EUQ328" s="73"/>
      <c r="EUR328" s="73"/>
      <c r="EUS328" s="73"/>
      <c r="EUT328" s="73"/>
      <c r="EUU328" s="73"/>
      <c r="EUV328" s="73"/>
      <c r="EUW328" s="73"/>
      <c r="EUX328" s="73"/>
      <c r="EUY328" s="73"/>
      <c r="EUZ328" s="73"/>
      <c r="EVA328" s="73"/>
      <c r="EVB328" s="73"/>
      <c r="EVC328" s="73"/>
      <c r="EVD328" s="73"/>
      <c r="EVE328" s="73"/>
      <c r="EVF328" s="73"/>
      <c r="EVG328" s="73"/>
      <c r="EVH328" s="73"/>
      <c r="EVI328" s="73"/>
      <c r="EVJ328" s="73"/>
      <c r="EVK328" s="73"/>
      <c r="EVL328" s="73"/>
      <c r="EVM328" s="73"/>
      <c r="EVN328" s="73"/>
      <c r="EVO328" s="73"/>
      <c r="EVP328" s="73"/>
      <c r="EVQ328" s="73"/>
      <c r="EVR328" s="73"/>
      <c r="EVS328" s="73"/>
      <c r="EVT328" s="73"/>
      <c r="EVU328" s="73"/>
      <c r="EVV328" s="73"/>
      <c r="EVW328" s="73"/>
      <c r="EVX328" s="73"/>
      <c r="EVY328" s="73"/>
      <c r="EVZ328" s="73"/>
      <c r="EWA328" s="73"/>
      <c r="EWB328" s="73"/>
      <c r="EWC328" s="73"/>
      <c r="EWD328" s="73"/>
      <c r="EWE328" s="73"/>
      <c r="EWF328" s="73"/>
      <c r="EWG328" s="73"/>
      <c r="EWH328" s="73"/>
      <c r="EWI328" s="73"/>
      <c r="EWJ328" s="73"/>
      <c r="EWK328" s="73"/>
      <c r="EWL328" s="73"/>
      <c r="EWM328" s="73"/>
      <c r="EWN328" s="73"/>
      <c r="EWO328" s="73"/>
      <c r="EWP328" s="73"/>
      <c r="EWQ328" s="73"/>
      <c r="EWR328" s="73"/>
      <c r="EWS328" s="73"/>
      <c r="EWT328" s="73"/>
      <c r="EWU328" s="73"/>
      <c r="EWV328" s="73"/>
      <c r="EWW328" s="73"/>
      <c r="EWX328" s="73"/>
      <c r="EWY328" s="73"/>
      <c r="EWZ328" s="73"/>
      <c r="EXA328" s="73"/>
      <c r="EXB328" s="73"/>
      <c r="EXC328" s="73"/>
      <c r="EXD328" s="73"/>
      <c r="EXE328" s="73"/>
      <c r="EXF328" s="73"/>
      <c r="EXG328" s="73"/>
      <c r="EXH328" s="73"/>
      <c r="EXI328" s="73"/>
      <c r="EXJ328" s="73"/>
      <c r="EXK328" s="73"/>
      <c r="EXL328" s="73"/>
      <c r="EXM328" s="73"/>
      <c r="EXN328" s="73"/>
      <c r="EXO328" s="73"/>
      <c r="EXP328" s="73"/>
      <c r="EXQ328" s="73"/>
      <c r="EXR328" s="73"/>
      <c r="EXS328" s="73"/>
      <c r="EXT328" s="73"/>
      <c r="EXU328" s="73"/>
      <c r="EXV328" s="73"/>
      <c r="EXW328" s="73"/>
      <c r="EXX328" s="73"/>
      <c r="EXY328" s="73"/>
      <c r="EXZ328" s="73"/>
      <c r="EYA328" s="73"/>
      <c r="EYB328" s="73"/>
      <c r="EYC328" s="73"/>
      <c r="EYD328" s="73"/>
      <c r="EYE328" s="73"/>
      <c r="EYF328" s="73"/>
      <c r="EYG328" s="73"/>
      <c r="EYH328" s="73"/>
      <c r="EYI328" s="73"/>
      <c r="EYJ328" s="73"/>
      <c r="EYK328" s="73"/>
      <c r="EYL328" s="73"/>
      <c r="EYM328" s="73"/>
      <c r="EYN328" s="73"/>
      <c r="EYO328" s="73"/>
      <c r="EYP328" s="73"/>
      <c r="EYQ328" s="73"/>
      <c r="EYR328" s="73"/>
      <c r="EYS328" s="73"/>
      <c r="EYT328" s="73"/>
      <c r="EYU328" s="73"/>
      <c r="EYV328" s="73"/>
      <c r="EYW328" s="73"/>
      <c r="EYX328" s="73"/>
      <c r="EYY328" s="73"/>
      <c r="EYZ328" s="73"/>
      <c r="EZA328" s="73"/>
      <c r="EZB328" s="73"/>
      <c r="EZC328" s="73"/>
      <c r="EZD328" s="73"/>
      <c r="EZE328" s="73"/>
      <c r="EZF328" s="73"/>
      <c r="EZG328" s="73"/>
      <c r="EZH328" s="73"/>
      <c r="EZI328" s="73"/>
      <c r="EZJ328" s="73"/>
      <c r="EZK328" s="73"/>
      <c r="EZL328" s="73"/>
      <c r="EZM328" s="73"/>
      <c r="EZN328" s="73"/>
      <c r="EZO328" s="73"/>
      <c r="EZP328" s="73"/>
      <c r="EZQ328" s="73"/>
      <c r="EZR328" s="73"/>
      <c r="EZS328" s="73"/>
      <c r="EZT328" s="73"/>
      <c r="EZU328" s="73"/>
      <c r="EZV328" s="73"/>
      <c r="EZW328" s="73"/>
      <c r="EZX328" s="73"/>
      <c r="EZY328" s="73"/>
      <c r="EZZ328" s="73"/>
      <c r="FAA328" s="73"/>
      <c r="FAB328" s="73"/>
      <c r="FAC328" s="73"/>
      <c r="FAD328" s="73"/>
      <c r="FAE328" s="73"/>
      <c r="FAF328" s="73"/>
      <c r="FAG328" s="73"/>
      <c r="FAH328" s="73"/>
      <c r="FAI328" s="73"/>
      <c r="FAJ328" s="73"/>
      <c r="FAK328" s="73"/>
      <c r="FAL328" s="73"/>
      <c r="FAM328" s="73"/>
      <c r="FAN328" s="73"/>
      <c r="FAO328" s="73"/>
      <c r="FAP328" s="73"/>
      <c r="FAQ328" s="73"/>
      <c r="FAR328" s="73"/>
      <c r="FAS328" s="73"/>
      <c r="FAT328" s="73"/>
      <c r="FAU328" s="73"/>
      <c r="FAV328" s="73"/>
      <c r="FAW328" s="73"/>
      <c r="FAX328" s="73"/>
      <c r="FAY328" s="73"/>
      <c r="FAZ328" s="73"/>
      <c r="FBA328" s="73"/>
      <c r="FBB328" s="73"/>
      <c r="FBC328" s="73"/>
      <c r="FBD328" s="73"/>
      <c r="FBE328" s="73"/>
      <c r="FBF328" s="73"/>
      <c r="FBG328" s="73"/>
      <c r="FBH328" s="73"/>
      <c r="FBI328" s="73"/>
      <c r="FBJ328" s="73"/>
      <c r="FBK328" s="73"/>
      <c r="FBL328" s="73"/>
      <c r="FBM328" s="73"/>
      <c r="FBN328" s="73"/>
      <c r="FBO328" s="73"/>
      <c r="FBP328" s="73"/>
      <c r="FBQ328" s="73"/>
      <c r="FBR328" s="73"/>
      <c r="FBS328" s="73"/>
      <c r="FBT328" s="73"/>
      <c r="FBU328" s="73"/>
      <c r="FBV328" s="73"/>
      <c r="FBW328" s="73"/>
      <c r="FBX328" s="73"/>
      <c r="FBY328" s="73"/>
      <c r="FBZ328" s="73"/>
      <c r="FCA328" s="73"/>
      <c r="FCB328" s="73"/>
      <c r="FCC328" s="73"/>
      <c r="FCD328" s="73"/>
      <c r="FCE328" s="73"/>
      <c r="FCF328" s="73"/>
      <c r="FCG328" s="73"/>
      <c r="FCH328" s="73"/>
      <c r="FCI328" s="73"/>
      <c r="FCJ328" s="73"/>
      <c r="FCK328" s="73"/>
      <c r="FCL328" s="73"/>
      <c r="FCM328" s="73"/>
      <c r="FCN328" s="73"/>
      <c r="FCO328" s="73"/>
      <c r="FCP328" s="73"/>
      <c r="FCQ328" s="73"/>
      <c r="FCR328" s="73"/>
      <c r="FCS328" s="73"/>
      <c r="FCT328" s="73"/>
      <c r="FCU328" s="73"/>
      <c r="FCV328" s="73"/>
      <c r="FCW328" s="73"/>
      <c r="FCX328" s="73"/>
      <c r="FCY328" s="73"/>
      <c r="FCZ328" s="73"/>
      <c r="FDA328" s="73"/>
      <c r="FDB328" s="73"/>
      <c r="FDC328" s="73"/>
      <c r="FDD328" s="73"/>
      <c r="FDE328" s="73"/>
      <c r="FDF328" s="73"/>
      <c r="FDG328" s="73"/>
      <c r="FDH328" s="73"/>
      <c r="FDI328" s="73"/>
      <c r="FDJ328" s="73"/>
      <c r="FDK328" s="73"/>
      <c r="FDL328" s="73"/>
      <c r="FDM328" s="73"/>
      <c r="FDN328" s="73"/>
      <c r="FDO328" s="73"/>
      <c r="FDP328" s="73"/>
      <c r="FDQ328" s="73"/>
      <c r="FDR328" s="73"/>
      <c r="FDS328" s="73"/>
      <c r="FDT328" s="73"/>
      <c r="FDU328" s="73"/>
      <c r="FDV328" s="73"/>
      <c r="FDW328" s="73"/>
      <c r="FDX328" s="73"/>
      <c r="FDY328" s="73"/>
      <c r="FDZ328" s="73"/>
      <c r="FEA328" s="73"/>
      <c r="FEB328" s="73"/>
      <c r="FEC328" s="73"/>
      <c r="FED328" s="73"/>
      <c r="FEE328" s="73"/>
      <c r="FEF328" s="73"/>
      <c r="FEG328" s="73"/>
      <c r="FEH328" s="73"/>
      <c r="FEI328" s="73"/>
      <c r="FEJ328" s="73"/>
      <c r="FEK328" s="73"/>
      <c r="FEL328" s="73"/>
      <c r="FEM328" s="73"/>
      <c r="FEN328" s="73"/>
      <c r="FEO328" s="73"/>
      <c r="FEP328" s="73"/>
      <c r="FEQ328" s="73"/>
      <c r="FER328" s="73"/>
      <c r="FES328" s="73"/>
      <c r="FET328" s="73"/>
      <c r="FEU328" s="73"/>
      <c r="FEV328" s="73"/>
      <c r="FEW328" s="73"/>
      <c r="FEX328" s="73"/>
      <c r="FEY328" s="73"/>
      <c r="FEZ328" s="73"/>
      <c r="FFA328" s="73"/>
      <c r="FFB328" s="73"/>
      <c r="FFC328" s="73"/>
      <c r="FFD328" s="73"/>
      <c r="FFE328" s="73"/>
      <c r="FFF328" s="73"/>
      <c r="FFG328" s="73"/>
      <c r="FFH328" s="73"/>
      <c r="FFI328" s="73"/>
      <c r="FFJ328" s="73"/>
      <c r="FFK328" s="73"/>
      <c r="FFL328" s="73"/>
      <c r="FFM328" s="73"/>
      <c r="FFN328" s="73"/>
      <c r="FFO328" s="73"/>
      <c r="FFP328" s="73"/>
      <c r="FFQ328" s="73"/>
      <c r="FFR328" s="73"/>
      <c r="FFS328" s="73"/>
      <c r="FFT328" s="73"/>
      <c r="FFU328" s="73"/>
      <c r="FFV328" s="73"/>
      <c r="FFW328" s="73"/>
      <c r="FFX328" s="73"/>
      <c r="FFY328" s="73"/>
      <c r="FFZ328" s="73"/>
      <c r="FGA328" s="73"/>
      <c r="FGB328" s="73"/>
      <c r="FGC328" s="73"/>
      <c r="FGD328" s="73"/>
      <c r="FGE328" s="73"/>
      <c r="FGF328" s="73"/>
      <c r="FGG328" s="73"/>
      <c r="FGH328" s="73"/>
      <c r="FGI328" s="73"/>
      <c r="FGJ328" s="73"/>
      <c r="FGK328" s="73"/>
      <c r="FGL328" s="73"/>
      <c r="FGM328" s="73"/>
      <c r="FGN328" s="73"/>
      <c r="FGO328" s="73"/>
      <c r="FGP328" s="73"/>
      <c r="FGQ328" s="73"/>
      <c r="FGR328" s="73"/>
      <c r="FGS328" s="73"/>
      <c r="FGT328" s="73"/>
      <c r="FGU328" s="73"/>
      <c r="FGV328" s="73"/>
      <c r="FGW328" s="73"/>
      <c r="FGX328" s="73"/>
      <c r="FGY328" s="73"/>
      <c r="FGZ328" s="73"/>
      <c r="FHA328" s="73"/>
      <c r="FHB328" s="73"/>
      <c r="FHC328" s="73"/>
      <c r="FHD328" s="73"/>
      <c r="FHE328" s="73"/>
      <c r="FHF328" s="73"/>
      <c r="FHG328" s="73"/>
      <c r="FHH328" s="73"/>
      <c r="FHI328" s="73"/>
      <c r="FHJ328" s="73"/>
      <c r="FHK328" s="73"/>
      <c r="FHL328" s="73"/>
      <c r="FHM328" s="73"/>
      <c r="FHN328" s="73"/>
      <c r="FHO328" s="73"/>
      <c r="FHP328" s="73"/>
      <c r="FHQ328" s="73"/>
      <c r="FHR328" s="73"/>
      <c r="FHS328" s="73"/>
      <c r="FHT328" s="73"/>
      <c r="FHU328" s="73"/>
      <c r="FHV328" s="73"/>
      <c r="FHW328" s="73"/>
      <c r="FHX328" s="73"/>
      <c r="FHY328" s="73"/>
      <c r="FHZ328" s="73"/>
      <c r="FIA328" s="73"/>
      <c r="FIB328" s="73"/>
      <c r="FIC328" s="73"/>
      <c r="FID328" s="73"/>
      <c r="FIE328" s="73"/>
      <c r="FIF328" s="73"/>
      <c r="FIG328" s="73"/>
      <c r="FIH328" s="73"/>
      <c r="FII328" s="73"/>
      <c r="FIJ328" s="73"/>
      <c r="FIK328" s="73"/>
      <c r="FIL328" s="73"/>
      <c r="FIM328" s="73"/>
      <c r="FIN328" s="73"/>
      <c r="FIO328" s="73"/>
      <c r="FIP328" s="73"/>
      <c r="FIQ328" s="73"/>
      <c r="FIR328" s="73"/>
      <c r="FIS328" s="73"/>
      <c r="FIT328" s="73"/>
      <c r="FIU328" s="73"/>
      <c r="FIV328" s="73"/>
      <c r="FIW328" s="73"/>
      <c r="FIX328" s="73"/>
      <c r="FIY328" s="73"/>
      <c r="FIZ328" s="73"/>
      <c r="FJA328" s="73"/>
      <c r="FJB328" s="73"/>
      <c r="FJC328" s="73"/>
      <c r="FJD328" s="73"/>
      <c r="FJE328" s="73"/>
      <c r="FJF328" s="73"/>
      <c r="FJG328" s="73"/>
      <c r="FJH328" s="73"/>
      <c r="FJI328" s="73"/>
      <c r="FJJ328" s="73"/>
      <c r="FJK328" s="73"/>
      <c r="FJL328" s="73"/>
      <c r="FJM328" s="73"/>
      <c r="FJN328" s="73"/>
      <c r="FJO328" s="73"/>
      <c r="FJP328" s="73"/>
      <c r="FJQ328" s="73"/>
      <c r="FJR328" s="73"/>
      <c r="FJS328" s="73"/>
      <c r="FJT328" s="73"/>
      <c r="FJU328" s="73"/>
      <c r="FJV328" s="73"/>
      <c r="FJW328" s="73"/>
      <c r="FJX328" s="73"/>
      <c r="FJY328" s="73"/>
      <c r="FJZ328" s="73"/>
      <c r="FKA328" s="73"/>
      <c r="FKB328" s="73"/>
      <c r="FKC328" s="73"/>
      <c r="FKD328" s="73"/>
      <c r="FKE328" s="73"/>
      <c r="FKF328" s="73"/>
      <c r="FKG328" s="73"/>
      <c r="FKH328" s="73"/>
      <c r="FKI328" s="73"/>
      <c r="FKJ328" s="73"/>
      <c r="FKK328" s="73"/>
      <c r="FKL328" s="73"/>
      <c r="FKM328" s="73"/>
      <c r="FKN328" s="73"/>
      <c r="FKO328" s="73"/>
      <c r="FKP328" s="73"/>
      <c r="FKQ328" s="73"/>
      <c r="FKR328" s="73"/>
      <c r="FKS328" s="73"/>
      <c r="FKT328" s="73"/>
      <c r="FKU328" s="73"/>
      <c r="FKV328" s="73"/>
      <c r="FKW328" s="73"/>
      <c r="FKX328" s="73"/>
      <c r="FKY328" s="73"/>
      <c r="FKZ328" s="73"/>
      <c r="FLA328" s="73"/>
      <c r="FLB328" s="73"/>
      <c r="FLC328" s="73"/>
      <c r="FLD328" s="73"/>
      <c r="FLE328" s="73"/>
      <c r="FLF328" s="73"/>
      <c r="FLG328" s="73"/>
      <c r="FLH328" s="73"/>
      <c r="FLI328" s="73"/>
      <c r="FLJ328" s="73"/>
      <c r="FLK328" s="73"/>
      <c r="FLL328" s="73"/>
      <c r="FLM328" s="73"/>
      <c r="FLN328" s="73"/>
      <c r="FLO328" s="73"/>
      <c r="FLP328" s="73"/>
      <c r="FLQ328" s="73"/>
      <c r="FLR328" s="73"/>
      <c r="FLS328" s="73"/>
      <c r="FLT328" s="73"/>
      <c r="FLU328" s="73"/>
      <c r="FLV328" s="73"/>
      <c r="FLW328" s="73"/>
      <c r="FLX328" s="73"/>
      <c r="FLY328" s="73"/>
      <c r="FLZ328" s="73"/>
      <c r="FMA328" s="73"/>
      <c r="FMB328" s="73"/>
      <c r="FMC328" s="73"/>
      <c r="FMD328" s="73"/>
      <c r="FME328" s="73"/>
      <c r="FMF328" s="73"/>
      <c r="FMG328" s="73"/>
      <c r="FMH328" s="73"/>
      <c r="FMI328" s="73"/>
      <c r="FMJ328" s="73"/>
      <c r="FMK328" s="73"/>
      <c r="FML328" s="73"/>
      <c r="FMM328" s="73"/>
      <c r="FMN328" s="73"/>
      <c r="FMO328" s="73"/>
      <c r="FMP328" s="73"/>
      <c r="FMQ328" s="73"/>
      <c r="FMR328" s="73"/>
      <c r="FMS328" s="73"/>
      <c r="FMT328" s="73"/>
      <c r="FMU328" s="73"/>
      <c r="FMV328" s="73"/>
      <c r="FMW328" s="73"/>
      <c r="FMX328" s="73"/>
      <c r="FMY328" s="73"/>
      <c r="FMZ328" s="73"/>
      <c r="FNA328" s="73"/>
      <c r="FNB328" s="73"/>
      <c r="FNC328" s="73"/>
      <c r="FND328" s="73"/>
      <c r="FNE328" s="73"/>
      <c r="FNF328" s="73"/>
      <c r="FNG328" s="73"/>
      <c r="FNH328" s="73"/>
      <c r="FNI328" s="73"/>
      <c r="FNJ328" s="73"/>
      <c r="FNK328" s="73"/>
      <c r="FNL328" s="73"/>
      <c r="FNM328" s="73"/>
      <c r="FNN328" s="73"/>
      <c r="FNO328" s="73"/>
      <c r="FNP328" s="73"/>
      <c r="FNQ328" s="73"/>
      <c r="FNR328" s="73"/>
      <c r="FNS328" s="73"/>
      <c r="FNT328" s="73"/>
      <c r="FNU328" s="73"/>
      <c r="FNV328" s="73"/>
      <c r="FNW328" s="73"/>
      <c r="FNX328" s="73"/>
      <c r="FNY328" s="73"/>
      <c r="FNZ328" s="73"/>
      <c r="FOA328" s="73"/>
      <c r="FOB328" s="73"/>
      <c r="FOC328" s="73"/>
      <c r="FOD328" s="73"/>
      <c r="FOE328" s="73"/>
      <c r="FOF328" s="73"/>
      <c r="FOG328" s="73"/>
      <c r="FOH328" s="73"/>
      <c r="FOI328" s="73"/>
      <c r="FOJ328" s="73"/>
      <c r="FOK328" s="73"/>
      <c r="FOL328" s="73"/>
      <c r="FOM328" s="73"/>
      <c r="FON328" s="73"/>
      <c r="FOO328" s="73"/>
      <c r="FOP328" s="73"/>
      <c r="FOQ328" s="73"/>
      <c r="FOR328" s="73"/>
      <c r="FOS328" s="73"/>
      <c r="FOT328" s="73"/>
      <c r="FOU328" s="73"/>
      <c r="FOV328" s="73"/>
      <c r="FOW328" s="73"/>
      <c r="FOX328" s="73"/>
      <c r="FOY328" s="73"/>
      <c r="FOZ328" s="73"/>
      <c r="FPA328" s="73"/>
      <c r="FPB328" s="73"/>
      <c r="FPC328" s="73"/>
      <c r="FPD328" s="73"/>
      <c r="FPE328" s="73"/>
      <c r="FPF328" s="73"/>
      <c r="FPG328" s="73"/>
      <c r="FPH328" s="73"/>
      <c r="FPI328" s="73"/>
      <c r="FPJ328" s="73"/>
      <c r="FPK328" s="73"/>
      <c r="FPL328" s="73"/>
      <c r="FPM328" s="73"/>
      <c r="FPN328" s="73"/>
      <c r="FPO328" s="73"/>
      <c r="FPP328" s="73"/>
      <c r="FPQ328" s="73"/>
      <c r="FPR328" s="73"/>
      <c r="FPS328" s="73"/>
      <c r="FPT328" s="73"/>
      <c r="FPU328" s="73"/>
      <c r="FPV328" s="73"/>
      <c r="FPW328" s="73"/>
      <c r="FPX328" s="73"/>
      <c r="FPY328" s="73"/>
      <c r="FPZ328" s="73"/>
      <c r="FQA328" s="73"/>
      <c r="FQB328" s="73"/>
      <c r="FQC328" s="73"/>
      <c r="FQD328" s="73"/>
      <c r="FQE328" s="73"/>
      <c r="FQF328" s="73"/>
      <c r="FQG328" s="73"/>
      <c r="FQH328" s="73"/>
      <c r="FQI328" s="73"/>
      <c r="FQJ328" s="73"/>
      <c r="FQK328" s="73"/>
      <c r="FQL328" s="73"/>
      <c r="FQM328" s="73"/>
      <c r="FQN328" s="73"/>
      <c r="FQO328" s="73"/>
      <c r="FQP328" s="73"/>
      <c r="FQQ328" s="73"/>
      <c r="FQR328" s="73"/>
      <c r="FQS328" s="73"/>
      <c r="FQT328" s="73"/>
      <c r="FQU328" s="73"/>
      <c r="FQV328" s="73"/>
      <c r="FQW328" s="73"/>
      <c r="FQX328" s="73"/>
      <c r="FQY328" s="73"/>
      <c r="FQZ328" s="73"/>
      <c r="FRA328" s="73"/>
      <c r="FRB328" s="73"/>
      <c r="FRC328" s="73"/>
      <c r="FRD328" s="73"/>
      <c r="FRE328" s="73"/>
      <c r="FRF328" s="73"/>
      <c r="FRG328" s="73"/>
      <c r="FRH328" s="73"/>
      <c r="FRI328" s="73"/>
      <c r="FRJ328" s="73"/>
      <c r="FRK328" s="73"/>
      <c r="FRL328" s="73"/>
      <c r="FRM328" s="73"/>
      <c r="FRN328" s="73"/>
      <c r="FRO328" s="73"/>
      <c r="FRP328" s="73"/>
      <c r="FRQ328" s="73"/>
      <c r="FRR328" s="73"/>
      <c r="FRS328" s="73"/>
      <c r="FRT328" s="73"/>
      <c r="FRU328" s="73"/>
      <c r="FRV328" s="73"/>
      <c r="FRW328" s="73"/>
      <c r="FRX328" s="73"/>
      <c r="FRY328" s="73"/>
      <c r="FRZ328" s="73"/>
      <c r="FSA328" s="73"/>
      <c r="FSB328" s="73"/>
      <c r="FSC328" s="73"/>
      <c r="FSD328" s="73"/>
      <c r="FSE328" s="73"/>
      <c r="FSF328" s="73"/>
      <c r="FSG328" s="73"/>
      <c r="FSH328" s="73"/>
      <c r="FSI328" s="73"/>
      <c r="FSJ328" s="73"/>
      <c r="FSK328" s="73"/>
      <c r="FSL328" s="73"/>
      <c r="FSM328" s="73"/>
      <c r="FSN328" s="73"/>
      <c r="FSO328" s="73"/>
      <c r="FSP328" s="73"/>
      <c r="FSQ328" s="73"/>
      <c r="FSR328" s="73"/>
      <c r="FSS328" s="73"/>
      <c r="FST328" s="73"/>
      <c r="FSU328" s="73"/>
      <c r="FSV328" s="73"/>
      <c r="FSW328" s="73"/>
      <c r="FSX328" s="73"/>
      <c r="FSY328" s="73"/>
      <c r="FSZ328" s="73"/>
      <c r="FTA328" s="73"/>
      <c r="FTB328" s="73"/>
      <c r="FTC328" s="73"/>
      <c r="FTD328" s="73"/>
      <c r="FTE328" s="73"/>
      <c r="FTF328" s="73"/>
      <c r="FTG328" s="73"/>
      <c r="FTH328" s="73"/>
      <c r="FTI328" s="73"/>
      <c r="FTJ328" s="73"/>
      <c r="FTK328" s="73"/>
      <c r="FTL328" s="73"/>
      <c r="FTM328" s="73"/>
      <c r="FTN328" s="73"/>
      <c r="FTO328" s="73"/>
      <c r="FTP328" s="73"/>
      <c r="FTQ328" s="73"/>
      <c r="FTR328" s="73"/>
      <c r="FTS328" s="73"/>
      <c r="FTT328" s="73"/>
      <c r="FTU328" s="73"/>
      <c r="FTV328" s="73"/>
      <c r="FTW328" s="73"/>
      <c r="FTX328" s="73"/>
      <c r="FTY328" s="73"/>
      <c r="FTZ328" s="73"/>
      <c r="FUA328" s="73"/>
      <c r="FUB328" s="73"/>
      <c r="FUC328" s="73"/>
      <c r="FUD328" s="73"/>
      <c r="FUE328" s="73"/>
      <c r="FUF328" s="73"/>
      <c r="FUG328" s="73"/>
      <c r="FUH328" s="73"/>
      <c r="FUI328" s="73"/>
      <c r="FUJ328" s="73"/>
      <c r="FUK328" s="73"/>
      <c r="FUL328" s="73"/>
      <c r="FUM328" s="73"/>
      <c r="FUN328" s="73"/>
      <c r="FUO328" s="73"/>
      <c r="FUP328" s="73"/>
      <c r="FUQ328" s="73"/>
      <c r="FUR328" s="73"/>
      <c r="FUS328" s="73"/>
      <c r="FUT328" s="73"/>
      <c r="FUU328" s="73"/>
      <c r="FUV328" s="73"/>
      <c r="FUW328" s="73"/>
      <c r="FUX328" s="73"/>
      <c r="FUY328" s="73"/>
      <c r="FUZ328" s="73"/>
      <c r="FVA328" s="73"/>
      <c r="FVB328" s="73"/>
      <c r="FVC328" s="73"/>
      <c r="FVD328" s="73"/>
      <c r="FVE328" s="73"/>
      <c r="FVF328" s="73"/>
      <c r="FVG328" s="73"/>
      <c r="FVH328" s="73"/>
      <c r="FVI328" s="73"/>
      <c r="FVJ328" s="73"/>
      <c r="FVK328" s="73"/>
      <c r="FVL328" s="73"/>
      <c r="FVM328" s="73"/>
      <c r="FVN328" s="73"/>
      <c r="FVO328" s="73"/>
      <c r="FVP328" s="73"/>
      <c r="FVQ328" s="73"/>
      <c r="FVR328" s="73"/>
      <c r="FVS328" s="73"/>
      <c r="FVT328" s="73"/>
      <c r="FVU328" s="73"/>
      <c r="FVV328" s="73"/>
      <c r="FVW328" s="73"/>
      <c r="FVX328" s="73"/>
      <c r="FVY328" s="73"/>
      <c r="FVZ328" s="73"/>
      <c r="FWA328" s="73"/>
      <c r="FWB328" s="73"/>
      <c r="FWC328" s="73"/>
      <c r="FWD328" s="73"/>
      <c r="FWE328" s="73"/>
      <c r="FWF328" s="73"/>
      <c r="FWG328" s="73"/>
      <c r="FWH328" s="73"/>
      <c r="FWI328" s="73"/>
      <c r="FWJ328" s="73"/>
      <c r="FWK328" s="73"/>
      <c r="FWL328" s="73"/>
      <c r="FWM328" s="73"/>
      <c r="FWN328" s="73"/>
      <c r="FWO328" s="73"/>
      <c r="FWP328" s="73"/>
      <c r="FWQ328" s="73"/>
      <c r="FWR328" s="73"/>
      <c r="FWS328" s="73"/>
      <c r="FWT328" s="73"/>
      <c r="FWU328" s="73"/>
      <c r="FWV328" s="73"/>
      <c r="FWW328" s="73"/>
      <c r="FWX328" s="73"/>
      <c r="FWY328" s="73"/>
      <c r="FWZ328" s="73"/>
      <c r="FXA328" s="73"/>
      <c r="FXB328" s="73"/>
      <c r="FXC328" s="73"/>
      <c r="FXD328" s="73"/>
      <c r="FXE328" s="73"/>
      <c r="FXF328" s="73"/>
      <c r="FXG328" s="73"/>
      <c r="FXH328" s="73"/>
      <c r="FXI328" s="73"/>
      <c r="FXJ328" s="73"/>
      <c r="FXK328" s="73"/>
      <c r="FXL328" s="73"/>
      <c r="FXM328" s="73"/>
      <c r="FXN328" s="73"/>
      <c r="FXO328" s="73"/>
      <c r="FXP328" s="73"/>
      <c r="FXQ328" s="73"/>
      <c r="FXR328" s="73"/>
      <c r="FXS328" s="73"/>
      <c r="FXT328" s="73"/>
      <c r="FXU328" s="73"/>
      <c r="FXV328" s="73"/>
      <c r="FXW328" s="73"/>
      <c r="FXX328" s="73"/>
      <c r="FXY328" s="73"/>
      <c r="FXZ328" s="73"/>
      <c r="FYA328" s="73"/>
      <c r="FYB328" s="73"/>
      <c r="FYC328" s="73"/>
      <c r="FYD328" s="73"/>
      <c r="FYE328" s="73"/>
      <c r="FYF328" s="73"/>
      <c r="FYG328" s="73"/>
      <c r="FYH328" s="73"/>
      <c r="FYI328" s="73"/>
      <c r="FYJ328" s="73"/>
      <c r="FYK328" s="73"/>
      <c r="FYL328" s="73"/>
      <c r="FYM328" s="73"/>
      <c r="FYN328" s="73"/>
      <c r="FYO328" s="73"/>
      <c r="FYP328" s="73"/>
      <c r="FYQ328" s="73"/>
      <c r="FYR328" s="73"/>
      <c r="FYS328" s="73"/>
      <c r="FYT328" s="73"/>
      <c r="FYU328" s="73"/>
      <c r="FYV328" s="73"/>
      <c r="FYW328" s="73"/>
      <c r="FYX328" s="73"/>
      <c r="FYY328" s="73"/>
      <c r="FYZ328" s="73"/>
      <c r="FZA328" s="73"/>
      <c r="FZB328" s="73"/>
      <c r="FZC328" s="73"/>
      <c r="FZD328" s="73"/>
      <c r="FZE328" s="73"/>
      <c r="FZF328" s="73"/>
      <c r="FZG328" s="73"/>
      <c r="FZH328" s="73"/>
      <c r="FZI328" s="73"/>
      <c r="FZJ328" s="73"/>
      <c r="FZK328" s="73"/>
      <c r="FZL328" s="73"/>
      <c r="FZM328" s="73"/>
      <c r="FZN328" s="73"/>
      <c r="FZO328" s="73"/>
      <c r="FZP328" s="73"/>
      <c r="FZQ328" s="73"/>
      <c r="FZR328" s="73"/>
      <c r="FZS328" s="73"/>
      <c r="FZT328" s="73"/>
      <c r="FZU328" s="73"/>
      <c r="FZV328" s="73"/>
      <c r="FZW328" s="73"/>
      <c r="FZX328" s="73"/>
      <c r="FZY328" s="73"/>
      <c r="FZZ328" s="73"/>
      <c r="GAA328" s="73"/>
      <c r="GAB328" s="73"/>
      <c r="GAC328" s="73"/>
      <c r="GAD328" s="73"/>
      <c r="GAE328" s="73"/>
      <c r="GAF328" s="73"/>
      <c r="GAG328" s="73"/>
      <c r="GAH328" s="73"/>
      <c r="GAI328" s="73"/>
      <c r="GAJ328" s="73"/>
      <c r="GAK328" s="73"/>
      <c r="GAL328" s="73"/>
      <c r="GAM328" s="73"/>
      <c r="GAN328" s="73"/>
      <c r="GAO328" s="73"/>
      <c r="GAP328" s="73"/>
      <c r="GAQ328" s="73"/>
      <c r="GAR328" s="73"/>
      <c r="GAS328" s="73"/>
      <c r="GAT328" s="73"/>
      <c r="GAU328" s="73"/>
      <c r="GAV328" s="73"/>
      <c r="GAW328" s="73"/>
      <c r="GAX328" s="73"/>
      <c r="GAY328" s="73"/>
      <c r="GAZ328" s="73"/>
      <c r="GBA328" s="73"/>
      <c r="GBB328" s="73"/>
      <c r="GBC328" s="73"/>
      <c r="GBD328" s="73"/>
      <c r="GBE328" s="73"/>
      <c r="GBF328" s="73"/>
      <c r="GBG328" s="73"/>
      <c r="GBH328" s="73"/>
      <c r="GBI328" s="73"/>
      <c r="GBJ328" s="73"/>
      <c r="GBK328" s="73"/>
      <c r="GBL328" s="73"/>
      <c r="GBM328" s="73"/>
      <c r="GBN328" s="73"/>
      <c r="GBO328" s="73"/>
      <c r="GBP328" s="73"/>
      <c r="GBQ328" s="73"/>
      <c r="GBR328" s="73"/>
      <c r="GBS328" s="73"/>
      <c r="GBT328" s="73"/>
      <c r="GBU328" s="73"/>
      <c r="GBV328" s="73"/>
      <c r="GBW328" s="73"/>
      <c r="GBX328" s="73"/>
      <c r="GBY328" s="73"/>
      <c r="GBZ328" s="73"/>
      <c r="GCA328" s="73"/>
      <c r="GCB328" s="73"/>
      <c r="GCC328" s="73"/>
      <c r="GCD328" s="73"/>
      <c r="GCE328" s="73"/>
      <c r="GCF328" s="73"/>
      <c r="GCG328" s="73"/>
      <c r="GCH328" s="73"/>
      <c r="GCI328" s="73"/>
      <c r="GCJ328" s="73"/>
      <c r="GCK328" s="73"/>
      <c r="GCL328" s="73"/>
      <c r="GCM328" s="73"/>
      <c r="GCN328" s="73"/>
      <c r="GCO328" s="73"/>
      <c r="GCP328" s="73"/>
      <c r="GCQ328" s="73"/>
      <c r="GCR328" s="73"/>
      <c r="GCS328" s="73"/>
      <c r="GCT328" s="73"/>
      <c r="GCU328" s="73"/>
      <c r="GCV328" s="73"/>
      <c r="GCW328" s="73"/>
      <c r="GCX328" s="73"/>
      <c r="GCY328" s="73"/>
      <c r="GCZ328" s="73"/>
      <c r="GDA328" s="73"/>
      <c r="GDB328" s="73"/>
      <c r="GDC328" s="73"/>
      <c r="GDD328" s="73"/>
      <c r="GDE328" s="73"/>
      <c r="GDF328" s="73"/>
      <c r="GDG328" s="73"/>
      <c r="GDH328" s="73"/>
      <c r="GDI328" s="73"/>
      <c r="GDJ328" s="73"/>
      <c r="GDK328" s="73"/>
      <c r="GDL328" s="73"/>
      <c r="GDM328" s="73"/>
      <c r="GDN328" s="73"/>
      <c r="GDO328" s="73"/>
      <c r="GDP328" s="73"/>
      <c r="GDQ328" s="73"/>
      <c r="GDR328" s="73"/>
      <c r="GDS328" s="73"/>
      <c r="GDT328" s="73"/>
      <c r="GDU328" s="73"/>
      <c r="GDV328" s="73"/>
      <c r="GDW328" s="73"/>
      <c r="GDX328" s="73"/>
      <c r="GDY328" s="73"/>
      <c r="GDZ328" s="73"/>
      <c r="GEA328" s="73"/>
      <c r="GEB328" s="73"/>
      <c r="GEC328" s="73"/>
      <c r="GED328" s="73"/>
      <c r="GEE328" s="73"/>
      <c r="GEF328" s="73"/>
      <c r="GEG328" s="73"/>
      <c r="GEH328" s="73"/>
      <c r="GEI328" s="73"/>
      <c r="GEJ328" s="73"/>
      <c r="GEK328" s="73"/>
      <c r="GEL328" s="73"/>
      <c r="GEM328" s="73"/>
      <c r="GEN328" s="73"/>
      <c r="GEO328" s="73"/>
      <c r="GEP328" s="73"/>
      <c r="GEQ328" s="73"/>
      <c r="GER328" s="73"/>
      <c r="GES328" s="73"/>
      <c r="GET328" s="73"/>
      <c r="GEU328" s="73"/>
      <c r="GEV328" s="73"/>
      <c r="GEW328" s="73"/>
      <c r="GEX328" s="73"/>
      <c r="GEY328" s="73"/>
      <c r="GEZ328" s="73"/>
      <c r="GFA328" s="73"/>
      <c r="GFB328" s="73"/>
      <c r="GFC328" s="73"/>
      <c r="GFD328" s="73"/>
      <c r="GFE328" s="73"/>
      <c r="GFF328" s="73"/>
      <c r="GFG328" s="73"/>
      <c r="GFH328" s="73"/>
      <c r="GFI328" s="73"/>
      <c r="GFJ328" s="73"/>
      <c r="GFK328" s="73"/>
      <c r="GFL328" s="73"/>
      <c r="GFM328" s="73"/>
      <c r="GFN328" s="73"/>
      <c r="GFO328" s="73"/>
      <c r="GFP328" s="73"/>
      <c r="GFQ328" s="73"/>
      <c r="GFR328" s="73"/>
      <c r="GFS328" s="73"/>
      <c r="GFT328" s="73"/>
      <c r="GFU328" s="73"/>
      <c r="GFV328" s="73"/>
      <c r="GFW328" s="73"/>
      <c r="GFX328" s="73"/>
      <c r="GFY328" s="73"/>
      <c r="GFZ328" s="73"/>
      <c r="GGA328" s="73"/>
      <c r="GGB328" s="73"/>
      <c r="GGC328" s="73"/>
      <c r="GGD328" s="73"/>
      <c r="GGE328" s="73"/>
      <c r="GGF328" s="73"/>
      <c r="GGG328" s="73"/>
      <c r="GGH328" s="73"/>
      <c r="GGI328" s="73"/>
      <c r="GGJ328" s="73"/>
      <c r="GGK328" s="73"/>
      <c r="GGL328" s="73"/>
      <c r="GGM328" s="73"/>
      <c r="GGN328" s="73"/>
      <c r="GGO328" s="73"/>
      <c r="GGP328" s="73"/>
      <c r="GGQ328" s="73"/>
      <c r="GGR328" s="73"/>
      <c r="GGS328" s="73"/>
      <c r="GGT328" s="73"/>
      <c r="GGU328" s="73"/>
      <c r="GGV328" s="73"/>
      <c r="GGW328" s="73"/>
      <c r="GGX328" s="73"/>
      <c r="GGY328" s="73"/>
      <c r="GGZ328" s="73"/>
      <c r="GHA328" s="73"/>
      <c r="GHB328" s="73"/>
      <c r="GHC328" s="73"/>
      <c r="GHD328" s="73"/>
      <c r="GHE328" s="73"/>
      <c r="GHF328" s="73"/>
      <c r="GHG328" s="73"/>
      <c r="GHH328" s="73"/>
      <c r="GHI328" s="73"/>
      <c r="GHJ328" s="73"/>
      <c r="GHK328" s="73"/>
      <c r="GHL328" s="73"/>
      <c r="GHM328" s="73"/>
      <c r="GHN328" s="73"/>
      <c r="GHO328" s="73"/>
      <c r="GHP328" s="73"/>
      <c r="GHQ328" s="73"/>
      <c r="GHR328" s="73"/>
      <c r="GHS328" s="73"/>
      <c r="GHT328" s="73"/>
      <c r="GHU328" s="73"/>
      <c r="GHV328" s="73"/>
      <c r="GHW328" s="73"/>
      <c r="GHX328" s="73"/>
      <c r="GHY328" s="73"/>
      <c r="GHZ328" s="73"/>
      <c r="GIA328" s="73"/>
      <c r="GIB328" s="73"/>
      <c r="GIC328" s="73"/>
      <c r="GID328" s="73"/>
      <c r="GIE328" s="73"/>
      <c r="GIF328" s="73"/>
      <c r="GIG328" s="73"/>
      <c r="GIH328" s="73"/>
      <c r="GII328" s="73"/>
      <c r="GIJ328" s="73"/>
      <c r="GIK328" s="73"/>
      <c r="GIL328" s="73"/>
      <c r="GIM328" s="73"/>
      <c r="GIN328" s="73"/>
      <c r="GIO328" s="73"/>
      <c r="GIP328" s="73"/>
      <c r="GIQ328" s="73"/>
      <c r="GIR328" s="73"/>
      <c r="GIS328" s="73"/>
      <c r="GIT328" s="73"/>
      <c r="GIU328" s="73"/>
      <c r="GIV328" s="73"/>
      <c r="GIW328" s="73"/>
      <c r="GIX328" s="73"/>
      <c r="GIY328" s="73"/>
      <c r="GIZ328" s="73"/>
      <c r="GJA328" s="73"/>
      <c r="GJB328" s="73"/>
      <c r="GJC328" s="73"/>
      <c r="GJD328" s="73"/>
      <c r="GJE328" s="73"/>
      <c r="GJF328" s="73"/>
      <c r="GJG328" s="73"/>
      <c r="GJH328" s="73"/>
      <c r="GJI328" s="73"/>
      <c r="GJJ328" s="73"/>
      <c r="GJK328" s="73"/>
      <c r="GJL328" s="73"/>
      <c r="GJM328" s="73"/>
      <c r="GJN328" s="73"/>
      <c r="GJO328" s="73"/>
      <c r="GJP328" s="73"/>
      <c r="GJQ328" s="73"/>
      <c r="GJR328" s="73"/>
      <c r="GJS328" s="73"/>
      <c r="GJT328" s="73"/>
      <c r="GJU328" s="73"/>
      <c r="GJV328" s="73"/>
      <c r="GJW328" s="73"/>
      <c r="GJX328" s="73"/>
      <c r="GJY328" s="73"/>
      <c r="GJZ328" s="73"/>
      <c r="GKA328" s="73"/>
      <c r="GKB328" s="73"/>
      <c r="GKC328" s="73"/>
      <c r="GKD328" s="73"/>
      <c r="GKE328" s="73"/>
      <c r="GKF328" s="73"/>
      <c r="GKG328" s="73"/>
      <c r="GKH328" s="73"/>
      <c r="GKI328" s="73"/>
      <c r="GKJ328" s="73"/>
      <c r="GKK328" s="73"/>
      <c r="GKL328" s="73"/>
      <c r="GKM328" s="73"/>
      <c r="GKN328" s="73"/>
      <c r="GKO328" s="73"/>
      <c r="GKP328" s="73"/>
      <c r="GKQ328" s="73"/>
      <c r="GKR328" s="73"/>
      <c r="GKS328" s="73"/>
      <c r="GKT328" s="73"/>
      <c r="GKU328" s="73"/>
      <c r="GKV328" s="73"/>
      <c r="GKW328" s="73"/>
      <c r="GKX328" s="73"/>
      <c r="GKY328" s="73"/>
      <c r="GKZ328" s="73"/>
      <c r="GLA328" s="73"/>
      <c r="GLB328" s="73"/>
      <c r="GLC328" s="73"/>
      <c r="GLD328" s="73"/>
      <c r="GLE328" s="73"/>
      <c r="GLF328" s="73"/>
      <c r="GLG328" s="73"/>
      <c r="GLH328" s="73"/>
      <c r="GLI328" s="73"/>
      <c r="GLJ328" s="73"/>
      <c r="GLK328" s="73"/>
      <c r="GLL328" s="73"/>
      <c r="GLM328" s="73"/>
      <c r="GLN328" s="73"/>
      <c r="GLO328" s="73"/>
      <c r="GLP328" s="73"/>
      <c r="GLQ328" s="73"/>
      <c r="GLR328" s="73"/>
      <c r="GLS328" s="73"/>
      <c r="GLT328" s="73"/>
      <c r="GLU328" s="73"/>
      <c r="GLV328" s="73"/>
      <c r="GLW328" s="73"/>
      <c r="GLX328" s="73"/>
      <c r="GLY328" s="73"/>
      <c r="GLZ328" s="73"/>
      <c r="GMA328" s="73"/>
      <c r="GMB328" s="73"/>
      <c r="GMC328" s="73"/>
      <c r="GMD328" s="73"/>
      <c r="GME328" s="73"/>
      <c r="GMF328" s="73"/>
      <c r="GMG328" s="73"/>
      <c r="GMH328" s="73"/>
      <c r="GMI328" s="73"/>
      <c r="GMJ328" s="73"/>
      <c r="GMK328" s="73"/>
      <c r="GML328" s="73"/>
      <c r="GMM328" s="73"/>
      <c r="GMN328" s="73"/>
      <c r="GMO328" s="73"/>
      <c r="GMP328" s="73"/>
      <c r="GMQ328" s="73"/>
      <c r="GMR328" s="73"/>
      <c r="GMS328" s="73"/>
      <c r="GMT328" s="73"/>
      <c r="GMU328" s="73"/>
      <c r="GMV328" s="73"/>
      <c r="GMW328" s="73"/>
      <c r="GMX328" s="73"/>
      <c r="GMY328" s="73"/>
      <c r="GMZ328" s="73"/>
      <c r="GNA328" s="73"/>
      <c r="GNB328" s="73"/>
      <c r="GNC328" s="73"/>
      <c r="GND328" s="73"/>
      <c r="GNE328" s="73"/>
      <c r="GNF328" s="73"/>
      <c r="GNG328" s="73"/>
      <c r="GNH328" s="73"/>
      <c r="GNI328" s="73"/>
      <c r="GNJ328" s="73"/>
      <c r="GNK328" s="73"/>
      <c r="GNL328" s="73"/>
      <c r="GNM328" s="73"/>
      <c r="GNN328" s="73"/>
      <c r="GNO328" s="73"/>
      <c r="GNP328" s="73"/>
      <c r="GNQ328" s="73"/>
      <c r="GNR328" s="73"/>
      <c r="GNS328" s="73"/>
      <c r="GNT328" s="73"/>
      <c r="GNU328" s="73"/>
      <c r="GNV328" s="73"/>
      <c r="GNW328" s="73"/>
      <c r="GNX328" s="73"/>
      <c r="GNY328" s="73"/>
      <c r="GNZ328" s="73"/>
      <c r="GOA328" s="73"/>
      <c r="GOB328" s="73"/>
      <c r="GOC328" s="73"/>
      <c r="GOD328" s="73"/>
      <c r="GOE328" s="73"/>
      <c r="GOF328" s="73"/>
      <c r="GOG328" s="73"/>
      <c r="GOH328" s="73"/>
      <c r="GOI328" s="73"/>
      <c r="GOJ328" s="73"/>
      <c r="GOK328" s="73"/>
      <c r="GOL328" s="73"/>
      <c r="GOM328" s="73"/>
      <c r="GON328" s="73"/>
      <c r="GOO328" s="73"/>
      <c r="GOP328" s="73"/>
      <c r="GOQ328" s="73"/>
      <c r="GOR328" s="73"/>
      <c r="GOS328" s="73"/>
      <c r="GOT328" s="73"/>
      <c r="GOU328" s="73"/>
      <c r="GOV328" s="73"/>
      <c r="GOW328" s="73"/>
      <c r="GOX328" s="73"/>
      <c r="GOY328" s="73"/>
      <c r="GOZ328" s="73"/>
      <c r="GPA328" s="73"/>
      <c r="GPB328" s="73"/>
      <c r="GPC328" s="73"/>
      <c r="GPD328" s="73"/>
      <c r="GPE328" s="73"/>
      <c r="GPF328" s="73"/>
      <c r="GPG328" s="73"/>
      <c r="GPH328" s="73"/>
      <c r="GPI328" s="73"/>
      <c r="GPJ328" s="73"/>
      <c r="GPK328" s="73"/>
      <c r="GPL328" s="73"/>
      <c r="GPM328" s="73"/>
      <c r="GPN328" s="73"/>
      <c r="GPO328" s="73"/>
      <c r="GPP328" s="73"/>
      <c r="GPQ328" s="73"/>
      <c r="GPR328" s="73"/>
      <c r="GPS328" s="73"/>
      <c r="GPT328" s="73"/>
      <c r="GPU328" s="73"/>
      <c r="GPV328" s="73"/>
      <c r="GPW328" s="73"/>
      <c r="GPX328" s="73"/>
      <c r="GPY328" s="73"/>
      <c r="GPZ328" s="73"/>
      <c r="GQA328" s="73"/>
      <c r="GQB328" s="73"/>
      <c r="GQC328" s="73"/>
      <c r="GQD328" s="73"/>
      <c r="GQE328" s="73"/>
      <c r="GQF328" s="73"/>
      <c r="GQG328" s="73"/>
      <c r="GQH328" s="73"/>
      <c r="GQI328" s="73"/>
      <c r="GQJ328" s="73"/>
      <c r="GQK328" s="73"/>
      <c r="GQL328" s="73"/>
      <c r="GQM328" s="73"/>
      <c r="GQN328" s="73"/>
      <c r="GQO328" s="73"/>
      <c r="GQP328" s="73"/>
      <c r="GQQ328" s="73"/>
      <c r="GQR328" s="73"/>
      <c r="GQS328" s="73"/>
      <c r="GQT328" s="73"/>
      <c r="GQU328" s="73"/>
      <c r="GQV328" s="73"/>
      <c r="GQW328" s="73"/>
      <c r="GQX328" s="73"/>
      <c r="GQY328" s="73"/>
      <c r="GQZ328" s="73"/>
      <c r="GRA328" s="73"/>
      <c r="GRB328" s="73"/>
      <c r="GRC328" s="73"/>
      <c r="GRD328" s="73"/>
      <c r="GRE328" s="73"/>
      <c r="GRF328" s="73"/>
      <c r="GRG328" s="73"/>
      <c r="GRH328" s="73"/>
      <c r="GRI328" s="73"/>
      <c r="GRJ328" s="73"/>
      <c r="GRK328" s="73"/>
      <c r="GRL328" s="73"/>
      <c r="GRM328" s="73"/>
      <c r="GRN328" s="73"/>
      <c r="GRO328" s="73"/>
      <c r="GRP328" s="73"/>
      <c r="GRQ328" s="73"/>
      <c r="GRR328" s="73"/>
      <c r="GRS328" s="73"/>
      <c r="GRT328" s="73"/>
      <c r="GRU328" s="73"/>
      <c r="GRV328" s="73"/>
      <c r="GRW328" s="73"/>
      <c r="GRX328" s="73"/>
      <c r="GRY328" s="73"/>
      <c r="GRZ328" s="73"/>
      <c r="GSA328" s="73"/>
      <c r="GSB328" s="73"/>
      <c r="GSC328" s="73"/>
      <c r="GSD328" s="73"/>
      <c r="GSE328" s="73"/>
      <c r="GSF328" s="73"/>
      <c r="GSG328" s="73"/>
      <c r="GSH328" s="73"/>
      <c r="GSI328" s="73"/>
      <c r="GSJ328" s="73"/>
      <c r="GSK328" s="73"/>
      <c r="GSL328" s="73"/>
      <c r="GSM328" s="73"/>
      <c r="GSN328" s="73"/>
      <c r="GSO328" s="73"/>
      <c r="GSP328" s="73"/>
      <c r="GSQ328" s="73"/>
      <c r="GSR328" s="73"/>
      <c r="GSS328" s="73"/>
      <c r="GST328" s="73"/>
      <c r="GSU328" s="73"/>
      <c r="GSV328" s="73"/>
      <c r="GSW328" s="73"/>
      <c r="GSX328" s="73"/>
      <c r="GSY328" s="73"/>
      <c r="GSZ328" s="73"/>
      <c r="GTA328" s="73"/>
      <c r="GTB328" s="73"/>
      <c r="GTC328" s="73"/>
      <c r="GTD328" s="73"/>
      <c r="GTE328" s="73"/>
      <c r="GTF328" s="73"/>
      <c r="GTG328" s="73"/>
      <c r="GTH328" s="73"/>
      <c r="GTI328" s="73"/>
      <c r="GTJ328" s="73"/>
      <c r="GTK328" s="73"/>
      <c r="GTL328" s="73"/>
      <c r="GTM328" s="73"/>
      <c r="GTN328" s="73"/>
      <c r="GTO328" s="73"/>
      <c r="GTP328" s="73"/>
      <c r="GTQ328" s="73"/>
      <c r="GTR328" s="73"/>
      <c r="GTS328" s="73"/>
      <c r="GTT328" s="73"/>
      <c r="GTU328" s="73"/>
      <c r="GTV328" s="73"/>
      <c r="GTW328" s="73"/>
      <c r="GTX328" s="73"/>
      <c r="GTY328" s="73"/>
      <c r="GTZ328" s="73"/>
      <c r="GUA328" s="73"/>
      <c r="GUB328" s="73"/>
      <c r="GUC328" s="73"/>
      <c r="GUD328" s="73"/>
      <c r="GUE328" s="73"/>
      <c r="GUF328" s="73"/>
      <c r="GUG328" s="73"/>
      <c r="GUH328" s="73"/>
      <c r="GUI328" s="73"/>
      <c r="GUJ328" s="73"/>
      <c r="GUK328" s="73"/>
      <c r="GUL328" s="73"/>
      <c r="GUM328" s="73"/>
      <c r="GUN328" s="73"/>
      <c r="GUO328" s="73"/>
      <c r="GUP328" s="73"/>
      <c r="GUQ328" s="73"/>
      <c r="GUR328" s="73"/>
      <c r="GUS328" s="73"/>
      <c r="GUT328" s="73"/>
      <c r="GUU328" s="73"/>
      <c r="GUV328" s="73"/>
      <c r="GUW328" s="73"/>
      <c r="GUX328" s="73"/>
      <c r="GUY328" s="73"/>
      <c r="GUZ328" s="73"/>
      <c r="GVA328" s="73"/>
      <c r="GVB328" s="73"/>
      <c r="GVC328" s="73"/>
      <c r="GVD328" s="73"/>
      <c r="GVE328" s="73"/>
      <c r="GVF328" s="73"/>
      <c r="GVG328" s="73"/>
      <c r="GVH328" s="73"/>
      <c r="GVI328" s="73"/>
      <c r="GVJ328" s="73"/>
      <c r="GVK328" s="73"/>
      <c r="GVL328" s="73"/>
      <c r="GVM328" s="73"/>
      <c r="GVN328" s="73"/>
      <c r="GVO328" s="73"/>
      <c r="GVP328" s="73"/>
      <c r="GVQ328" s="73"/>
      <c r="GVR328" s="73"/>
      <c r="GVS328" s="73"/>
      <c r="GVT328" s="73"/>
      <c r="GVU328" s="73"/>
      <c r="GVV328" s="73"/>
      <c r="GVW328" s="73"/>
      <c r="GVX328" s="73"/>
      <c r="GVY328" s="73"/>
      <c r="GVZ328" s="73"/>
      <c r="GWA328" s="73"/>
      <c r="GWB328" s="73"/>
      <c r="GWC328" s="73"/>
      <c r="GWD328" s="73"/>
      <c r="GWE328" s="73"/>
      <c r="GWF328" s="73"/>
      <c r="GWG328" s="73"/>
      <c r="GWH328" s="73"/>
      <c r="GWI328" s="73"/>
      <c r="GWJ328" s="73"/>
      <c r="GWK328" s="73"/>
      <c r="GWL328" s="73"/>
      <c r="GWM328" s="73"/>
      <c r="GWN328" s="73"/>
      <c r="GWO328" s="73"/>
      <c r="GWP328" s="73"/>
      <c r="GWQ328" s="73"/>
      <c r="GWR328" s="73"/>
      <c r="GWS328" s="73"/>
      <c r="GWT328" s="73"/>
      <c r="GWU328" s="73"/>
      <c r="GWV328" s="73"/>
      <c r="GWW328" s="73"/>
      <c r="GWX328" s="73"/>
      <c r="GWY328" s="73"/>
      <c r="GWZ328" s="73"/>
      <c r="GXA328" s="73"/>
      <c r="GXB328" s="73"/>
      <c r="GXC328" s="73"/>
      <c r="GXD328" s="73"/>
      <c r="GXE328" s="73"/>
      <c r="GXF328" s="73"/>
      <c r="GXG328" s="73"/>
      <c r="GXH328" s="73"/>
      <c r="GXI328" s="73"/>
      <c r="GXJ328" s="73"/>
      <c r="GXK328" s="73"/>
      <c r="GXL328" s="73"/>
      <c r="GXM328" s="73"/>
      <c r="GXN328" s="73"/>
      <c r="GXO328" s="73"/>
      <c r="GXP328" s="73"/>
      <c r="GXQ328" s="73"/>
      <c r="GXR328" s="73"/>
      <c r="GXS328" s="73"/>
      <c r="GXT328" s="73"/>
      <c r="GXU328" s="73"/>
      <c r="GXV328" s="73"/>
      <c r="GXW328" s="73"/>
      <c r="GXX328" s="73"/>
      <c r="GXY328" s="73"/>
      <c r="GXZ328" s="73"/>
      <c r="GYA328" s="73"/>
      <c r="GYB328" s="73"/>
      <c r="GYC328" s="73"/>
      <c r="GYD328" s="73"/>
      <c r="GYE328" s="73"/>
      <c r="GYF328" s="73"/>
      <c r="GYG328" s="73"/>
      <c r="GYH328" s="73"/>
      <c r="GYI328" s="73"/>
      <c r="GYJ328" s="73"/>
      <c r="GYK328" s="73"/>
      <c r="GYL328" s="73"/>
      <c r="GYM328" s="73"/>
      <c r="GYN328" s="73"/>
      <c r="GYO328" s="73"/>
      <c r="GYP328" s="73"/>
      <c r="GYQ328" s="73"/>
      <c r="GYR328" s="73"/>
      <c r="GYS328" s="73"/>
      <c r="GYT328" s="73"/>
      <c r="GYU328" s="73"/>
      <c r="GYV328" s="73"/>
      <c r="GYW328" s="73"/>
      <c r="GYX328" s="73"/>
      <c r="GYY328" s="73"/>
      <c r="GYZ328" s="73"/>
      <c r="GZA328" s="73"/>
      <c r="GZB328" s="73"/>
      <c r="GZC328" s="73"/>
      <c r="GZD328" s="73"/>
      <c r="GZE328" s="73"/>
      <c r="GZF328" s="73"/>
      <c r="GZG328" s="73"/>
      <c r="GZH328" s="73"/>
      <c r="GZI328" s="73"/>
      <c r="GZJ328" s="73"/>
      <c r="GZK328" s="73"/>
      <c r="GZL328" s="73"/>
      <c r="GZM328" s="73"/>
      <c r="GZN328" s="73"/>
      <c r="GZO328" s="73"/>
      <c r="GZP328" s="73"/>
      <c r="GZQ328" s="73"/>
      <c r="GZR328" s="73"/>
      <c r="GZS328" s="73"/>
      <c r="GZT328" s="73"/>
      <c r="GZU328" s="73"/>
      <c r="GZV328" s="73"/>
      <c r="GZW328" s="73"/>
      <c r="GZX328" s="73"/>
      <c r="GZY328" s="73"/>
      <c r="GZZ328" s="73"/>
      <c r="HAA328" s="73"/>
      <c r="HAB328" s="73"/>
      <c r="HAC328" s="73"/>
      <c r="HAD328" s="73"/>
      <c r="HAE328" s="73"/>
      <c r="HAF328" s="73"/>
      <c r="HAG328" s="73"/>
      <c r="HAH328" s="73"/>
      <c r="HAI328" s="73"/>
      <c r="HAJ328" s="73"/>
      <c r="HAK328" s="73"/>
      <c r="HAL328" s="73"/>
      <c r="HAM328" s="73"/>
      <c r="HAN328" s="73"/>
      <c r="HAO328" s="73"/>
      <c r="HAP328" s="73"/>
      <c r="HAQ328" s="73"/>
      <c r="HAR328" s="73"/>
      <c r="HAS328" s="73"/>
      <c r="HAT328" s="73"/>
      <c r="HAU328" s="73"/>
      <c r="HAV328" s="73"/>
      <c r="HAW328" s="73"/>
      <c r="HAX328" s="73"/>
      <c r="HAY328" s="73"/>
      <c r="HAZ328" s="73"/>
      <c r="HBA328" s="73"/>
      <c r="HBB328" s="73"/>
      <c r="HBC328" s="73"/>
      <c r="HBD328" s="73"/>
      <c r="HBE328" s="73"/>
      <c r="HBF328" s="73"/>
      <c r="HBG328" s="73"/>
      <c r="HBH328" s="73"/>
      <c r="HBI328" s="73"/>
      <c r="HBJ328" s="73"/>
      <c r="HBK328" s="73"/>
      <c r="HBL328" s="73"/>
      <c r="HBM328" s="73"/>
      <c r="HBN328" s="73"/>
      <c r="HBO328" s="73"/>
      <c r="HBP328" s="73"/>
      <c r="HBQ328" s="73"/>
      <c r="HBR328" s="73"/>
      <c r="HBS328" s="73"/>
      <c r="HBT328" s="73"/>
      <c r="HBU328" s="73"/>
      <c r="HBV328" s="73"/>
      <c r="HBW328" s="73"/>
      <c r="HBX328" s="73"/>
      <c r="HBY328" s="73"/>
      <c r="HBZ328" s="73"/>
      <c r="HCA328" s="73"/>
      <c r="HCB328" s="73"/>
      <c r="HCC328" s="73"/>
      <c r="HCD328" s="73"/>
      <c r="HCE328" s="73"/>
      <c r="HCF328" s="73"/>
      <c r="HCG328" s="73"/>
      <c r="HCH328" s="73"/>
      <c r="HCI328" s="73"/>
      <c r="HCJ328" s="73"/>
      <c r="HCK328" s="73"/>
      <c r="HCL328" s="73"/>
      <c r="HCM328" s="73"/>
      <c r="HCN328" s="73"/>
      <c r="HCO328" s="73"/>
      <c r="HCP328" s="73"/>
      <c r="HCQ328" s="73"/>
      <c r="HCR328" s="73"/>
      <c r="HCS328" s="73"/>
      <c r="HCT328" s="73"/>
      <c r="HCU328" s="73"/>
      <c r="HCV328" s="73"/>
      <c r="HCW328" s="73"/>
      <c r="HCX328" s="73"/>
      <c r="HCY328" s="73"/>
      <c r="HCZ328" s="73"/>
      <c r="HDA328" s="73"/>
      <c r="HDB328" s="73"/>
      <c r="HDC328" s="73"/>
      <c r="HDD328" s="73"/>
      <c r="HDE328" s="73"/>
      <c r="HDF328" s="73"/>
      <c r="HDG328" s="73"/>
      <c r="HDH328" s="73"/>
      <c r="HDI328" s="73"/>
      <c r="HDJ328" s="73"/>
      <c r="HDK328" s="73"/>
      <c r="HDL328" s="73"/>
      <c r="HDM328" s="73"/>
      <c r="HDN328" s="73"/>
      <c r="HDO328" s="73"/>
      <c r="HDP328" s="73"/>
      <c r="HDQ328" s="73"/>
      <c r="HDR328" s="73"/>
      <c r="HDS328" s="73"/>
      <c r="HDT328" s="73"/>
      <c r="HDU328" s="73"/>
      <c r="HDV328" s="73"/>
      <c r="HDW328" s="73"/>
      <c r="HDX328" s="73"/>
      <c r="HDY328" s="73"/>
      <c r="HDZ328" s="73"/>
      <c r="HEA328" s="73"/>
      <c r="HEB328" s="73"/>
      <c r="HEC328" s="73"/>
      <c r="HED328" s="73"/>
      <c r="HEE328" s="73"/>
      <c r="HEF328" s="73"/>
      <c r="HEG328" s="73"/>
      <c r="HEH328" s="73"/>
      <c r="HEI328" s="73"/>
      <c r="HEJ328" s="73"/>
      <c r="HEK328" s="73"/>
      <c r="HEL328" s="73"/>
      <c r="HEM328" s="73"/>
      <c r="HEN328" s="73"/>
      <c r="HEO328" s="73"/>
      <c r="HEP328" s="73"/>
      <c r="HEQ328" s="73"/>
      <c r="HER328" s="73"/>
      <c r="HES328" s="73"/>
      <c r="HET328" s="73"/>
      <c r="HEU328" s="73"/>
      <c r="HEV328" s="73"/>
      <c r="HEW328" s="73"/>
      <c r="HEX328" s="73"/>
      <c r="HEY328" s="73"/>
      <c r="HEZ328" s="73"/>
      <c r="HFA328" s="73"/>
      <c r="HFB328" s="73"/>
      <c r="HFC328" s="73"/>
      <c r="HFD328" s="73"/>
      <c r="HFE328" s="73"/>
      <c r="HFF328" s="73"/>
      <c r="HFG328" s="73"/>
      <c r="HFH328" s="73"/>
      <c r="HFI328" s="73"/>
      <c r="HFJ328" s="73"/>
      <c r="HFK328" s="73"/>
      <c r="HFL328" s="73"/>
      <c r="HFM328" s="73"/>
      <c r="HFN328" s="73"/>
      <c r="HFO328" s="73"/>
      <c r="HFP328" s="73"/>
      <c r="HFQ328" s="73"/>
      <c r="HFR328" s="73"/>
      <c r="HFS328" s="73"/>
      <c r="HFT328" s="73"/>
      <c r="HFU328" s="73"/>
      <c r="HFV328" s="73"/>
      <c r="HFW328" s="73"/>
      <c r="HFX328" s="73"/>
      <c r="HFY328" s="73"/>
      <c r="HFZ328" s="73"/>
      <c r="HGA328" s="73"/>
      <c r="HGB328" s="73"/>
      <c r="HGC328" s="73"/>
      <c r="HGD328" s="73"/>
      <c r="HGE328" s="73"/>
      <c r="HGF328" s="73"/>
      <c r="HGG328" s="73"/>
      <c r="HGH328" s="73"/>
      <c r="HGI328" s="73"/>
      <c r="HGJ328" s="73"/>
      <c r="HGK328" s="73"/>
      <c r="HGL328" s="73"/>
      <c r="HGM328" s="73"/>
      <c r="HGN328" s="73"/>
      <c r="HGO328" s="73"/>
      <c r="HGP328" s="73"/>
      <c r="HGQ328" s="73"/>
      <c r="HGR328" s="73"/>
      <c r="HGS328" s="73"/>
      <c r="HGT328" s="73"/>
      <c r="HGU328" s="73"/>
      <c r="HGV328" s="73"/>
      <c r="HGW328" s="73"/>
      <c r="HGX328" s="73"/>
      <c r="HGY328" s="73"/>
      <c r="HGZ328" s="73"/>
      <c r="HHA328" s="73"/>
      <c r="HHB328" s="73"/>
      <c r="HHC328" s="73"/>
      <c r="HHD328" s="73"/>
      <c r="HHE328" s="73"/>
      <c r="HHF328" s="73"/>
      <c r="HHG328" s="73"/>
      <c r="HHH328" s="73"/>
      <c r="HHI328" s="73"/>
      <c r="HHJ328" s="73"/>
      <c r="HHK328" s="73"/>
      <c r="HHL328" s="73"/>
      <c r="HHM328" s="73"/>
      <c r="HHN328" s="73"/>
      <c r="HHO328" s="73"/>
      <c r="HHP328" s="73"/>
      <c r="HHQ328" s="73"/>
      <c r="HHR328" s="73"/>
      <c r="HHS328" s="73"/>
      <c r="HHT328" s="73"/>
      <c r="HHU328" s="73"/>
      <c r="HHV328" s="73"/>
      <c r="HHW328" s="73"/>
      <c r="HHX328" s="73"/>
      <c r="HHY328" s="73"/>
      <c r="HHZ328" s="73"/>
      <c r="HIA328" s="73"/>
      <c r="HIB328" s="73"/>
      <c r="HIC328" s="73"/>
      <c r="HID328" s="73"/>
      <c r="HIE328" s="73"/>
      <c r="HIF328" s="73"/>
      <c r="HIG328" s="73"/>
      <c r="HIH328" s="73"/>
      <c r="HII328" s="73"/>
      <c r="HIJ328" s="73"/>
      <c r="HIK328" s="73"/>
      <c r="HIL328" s="73"/>
      <c r="HIM328" s="73"/>
      <c r="HIN328" s="73"/>
      <c r="HIO328" s="73"/>
      <c r="HIP328" s="73"/>
      <c r="HIQ328" s="73"/>
      <c r="HIR328" s="73"/>
      <c r="HIS328" s="73"/>
      <c r="HIT328" s="73"/>
      <c r="HIU328" s="73"/>
      <c r="HIV328" s="73"/>
      <c r="HIW328" s="73"/>
      <c r="HIX328" s="73"/>
      <c r="HIY328" s="73"/>
      <c r="HIZ328" s="73"/>
      <c r="HJA328" s="73"/>
      <c r="HJB328" s="73"/>
      <c r="HJC328" s="73"/>
      <c r="HJD328" s="73"/>
      <c r="HJE328" s="73"/>
      <c r="HJF328" s="73"/>
      <c r="HJG328" s="73"/>
      <c r="HJH328" s="73"/>
      <c r="HJI328" s="73"/>
      <c r="HJJ328" s="73"/>
      <c r="HJK328" s="73"/>
      <c r="HJL328" s="73"/>
      <c r="HJM328" s="73"/>
      <c r="HJN328" s="73"/>
      <c r="HJO328" s="73"/>
      <c r="HJP328" s="73"/>
      <c r="HJQ328" s="73"/>
      <c r="HJR328" s="73"/>
      <c r="HJS328" s="73"/>
      <c r="HJT328" s="73"/>
      <c r="HJU328" s="73"/>
      <c r="HJV328" s="73"/>
      <c r="HJW328" s="73"/>
      <c r="HJX328" s="73"/>
      <c r="HJY328" s="73"/>
      <c r="HJZ328" s="73"/>
      <c r="HKA328" s="73"/>
      <c r="HKB328" s="73"/>
      <c r="HKC328" s="73"/>
      <c r="HKD328" s="73"/>
      <c r="HKE328" s="73"/>
      <c r="HKF328" s="73"/>
      <c r="HKG328" s="73"/>
      <c r="HKH328" s="73"/>
      <c r="HKI328" s="73"/>
      <c r="HKJ328" s="73"/>
      <c r="HKK328" s="73"/>
      <c r="HKL328" s="73"/>
      <c r="HKM328" s="73"/>
      <c r="HKN328" s="73"/>
      <c r="HKO328" s="73"/>
      <c r="HKP328" s="73"/>
      <c r="HKQ328" s="73"/>
      <c r="HKR328" s="73"/>
      <c r="HKS328" s="73"/>
      <c r="HKT328" s="73"/>
      <c r="HKU328" s="73"/>
      <c r="HKV328" s="73"/>
      <c r="HKW328" s="73"/>
      <c r="HKX328" s="73"/>
      <c r="HKY328" s="73"/>
      <c r="HKZ328" s="73"/>
      <c r="HLA328" s="73"/>
      <c r="HLB328" s="73"/>
      <c r="HLC328" s="73"/>
      <c r="HLD328" s="73"/>
      <c r="HLE328" s="73"/>
      <c r="HLF328" s="73"/>
      <c r="HLG328" s="73"/>
      <c r="HLH328" s="73"/>
      <c r="HLI328" s="73"/>
      <c r="HLJ328" s="73"/>
      <c r="HLK328" s="73"/>
      <c r="HLL328" s="73"/>
      <c r="HLM328" s="73"/>
      <c r="HLN328" s="73"/>
      <c r="HLO328" s="73"/>
      <c r="HLP328" s="73"/>
      <c r="HLQ328" s="73"/>
      <c r="HLR328" s="73"/>
      <c r="HLS328" s="73"/>
      <c r="HLT328" s="73"/>
      <c r="HLU328" s="73"/>
      <c r="HLV328" s="73"/>
      <c r="HLW328" s="73"/>
      <c r="HLX328" s="73"/>
      <c r="HLY328" s="73"/>
      <c r="HLZ328" s="73"/>
      <c r="HMA328" s="73"/>
      <c r="HMB328" s="73"/>
      <c r="HMC328" s="73"/>
      <c r="HMD328" s="73"/>
      <c r="HME328" s="73"/>
      <c r="HMF328" s="73"/>
      <c r="HMG328" s="73"/>
      <c r="HMH328" s="73"/>
      <c r="HMI328" s="73"/>
      <c r="HMJ328" s="73"/>
      <c r="HMK328" s="73"/>
      <c r="HML328" s="73"/>
      <c r="HMM328" s="73"/>
      <c r="HMN328" s="73"/>
      <c r="HMO328" s="73"/>
      <c r="HMP328" s="73"/>
      <c r="HMQ328" s="73"/>
      <c r="HMR328" s="73"/>
      <c r="HMS328" s="73"/>
      <c r="HMT328" s="73"/>
      <c r="HMU328" s="73"/>
      <c r="HMV328" s="73"/>
      <c r="HMW328" s="73"/>
      <c r="HMX328" s="73"/>
      <c r="HMY328" s="73"/>
      <c r="HMZ328" s="73"/>
      <c r="HNA328" s="73"/>
      <c r="HNB328" s="73"/>
      <c r="HNC328" s="73"/>
      <c r="HND328" s="73"/>
      <c r="HNE328" s="73"/>
      <c r="HNF328" s="73"/>
      <c r="HNG328" s="73"/>
      <c r="HNH328" s="73"/>
      <c r="HNI328" s="73"/>
      <c r="HNJ328" s="73"/>
      <c r="HNK328" s="73"/>
      <c r="HNL328" s="73"/>
      <c r="HNM328" s="73"/>
      <c r="HNN328" s="73"/>
      <c r="HNO328" s="73"/>
      <c r="HNP328" s="73"/>
      <c r="HNQ328" s="73"/>
      <c r="HNR328" s="73"/>
      <c r="HNS328" s="73"/>
      <c r="HNT328" s="73"/>
      <c r="HNU328" s="73"/>
      <c r="HNV328" s="73"/>
      <c r="HNW328" s="73"/>
      <c r="HNX328" s="73"/>
      <c r="HNY328" s="73"/>
      <c r="HNZ328" s="73"/>
      <c r="HOA328" s="73"/>
      <c r="HOB328" s="73"/>
      <c r="HOC328" s="73"/>
      <c r="HOD328" s="73"/>
      <c r="HOE328" s="73"/>
      <c r="HOF328" s="73"/>
      <c r="HOG328" s="73"/>
      <c r="HOH328" s="73"/>
      <c r="HOI328" s="73"/>
      <c r="HOJ328" s="73"/>
      <c r="HOK328" s="73"/>
      <c r="HOL328" s="73"/>
      <c r="HOM328" s="73"/>
      <c r="HON328" s="73"/>
      <c r="HOO328" s="73"/>
      <c r="HOP328" s="73"/>
      <c r="HOQ328" s="73"/>
      <c r="HOR328" s="73"/>
      <c r="HOS328" s="73"/>
      <c r="HOT328" s="73"/>
      <c r="HOU328" s="73"/>
      <c r="HOV328" s="73"/>
      <c r="HOW328" s="73"/>
      <c r="HOX328" s="73"/>
      <c r="HOY328" s="73"/>
      <c r="HOZ328" s="73"/>
      <c r="HPA328" s="73"/>
      <c r="HPB328" s="73"/>
      <c r="HPC328" s="73"/>
      <c r="HPD328" s="73"/>
      <c r="HPE328" s="73"/>
      <c r="HPF328" s="73"/>
      <c r="HPG328" s="73"/>
      <c r="HPH328" s="73"/>
      <c r="HPI328" s="73"/>
      <c r="HPJ328" s="73"/>
      <c r="HPK328" s="73"/>
      <c r="HPL328" s="73"/>
      <c r="HPM328" s="73"/>
      <c r="HPN328" s="73"/>
      <c r="HPO328" s="73"/>
      <c r="HPP328" s="73"/>
      <c r="HPQ328" s="73"/>
      <c r="HPR328" s="73"/>
      <c r="HPS328" s="73"/>
      <c r="HPT328" s="73"/>
      <c r="HPU328" s="73"/>
      <c r="HPV328" s="73"/>
      <c r="HPW328" s="73"/>
      <c r="HPX328" s="73"/>
      <c r="HPY328" s="73"/>
      <c r="HPZ328" s="73"/>
      <c r="HQA328" s="73"/>
      <c r="HQB328" s="73"/>
      <c r="HQC328" s="73"/>
      <c r="HQD328" s="73"/>
      <c r="HQE328" s="73"/>
      <c r="HQF328" s="73"/>
      <c r="HQG328" s="73"/>
      <c r="HQH328" s="73"/>
      <c r="HQI328" s="73"/>
      <c r="HQJ328" s="73"/>
      <c r="HQK328" s="73"/>
      <c r="HQL328" s="73"/>
      <c r="HQM328" s="73"/>
      <c r="HQN328" s="73"/>
      <c r="HQO328" s="73"/>
      <c r="HQP328" s="73"/>
      <c r="HQQ328" s="73"/>
      <c r="HQR328" s="73"/>
      <c r="HQS328" s="73"/>
      <c r="HQT328" s="73"/>
      <c r="HQU328" s="73"/>
      <c r="HQV328" s="73"/>
      <c r="HQW328" s="73"/>
      <c r="HQX328" s="73"/>
      <c r="HQY328" s="73"/>
      <c r="HQZ328" s="73"/>
      <c r="HRA328" s="73"/>
      <c r="HRB328" s="73"/>
      <c r="HRC328" s="73"/>
      <c r="HRD328" s="73"/>
      <c r="HRE328" s="73"/>
      <c r="HRF328" s="73"/>
      <c r="HRG328" s="73"/>
      <c r="HRH328" s="73"/>
      <c r="HRI328" s="73"/>
      <c r="HRJ328" s="73"/>
      <c r="HRK328" s="73"/>
      <c r="HRL328" s="73"/>
      <c r="HRM328" s="73"/>
      <c r="HRN328" s="73"/>
      <c r="HRO328" s="73"/>
      <c r="HRP328" s="73"/>
      <c r="HRQ328" s="73"/>
      <c r="HRR328" s="73"/>
      <c r="HRS328" s="73"/>
      <c r="HRT328" s="73"/>
      <c r="HRU328" s="73"/>
      <c r="HRV328" s="73"/>
      <c r="HRW328" s="73"/>
      <c r="HRX328" s="73"/>
      <c r="HRY328" s="73"/>
      <c r="HRZ328" s="73"/>
      <c r="HSA328" s="73"/>
      <c r="HSB328" s="73"/>
      <c r="HSC328" s="73"/>
      <c r="HSD328" s="73"/>
      <c r="HSE328" s="73"/>
      <c r="HSF328" s="73"/>
      <c r="HSG328" s="73"/>
      <c r="HSH328" s="73"/>
      <c r="HSI328" s="73"/>
      <c r="HSJ328" s="73"/>
      <c r="HSK328" s="73"/>
      <c r="HSL328" s="73"/>
      <c r="HSM328" s="73"/>
      <c r="HSN328" s="73"/>
      <c r="HSO328" s="73"/>
      <c r="HSP328" s="73"/>
      <c r="HSQ328" s="73"/>
      <c r="HSR328" s="73"/>
      <c r="HSS328" s="73"/>
      <c r="HST328" s="73"/>
      <c r="HSU328" s="73"/>
      <c r="HSV328" s="73"/>
      <c r="HSW328" s="73"/>
      <c r="HSX328" s="73"/>
      <c r="HSY328" s="73"/>
      <c r="HSZ328" s="73"/>
      <c r="HTA328" s="73"/>
      <c r="HTB328" s="73"/>
      <c r="HTC328" s="73"/>
      <c r="HTD328" s="73"/>
      <c r="HTE328" s="73"/>
      <c r="HTF328" s="73"/>
      <c r="HTG328" s="73"/>
      <c r="HTH328" s="73"/>
      <c r="HTI328" s="73"/>
      <c r="HTJ328" s="73"/>
      <c r="HTK328" s="73"/>
      <c r="HTL328" s="73"/>
      <c r="HTM328" s="73"/>
      <c r="HTN328" s="73"/>
      <c r="HTO328" s="73"/>
      <c r="HTP328" s="73"/>
      <c r="HTQ328" s="73"/>
      <c r="HTR328" s="73"/>
      <c r="HTS328" s="73"/>
      <c r="HTT328" s="73"/>
      <c r="HTU328" s="73"/>
      <c r="HTV328" s="73"/>
      <c r="HTW328" s="73"/>
      <c r="HTX328" s="73"/>
      <c r="HTY328" s="73"/>
      <c r="HTZ328" s="73"/>
      <c r="HUA328" s="73"/>
      <c r="HUB328" s="73"/>
      <c r="HUC328" s="73"/>
      <c r="HUD328" s="73"/>
      <c r="HUE328" s="73"/>
      <c r="HUF328" s="73"/>
      <c r="HUG328" s="73"/>
      <c r="HUH328" s="73"/>
      <c r="HUI328" s="73"/>
      <c r="HUJ328" s="73"/>
      <c r="HUK328" s="73"/>
      <c r="HUL328" s="73"/>
      <c r="HUM328" s="73"/>
      <c r="HUN328" s="73"/>
      <c r="HUO328" s="73"/>
      <c r="HUP328" s="73"/>
      <c r="HUQ328" s="73"/>
      <c r="HUR328" s="73"/>
      <c r="HUS328" s="73"/>
      <c r="HUT328" s="73"/>
      <c r="HUU328" s="73"/>
      <c r="HUV328" s="73"/>
      <c r="HUW328" s="73"/>
      <c r="HUX328" s="73"/>
      <c r="HUY328" s="73"/>
      <c r="HUZ328" s="73"/>
      <c r="HVA328" s="73"/>
      <c r="HVB328" s="73"/>
      <c r="HVC328" s="73"/>
      <c r="HVD328" s="73"/>
      <c r="HVE328" s="73"/>
      <c r="HVF328" s="73"/>
      <c r="HVG328" s="73"/>
      <c r="HVH328" s="73"/>
      <c r="HVI328" s="73"/>
      <c r="HVJ328" s="73"/>
      <c r="HVK328" s="73"/>
      <c r="HVL328" s="73"/>
      <c r="HVM328" s="73"/>
      <c r="HVN328" s="73"/>
      <c r="HVO328" s="73"/>
      <c r="HVP328" s="73"/>
      <c r="HVQ328" s="73"/>
      <c r="HVR328" s="73"/>
      <c r="HVS328" s="73"/>
      <c r="HVT328" s="73"/>
      <c r="HVU328" s="73"/>
      <c r="HVV328" s="73"/>
      <c r="HVW328" s="73"/>
      <c r="HVX328" s="73"/>
      <c r="HVY328" s="73"/>
      <c r="HVZ328" s="73"/>
      <c r="HWA328" s="73"/>
      <c r="HWB328" s="73"/>
      <c r="HWC328" s="73"/>
      <c r="HWD328" s="73"/>
      <c r="HWE328" s="73"/>
      <c r="HWF328" s="73"/>
      <c r="HWG328" s="73"/>
      <c r="HWH328" s="73"/>
      <c r="HWI328" s="73"/>
      <c r="HWJ328" s="73"/>
      <c r="HWK328" s="73"/>
      <c r="HWL328" s="73"/>
      <c r="HWM328" s="73"/>
      <c r="HWN328" s="73"/>
      <c r="HWO328" s="73"/>
      <c r="HWP328" s="73"/>
      <c r="HWQ328" s="73"/>
      <c r="HWR328" s="73"/>
      <c r="HWS328" s="73"/>
      <c r="HWT328" s="73"/>
      <c r="HWU328" s="73"/>
      <c r="HWV328" s="73"/>
      <c r="HWW328" s="73"/>
      <c r="HWX328" s="73"/>
      <c r="HWY328" s="73"/>
      <c r="HWZ328" s="73"/>
      <c r="HXA328" s="73"/>
      <c r="HXB328" s="73"/>
      <c r="HXC328" s="73"/>
      <c r="HXD328" s="73"/>
      <c r="HXE328" s="73"/>
      <c r="HXF328" s="73"/>
      <c r="HXG328" s="73"/>
      <c r="HXH328" s="73"/>
      <c r="HXI328" s="73"/>
      <c r="HXJ328" s="73"/>
      <c r="HXK328" s="73"/>
      <c r="HXL328" s="73"/>
      <c r="HXM328" s="73"/>
      <c r="HXN328" s="73"/>
      <c r="HXO328" s="73"/>
      <c r="HXP328" s="73"/>
      <c r="HXQ328" s="73"/>
      <c r="HXR328" s="73"/>
      <c r="HXS328" s="73"/>
      <c r="HXT328" s="73"/>
      <c r="HXU328" s="73"/>
      <c r="HXV328" s="73"/>
      <c r="HXW328" s="73"/>
      <c r="HXX328" s="73"/>
      <c r="HXY328" s="73"/>
      <c r="HXZ328" s="73"/>
      <c r="HYA328" s="73"/>
      <c r="HYB328" s="73"/>
      <c r="HYC328" s="73"/>
      <c r="HYD328" s="73"/>
      <c r="HYE328" s="73"/>
      <c r="HYF328" s="73"/>
      <c r="HYG328" s="73"/>
      <c r="HYH328" s="73"/>
      <c r="HYI328" s="73"/>
      <c r="HYJ328" s="73"/>
      <c r="HYK328" s="73"/>
      <c r="HYL328" s="73"/>
      <c r="HYM328" s="73"/>
      <c r="HYN328" s="73"/>
      <c r="HYO328" s="73"/>
      <c r="HYP328" s="73"/>
      <c r="HYQ328" s="73"/>
      <c r="HYR328" s="73"/>
      <c r="HYS328" s="73"/>
      <c r="HYT328" s="73"/>
      <c r="HYU328" s="73"/>
      <c r="HYV328" s="73"/>
      <c r="HYW328" s="73"/>
      <c r="HYX328" s="73"/>
      <c r="HYY328" s="73"/>
      <c r="HYZ328" s="73"/>
      <c r="HZA328" s="73"/>
      <c r="HZB328" s="73"/>
      <c r="HZC328" s="73"/>
      <c r="HZD328" s="73"/>
      <c r="HZE328" s="73"/>
      <c r="HZF328" s="73"/>
      <c r="HZG328" s="73"/>
      <c r="HZH328" s="73"/>
      <c r="HZI328" s="73"/>
      <c r="HZJ328" s="73"/>
      <c r="HZK328" s="73"/>
      <c r="HZL328" s="73"/>
      <c r="HZM328" s="73"/>
      <c r="HZN328" s="73"/>
      <c r="HZO328" s="73"/>
      <c r="HZP328" s="73"/>
      <c r="HZQ328" s="73"/>
      <c r="HZR328" s="73"/>
      <c r="HZS328" s="73"/>
      <c r="HZT328" s="73"/>
      <c r="HZU328" s="73"/>
      <c r="HZV328" s="73"/>
      <c r="HZW328" s="73"/>
      <c r="HZX328" s="73"/>
      <c r="HZY328" s="73"/>
      <c r="HZZ328" s="73"/>
      <c r="IAA328" s="73"/>
      <c r="IAB328" s="73"/>
      <c r="IAC328" s="73"/>
      <c r="IAD328" s="73"/>
      <c r="IAE328" s="73"/>
      <c r="IAF328" s="73"/>
      <c r="IAG328" s="73"/>
      <c r="IAH328" s="73"/>
      <c r="IAI328" s="73"/>
      <c r="IAJ328" s="73"/>
      <c r="IAK328" s="73"/>
      <c r="IAL328" s="73"/>
      <c r="IAM328" s="73"/>
      <c r="IAN328" s="73"/>
      <c r="IAO328" s="73"/>
      <c r="IAP328" s="73"/>
      <c r="IAQ328" s="73"/>
      <c r="IAR328" s="73"/>
      <c r="IAS328" s="73"/>
      <c r="IAT328" s="73"/>
      <c r="IAU328" s="73"/>
      <c r="IAV328" s="73"/>
      <c r="IAW328" s="73"/>
      <c r="IAX328" s="73"/>
      <c r="IAY328" s="73"/>
      <c r="IAZ328" s="73"/>
      <c r="IBA328" s="73"/>
      <c r="IBB328" s="73"/>
      <c r="IBC328" s="73"/>
      <c r="IBD328" s="73"/>
      <c r="IBE328" s="73"/>
      <c r="IBF328" s="73"/>
      <c r="IBG328" s="73"/>
      <c r="IBH328" s="73"/>
      <c r="IBI328" s="73"/>
      <c r="IBJ328" s="73"/>
      <c r="IBK328" s="73"/>
      <c r="IBL328" s="73"/>
      <c r="IBM328" s="73"/>
      <c r="IBN328" s="73"/>
      <c r="IBO328" s="73"/>
      <c r="IBP328" s="73"/>
      <c r="IBQ328" s="73"/>
      <c r="IBR328" s="73"/>
      <c r="IBS328" s="73"/>
      <c r="IBT328" s="73"/>
      <c r="IBU328" s="73"/>
      <c r="IBV328" s="73"/>
      <c r="IBW328" s="73"/>
      <c r="IBX328" s="73"/>
      <c r="IBY328" s="73"/>
      <c r="IBZ328" s="73"/>
      <c r="ICA328" s="73"/>
      <c r="ICB328" s="73"/>
      <c r="ICC328" s="73"/>
      <c r="ICD328" s="73"/>
      <c r="ICE328" s="73"/>
      <c r="ICF328" s="73"/>
      <c r="ICG328" s="73"/>
      <c r="ICH328" s="73"/>
      <c r="ICI328" s="73"/>
      <c r="ICJ328" s="73"/>
      <c r="ICK328" s="73"/>
      <c r="ICL328" s="73"/>
      <c r="ICM328" s="73"/>
      <c r="ICN328" s="73"/>
      <c r="ICO328" s="73"/>
      <c r="ICP328" s="73"/>
      <c r="ICQ328" s="73"/>
      <c r="ICR328" s="73"/>
      <c r="ICS328" s="73"/>
      <c r="ICT328" s="73"/>
      <c r="ICU328" s="73"/>
      <c r="ICV328" s="73"/>
      <c r="ICW328" s="73"/>
      <c r="ICX328" s="73"/>
      <c r="ICY328" s="73"/>
      <c r="ICZ328" s="73"/>
      <c r="IDA328" s="73"/>
      <c r="IDB328" s="73"/>
      <c r="IDC328" s="73"/>
      <c r="IDD328" s="73"/>
      <c r="IDE328" s="73"/>
      <c r="IDF328" s="73"/>
      <c r="IDG328" s="73"/>
      <c r="IDH328" s="73"/>
      <c r="IDI328" s="73"/>
      <c r="IDJ328" s="73"/>
      <c r="IDK328" s="73"/>
      <c r="IDL328" s="73"/>
      <c r="IDM328" s="73"/>
      <c r="IDN328" s="73"/>
      <c r="IDO328" s="73"/>
      <c r="IDP328" s="73"/>
      <c r="IDQ328" s="73"/>
      <c r="IDR328" s="73"/>
      <c r="IDS328" s="73"/>
      <c r="IDT328" s="73"/>
      <c r="IDU328" s="73"/>
      <c r="IDV328" s="73"/>
      <c r="IDW328" s="73"/>
      <c r="IDX328" s="73"/>
      <c r="IDY328" s="73"/>
      <c r="IDZ328" s="73"/>
      <c r="IEA328" s="73"/>
      <c r="IEB328" s="73"/>
      <c r="IEC328" s="73"/>
      <c r="IED328" s="73"/>
      <c r="IEE328" s="73"/>
      <c r="IEF328" s="73"/>
      <c r="IEG328" s="73"/>
      <c r="IEH328" s="73"/>
      <c r="IEI328" s="73"/>
      <c r="IEJ328" s="73"/>
      <c r="IEK328" s="73"/>
      <c r="IEL328" s="73"/>
      <c r="IEM328" s="73"/>
      <c r="IEN328" s="73"/>
      <c r="IEO328" s="73"/>
      <c r="IEP328" s="73"/>
      <c r="IEQ328" s="73"/>
      <c r="IER328" s="73"/>
      <c r="IES328" s="73"/>
      <c r="IET328" s="73"/>
      <c r="IEU328" s="73"/>
      <c r="IEV328" s="73"/>
      <c r="IEW328" s="73"/>
      <c r="IEX328" s="73"/>
      <c r="IEY328" s="73"/>
      <c r="IEZ328" s="73"/>
      <c r="IFA328" s="73"/>
      <c r="IFB328" s="73"/>
      <c r="IFC328" s="73"/>
      <c r="IFD328" s="73"/>
      <c r="IFE328" s="73"/>
      <c r="IFF328" s="73"/>
      <c r="IFG328" s="73"/>
      <c r="IFH328" s="73"/>
      <c r="IFI328" s="73"/>
      <c r="IFJ328" s="73"/>
      <c r="IFK328" s="73"/>
      <c r="IFL328" s="73"/>
      <c r="IFM328" s="73"/>
      <c r="IFN328" s="73"/>
      <c r="IFO328" s="73"/>
      <c r="IFP328" s="73"/>
      <c r="IFQ328" s="73"/>
      <c r="IFR328" s="73"/>
      <c r="IFS328" s="73"/>
      <c r="IFT328" s="73"/>
      <c r="IFU328" s="73"/>
      <c r="IFV328" s="73"/>
      <c r="IFW328" s="73"/>
      <c r="IFX328" s="73"/>
      <c r="IFY328" s="73"/>
      <c r="IFZ328" s="73"/>
      <c r="IGA328" s="73"/>
      <c r="IGB328" s="73"/>
      <c r="IGC328" s="73"/>
      <c r="IGD328" s="73"/>
      <c r="IGE328" s="73"/>
      <c r="IGF328" s="73"/>
      <c r="IGG328" s="73"/>
      <c r="IGH328" s="73"/>
      <c r="IGI328" s="73"/>
      <c r="IGJ328" s="73"/>
      <c r="IGK328" s="73"/>
      <c r="IGL328" s="73"/>
      <c r="IGM328" s="73"/>
      <c r="IGN328" s="73"/>
      <c r="IGO328" s="73"/>
      <c r="IGP328" s="73"/>
      <c r="IGQ328" s="73"/>
      <c r="IGR328" s="73"/>
      <c r="IGS328" s="73"/>
      <c r="IGT328" s="73"/>
      <c r="IGU328" s="73"/>
      <c r="IGV328" s="73"/>
      <c r="IGW328" s="73"/>
      <c r="IGX328" s="73"/>
      <c r="IGY328" s="73"/>
      <c r="IGZ328" s="73"/>
      <c r="IHA328" s="73"/>
      <c r="IHB328" s="73"/>
      <c r="IHC328" s="73"/>
      <c r="IHD328" s="73"/>
      <c r="IHE328" s="73"/>
      <c r="IHF328" s="73"/>
      <c r="IHG328" s="73"/>
      <c r="IHH328" s="73"/>
      <c r="IHI328" s="73"/>
      <c r="IHJ328" s="73"/>
      <c r="IHK328" s="73"/>
      <c r="IHL328" s="73"/>
      <c r="IHM328" s="73"/>
      <c r="IHN328" s="73"/>
      <c r="IHO328" s="73"/>
      <c r="IHP328" s="73"/>
      <c r="IHQ328" s="73"/>
      <c r="IHR328" s="73"/>
      <c r="IHS328" s="73"/>
      <c r="IHT328" s="73"/>
      <c r="IHU328" s="73"/>
      <c r="IHV328" s="73"/>
      <c r="IHW328" s="73"/>
      <c r="IHX328" s="73"/>
      <c r="IHY328" s="73"/>
      <c r="IHZ328" s="73"/>
      <c r="IIA328" s="73"/>
      <c r="IIB328" s="73"/>
      <c r="IIC328" s="73"/>
      <c r="IID328" s="73"/>
      <c r="IIE328" s="73"/>
      <c r="IIF328" s="73"/>
      <c r="IIG328" s="73"/>
      <c r="IIH328" s="73"/>
      <c r="III328" s="73"/>
      <c r="IIJ328" s="73"/>
      <c r="IIK328" s="73"/>
      <c r="IIL328" s="73"/>
      <c r="IIM328" s="73"/>
      <c r="IIN328" s="73"/>
      <c r="IIO328" s="73"/>
      <c r="IIP328" s="73"/>
      <c r="IIQ328" s="73"/>
      <c r="IIR328" s="73"/>
      <c r="IIS328" s="73"/>
      <c r="IIT328" s="73"/>
      <c r="IIU328" s="73"/>
      <c r="IIV328" s="73"/>
      <c r="IIW328" s="73"/>
      <c r="IIX328" s="73"/>
      <c r="IIY328" s="73"/>
      <c r="IIZ328" s="73"/>
      <c r="IJA328" s="73"/>
      <c r="IJB328" s="73"/>
      <c r="IJC328" s="73"/>
      <c r="IJD328" s="73"/>
      <c r="IJE328" s="73"/>
      <c r="IJF328" s="73"/>
      <c r="IJG328" s="73"/>
      <c r="IJH328" s="73"/>
      <c r="IJI328" s="73"/>
      <c r="IJJ328" s="73"/>
      <c r="IJK328" s="73"/>
      <c r="IJL328" s="73"/>
      <c r="IJM328" s="73"/>
      <c r="IJN328" s="73"/>
      <c r="IJO328" s="73"/>
      <c r="IJP328" s="73"/>
      <c r="IJQ328" s="73"/>
      <c r="IJR328" s="73"/>
      <c r="IJS328" s="73"/>
      <c r="IJT328" s="73"/>
      <c r="IJU328" s="73"/>
      <c r="IJV328" s="73"/>
      <c r="IJW328" s="73"/>
      <c r="IJX328" s="73"/>
      <c r="IJY328" s="73"/>
      <c r="IJZ328" s="73"/>
      <c r="IKA328" s="73"/>
      <c r="IKB328" s="73"/>
      <c r="IKC328" s="73"/>
      <c r="IKD328" s="73"/>
      <c r="IKE328" s="73"/>
      <c r="IKF328" s="73"/>
      <c r="IKG328" s="73"/>
      <c r="IKH328" s="73"/>
      <c r="IKI328" s="73"/>
      <c r="IKJ328" s="73"/>
      <c r="IKK328" s="73"/>
      <c r="IKL328" s="73"/>
      <c r="IKM328" s="73"/>
      <c r="IKN328" s="73"/>
      <c r="IKO328" s="73"/>
      <c r="IKP328" s="73"/>
      <c r="IKQ328" s="73"/>
      <c r="IKR328" s="73"/>
      <c r="IKS328" s="73"/>
      <c r="IKT328" s="73"/>
      <c r="IKU328" s="73"/>
      <c r="IKV328" s="73"/>
      <c r="IKW328" s="73"/>
      <c r="IKX328" s="73"/>
      <c r="IKY328" s="73"/>
      <c r="IKZ328" s="73"/>
      <c r="ILA328" s="73"/>
      <c r="ILB328" s="73"/>
      <c r="ILC328" s="73"/>
      <c r="ILD328" s="73"/>
      <c r="ILE328" s="73"/>
      <c r="ILF328" s="73"/>
      <c r="ILG328" s="73"/>
      <c r="ILH328" s="73"/>
      <c r="ILI328" s="73"/>
      <c r="ILJ328" s="73"/>
      <c r="ILK328" s="73"/>
      <c r="ILL328" s="73"/>
      <c r="ILM328" s="73"/>
      <c r="ILN328" s="73"/>
      <c r="ILO328" s="73"/>
      <c r="ILP328" s="73"/>
      <c r="ILQ328" s="73"/>
      <c r="ILR328" s="73"/>
      <c r="ILS328" s="73"/>
      <c r="ILT328" s="73"/>
      <c r="ILU328" s="73"/>
      <c r="ILV328" s="73"/>
      <c r="ILW328" s="73"/>
      <c r="ILX328" s="73"/>
      <c r="ILY328" s="73"/>
      <c r="ILZ328" s="73"/>
      <c r="IMA328" s="73"/>
      <c r="IMB328" s="73"/>
      <c r="IMC328" s="73"/>
      <c r="IMD328" s="73"/>
      <c r="IME328" s="73"/>
      <c r="IMF328" s="73"/>
      <c r="IMG328" s="73"/>
      <c r="IMH328" s="73"/>
      <c r="IMI328" s="73"/>
      <c r="IMJ328" s="73"/>
      <c r="IMK328" s="73"/>
      <c r="IML328" s="73"/>
      <c r="IMM328" s="73"/>
      <c r="IMN328" s="73"/>
      <c r="IMO328" s="73"/>
      <c r="IMP328" s="73"/>
      <c r="IMQ328" s="73"/>
      <c r="IMR328" s="73"/>
      <c r="IMS328" s="73"/>
      <c r="IMT328" s="73"/>
      <c r="IMU328" s="73"/>
      <c r="IMV328" s="73"/>
      <c r="IMW328" s="73"/>
      <c r="IMX328" s="73"/>
      <c r="IMY328" s="73"/>
      <c r="IMZ328" s="73"/>
      <c r="INA328" s="73"/>
      <c r="INB328" s="73"/>
      <c r="INC328" s="73"/>
      <c r="IND328" s="73"/>
      <c r="INE328" s="73"/>
      <c r="INF328" s="73"/>
      <c r="ING328" s="73"/>
      <c r="INH328" s="73"/>
      <c r="INI328" s="73"/>
      <c r="INJ328" s="73"/>
      <c r="INK328" s="73"/>
      <c r="INL328" s="73"/>
      <c r="INM328" s="73"/>
      <c r="INN328" s="73"/>
      <c r="INO328" s="73"/>
      <c r="INP328" s="73"/>
      <c r="INQ328" s="73"/>
      <c r="INR328" s="73"/>
      <c r="INS328" s="73"/>
      <c r="INT328" s="73"/>
      <c r="INU328" s="73"/>
      <c r="INV328" s="73"/>
      <c r="INW328" s="73"/>
      <c r="INX328" s="73"/>
      <c r="INY328" s="73"/>
      <c r="INZ328" s="73"/>
      <c r="IOA328" s="73"/>
      <c r="IOB328" s="73"/>
      <c r="IOC328" s="73"/>
      <c r="IOD328" s="73"/>
      <c r="IOE328" s="73"/>
      <c r="IOF328" s="73"/>
      <c r="IOG328" s="73"/>
      <c r="IOH328" s="73"/>
      <c r="IOI328" s="73"/>
      <c r="IOJ328" s="73"/>
      <c r="IOK328" s="73"/>
      <c r="IOL328" s="73"/>
      <c r="IOM328" s="73"/>
      <c r="ION328" s="73"/>
      <c r="IOO328" s="73"/>
      <c r="IOP328" s="73"/>
      <c r="IOQ328" s="73"/>
      <c r="IOR328" s="73"/>
      <c r="IOS328" s="73"/>
      <c r="IOT328" s="73"/>
      <c r="IOU328" s="73"/>
      <c r="IOV328" s="73"/>
      <c r="IOW328" s="73"/>
      <c r="IOX328" s="73"/>
      <c r="IOY328" s="73"/>
      <c r="IOZ328" s="73"/>
      <c r="IPA328" s="73"/>
      <c r="IPB328" s="73"/>
      <c r="IPC328" s="73"/>
      <c r="IPD328" s="73"/>
      <c r="IPE328" s="73"/>
      <c r="IPF328" s="73"/>
      <c r="IPG328" s="73"/>
      <c r="IPH328" s="73"/>
      <c r="IPI328" s="73"/>
      <c r="IPJ328" s="73"/>
      <c r="IPK328" s="73"/>
      <c r="IPL328" s="73"/>
      <c r="IPM328" s="73"/>
      <c r="IPN328" s="73"/>
      <c r="IPO328" s="73"/>
      <c r="IPP328" s="73"/>
      <c r="IPQ328" s="73"/>
      <c r="IPR328" s="73"/>
      <c r="IPS328" s="73"/>
      <c r="IPT328" s="73"/>
      <c r="IPU328" s="73"/>
      <c r="IPV328" s="73"/>
      <c r="IPW328" s="73"/>
      <c r="IPX328" s="73"/>
      <c r="IPY328" s="73"/>
      <c r="IPZ328" s="73"/>
      <c r="IQA328" s="73"/>
      <c r="IQB328" s="73"/>
      <c r="IQC328" s="73"/>
      <c r="IQD328" s="73"/>
      <c r="IQE328" s="73"/>
      <c r="IQF328" s="73"/>
      <c r="IQG328" s="73"/>
      <c r="IQH328" s="73"/>
      <c r="IQI328" s="73"/>
      <c r="IQJ328" s="73"/>
      <c r="IQK328" s="73"/>
      <c r="IQL328" s="73"/>
      <c r="IQM328" s="73"/>
      <c r="IQN328" s="73"/>
      <c r="IQO328" s="73"/>
      <c r="IQP328" s="73"/>
      <c r="IQQ328" s="73"/>
      <c r="IQR328" s="73"/>
      <c r="IQS328" s="73"/>
      <c r="IQT328" s="73"/>
      <c r="IQU328" s="73"/>
      <c r="IQV328" s="73"/>
      <c r="IQW328" s="73"/>
      <c r="IQX328" s="73"/>
      <c r="IQY328" s="73"/>
      <c r="IQZ328" s="73"/>
      <c r="IRA328" s="73"/>
      <c r="IRB328" s="73"/>
      <c r="IRC328" s="73"/>
      <c r="IRD328" s="73"/>
      <c r="IRE328" s="73"/>
      <c r="IRF328" s="73"/>
      <c r="IRG328" s="73"/>
      <c r="IRH328" s="73"/>
      <c r="IRI328" s="73"/>
      <c r="IRJ328" s="73"/>
      <c r="IRK328" s="73"/>
      <c r="IRL328" s="73"/>
      <c r="IRM328" s="73"/>
      <c r="IRN328" s="73"/>
      <c r="IRO328" s="73"/>
      <c r="IRP328" s="73"/>
      <c r="IRQ328" s="73"/>
      <c r="IRR328" s="73"/>
      <c r="IRS328" s="73"/>
      <c r="IRT328" s="73"/>
      <c r="IRU328" s="73"/>
      <c r="IRV328" s="73"/>
      <c r="IRW328" s="73"/>
      <c r="IRX328" s="73"/>
      <c r="IRY328" s="73"/>
      <c r="IRZ328" s="73"/>
      <c r="ISA328" s="73"/>
      <c r="ISB328" s="73"/>
      <c r="ISC328" s="73"/>
      <c r="ISD328" s="73"/>
      <c r="ISE328" s="73"/>
      <c r="ISF328" s="73"/>
      <c r="ISG328" s="73"/>
      <c r="ISH328" s="73"/>
      <c r="ISI328" s="73"/>
      <c r="ISJ328" s="73"/>
      <c r="ISK328" s="73"/>
      <c r="ISL328" s="73"/>
      <c r="ISM328" s="73"/>
      <c r="ISN328" s="73"/>
      <c r="ISO328" s="73"/>
      <c r="ISP328" s="73"/>
      <c r="ISQ328" s="73"/>
      <c r="ISR328" s="73"/>
      <c r="ISS328" s="73"/>
      <c r="IST328" s="73"/>
      <c r="ISU328" s="73"/>
      <c r="ISV328" s="73"/>
      <c r="ISW328" s="73"/>
      <c r="ISX328" s="73"/>
      <c r="ISY328" s="73"/>
      <c r="ISZ328" s="73"/>
      <c r="ITA328" s="73"/>
      <c r="ITB328" s="73"/>
      <c r="ITC328" s="73"/>
      <c r="ITD328" s="73"/>
      <c r="ITE328" s="73"/>
      <c r="ITF328" s="73"/>
      <c r="ITG328" s="73"/>
      <c r="ITH328" s="73"/>
      <c r="ITI328" s="73"/>
      <c r="ITJ328" s="73"/>
      <c r="ITK328" s="73"/>
      <c r="ITL328" s="73"/>
      <c r="ITM328" s="73"/>
      <c r="ITN328" s="73"/>
      <c r="ITO328" s="73"/>
      <c r="ITP328" s="73"/>
      <c r="ITQ328" s="73"/>
      <c r="ITR328" s="73"/>
      <c r="ITS328" s="73"/>
      <c r="ITT328" s="73"/>
      <c r="ITU328" s="73"/>
      <c r="ITV328" s="73"/>
      <c r="ITW328" s="73"/>
      <c r="ITX328" s="73"/>
      <c r="ITY328" s="73"/>
      <c r="ITZ328" s="73"/>
      <c r="IUA328" s="73"/>
      <c r="IUB328" s="73"/>
      <c r="IUC328" s="73"/>
      <c r="IUD328" s="73"/>
      <c r="IUE328" s="73"/>
      <c r="IUF328" s="73"/>
      <c r="IUG328" s="73"/>
      <c r="IUH328" s="73"/>
      <c r="IUI328" s="73"/>
      <c r="IUJ328" s="73"/>
      <c r="IUK328" s="73"/>
      <c r="IUL328" s="73"/>
      <c r="IUM328" s="73"/>
      <c r="IUN328" s="73"/>
      <c r="IUO328" s="73"/>
      <c r="IUP328" s="73"/>
      <c r="IUQ328" s="73"/>
      <c r="IUR328" s="73"/>
      <c r="IUS328" s="73"/>
      <c r="IUT328" s="73"/>
      <c r="IUU328" s="73"/>
      <c r="IUV328" s="73"/>
      <c r="IUW328" s="73"/>
      <c r="IUX328" s="73"/>
      <c r="IUY328" s="73"/>
      <c r="IUZ328" s="73"/>
      <c r="IVA328" s="73"/>
      <c r="IVB328" s="73"/>
      <c r="IVC328" s="73"/>
      <c r="IVD328" s="73"/>
      <c r="IVE328" s="73"/>
      <c r="IVF328" s="73"/>
      <c r="IVG328" s="73"/>
      <c r="IVH328" s="73"/>
      <c r="IVI328" s="73"/>
      <c r="IVJ328" s="73"/>
      <c r="IVK328" s="73"/>
      <c r="IVL328" s="73"/>
      <c r="IVM328" s="73"/>
      <c r="IVN328" s="73"/>
      <c r="IVO328" s="73"/>
      <c r="IVP328" s="73"/>
      <c r="IVQ328" s="73"/>
      <c r="IVR328" s="73"/>
      <c r="IVS328" s="73"/>
      <c r="IVT328" s="73"/>
      <c r="IVU328" s="73"/>
      <c r="IVV328" s="73"/>
      <c r="IVW328" s="73"/>
      <c r="IVX328" s="73"/>
      <c r="IVY328" s="73"/>
      <c r="IVZ328" s="73"/>
      <c r="IWA328" s="73"/>
      <c r="IWB328" s="73"/>
      <c r="IWC328" s="73"/>
      <c r="IWD328" s="73"/>
      <c r="IWE328" s="73"/>
      <c r="IWF328" s="73"/>
      <c r="IWG328" s="73"/>
      <c r="IWH328" s="73"/>
      <c r="IWI328" s="73"/>
      <c r="IWJ328" s="73"/>
      <c r="IWK328" s="73"/>
      <c r="IWL328" s="73"/>
      <c r="IWM328" s="73"/>
      <c r="IWN328" s="73"/>
      <c r="IWO328" s="73"/>
      <c r="IWP328" s="73"/>
      <c r="IWQ328" s="73"/>
      <c r="IWR328" s="73"/>
      <c r="IWS328" s="73"/>
      <c r="IWT328" s="73"/>
      <c r="IWU328" s="73"/>
      <c r="IWV328" s="73"/>
      <c r="IWW328" s="73"/>
      <c r="IWX328" s="73"/>
      <c r="IWY328" s="73"/>
      <c r="IWZ328" s="73"/>
      <c r="IXA328" s="73"/>
      <c r="IXB328" s="73"/>
      <c r="IXC328" s="73"/>
      <c r="IXD328" s="73"/>
      <c r="IXE328" s="73"/>
      <c r="IXF328" s="73"/>
      <c r="IXG328" s="73"/>
      <c r="IXH328" s="73"/>
      <c r="IXI328" s="73"/>
      <c r="IXJ328" s="73"/>
      <c r="IXK328" s="73"/>
      <c r="IXL328" s="73"/>
      <c r="IXM328" s="73"/>
      <c r="IXN328" s="73"/>
      <c r="IXO328" s="73"/>
      <c r="IXP328" s="73"/>
      <c r="IXQ328" s="73"/>
      <c r="IXR328" s="73"/>
      <c r="IXS328" s="73"/>
      <c r="IXT328" s="73"/>
      <c r="IXU328" s="73"/>
      <c r="IXV328" s="73"/>
      <c r="IXW328" s="73"/>
      <c r="IXX328" s="73"/>
      <c r="IXY328" s="73"/>
      <c r="IXZ328" s="73"/>
      <c r="IYA328" s="73"/>
      <c r="IYB328" s="73"/>
      <c r="IYC328" s="73"/>
      <c r="IYD328" s="73"/>
      <c r="IYE328" s="73"/>
      <c r="IYF328" s="73"/>
      <c r="IYG328" s="73"/>
      <c r="IYH328" s="73"/>
      <c r="IYI328" s="73"/>
      <c r="IYJ328" s="73"/>
      <c r="IYK328" s="73"/>
      <c r="IYL328" s="73"/>
      <c r="IYM328" s="73"/>
      <c r="IYN328" s="73"/>
      <c r="IYO328" s="73"/>
      <c r="IYP328" s="73"/>
      <c r="IYQ328" s="73"/>
      <c r="IYR328" s="73"/>
      <c r="IYS328" s="73"/>
      <c r="IYT328" s="73"/>
      <c r="IYU328" s="73"/>
      <c r="IYV328" s="73"/>
      <c r="IYW328" s="73"/>
      <c r="IYX328" s="73"/>
      <c r="IYY328" s="73"/>
      <c r="IYZ328" s="73"/>
      <c r="IZA328" s="73"/>
      <c r="IZB328" s="73"/>
      <c r="IZC328" s="73"/>
      <c r="IZD328" s="73"/>
      <c r="IZE328" s="73"/>
      <c r="IZF328" s="73"/>
      <c r="IZG328" s="73"/>
      <c r="IZH328" s="73"/>
      <c r="IZI328" s="73"/>
      <c r="IZJ328" s="73"/>
      <c r="IZK328" s="73"/>
      <c r="IZL328" s="73"/>
      <c r="IZM328" s="73"/>
      <c r="IZN328" s="73"/>
      <c r="IZO328" s="73"/>
      <c r="IZP328" s="73"/>
      <c r="IZQ328" s="73"/>
      <c r="IZR328" s="73"/>
      <c r="IZS328" s="73"/>
      <c r="IZT328" s="73"/>
      <c r="IZU328" s="73"/>
      <c r="IZV328" s="73"/>
      <c r="IZW328" s="73"/>
      <c r="IZX328" s="73"/>
      <c r="IZY328" s="73"/>
      <c r="IZZ328" s="73"/>
      <c r="JAA328" s="73"/>
      <c r="JAB328" s="73"/>
      <c r="JAC328" s="73"/>
      <c r="JAD328" s="73"/>
      <c r="JAE328" s="73"/>
      <c r="JAF328" s="73"/>
      <c r="JAG328" s="73"/>
      <c r="JAH328" s="73"/>
      <c r="JAI328" s="73"/>
      <c r="JAJ328" s="73"/>
      <c r="JAK328" s="73"/>
      <c r="JAL328" s="73"/>
      <c r="JAM328" s="73"/>
      <c r="JAN328" s="73"/>
      <c r="JAO328" s="73"/>
      <c r="JAP328" s="73"/>
      <c r="JAQ328" s="73"/>
      <c r="JAR328" s="73"/>
      <c r="JAS328" s="73"/>
      <c r="JAT328" s="73"/>
      <c r="JAU328" s="73"/>
      <c r="JAV328" s="73"/>
      <c r="JAW328" s="73"/>
      <c r="JAX328" s="73"/>
      <c r="JAY328" s="73"/>
      <c r="JAZ328" s="73"/>
      <c r="JBA328" s="73"/>
      <c r="JBB328" s="73"/>
      <c r="JBC328" s="73"/>
      <c r="JBD328" s="73"/>
      <c r="JBE328" s="73"/>
      <c r="JBF328" s="73"/>
      <c r="JBG328" s="73"/>
      <c r="JBH328" s="73"/>
      <c r="JBI328" s="73"/>
      <c r="JBJ328" s="73"/>
      <c r="JBK328" s="73"/>
      <c r="JBL328" s="73"/>
      <c r="JBM328" s="73"/>
      <c r="JBN328" s="73"/>
      <c r="JBO328" s="73"/>
      <c r="JBP328" s="73"/>
      <c r="JBQ328" s="73"/>
      <c r="JBR328" s="73"/>
      <c r="JBS328" s="73"/>
      <c r="JBT328" s="73"/>
      <c r="JBU328" s="73"/>
      <c r="JBV328" s="73"/>
      <c r="JBW328" s="73"/>
      <c r="JBX328" s="73"/>
      <c r="JBY328" s="73"/>
      <c r="JBZ328" s="73"/>
      <c r="JCA328" s="73"/>
      <c r="JCB328" s="73"/>
      <c r="JCC328" s="73"/>
      <c r="JCD328" s="73"/>
      <c r="JCE328" s="73"/>
      <c r="JCF328" s="73"/>
      <c r="JCG328" s="73"/>
      <c r="JCH328" s="73"/>
      <c r="JCI328" s="73"/>
      <c r="JCJ328" s="73"/>
      <c r="JCK328" s="73"/>
      <c r="JCL328" s="73"/>
      <c r="JCM328" s="73"/>
      <c r="JCN328" s="73"/>
      <c r="JCO328" s="73"/>
      <c r="JCP328" s="73"/>
      <c r="JCQ328" s="73"/>
      <c r="JCR328" s="73"/>
      <c r="JCS328" s="73"/>
      <c r="JCT328" s="73"/>
      <c r="JCU328" s="73"/>
      <c r="JCV328" s="73"/>
      <c r="JCW328" s="73"/>
      <c r="JCX328" s="73"/>
      <c r="JCY328" s="73"/>
      <c r="JCZ328" s="73"/>
      <c r="JDA328" s="73"/>
      <c r="JDB328" s="73"/>
      <c r="JDC328" s="73"/>
      <c r="JDD328" s="73"/>
      <c r="JDE328" s="73"/>
      <c r="JDF328" s="73"/>
      <c r="JDG328" s="73"/>
      <c r="JDH328" s="73"/>
      <c r="JDI328" s="73"/>
      <c r="JDJ328" s="73"/>
      <c r="JDK328" s="73"/>
      <c r="JDL328" s="73"/>
      <c r="JDM328" s="73"/>
      <c r="JDN328" s="73"/>
      <c r="JDO328" s="73"/>
      <c r="JDP328" s="73"/>
      <c r="JDQ328" s="73"/>
      <c r="JDR328" s="73"/>
      <c r="JDS328" s="73"/>
      <c r="JDT328" s="73"/>
      <c r="JDU328" s="73"/>
      <c r="JDV328" s="73"/>
      <c r="JDW328" s="73"/>
      <c r="JDX328" s="73"/>
      <c r="JDY328" s="73"/>
      <c r="JDZ328" s="73"/>
      <c r="JEA328" s="73"/>
      <c r="JEB328" s="73"/>
      <c r="JEC328" s="73"/>
      <c r="JED328" s="73"/>
      <c r="JEE328" s="73"/>
      <c r="JEF328" s="73"/>
      <c r="JEG328" s="73"/>
      <c r="JEH328" s="73"/>
      <c r="JEI328" s="73"/>
      <c r="JEJ328" s="73"/>
      <c r="JEK328" s="73"/>
      <c r="JEL328" s="73"/>
      <c r="JEM328" s="73"/>
      <c r="JEN328" s="73"/>
      <c r="JEO328" s="73"/>
      <c r="JEP328" s="73"/>
      <c r="JEQ328" s="73"/>
      <c r="JER328" s="73"/>
      <c r="JES328" s="73"/>
      <c r="JET328" s="73"/>
      <c r="JEU328" s="73"/>
      <c r="JEV328" s="73"/>
      <c r="JEW328" s="73"/>
      <c r="JEX328" s="73"/>
      <c r="JEY328" s="73"/>
      <c r="JEZ328" s="73"/>
      <c r="JFA328" s="73"/>
      <c r="JFB328" s="73"/>
      <c r="JFC328" s="73"/>
      <c r="JFD328" s="73"/>
      <c r="JFE328" s="73"/>
      <c r="JFF328" s="73"/>
      <c r="JFG328" s="73"/>
      <c r="JFH328" s="73"/>
      <c r="JFI328" s="73"/>
      <c r="JFJ328" s="73"/>
      <c r="JFK328" s="73"/>
      <c r="JFL328" s="73"/>
      <c r="JFM328" s="73"/>
      <c r="JFN328" s="73"/>
      <c r="JFO328" s="73"/>
      <c r="JFP328" s="73"/>
      <c r="JFQ328" s="73"/>
      <c r="JFR328" s="73"/>
      <c r="JFS328" s="73"/>
      <c r="JFT328" s="73"/>
      <c r="JFU328" s="73"/>
      <c r="JFV328" s="73"/>
      <c r="JFW328" s="73"/>
      <c r="JFX328" s="73"/>
      <c r="JFY328" s="73"/>
      <c r="JFZ328" s="73"/>
      <c r="JGA328" s="73"/>
      <c r="JGB328" s="73"/>
      <c r="JGC328" s="73"/>
      <c r="JGD328" s="73"/>
      <c r="JGE328" s="73"/>
      <c r="JGF328" s="73"/>
      <c r="JGG328" s="73"/>
      <c r="JGH328" s="73"/>
      <c r="JGI328" s="73"/>
      <c r="JGJ328" s="73"/>
      <c r="JGK328" s="73"/>
      <c r="JGL328" s="73"/>
      <c r="JGM328" s="73"/>
      <c r="JGN328" s="73"/>
      <c r="JGO328" s="73"/>
      <c r="JGP328" s="73"/>
      <c r="JGQ328" s="73"/>
      <c r="JGR328" s="73"/>
      <c r="JGS328" s="73"/>
      <c r="JGT328" s="73"/>
      <c r="JGU328" s="73"/>
      <c r="JGV328" s="73"/>
      <c r="JGW328" s="73"/>
      <c r="JGX328" s="73"/>
      <c r="JGY328" s="73"/>
      <c r="JGZ328" s="73"/>
      <c r="JHA328" s="73"/>
      <c r="JHB328" s="73"/>
      <c r="JHC328" s="73"/>
      <c r="JHD328" s="73"/>
      <c r="JHE328" s="73"/>
      <c r="JHF328" s="73"/>
      <c r="JHG328" s="73"/>
      <c r="JHH328" s="73"/>
      <c r="JHI328" s="73"/>
      <c r="JHJ328" s="73"/>
      <c r="JHK328" s="73"/>
      <c r="JHL328" s="73"/>
      <c r="JHM328" s="73"/>
      <c r="JHN328" s="73"/>
      <c r="JHO328" s="73"/>
      <c r="JHP328" s="73"/>
      <c r="JHQ328" s="73"/>
      <c r="JHR328" s="73"/>
      <c r="JHS328" s="73"/>
      <c r="JHT328" s="73"/>
      <c r="JHU328" s="73"/>
      <c r="JHV328" s="73"/>
      <c r="JHW328" s="73"/>
      <c r="JHX328" s="73"/>
      <c r="JHY328" s="73"/>
      <c r="JHZ328" s="73"/>
      <c r="JIA328" s="73"/>
      <c r="JIB328" s="73"/>
      <c r="JIC328" s="73"/>
      <c r="JID328" s="73"/>
      <c r="JIE328" s="73"/>
      <c r="JIF328" s="73"/>
      <c r="JIG328" s="73"/>
      <c r="JIH328" s="73"/>
      <c r="JII328" s="73"/>
      <c r="JIJ328" s="73"/>
      <c r="JIK328" s="73"/>
      <c r="JIL328" s="73"/>
      <c r="JIM328" s="73"/>
      <c r="JIN328" s="73"/>
      <c r="JIO328" s="73"/>
      <c r="JIP328" s="73"/>
      <c r="JIQ328" s="73"/>
      <c r="JIR328" s="73"/>
      <c r="JIS328" s="73"/>
      <c r="JIT328" s="73"/>
      <c r="JIU328" s="73"/>
      <c r="JIV328" s="73"/>
      <c r="JIW328" s="73"/>
      <c r="JIX328" s="73"/>
      <c r="JIY328" s="73"/>
      <c r="JIZ328" s="73"/>
      <c r="JJA328" s="73"/>
      <c r="JJB328" s="73"/>
      <c r="JJC328" s="73"/>
      <c r="JJD328" s="73"/>
      <c r="JJE328" s="73"/>
      <c r="JJF328" s="73"/>
      <c r="JJG328" s="73"/>
      <c r="JJH328" s="73"/>
      <c r="JJI328" s="73"/>
      <c r="JJJ328" s="73"/>
      <c r="JJK328" s="73"/>
      <c r="JJL328" s="73"/>
      <c r="JJM328" s="73"/>
      <c r="JJN328" s="73"/>
      <c r="JJO328" s="73"/>
      <c r="JJP328" s="73"/>
      <c r="JJQ328" s="73"/>
      <c r="JJR328" s="73"/>
      <c r="JJS328" s="73"/>
      <c r="JJT328" s="73"/>
      <c r="JJU328" s="73"/>
      <c r="JJV328" s="73"/>
      <c r="JJW328" s="73"/>
      <c r="JJX328" s="73"/>
      <c r="JJY328" s="73"/>
      <c r="JJZ328" s="73"/>
      <c r="JKA328" s="73"/>
      <c r="JKB328" s="73"/>
      <c r="JKC328" s="73"/>
      <c r="JKD328" s="73"/>
      <c r="JKE328" s="73"/>
      <c r="JKF328" s="73"/>
      <c r="JKG328" s="73"/>
      <c r="JKH328" s="73"/>
      <c r="JKI328" s="73"/>
      <c r="JKJ328" s="73"/>
      <c r="JKK328" s="73"/>
      <c r="JKL328" s="73"/>
      <c r="JKM328" s="73"/>
      <c r="JKN328" s="73"/>
      <c r="JKO328" s="73"/>
      <c r="JKP328" s="73"/>
      <c r="JKQ328" s="73"/>
      <c r="JKR328" s="73"/>
      <c r="JKS328" s="73"/>
      <c r="JKT328" s="73"/>
      <c r="JKU328" s="73"/>
      <c r="JKV328" s="73"/>
      <c r="JKW328" s="73"/>
      <c r="JKX328" s="73"/>
      <c r="JKY328" s="73"/>
      <c r="JKZ328" s="73"/>
      <c r="JLA328" s="73"/>
      <c r="JLB328" s="73"/>
      <c r="JLC328" s="73"/>
      <c r="JLD328" s="73"/>
      <c r="JLE328" s="73"/>
      <c r="JLF328" s="73"/>
      <c r="JLG328" s="73"/>
      <c r="JLH328" s="73"/>
      <c r="JLI328" s="73"/>
      <c r="JLJ328" s="73"/>
      <c r="JLK328" s="73"/>
      <c r="JLL328" s="73"/>
      <c r="JLM328" s="73"/>
      <c r="JLN328" s="73"/>
      <c r="JLO328" s="73"/>
      <c r="JLP328" s="73"/>
      <c r="JLQ328" s="73"/>
      <c r="JLR328" s="73"/>
      <c r="JLS328" s="73"/>
      <c r="JLT328" s="73"/>
      <c r="JLU328" s="73"/>
      <c r="JLV328" s="73"/>
      <c r="JLW328" s="73"/>
      <c r="JLX328" s="73"/>
      <c r="JLY328" s="73"/>
      <c r="JLZ328" s="73"/>
      <c r="JMA328" s="73"/>
      <c r="JMB328" s="73"/>
      <c r="JMC328" s="73"/>
      <c r="JMD328" s="73"/>
      <c r="JME328" s="73"/>
      <c r="JMF328" s="73"/>
      <c r="JMG328" s="73"/>
      <c r="JMH328" s="73"/>
      <c r="JMI328" s="73"/>
      <c r="JMJ328" s="73"/>
      <c r="JMK328" s="73"/>
      <c r="JML328" s="73"/>
      <c r="JMM328" s="73"/>
      <c r="JMN328" s="73"/>
      <c r="JMO328" s="73"/>
      <c r="JMP328" s="73"/>
      <c r="JMQ328" s="73"/>
      <c r="JMR328" s="73"/>
      <c r="JMS328" s="73"/>
      <c r="JMT328" s="73"/>
      <c r="JMU328" s="73"/>
      <c r="JMV328" s="73"/>
      <c r="JMW328" s="73"/>
      <c r="JMX328" s="73"/>
      <c r="JMY328" s="73"/>
      <c r="JMZ328" s="73"/>
      <c r="JNA328" s="73"/>
      <c r="JNB328" s="73"/>
      <c r="JNC328" s="73"/>
      <c r="JND328" s="73"/>
      <c r="JNE328" s="73"/>
      <c r="JNF328" s="73"/>
      <c r="JNG328" s="73"/>
      <c r="JNH328" s="73"/>
      <c r="JNI328" s="73"/>
      <c r="JNJ328" s="73"/>
      <c r="JNK328" s="73"/>
      <c r="JNL328" s="73"/>
      <c r="JNM328" s="73"/>
      <c r="JNN328" s="73"/>
      <c r="JNO328" s="73"/>
      <c r="JNP328" s="73"/>
      <c r="JNQ328" s="73"/>
      <c r="JNR328" s="73"/>
      <c r="JNS328" s="73"/>
      <c r="JNT328" s="73"/>
      <c r="JNU328" s="73"/>
      <c r="JNV328" s="73"/>
      <c r="JNW328" s="73"/>
      <c r="JNX328" s="73"/>
      <c r="JNY328" s="73"/>
      <c r="JNZ328" s="73"/>
      <c r="JOA328" s="73"/>
      <c r="JOB328" s="73"/>
      <c r="JOC328" s="73"/>
      <c r="JOD328" s="73"/>
      <c r="JOE328" s="73"/>
      <c r="JOF328" s="73"/>
      <c r="JOG328" s="73"/>
      <c r="JOH328" s="73"/>
      <c r="JOI328" s="73"/>
      <c r="JOJ328" s="73"/>
      <c r="JOK328" s="73"/>
      <c r="JOL328" s="73"/>
      <c r="JOM328" s="73"/>
      <c r="JON328" s="73"/>
      <c r="JOO328" s="73"/>
      <c r="JOP328" s="73"/>
      <c r="JOQ328" s="73"/>
      <c r="JOR328" s="73"/>
      <c r="JOS328" s="73"/>
      <c r="JOT328" s="73"/>
      <c r="JOU328" s="73"/>
      <c r="JOV328" s="73"/>
      <c r="JOW328" s="73"/>
      <c r="JOX328" s="73"/>
      <c r="JOY328" s="73"/>
      <c r="JOZ328" s="73"/>
      <c r="JPA328" s="73"/>
      <c r="JPB328" s="73"/>
      <c r="JPC328" s="73"/>
      <c r="JPD328" s="73"/>
      <c r="JPE328" s="73"/>
      <c r="JPF328" s="73"/>
      <c r="JPG328" s="73"/>
      <c r="JPH328" s="73"/>
      <c r="JPI328" s="73"/>
      <c r="JPJ328" s="73"/>
      <c r="JPK328" s="73"/>
      <c r="JPL328" s="73"/>
      <c r="JPM328" s="73"/>
      <c r="JPN328" s="73"/>
      <c r="JPO328" s="73"/>
      <c r="JPP328" s="73"/>
      <c r="JPQ328" s="73"/>
      <c r="JPR328" s="73"/>
      <c r="JPS328" s="73"/>
      <c r="JPT328" s="73"/>
      <c r="JPU328" s="73"/>
      <c r="JPV328" s="73"/>
      <c r="JPW328" s="73"/>
      <c r="JPX328" s="73"/>
      <c r="JPY328" s="73"/>
      <c r="JPZ328" s="73"/>
      <c r="JQA328" s="73"/>
      <c r="JQB328" s="73"/>
      <c r="JQC328" s="73"/>
      <c r="JQD328" s="73"/>
      <c r="JQE328" s="73"/>
      <c r="JQF328" s="73"/>
      <c r="JQG328" s="73"/>
      <c r="JQH328" s="73"/>
      <c r="JQI328" s="73"/>
      <c r="JQJ328" s="73"/>
      <c r="JQK328" s="73"/>
      <c r="JQL328" s="73"/>
      <c r="JQM328" s="73"/>
      <c r="JQN328" s="73"/>
      <c r="JQO328" s="73"/>
      <c r="JQP328" s="73"/>
      <c r="JQQ328" s="73"/>
      <c r="JQR328" s="73"/>
      <c r="JQS328" s="73"/>
      <c r="JQT328" s="73"/>
      <c r="JQU328" s="73"/>
      <c r="JQV328" s="73"/>
      <c r="JQW328" s="73"/>
      <c r="JQX328" s="73"/>
      <c r="JQY328" s="73"/>
      <c r="JQZ328" s="73"/>
      <c r="JRA328" s="73"/>
      <c r="JRB328" s="73"/>
      <c r="JRC328" s="73"/>
      <c r="JRD328" s="73"/>
      <c r="JRE328" s="73"/>
      <c r="JRF328" s="73"/>
      <c r="JRG328" s="73"/>
      <c r="JRH328" s="73"/>
      <c r="JRI328" s="73"/>
      <c r="JRJ328" s="73"/>
      <c r="JRK328" s="73"/>
      <c r="JRL328" s="73"/>
      <c r="JRM328" s="73"/>
      <c r="JRN328" s="73"/>
      <c r="JRO328" s="73"/>
      <c r="JRP328" s="73"/>
      <c r="JRQ328" s="73"/>
      <c r="JRR328" s="73"/>
      <c r="JRS328" s="73"/>
      <c r="JRT328" s="73"/>
      <c r="JRU328" s="73"/>
      <c r="JRV328" s="73"/>
      <c r="JRW328" s="73"/>
      <c r="JRX328" s="73"/>
      <c r="JRY328" s="73"/>
      <c r="JRZ328" s="73"/>
      <c r="JSA328" s="73"/>
      <c r="JSB328" s="73"/>
      <c r="JSC328" s="73"/>
      <c r="JSD328" s="73"/>
      <c r="JSE328" s="73"/>
      <c r="JSF328" s="73"/>
      <c r="JSG328" s="73"/>
      <c r="JSH328" s="73"/>
      <c r="JSI328" s="73"/>
      <c r="JSJ328" s="73"/>
      <c r="JSK328" s="73"/>
      <c r="JSL328" s="73"/>
      <c r="JSM328" s="73"/>
      <c r="JSN328" s="73"/>
      <c r="JSO328" s="73"/>
      <c r="JSP328" s="73"/>
      <c r="JSQ328" s="73"/>
      <c r="JSR328" s="73"/>
      <c r="JSS328" s="73"/>
      <c r="JST328" s="73"/>
      <c r="JSU328" s="73"/>
      <c r="JSV328" s="73"/>
      <c r="JSW328" s="73"/>
      <c r="JSX328" s="73"/>
      <c r="JSY328" s="73"/>
      <c r="JSZ328" s="73"/>
      <c r="JTA328" s="73"/>
      <c r="JTB328" s="73"/>
      <c r="JTC328" s="73"/>
      <c r="JTD328" s="73"/>
      <c r="JTE328" s="73"/>
      <c r="JTF328" s="73"/>
      <c r="JTG328" s="73"/>
      <c r="JTH328" s="73"/>
      <c r="JTI328" s="73"/>
      <c r="JTJ328" s="73"/>
      <c r="JTK328" s="73"/>
      <c r="JTL328" s="73"/>
      <c r="JTM328" s="73"/>
      <c r="JTN328" s="73"/>
      <c r="JTO328" s="73"/>
      <c r="JTP328" s="73"/>
      <c r="JTQ328" s="73"/>
      <c r="JTR328" s="73"/>
      <c r="JTS328" s="73"/>
      <c r="JTT328" s="73"/>
      <c r="JTU328" s="73"/>
      <c r="JTV328" s="73"/>
      <c r="JTW328" s="73"/>
      <c r="JTX328" s="73"/>
      <c r="JTY328" s="73"/>
      <c r="JTZ328" s="73"/>
      <c r="JUA328" s="73"/>
      <c r="JUB328" s="73"/>
      <c r="JUC328" s="73"/>
      <c r="JUD328" s="73"/>
      <c r="JUE328" s="73"/>
      <c r="JUF328" s="73"/>
      <c r="JUG328" s="73"/>
      <c r="JUH328" s="73"/>
      <c r="JUI328" s="73"/>
      <c r="JUJ328" s="73"/>
      <c r="JUK328" s="73"/>
      <c r="JUL328" s="73"/>
      <c r="JUM328" s="73"/>
      <c r="JUN328" s="73"/>
      <c r="JUO328" s="73"/>
      <c r="JUP328" s="73"/>
      <c r="JUQ328" s="73"/>
      <c r="JUR328" s="73"/>
      <c r="JUS328" s="73"/>
      <c r="JUT328" s="73"/>
      <c r="JUU328" s="73"/>
      <c r="JUV328" s="73"/>
      <c r="JUW328" s="73"/>
      <c r="JUX328" s="73"/>
      <c r="JUY328" s="73"/>
      <c r="JUZ328" s="73"/>
      <c r="JVA328" s="73"/>
      <c r="JVB328" s="73"/>
      <c r="JVC328" s="73"/>
      <c r="JVD328" s="73"/>
      <c r="JVE328" s="73"/>
      <c r="JVF328" s="73"/>
      <c r="JVG328" s="73"/>
      <c r="JVH328" s="73"/>
      <c r="JVI328" s="73"/>
      <c r="JVJ328" s="73"/>
      <c r="JVK328" s="73"/>
      <c r="JVL328" s="73"/>
      <c r="JVM328" s="73"/>
      <c r="JVN328" s="73"/>
      <c r="JVO328" s="73"/>
      <c r="JVP328" s="73"/>
      <c r="JVQ328" s="73"/>
      <c r="JVR328" s="73"/>
      <c r="JVS328" s="73"/>
      <c r="JVT328" s="73"/>
      <c r="JVU328" s="73"/>
      <c r="JVV328" s="73"/>
      <c r="JVW328" s="73"/>
      <c r="JVX328" s="73"/>
      <c r="JVY328" s="73"/>
      <c r="JVZ328" s="73"/>
      <c r="JWA328" s="73"/>
      <c r="JWB328" s="73"/>
      <c r="JWC328" s="73"/>
      <c r="JWD328" s="73"/>
      <c r="JWE328" s="73"/>
      <c r="JWF328" s="73"/>
      <c r="JWG328" s="73"/>
      <c r="JWH328" s="73"/>
      <c r="JWI328" s="73"/>
      <c r="JWJ328" s="73"/>
      <c r="JWK328" s="73"/>
      <c r="JWL328" s="73"/>
      <c r="JWM328" s="73"/>
      <c r="JWN328" s="73"/>
      <c r="JWO328" s="73"/>
      <c r="JWP328" s="73"/>
      <c r="JWQ328" s="73"/>
      <c r="JWR328" s="73"/>
      <c r="JWS328" s="73"/>
      <c r="JWT328" s="73"/>
      <c r="JWU328" s="73"/>
      <c r="JWV328" s="73"/>
      <c r="JWW328" s="73"/>
      <c r="JWX328" s="73"/>
      <c r="JWY328" s="73"/>
      <c r="JWZ328" s="73"/>
      <c r="JXA328" s="73"/>
      <c r="JXB328" s="73"/>
      <c r="JXC328" s="73"/>
      <c r="JXD328" s="73"/>
      <c r="JXE328" s="73"/>
      <c r="JXF328" s="73"/>
      <c r="JXG328" s="73"/>
      <c r="JXH328" s="73"/>
      <c r="JXI328" s="73"/>
      <c r="JXJ328" s="73"/>
      <c r="JXK328" s="73"/>
      <c r="JXL328" s="73"/>
      <c r="JXM328" s="73"/>
      <c r="JXN328" s="73"/>
      <c r="JXO328" s="73"/>
      <c r="JXP328" s="73"/>
      <c r="JXQ328" s="73"/>
      <c r="JXR328" s="73"/>
      <c r="JXS328" s="73"/>
      <c r="JXT328" s="73"/>
      <c r="JXU328" s="73"/>
      <c r="JXV328" s="73"/>
      <c r="JXW328" s="73"/>
      <c r="JXX328" s="73"/>
      <c r="JXY328" s="73"/>
      <c r="JXZ328" s="73"/>
      <c r="JYA328" s="73"/>
      <c r="JYB328" s="73"/>
      <c r="JYC328" s="73"/>
      <c r="JYD328" s="73"/>
      <c r="JYE328" s="73"/>
      <c r="JYF328" s="73"/>
      <c r="JYG328" s="73"/>
      <c r="JYH328" s="73"/>
      <c r="JYI328" s="73"/>
      <c r="JYJ328" s="73"/>
      <c r="JYK328" s="73"/>
      <c r="JYL328" s="73"/>
      <c r="JYM328" s="73"/>
      <c r="JYN328" s="73"/>
      <c r="JYO328" s="73"/>
      <c r="JYP328" s="73"/>
      <c r="JYQ328" s="73"/>
      <c r="JYR328" s="73"/>
      <c r="JYS328" s="73"/>
      <c r="JYT328" s="73"/>
      <c r="JYU328" s="73"/>
      <c r="JYV328" s="73"/>
      <c r="JYW328" s="73"/>
      <c r="JYX328" s="73"/>
      <c r="JYY328" s="73"/>
      <c r="JYZ328" s="73"/>
      <c r="JZA328" s="73"/>
      <c r="JZB328" s="73"/>
      <c r="JZC328" s="73"/>
      <c r="JZD328" s="73"/>
      <c r="JZE328" s="73"/>
      <c r="JZF328" s="73"/>
      <c r="JZG328" s="73"/>
      <c r="JZH328" s="73"/>
      <c r="JZI328" s="73"/>
      <c r="JZJ328" s="73"/>
      <c r="JZK328" s="73"/>
      <c r="JZL328" s="73"/>
      <c r="JZM328" s="73"/>
      <c r="JZN328" s="73"/>
      <c r="JZO328" s="73"/>
      <c r="JZP328" s="73"/>
      <c r="JZQ328" s="73"/>
      <c r="JZR328" s="73"/>
      <c r="JZS328" s="73"/>
      <c r="JZT328" s="73"/>
      <c r="JZU328" s="73"/>
      <c r="JZV328" s="73"/>
      <c r="JZW328" s="73"/>
      <c r="JZX328" s="73"/>
      <c r="JZY328" s="73"/>
      <c r="JZZ328" s="73"/>
      <c r="KAA328" s="73"/>
      <c r="KAB328" s="73"/>
      <c r="KAC328" s="73"/>
      <c r="KAD328" s="73"/>
      <c r="KAE328" s="73"/>
      <c r="KAF328" s="73"/>
      <c r="KAG328" s="73"/>
      <c r="KAH328" s="73"/>
      <c r="KAI328" s="73"/>
      <c r="KAJ328" s="73"/>
      <c r="KAK328" s="73"/>
      <c r="KAL328" s="73"/>
      <c r="KAM328" s="73"/>
      <c r="KAN328" s="73"/>
      <c r="KAO328" s="73"/>
      <c r="KAP328" s="73"/>
      <c r="KAQ328" s="73"/>
      <c r="KAR328" s="73"/>
      <c r="KAS328" s="73"/>
      <c r="KAT328" s="73"/>
      <c r="KAU328" s="73"/>
      <c r="KAV328" s="73"/>
      <c r="KAW328" s="73"/>
      <c r="KAX328" s="73"/>
      <c r="KAY328" s="73"/>
      <c r="KAZ328" s="73"/>
      <c r="KBA328" s="73"/>
      <c r="KBB328" s="73"/>
      <c r="KBC328" s="73"/>
      <c r="KBD328" s="73"/>
      <c r="KBE328" s="73"/>
      <c r="KBF328" s="73"/>
      <c r="KBG328" s="73"/>
      <c r="KBH328" s="73"/>
      <c r="KBI328" s="73"/>
      <c r="KBJ328" s="73"/>
      <c r="KBK328" s="73"/>
      <c r="KBL328" s="73"/>
      <c r="KBM328" s="73"/>
      <c r="KBN328" s="73"/>
      <c r="KBO328" s="73"/>
      <c r="KBP328" s="73"/>
      <c r="KBQ328" s="73"/>
      <c r="KBR328" s="73"/>
      <c r="KBS328" s="73"/>
      <c r="KBT328" s="73"/>
      <c r="KBU328" s="73"/>
      <c r="KBV328" s="73"/>
      <c r="KBW328" s="73"/>
      <c r="KBX328" s="73"/>
      <c r="KBY328" s="73"/>
      <c r="KBZ328" s="73"/>
      <c r="KCA328" s="73"/>
      <c r="KCB328" s="73"/>
      <c r="KCC328" s="73"/>
      <c r="KCD328" s="73"/>
      <c r="KCE328" s="73"/>
      <c r="KCF328" s="73"/>
      <c r="KCG328" s="73"/>
      <c r="KCH328" s="73"/>
      <c r="KCI328" s="73"/>
      <c r="KCJ328" s="73"/>
      <c r="KCK328" s="73"/>
      <c r="KCL328" s="73"/>
      <c r="KCM328" s="73"/>
      <c r="KCN328" s="73"/>
      <c r="KCO328" s="73"/>
      <c r="KCP328" s="73"/>
      <c r="KCQ328" s="73"/>
      <c r="KCR328" s="73"/>
      <c r="KCS328" s="73"/>
      <c r="KCT328" s="73"/>
      <c r="KCU328" s="73"/>
      <c r="KCV328" s="73"/>
      <c r="KCW328" s="73"/>
      <c r="KCX328" s="73"/>
      <c r="KCY328" s="73"/>
      <c r="KCZ328" s="73"/>
      <c r="KDA328" s="73"/>
      <c r="KDB328" s="73"/>
      <c r="KDC328" s="73"/>
      <c r="KDD328" s="73"/>
      <c r="KDE328" s="73"/>
      <c r="KDF328" s="73"/>
      <c r="KDG328" s="73"/>
      <c r="KDH328" s="73"/>
      <c r="KDI328" s="73"/>
      <c r="KDJ328" s="73"/>
      <c r="KDK328" s="73"/>
      <c r="KDL328" s="73"/>
      <c r="KDM328" s="73"/>
      <c r="KDN328" s="73"/>
      <c r="KDO328" s="73"/>
      <c r="KDP328" s="73"/>
      <c r="KDQ328" s="73"/>
      <c r="KDR328" s="73"/>
      <c r="KDS328" s="73"/>
      <c r="KDT328" s="73"/>
      <c r="KDU328" s="73"/>
      <c r="KDV328" s="73"/>
      <c r="KDW328" s="73"/>
      <c r="KDX328" s="73"/>
      <c r="KDY328" s="73"/>
      <c r="KDZ328" s="73"/>
      <c r="KEA328" s="73"/>
      <c r="KEB328" s="73"/>
      <c r="KEC328" s="73"/>
      <c r="KED328" s="73"/>
      <c r="KEE328" s="73"/>
      <c r="KEF328" s="73"/>
      <c r="KEG328" s="73"/>
      <c r="KEH328" s="73"/>
      <c r="KEI328" s="73"/>
      <c r="KEJ328" s="73"/>
      <c r="KEK328" s="73"/>
      <c r="KEL328" s="73"/>
      <c r="KEM328" s="73"/>
      <c r="KEN328" s="73"/>
      <c r="KEO328" s="73"/>
      <c r="KEP328" s="73"/>
      <c r="KEQ328" s="73"/>
      <c r="KER328" s="73"/>
      <c r="KES328" s="73"/>
      <c r="KET328" s="73"/>
      <c r="KEU328" s="73"/>
      <c r="KEV328" s="73"/>
      <c r="KEW328" s="73"/>
      <c r="KEX328" s="73"/>
      <c r="KEY328" s="73"/>
      <c r="KEZ328" s="73"/>
      <c r="KFA328" s="73"/>
      <c r="KFB328" s="73"/>
      <c r="KFC328" s="73"/>
      <c r="KFD328" s="73"/>
      <c r="KFE328" s="73"/>
      <c r="KFF328" s="73"/>
      <c r="KFG328" s="73"/>
      <c r="KFH328" s="73"/>
      <c r="KFI328" s="73"/>
      <c r="KFJ328" s="73"/>
      <c r="KFK328" s="73"/>
      <c r="KFL328" s="73"/>
      <c r="KFM328" s="73"/>
      <c r="KFN328" s="73"/>
      <c r="KFO328" s="73"/>
      <c r="KFP328" s="73"/>
      <c r="KFQ328" s="73"/>
      <c r="KFR328" s="73"/>
      <c r="KFS328" s="73"/>
      <c r="KFT328" s="73"/>
      <c r="KFU328" s="73"/>
      <c r="KFV328" s="73"/>
      <c r="KFW328" s="73"/>
      <c r="KFX328" s="73"/>
      <c r="KFY328" s="73"/>
      <c r="KFZ328" s="73"/>
      <c r="KGA328" s="73"/>
      <c r="KGB328" s="73"/>
      <c r="KGC328" s="73"/>
      <c r="KGD328" s="73"/>
      <c r="KGE328" s="73"/>
      <c r="KGF328" s="73"/>
      <c r="KGG328" s="73"/>
      <c r="KGH328" s="73"/>
      <c r="KGI328" s="73"/>
      <c r="KGJ328" s="73"/>
      <c r="KGK328" s="73"/>
      <c r="KGL328" s="73"/>
      <c r="KGM328" s="73"/>
      <c r="KGN328" s="73"/>
      <c r="KGO328" s="73"/>
      <c r="KGP328" s="73"/>
      <c r="KGQ328" s="73"/>
      <c r="KGR328" s="73"/>
      <c r="KGS328" s="73"/>
      <c r="KGT328" s="73"/>
      <c r="KGU328" s="73"/>
      <c r="KGV328" s="73"/>
      <c r="KGW328" s="73"/>
      <c r="KGX328" s="73"/>
      <c r="KGY328" s="73"/>
      <c r="KGZ328" s="73"/>
      <c r="KHA328" s="73"/>
      <c r="KHB328" s="73"/>
      <c r="KHC328" s="73"/>
      <c r="KHD328" s="73"/>
      <c r="KHE328" s="73"/>
      <c r="KHF328" s="73"/>
      <c r="KHG328" s="73"/>
      <c r="KHH328" s="73"/>
      <c r="KHI328" s="73"/>
      <c r="KHJ328" s="73"/>
      <c r="KHK328" s="73"/>
      <c r="KHL328" s="73"/>
      <c r="KHM328" s="73"/>
      <c r="KHN328" s="73"/>
      <c r="KHO328" s="73"/>
      <c r="KHP328" s="73"/>
      <c r="KHQ328" s="73"/>
      <c r="KHR328" s="73"/>
      <c r="KHS328" s="73"/>
      <c r="KHT328" s="73"/>
      <c r="KHU328" s="73"/>
      <c r="KHV328" s="73"/>
      <c r="KHW328" s="73"/>
      <c r="KHX328" s="73"/>
      <c r="KHY328" s="73"/>
      <c r="KHZ328" s="73"/>
      <c r="KIA328" s="73"/>
      <c r="KIB328" s="73"/>
      <c r="KIC328" s="73"/>
      <c r="KID328" s="73"/>
      <c r="KIE328" s="73"/>
      <c r="KIF328" s="73"/>
      <c r="KIG328" s="73"/>
      <c r="KIH328" s="73"/>
      <c r="KII328" s="73"/>
      <c r="KIJ328" s="73"/>
      <c r="KIK328" s="73"/>
      <c r="KIL328" s="73"/>
      <c r="KIM328" s="73"/>
      <c r="KIN328" s="73"/>
      <c r="KIO328" s="73"/>
      <c r="KIP328" s="73"/>
      <c r="KIQ328" s="73"/>
      <c r="KIR328" s="73"/>
      <c r="KIS328" s="73"/>
      <c r="KIT328" s="73"/>
      <c r="KIU328" s="73"/>
      <c r="KIV328" s="73"/>
      <c r="KIW328" s="73"/>
      <c r="KIX328" s="73"/>
      <c r="KIY328" s="73"/>
      <c r="KIZ328" s="73"/>
      <c r="KJA328" s="73"/>
      <c r="KJB328" s="73"/>
      <c r="KJC328" s="73"/>
      <c r="KJD328" s="73"/>
      <c r="KJE328" s="73"/>
      <c r="KJF328" s="73"/>
      <c r="KJG328" s="73"/>
      <c r="KJH328" s="73"/>
      <c r="KJI328" s="73"/>
      <c r="KJJ328" s="73"/>
      <c r="KJK328" s="73"/>
      <c r="KJL328" s="73"/>
      <c r="KJM328" s="73"/>
      <c r="KJN328" s="73"/>
      <c r="KJO328" s="73"/>
      <c r="KJP328" s="73"/>
      <c r="KJQ328" s="73"/>
      <c r="KJR328" s="73"/>
      <c r="KJS328" s="73"/>
      <c r="KJT328" s="73"/>
      <c r="KJU328" s="73"/>
      <c r="KJV328" s="73"/>
      <c r="KJW328" s="73"/>
      <c r="KJX328" s="73"/>
      <c r="KJY328" s="73"/>
      <c r="KJZ328" s="73"/>
      <c r="KKA328" s="73"/>
      <c r="KKB328" s="73"/>
      <c r="KKC328" s="73"/>
      <c r="KKD328" s="73"/>
      <c r="KKE328" s="73"/>
      <c r="KKF328" s="73"/>
      <c r="KKG328" s="73"/>
      <c r="KKH328" s="73"/>
      <c r="KKI328" s="73"/>
      <c r="KKJ328" s="73"/>
      <c r="KKK328" s="73"/>
      <c r="KKL328" s="73"/>
      <c r="KKM328" s="73"/>
      <c r="KKN328" s="73"/>
      <c r="KKO328" s="73"/>
      <c r="KKP328" s="73"/>
      <c r="KKQ328" s="73"/>
      <c r="KKR328" s="73"/>
      <c r="KKS328" s="73"/>
      <c r="KKT328" s="73"/>
      <c r="KKU328" s="73"/>
      <c r="KKV328" s="73"/>
      <c r="KKW328" s="73"/>
      <c r="KKX328" s="73"/>
      <c r="KKY328" s="73"/>
      <c r="KKZ328" s="73"/>
      <c r="KLA328" s="73"/>
      <c r="KLB328" s="73"/>
      <c r="KLC328" s="73"/>
      <c r="KLD328" s="73"/>
      <c r="KLE328" s="73"/>
      <c r="KLF328" s="73"/>
      <c r="KLG328" s="73"/>
      <c r="KLH328" s="73"/>
      <c r="KLI328" s="73"/>
      <c r="KLJ328" s="73"/>
      <c r="KLK328" s="73"/>
      <c r="KLL328" s="73"/>
      <c r="KLM328" s="73"/>
      <c r="KLN328" s="73"/>
      <c r="KLO328" s="73"/>
      <c r="KLP328" s="73"/>
      <c r="KLQ328" s="73"/>
      <c r="KLR328" s="73"/>
      <c r="KLS328" s="73"/>
      <c r="KLT328" s="73"/>
      <c r="KLU328" s="73"/>
      <c r="KLV328" s="73"/>
      <c r="KLW328" s="73"/>
      <c r="KLX328" s="73"/>
      <c r="KLY328" s="73"/>
      <c r="KLZ328" s="73"/>
      <c r="KMA328" s="73"/>
      <c r="KMB328" s="73"/>
      <c r="KMC328" s="73"/>
      <c r="KMD328" s="73"/>
      <c r="KME328" s="73"/>
      <c r="KMF328" s="73"/>
      <c r="KMG328" s="73"/>
      <c r="KMH328" s="73"/>
      <c r="KMI328" s="73"/>
      <c r="KMJ328" s="73"/>
      <c r="KMK328" s="73"/>
      <c r="KML328" s="73"/>
      <c r="KMM328" s="73"/>
      <c r="KMN328" s="73"/>
      <c r="KMO328" s="73"/>
      <c r="KMP328" s="73"/>
      <c r="KMQ328" s="73"/>
      <c r="KMR328" s="73"/>
      <c r="KMS328" s="73"/>
      <c r="KMT328" s="73"/>
      <c r="KMU328" s="73"/>
      <c r="KMV328" s="73"/>
      <c r="KMW328" s="73"/>
      <c r="KMX328" s="73"/>
      <c r="KMY328" s="73"/>
      <c r="KMZ328" s="73"/>
      <c r="KNA328" s="73"/>
      <c r="KNB328" s="73"/>
      <c r="KNC328" s="73"/>
      <c r="KND328" s="73"/>
      <c r="KNE328" s="73"/>
      <c r="KNF328" s="73"/>
      <c r="KNG328" s="73"/>
      <c r="KNH328" s="73"/>
      <c r="KNI328" s="73"/>
      <c r="KNJ328" s="73"/>
      <c r="KNK328" s="73"/>
      <c r="KNL328" s="73"/>
      <c r="KNM328" s="73"/>
      <c r="KNN328" s="73"/>
      <c r="KNO328" s="73"/>
      <c r="KNP328" s="73"/>
      <c r="KNQ328" s="73"/>
      <c r="KNR328" s="73"/>
      <c r="KNS328" s="73"/>
      <c r="KNT328" s="73"/>
      <c r="KNU328" s="73"/>
      <c r="KNV328" s="73"/>
      <c r="KNW328" s="73"/>
      <c r="KNX328" s="73"/>
      <c r="KNY328" s="73"/>
      <c r="KNZ328" s="73"/>
      <c r="KOA328" s="73"/>
      <c r="KOB328" s="73"/>
      <c r="KOC328" s="73"/>
      <c r="KOD328" s="73"/>
      <c r="KOE328" s="73"/>
      <c r="KOF328" s="73"/>
      <c r="KOG328" s="73"/>
      <c r="KOH328" s="73"/>
      <c r="KOI328" s="73"/>
      <c r="KOJ328" s="73"/>
      <c r="KOK328" s="73"/>
      <c r="KOL328" s="73"/>
      <c r="KOM328" s="73"/>
      <c r="KON328" s="73"/>
      <c r="KOO328" s="73"/>
      <c r="KOP328" s="73"/>
      <c r="KOQ328" s="73"/>
      <c r="KOR328" s="73"/>
      <c r="KOS328" s="73"/>
      <c r="KOT328" s="73"/>
      <c r="KOU328" s="73"/>
      <c r="KOV328" s="73"/>
      <c r="KOW328" s="73"/>
      <c r="KOX328" s="73"/>
      <c r="KOY328" s="73"/>
      <c r="KOZ328" s="73"/>
      <c r="KPA328" s="73"/>
      <c r="KPB328" s="73"/>
      <c r="KPC328" s="73"/>
      <c r="KPD328" s="73"/>
      <c r="KPE328" s="73"/>
      <c r="KPF328" s="73"/>
      <c r="KPG328" s="73"/>
      <c r="KPH328" s="73"/>
      <c r="KPI328" s="73"/>
      <c r="KPJ328" s="73"/>
      <c r="KPK328" s="73"/>
      <c r="KPL328" s="73"/>
      <c r="KPM328" s="73"/>
      <c r="KPN328" s="73"/>
      <c r="KPO328" s="73"/>
      <c r="KPP328" s="73"/>
      <c r="KPQ328" s="73"/>
      <c r="KPR328" s="73"/>
      <c r="KPS328" s="73"/>
      <c r="KPT328" s="73"/>
      <c r="KPU328" s="73"/>
      <c r="KPV328" s="73"/>
      <c r="KPW328" s="73"/>
      <c r="KPX328" s="73"/>
      <c r="KPY328" s="73"/>
      <c r="KPZ328" s="73"/>
      <c r="KQA328" s="73"/>
      <c r="KQB328" s="73"/>
      <c r="KQC328" s="73"/>
      <c r="KQD328" s="73"/>
      <c r="KQE328" s="73"/>
      <c r="KQF328" s="73"/>
      <c r="KQG328" s="73"/>
      <c r="KQH328" s="73"/>
      <c r="KQI328" s="73"/>
      <c r="KQJ328" s="73"/>
      <c r="KQK328" s="73"/>
      <c r="KQL328" s="73"/>
      <c r="KQM328" s="73"/>
      <c r="KQN328" s="73"/>
      <c r="KQO328" s="73"/>
      <c r="KQP328" s="73"/>
      <c r="KQQ328" s="73"/>
      <c r="KQR328" s="73"/>
      <c r="KQS328" s="73"/>
      <c r="KQT328" s="73"/>
      <c r="KQU328" s="73"/>
      <c r="KQV328" s="73"/>
      <c r="KQW328" s="73"/>
      <c r="KQX328" s="73"/>
      <c r="KQY328" s="73"/>
      <c r="KQZ328" s="73"/>
      <c r="KRA328" s="73"/>
      <c r="KRB328" s="73"/>
      <c r="KRC328" s="73"/>
      <c r="KRD328" s="73"/>
      <c r="KRE328" s="73"/>
      <c r="KRF328" s="73"/>
      <c r="KRG328" s="73"/>
      <c r="KRH328" s="73"/>
      <c r="KRI328" s="73"/>
      <c r="KRJ328" s="73"/>
      <c r="KRK328" s="73"/>
      <c r="KRL328" s="73"/>
      <c r="KRM328" s="73"/>
      <c r="KRN328" s="73"/>
      <c r="KRO328" s="73"/>
      <c r="KRP328" s="73"/>
      <c r="KRQ328" s="73"/>
      <c r="KRR328" s="73"/>
      <c r="KRS328" s="73"/>
      <c r="KRT328" s="73"/>
      <c r="KRU328" s="73"/>
      <c r="KRV328" s="73"/>
      <c r="KRW328" s="73"/>
      <c r="KRX328" s="73"/>
      <c r="KRY328" s="73"/>
      <c r="KRZ328" s="73"/>
      <c r="KSA328" s="73"/>
      <c r="KSB328" s="73"/>
      <c r="KSC328" s="73"/>
      <c r="KSD328" s="73"/>
      <c r="KSE328" s="73"/>
      <c r="KSF328" s="73"/>
      <c r="KSG328" s="73"/>
      <c r="KSH328" s="73"/>
      <c r="KSI328" s="73"/>
      <c r="KSJ328" s="73"/>
      <c r="KSK328" s="73"/>
      <c r="KSL328" s="73"/>
      <c r="KSM328" s="73"/>
      <c r="KSN328" s="73"/>
      <c r="KSO328" s="73"/>
      <c r="KSP328" s="73"/>
      <c r="KSQ328" s="73"/>
      <c r="KSR328" s="73"/>
      <c r="KSS328" s="73"/>
      <c r="KST328" s="73"/>
      <c r="KSU328" s="73"/>
      <c r="KSV328" s="73"/>
      <c r="KSW328" s="73"/>
      <c r="KSX328" s="73"/>
      <c r="KSY328" s="73"/>
      <c r="KSZ328" s="73"/>
      <c r="KTA328" s="73"/>
      <c r="KTB328" s="73"/>
      <c r="KTC328" s="73"/>
      <c r="KTD328" s="73"/>
      <c r="KTE328" s="73"/>
      <c r="KTF328" s="73"/>
      <c r="KTG328" s="73"/>
      <c r="KTH328" s="73"/>
      <c r="KTI328" s="73"/>
      <c r="KTJ328" s="73"/>
      <c r="KTK328" s="73"/>
      <c r="KTL328" s="73"/>
      <c r="KTM328" s="73"/>
      <c r="KTN328" s="73"/>
      <c r="KTO328" s="73"/>
      <c r="KTP328" s="73"/>
      <c r="KTQ328" s="73"/>
      <c r="KTR328" s="73"/>
      <c r="KTS328" s="73"/>
      <c r="KTT328" s="73"/>
      <c r="KTU328" s="73"/>
      <c r="KTV328" s="73"/>
      <c r="KTW328" s="73"/>
      <c r="KTX328" s="73"/>
      <c r="KTY328" s="73"/>
      <c r="KTZ328" s="73"/>
      <c r="KUA328" s="73"/>
      <c r="KUB328" s="73"/>
      <c r="KUC328" s="73"/>
      <c r="KUD328" s="73"/>
      <c r="KUE328" s="73"/>
      <c r="KUF328" s="73"/>
      <c r="KUG328" s="73"/>
      <c r="KUH328" s="73"/>
      <c r="KUI328" s="73"/>
      <c r="KUJ328" s="73"/>
      <c r="KUK328" s="73"/>
      <c r="KUL328" s="73"/>
      <c r="KUM328" s="73"/>
      <c r="KUN328" s="73"/>
      <c r="KUO328" s="73"/>
      <c r="KUP328" s="73"/>
      <c r="KUQ328" s="73"/>
      <c r="KUR328" s="73"/>
      <c r="KUS328" s="73"/>
      <c r="KUT328" s="73"/>
      <c r="KUU328" s="73"/>
      <c r="KUV328" s="73"/>
      <c r="KUW328" s="73"/>
      <c r="KUX328" s="73"/>
      <c r="KUY328" s="73"/>
      <c r="KUZ328" s="73"/>
      <c r="KVA328" s="73"/>
      <c r="KVB328" s="73"/>
      <c r="KVC328" s="73"/>
      <c r="KVD328" s="73"/>
      <c r="KVE328" s="73"/>
      <c r="KVF328" s="73"/>
      <c r="KVG328" s="73"/>
      <c r="KVH328" s="73"/>
      <c r="KVI328" s="73"/>
      <c r="KVJ328" s="73"/>
      <c r="KVK328" s="73"/>
      <c r="KVL328" s="73"/>
      <c r="KVM328" s="73"/>
      <c r="KVN328" s="73"/>
      <c r="KVO328" s="73"/>
      <c r="KVP328" s="73"/>
      <c r="KVQ328" s="73"/>
      <c r="KVR328" s="73"/>
      <c r="KVS328" s="73"/>
      <c r="KVT328" s="73"/>
      <c r="KVU328" s="73"/>
      <c r="KVV328" s="73"/>
      <c r="KVW328" s="73"/>
      <c r="KVX328" s="73"/>
      <c r="KVY328" s="73"/>
      <c r="KVZ328" s="73"/>
      <c r="KWA328" s="73"/>
      <c r="KWB328" s="73"/>
      <c r="KWC328" s="73"/>
      <c r="KWD328" s="73"/>
      <c r="KWE328" s="73"/>
      <c r="KWF328" s="73"/>
      <c r="KWG328" s="73"/>
      <c r="KWH328" s="73"/>
      <c r="KWI328" s="73"/>
      <c r="KWJ328" s="73"/>
      <c r="KWK328" s="73"/>
      <c r="KWL328" s="73"/>
      <c r="KWM328" s="73"/>
      <c r="KWN328" s="73"/>
      <c r="KWO328" s="73"/>
      <c r="KWP328" s="73"/>
      <c r="KWQ328" s="73"/>
      <c r="KWR328" s="73"/>
      <c r="KWS328" s="73"/>
      <c r="KWT328" s="73"/>
      <c r="KWU328" s="73"/>
      <c r="KWV328" s="73"/>
      <c r="KWW328" s="73"/>
      <c r="KWX328" s="73"/>
      <c r="KWY328" s="73"/>
      <c r="KWZ328" s="73"/>
      <c r="KXA328" s="73"/>
      <c r="KXB328" s="73"/>
      <c r="KXC328" s="73"/>
      <c r="KXD328" s="73"/>
      <c r="KXE328" s="73"/>
      <c r="KXF328" s="73"/>
      <c r="KXG328" s="73"/>
      <c r="KXH328" s="73"/>
      <c r="KXI328" s="73"/>
      <c r="KXJ328" s="73"/>
      <c r="KXK328" s="73"/>
      <c r="KXL328" s="73"/>
      <c r="KXM328" s="73"/>
      <c r="KXN328" s="73"/>
      <c r="KXO328" s="73"/>
      <c r="KXP328" s="73"/>
      <c r="KXQ328" s="73"/>
      <c r="KXR328" s="73"/>
      <c r="KXS328" s="73"/>
      <c r="KXT328" s="73"/>
      <c r="KXU328" s="73"/>
      <c r="KXV328" s="73"/>
      <c r="KXW328" s="73"/>
      <c r="KXX328" s="73"/>
      <c r="KXY328" s="73"/>
      <c r="KXZ328" s="73"/>
      <c r="KYA328" s="73"/>
      <c r="KYB328" s="73"/>
      <c r="KYC328" s="73"/>
      <c r="KYD328" s="73"/>
      <c r="KYE328" s="73"/>
      <c r="KYF328" s="73"/>
      <c r="KYG328" s="73"/>
      <c r="KYH328" s="73"/>
      <c r="KYI328" s="73"/>
      <c r="KYJ328" s="73"/>
      <c r="KYK328" s="73"/>
      <c r="KYL328" s="73"/>
      <c r="KYM328" s="73"/>
      <c r="KYN328" s="73"/>
      <c r="KYO328" s="73"/>
      <c r="KYP328" s="73"/>
      <c r="KYQ328" s="73"/>
      <c r="KYR328" s="73"/>
      <c r="KYS328" s="73"/>
      <c r="KYT328" s="73"/>
      <c r="KYU328" s="73"/>
      <c r="KYV328" s="73"/>
      <c r="KYW328" s="73"/>
      <c r="KYX328" s="73"/>
      <c r="KYY328" s="73"/>
      <c r="KYZ328" s="73"/>
      <c r="KZA328" s="73"/>
      <c r="KZB328" s="73"/>
      <c r="KZC328" s="73"/>
      <c r="KZD328" s="73"/>
      <c r="KZE328" s="73"/>
      <c r="KZF328" s="73"/>
      <c r="KZG328" s="73"/>
      <c r="KZH328" s="73"/>
      <c r="KZI328" s="73"/>
      <c r="KZJ328" s="73"/>
      <c r="KZK328" s="73"/>
      <c r="KZL328" s="73"/>
      <c r="KZM328" s="73"/>
      <c r="KZN328" s="73"/>
      <c r="KZO328" s="73"/>
      <c r="KZP328" s="73"/>
      <c r="KZQ328" s="73"/>
      <c r="KZR328" s="73"/>
      <c r="KZS328" s="73"/>
      <c r="KZT328" s="73"/>
      <c r="KZU328" s="73"/>
      <c r="KZV328" s="73"/>
      <c r="KZW328" s="73"/>
      <c r="KZX328" s="73"/>
      <c r="KZY328" s="73"/>
      <c r="KZZ328" s="73"/>
      <c r="LAA328" s="73"/>
      <c r="LAB328" s="73"/>
      <c r="LAC328" s="73"/>
      <c r="LAD328" s="73"/>
      <c r="LAE328" s="73"/>
      <c r="LAF328" s="73"/>
      <c r="LAG328" s="73"/>
      <c r="LAH328" s="73"/>
      <c r="LAI328" s="73"/>
      <c r="LAJ328" s="73"/>
      <c r="LAK328" s="73"/>
      <c r="LAL328" s="73"/>
      <c r="LAM328" s="73"/>
      <c r="LAN328" s="73"/>
      <c r="LAO328" s="73"/>
      <c r="LAP328" s="73"/>
      <c r="LAQ328" s="73"/>
      <c r="LAR328" s="73"/>
      <c r="LAS328" s="73"/>
      <c r="LAT328" s="73"/>
      <c r="LAU328" s="73"/>
      <c r="LAV328" s="73"/>
      <c r="LAW328" s="73"/>
      <c r="LAX328" s="73"/>
      <c r="LAY328" s="73"/>
      <c r="LAZ328" s="73"/>
      <c r="LBA328" s="73"/>
      <c r="LBB328" s="73"/>
      <c r="LBC328" s="73"/>
      <c r="LBD328" s="73"/>
      <c r="LBE328" s="73"/>
      <c r="LBF328" s="73"/>
      <c r="LBG328" s="73"/>
      <c r="LBH328" s="73"/>
      <c r="LBI328" s="73"/>
      <c r="LBJ328" s="73"/>
      <c r="LBK328" s="73"/>
      <c r="LBL328" s="73"/>
      <c r="LBM328" s="73"/>
      <c r="LBN328" s="73"/>
      <c r="LBO328" s="73"/>
      <c r="LBP328" s="73"/>
      <c r="LBQ328" s="73"/>
      <c r="LBR328" s="73"/>
      <c r="LBS328" s="73"/>
      <c r="LBT328" s="73"/>
      <c r="LBU328" s="73"/>
      <c r="LBV328" s="73"/>
      <c r="LBW328" s="73"/>
      <c r="LBX328" s="73"/>
      <c r="LBY328" s="73"/>
      <c r="LBZ328" s="73"/>
      <c r="LCA328" s="73"/>
      <c r="LCB328" s="73"/>
      <c r="LCC328" s="73"/>
      <c r="LCD328" s="73"/>
      <c r="LCE328" s="73"/>
      <c r="LCF328" s="73"/>
      <c r="LCG328" s="73"/>
      <c r="LCH328" s="73"/>
      <c r="LCI328" s="73"/>
      <c r="LCJ328" s="73"/>
      <c r="LCK328" s="73"/>
      <c r="LCL328" s="73"/>
      <c r="LCM328" s="73"/>
      <c r="LCN328" s="73"/>
      <c r="LCO328" s="73"/>
      <c r="LCP328" s="73"/>
      <c r="LCQ328" s="73"/>
      <c r="LCR328" s="73"/>
      <c r="LCS328" s="73"/>
      <c r="LCT328" s="73"/>
      <c r="LCU328" s="73"/>
      <c r="LCV328" s="73"/>
      <c r="LCW328" s="73"/>
      <c r="LCX328" s="73"/>
      <c r="LCY328" s="73"/>
      <c r="LCZ328" s="73"/>
      <c r="LDA328" s="73"/>
      <c r="LDB328" s="73"/>
      <c r="LDC328" s="73"/>
      <c r="LDD328" s="73"/>
      <c r="LDE328" s="73"/>
      <c r="LDF328" s="73"/>
      <c r="LDG328" s="73"/>
      <c r="LDH328" s="73"/>
      <c r="LDI328" s="73"/>
      <c r="LDJ328" s="73"/>
      <c r="LDK328" s="73"/>
      <c r="LDL328" s="73"/>
      <c r="LDM328" s="73"/>
      <c r="LDN328" s="73"/>
      <c r="LDO328" s="73"/>
      <c r="LDP328" s="73"/>
      <c r="LDQ328" s="73"/>
      <c r="LDR328" s="73"/>
      <c r="LDS328" s="73"/>
      <c r="LDT328" s="73"/>
      <c r="LDU328" s="73"/>
      <c r="LDV328" s="73"/>
      <c r="LDW328" s="73"/>
      <c r="LDX328" s="73"/>
      <c r="LDY328" s="73"/>
      <c r="LDZ328" s="73"/>
      <c r="LEA328" s="73"/>
      <c r="LEB328" s="73"/>
      <c r="LEC328" s="73"/>
      <c r="LED328" s="73"/>
      <c r="LEE328" s="73"/>
      <c r="LEF328" s="73"/>
      <c r="LEG328" s="73"/>
      <c r="LEH328" s="73"/>
      <c r="LEI328" s="73"/>
      <c r="LEJ328" s="73"/>
      <c r="LEK328" s="73"/>
      <c r="LEL328" s="73"/>
      <c r="LEM328" s="73"/>
      <c r="LEN328" s="73"/>
      <c r="LEO328" s="73"/>
      <c r="LEP328" s="73"/>
      <c r="LEQ328" s="73"/>
      <c r="LER328" s="73"/>
      <c r="LES328" s="73"/>
      <c r="LET328" s="73"/>
      <c r="LEU328" s="73"/>
      <c r="LEV328" s="73"/>
      <c r="LEW328" s="73"/>
      <c r="LEX328" s="73"/>
      <c r="LEY328" s="73"/>
      <c r="LEZ328" s="73"/>
      <c r="LFA328" s="73"/>
      <c r="LFB328" s="73"/>
      <c r="LFC328" s="73"/>
      <c r="LFD328" s="73"/>
      <c r="LFE328" s="73"/>
      <c r="LFF328" s="73"/>
      <c r="LFG328" s="73"/>
      <c r="LFH328" s="73"/>
      <c r="LFI328" s="73"/>
      <c r="LFJ328" s="73"/>
      <c r="LFK328" s="73"/>
      <c r="LFL328" s="73"/>
      <c r="LFM328" s="73"/>
      <c r="LFN328" s="73"/>
      <c r="LFO328" s="73"/>
      <c r="LFP328" s="73"/>
      <c r="LFQ328" s="73"/>
      <c r="LFR328" s="73"/>
      <c r="LFS328" s="73"/>
      <c r="LFT328" s="73"/>
      <c r="LFU328" s="73"/>
      <c r="LFV328" s="73"/>
      <c r="LFW328" s="73"/>
      <c r="LFX328" s="73"/>
      <c r="LFY328" s="73"/>
      <c r="LFZ328" s="73"/>
      <c r="LGA328" s="73"/>
      <c r="LGB328" s="73"/>
      <c r="LGC328" s="73"/>
      <c r="LGD328" s="73"/>
      <c r="LGE328" s="73"/>
      <c r="LGF328" s="73"/>
      <c r="LGG328" s="73"/>
      <c r="LGH328" s="73"/>
      <c r="LGI328" s="73"/>
      <c r="LGJ328" s="73"/>
      <c r="LGK328" s="73"/>
      <c r="LGL328" s="73"/>
      <c r="LGM328" s="73"/>
      <c r="LGN328" s="73"/>
      <c r="LGO328" s="73"/>
      <c r="LGP328" s="73"/>
      <c r="LGQ328" s="73"/>
      <c r="LGR328" s="73"/>
      <c r="LGS328" s="73"/>
      <c r="LGT328" s="73"/>
      <c r="LGU328" s="73"/>
      <c r="LGV328" s="73"/>
      <c r="LGW328" s="73"/>
      <c r="LGX328" s="73"/>
      <c r="LGY328" s="73"/>
      <c r="LGZ328" s="73"/>
      <c r="LHA328" s="73"/>
      <c r="LHB328" s="73"/>
      <c r="LHC328" s="73"/>
      <c r="LHD328" s="73"/>
      <c r="LHE328" s="73"/>
      <c r="LHF328" s="73"/>
      <c r="LHG328" s="73"/>
      <c r="LHH328" s="73"/>
      <c r="LHI328" s="73"/>
      <c r="LHJ328" s="73"/>
      <c r="LHK328" s="73"/>
      <c r="LHL328" s="73"/>
      <c r="LHM328" s="73"/>
      <c r="LHN328" s="73"/>
      <c r="LHO328" s="73"/>
      <c r="LHP328" s="73"/>
      <c r="LHQ328" s="73"/>
      <c r="LHR328" s="73"/>
      <c r="LHS328" s="73"/>
      <c r="LHT328" s="73"/>
      <c r="LHU328" s="73"/>
      <c r="LHV328" s="73"/>
      <c r="LHW328" s="73"/>
      <c r="LHX328" s="73"/>
      <c r="LHY328" s="73"/>
      <c r="LHZ328" s="73"/>
      <c r="LIA328" s="73"/>
      <c r="LIB328" s="73"/>
      <c r="LIC328" s="73"/>
      <c r="LID328" s="73"/>
      <c r="LIE328" s="73"/>
      <c r="LIF328" s="73"/>
      <c r="LIG328" s="73"/>
      <c r="LIH328" s="73"/>
      <c r="LII328" s="73"/>
      <c r="LIJ328" s="73"/>
      <c r="LIK328" s="73"/>
      <c r="LIL328" s="73"/>
      <c r="LIM328" s="73"/>
      <c r="LIN328" s="73"/>
      <c r="LIO328" s="73"/>
      <c r="LIP328" s="73"/>
      <c r="LIQ328" s="73"/>
      <c r="LIR328" s="73"/>
      <c r="LIS328" s="73"/>
      <c r="LIT328" s="73"/>
      <c r="LIU328" s="73"/>
      <c r="LIV328" s="73"/>
      <c r="LIW328" s="73"/>
      <c r="LIX328" s="73"/>
      <c r="LIY328" s="73"/>
      <c r="LIZ328" s="73"/>
      <c r="LJA328" s="73"/>
      <c r="LJB328" s="73"/>
      <c r="LJC328" s="73"/>
      <c r="LJD328" s="73"/>
      <c r="LJE328" s="73"/>
      <c r="LJF328" s="73"/>
      <c r="LJG328" s="73"/>
      <c r="LJH328" s="73"/>
      <c r="LJI328" s="73"/>
      <c r="LJJ328" s="73"/>
      <c r="LJK328" s="73"/>
      <c r="LJL328" s="73"/>
      <c r="LJM328" s="73"/>
      <c r="LJN328" s="73"/>
      <c r="LJO328" s="73"/>
      <c r="LJP328" s="73"/>
      <c r="LJQ328" s="73"/>
      <c r="LJR328" s="73"/>
      <c r="LJS328" s="73"/>
      <c r="LJT328" s="73"/>
      <c r="LJU328" s="73"/>
      <c r="LJV328" s="73"/>
      <c r="LJW328" s="73"/>
      <c r="LJX328" s="73"/>
      <c r="LJY328" s="73"/>
      <c r="LJZ328" s="73"/>
      <c r="LKA328" s="73"/>
      <c r="LKB328" s="73"/>
      <c r="LKC328" s="73"/>
      <c r="LKD328" s="73"/>
      <c r="LKE328" s="73"/>
      <c r="LKF328" s="73"/>
      <c r="LKG328" s="73"/>
      <c r="LKH328" s="73"/>
      <c r="LKI328" s="73"/>
      <c r="LKJ328" s="73"/>
      <c r="LKK328" s="73"/>
      <c r="LKL328" s="73"/>
      <c r="LKM328" s="73"/>
      <c r="LKN328" s="73"/>
      <c r="LKO328" s="73"/>
      <c r="LKP328" s="73"/>
      <c r="LKQ328" s="73"/>
      <c r="LKR328" s="73"/>
      <c r="LKS328" s="73"/>
      <c r="LKT328" s="73"/>
      <c r="LKU328" s="73"/>
      <c r="LKV328" s="73"/>
      <c r="LKW328" s="73"/>
      <c r="LKX328" s="73"/>
      <c r="LKY328" s="73"/>
      <c r="LKZ328" s="73"/>
      <c r="LLA328" s="73"/>
      <c r="LLB328" s="73"/>
      <c r="LLC328" s="73"/>
      <c r="LLD328" s="73"/>
      <c r="LLE328" s="73"/>
      <c r="LLF328" s="73"/>
      <c r="LLG328" s="73"/>
      <c r="LLH328" s="73"/>
      <c r="LLI328" s="73"/>
      <c r="LLJ328" s="73"/>
      <c r="LLK328" s="73"/>
      <c r="LLL328" s="73"/>
      <c r="LLM328" s="73"/>
      <c r="LLN328" s="73"/>
      <c r="LLO328" s="73"/>
      <c r="LLP328" s="73"/>
      <c r="LLQ328" s="73"/>
      <c r="LLR328" s="73"/>
      <c r="LLS328" s="73"/>
      <c r="LLT328" s="73"/>
      <c r="LLU328" s="73"/>
      <c r="LLV328" s="73"/>
      <c r="LLW328" s="73"/>
      <c r="LLX328" s="73"/>
      <c r="LLY328" s="73"/>
      <c r="LLZ328" s="73"/>
      <c r="LMA328" s="73"/>
      <c r="LMB328" s="73"/>
      <c r="LMC328" s="73"/>
      <c r="LMD328" s="73"/>
      <c r="LME328" s="73"/>
      <c r="LMF328" s="73"/>
      <c r="LMG328" s="73"/>
      <c r="LMH328" s="73"/>
      <c r="LMI328" s="73"/>
      <c r="LMJ328" s="73"/>
      <c r="LMK328" s="73"/>
      <c r="LML328" s="73"/>
      <c r="LMM328" s="73"/>
      <c r="LMN328" s="73"/>
      <c r="LMO328" s="73"/>
      <c r="LMP328" s="73"/>
      <c r="LMQ328" s="73"/>
      <c r="LMR328" s="73"/>
      <c r="LMS328" s="73"/>
      <c r="LMT328" s="73"/>
      <c r="LMU328" s="73"/>
      <c r="LMV328" s="73"/>
      <c r="LMW328" s="73"/>
      <c r="LMX328" s="73"/>
      <c r="LMY328" s="73"/>
      <c r="LMZ328" s="73"/>
      <c r="LNA328" s="73"/>
      <c r="LNB328" s="73"/>
      <c r="LNC328" s="73"/>
      <c r="LND328" s="73"/>
      <c r="LNE328" s="73"/>
      <c r="LNF328" s="73"/>
      <c r="LNG328" s="73"/>
      <c r="LNH328" s="73"/>
      <c r="LNI328" s="73"/>
      <c r="LNJ328" s="73"/>
      <c r="LNK328" s="73"/>
      <c r="LNL328" s="73"/>
      <c r="LNM328" s="73"/>
      <c r="LNN328" s="73"/>
      <c r="LNO328" s="73"/>
      <c r="LNP328" s="73"/>
      <c r="LNQ328" s="73"/>
      <c r="LNR328" s="73"/>
      <c r="LNS328" s="73"/>
      <c r="LNT328" s="73"/>
      <c r="LNU328" s="73"/>
      <c r="LNV328" s="73"/>
      <c r="LNW328" s="73"/>
      <c r="LNX328" s="73"/>
      <c r="LNY328" s="73"/>
      <c r="LNZ328" s="73"/>
      <c r="LOA328" s="73"/>
      <c r="LOB328" s="73"/>
      <c r="LOC328" s="73"/>
      <c r="LOD328" s="73"/>
      <c r="LOE328" s="73"/>
      <c r="LOF328" s="73"/>
      <c r="LOG328" s="73"/>
      <c r="LOH328" s="73"/>
      <c r="LOI328" s="73"/>
      <c r="LOJ328" s="73"/>
      <c r="LOK328" s="73"/>
      <c r="LOL328" s="73"/>
      <c r="LOM328" s="73"/>
      <c r="LON328" s="73"/>
      <c r="LOO328" s="73"/>
      <c r="LOP328" s="73"/>
      <c r="LOQ328" s="73"/>
      <c r="LOR328" s="73"/>
      <c r="LOS328" s="73"/>
      <c r="LOT328" s="73"/>
      <c r="LOU328" s="73"/>
      <c r="LOV328" s="73"/>
      <c r="LOW328" s="73"/>
      <c r="LOX328" s="73"/>
      <c r="LOY328" s="73"/>
      <c r="LOZ328" s="73"/>
      <c r="LPA328" s="73"/>
      <c r="LPB328" s="73"/>
      <c r="LPC328" s="73"/>
      <c r="LPD328" s="73"/>
      <c r="LPE328" s="73"/>
      <c r="LPF328" s="73"/>
      <c r="LPG328" s="73"/>
      <c r="LPH328" s="73"/>
      <c r="LPI328" s="73"/>
      <c r="LPJ328" s="73"/>
      <c r="LPK328" s="73"/>
      <c r="LPL328" s="73"/>
      <c r="LPM328" s="73"/>
      <c r="LPN328" s="73"/>
      <c r="LPO328" s="73"/>
      <c r="LPP328" s="73"/>
      <c r="LPQ328" s="73"/>
      <c r="LPR328" s="73"/>
      <c r="LPS328" s="73"/>
      <c r="LPT328" s="73"/>
      <c r="LPU328" s="73"/>
      <c r="LPV328" s="73"/>
      <c r="LPW328" s="73"/>
      <c r="LPX328" s="73"/>
      <c r="LPY328" s="73"/>
      <c r="LPZ328" s="73"/>
      <c r="LQA328" s="73"/>
      <c r="LQB328" s="73"/>
      <c r="LQC328" s="73"/>
      <c r="LQD328" s="73"/>
      <c r="LQE328" s="73"/>
      <c r="LQF328" s="73"/>
      <c r="LQG328" s="73"/>
      <c r="LQH328" s="73"/>
      <c r="LQI328" s="73"/>
      <c r="LQJ328" s="73"/>
      <c r="LQK328" s="73"/>
      <c r="LQL328" s="73"/>
      <c r="LQM328" s="73"/>
      <c r="LQN328" s="73"/>
      <c r="LQO328" s="73"/>
      <c r="LQP328" s="73"/>
      <c r="LQQ328" s="73"/>
      <c r="LQR328" s="73"/>
      <c r="LQS328" s="73"/>
      <c r="LQT328" s="73"/>
      <c r="LQU328" s="73"/>
      <c r="LQV328" s="73"/>
      <c r="LQW328" s="73"/>
      <c r="LQX328" s="73"/>
      <c r="LQY328" s="73"/>
      <c r="LQZ328" s="73"/>
      <c r="LRA328" s="73"/>
      <c r="LRB328" s="73"/>
      <c r="LRC328" s="73"/>
      <c r="LRD328" s="73"/>
      <c r="LRE328" s="73"/>
      <c r="LRF328" s="73"/>
      <c r="LRG328" s="73"/>
      <c r="LRH328" s="73"/>
      <c r="LRI328" s="73"/>
      <c r="LRJ328" s="73"/>
      <c r="LRK328" s="73"/>
      <c r="LRL328" s="73"/>
      <c r="LRM328" s="73"/>
      <c r="LRN328" s="73"/>
      <c r="LRO328" s="73"/>
      <c r="LRP328" s="73"/>
      <c r="LRQ328" s="73"/>
      <c r="LRR328" s="73"/>
      <c r="LRS328" s="73"/>
      <c r="LRT328" s="73"/>
      <c r="LRU328" s="73"/>
      <c r="LRV328" s="73"/>
      <c r="LRW328" s="73"/>
      <c r="LRX328" s="73"/>
      <c r="LRY328" s="73"/>
      <c r="LRZ328" s="73"/>
      <c r="LSA328" s="73"/>
      <c r="LSB328" s="73"/>
      <c r="LSC328" s="73"/>
      <c r="LSD328" s="73"/>
      <c r="LSE328" s="73"/>
      <c r="LSF328" s="73"/>
      <c r="LSG328" s="73"/>
      <c r="LSH328" s="73"/>
      <c r="LSI328" s="73"/>
      <c r="LSJ328" s="73"/>
      <c r="LSK328" s="73"/>
      <c r="LSL328" s="73"/>
      <c r="LSM328" s="73"/>
      <c r="LSN328" s="73"/>
      <c r="LSO328" s="73"/>
      <c r="LSP328" s="73"/>
      <c r="LSQ328" s="73"/>
      <c r="LSR328" s="73"/>
      <c r="LSS328" s="73"/>
      <c r="LST328" s="73"/>
      <c r="LSU328" s="73"/>
      <c r="LSV328" s="73"/>
      <c r="LSW328" s="73"/>
      <c r="LSX328" s="73"/>
      <c r="LSY328" s="73"/>
      <c r="LSZ328" s="73"/>
      <c r="LTA328" s="73"/>
      <c r="LTB328" s="73"/>
      <c r="LTC328" s="73"/>
      <c r="LTD328" s="73"/>
      <c r="LTE328" s="73"/>
      <c r="LTF328" s="73"/>
      <c r="LTG328" s="73"/>
      <c r="LTH328" s="73"/>
      <c r="LTI328" s="73"/>
      <c r="LTJ328" s="73"/>
      <c r="LTK328" s="73"/>
      <c r="LTL328" s="73"/>
      <c r="LTM328" s="73"/>
      <c r="LTN328" s="73"/>
      <c r="LTO328" s="73"/>
      <c r="LTP328" s="73"/>
      <c r="LTQ328" s="73"/>
      <c r="LTR328" s="73"/>
      <c r="LTS328" s="73"/>
      <c r="LTT328" s="73"/>
      <c r="LTU328" s="73"/>
      <c r="LTV328" s="73"/>
      <c r="LTW328" s="73"/>
      <c r="LTX328" s="73"/>
      <c r="LTY328" s="73"/>
      <c r="LTZ328" s="73"/>
      <c r="LUA328" s="73"/>
      <c r="LUB328" s="73"/>
      <c r="LUC328" s="73"/>
      <c r="LUD328" s="73"/>
      <c r="LUE328" s="73"/>
      <c r="LUF328" s="73"/>
      <c r="LUG328" s="73"/>
      <c r="LUH328" s="73"/>
      <c r="LUI328" s="73"/>
      <c r="LUJ328" s="73"/>
      <c r="LUK328" s="73"/>
      <c r="LUL328" s="73"/>
      <c r="LUM328" s="73"/>
      <c r="LUN328" s="73"/>
      <c r="LUO328" s="73"/>
      <c r="LUP328" s="73"/>
      <c r="LUQ328" s="73"/>
      <c r="LUR328" s="73"/>
      <c r="LUS328" s="73"/>
      <c r="LUT328" s="73"/>
      <c r="LUU328" s="73"/>
      <c r="LUV328" s="73"/>
      <c r="LUW328" s="73"/>
      <c r="LUX328" s="73"/>
      <c r="LUY328" s="73"/>
      <c r="LUZ328" s="73"/>
      <c r="LVA328" s="73"/>
      <c r="LVB328" s="73"/>
      <c r="LVC328" s="73"/>
      <c r="LVD328" s="73"/>
      <c r="LVE328" s="73"/>
      <c r="LVF328" s="73"/>
      <c r="LVG328" s="73"/>
      <c r="LVH328" s="73"/>
      <c r="LVI328" s="73"/>
      <c r="LVJ328" s="73"/>
      <c r="LVK328" s="73"/>
      <c r="LVL328" s="73"/>
      <c r="LVM328" s="73"/>
      <c r="LVN328" s="73"/>
      <c r="LVO328" s="73"/>
      <c r="LVP328" s="73"/>
      <c r="LVQ328" s="73"/>
      <c r="LVR328" s="73"/>
      <c r="LVS328" s="73"/>
      <c r="LVT328" s="73"/>
      <c r="LVU328" s="73"/>
      <c r="LVV328" s="73"/>
      <c r="LVW328" s="73"/>
      <c r="LVX328" s="73"/>
      <c r="LVY328" s="73"/>
      <c r="LVZ328" s="73"/>
      <c r="LWA328" s="73"/>
      <c r="LWB328" s="73"/>
      <c r="LWC328" s="73"/>
      <c r="LWD328" s="73"/>
      <c r="LWE328" s="73"/>
      <c r="LWF328" s="73"/>
      <c r="LWG328" s="73"/>
      <c r="LWH328" s="73"/>
      <c r="LWI328" s="73"/>
      <c r="LWJ328" s="73"/>
      <c r="LWK328" s="73"/>
      <c r="LWL328" s="73"/>
      <c r="LWM328" s="73"/>
      <c r="LWN328" s="73"/>
      <c r="LWO328" s="73"/>
      <c r="LWP328" s="73"/>
      <c r="LWQ328" s="73"/>
      <c r="LWR328" s="73"/>
      <c r="LWS328" s="73"/>
      <c r="LWT328" s="73"/>
      <c r="LWU328" s="73"/>
      <c r="LWV328" s="73"/>
      <c r="LWW328" s="73"/>
      <c r="LWX328" s="73"/>
      <c r="LWY328" s="73"/>
      <c r="LWZ328" s="73"/>
      <c r="LXA328" s="73"/>
      <c r="LXB328" s="73"/>
      <c r="LXC328" s="73"/>
      <c r="LXD328" s="73"/>
      <c r="LXE328" s="73"/>
      <c r="LXF328" s="73"/>
      <c r="LXG328" s="73"/>
      <c r="LXH328" s="73"/>
      <c r="LXI328" s="73"/>
      <c r="LXJ328" s="73"/>
      <c r="LXK328" s="73"/>
      <c r="LXL328" s="73"/>
      <c r="LXM328" s="73"/>
      <c r="LXN328" s="73"/>
      <c r="LXO328" s="73"/>
      <c r="LXP328" s="73"/>
      <c r="LXQ328" s="73"/>
      <c r="LXR328" s="73"/>
      <c r="LXS328" s="73"/>
      <c r="LXT328" s="73"/>
      <c r="LXU328" s="73"/>
      <c r="LXV328" s="73"/>
      <c r="LXW328" s="73"/>
      <c r="LXX328" s="73"/>
      <c r="LXY328" s="73"/>
      <c r="LXZ328" s="73"/>
      <c r="LYA328" s="73"/>
      <c r="LYB328" s="73"/>
      <c r="LYC328" s="73"/>
      <c r="LYD328" s="73"/>
      <c r="LYE328" s="73"/>
      <c r="LYF328" s="73"/>
      <c r="LYG328" s="73"/>
      <c r="LYH328" s="73"/>
      <c r="LYI328" s="73"/>
      <c r="LYJ328" s="73"/>
      <c r="LYK328" s="73"/>
      <c r="LYL328" s="73"/>
      <c r="LYM328" s="73"/>
      <c r="LYN328" s="73"/>
      <c r="LYO328" s="73"/>
      <c r="LYP328" s="73"/>
      <c r="LYQ328" s="73"/>
      <c r="LYR328" s="73"/>
      <c r="LYS328" s="73"/>
      <c r="LYT328" s="73"/>
      <c r="LYU328" s="73"/>
      <c r="LYV328" s="73"/>
      <c r="LYW328" s="73"/>
      <c r="LYX328" s="73"/>
      <c r="LYY328" s="73"/>
      <c r="LYZ328" s="73"/>
      <c r="LZA328" s="73"/>
      <c r="LZB328" s="73"/>
      <c r="LZC328" s="73"/>
      <c r="LZD328" s="73"/>
      <c r="LZE328" s="73"/>
      <c r="LZF328" s="73"/>
      <c r="LZG328" s="73"/>
      <c r="LZH328" s="73"/>
      <c r="LZI328" s="73"/>
      <c r="LZJ328" s="73"/>
      <c r="LZK328" s="73"/>
      <c r="LZL328" s="73"/>
      <c r="LZM328" s="73"/>
      <c r="LZN328" s="73"/>
      <c r="LZO328" s="73"/>
      <c r="LZP328" s="73"/>
      <c r="LZQ328" s="73"/>
      <c r="LZR328" s="73"/>
      <c r="LZS328" s="73"/>
      <c r="LZT328" s="73"/>
      <c r="LZU328" s="73"/>
      <c r="LZV328" s="73"/>
      <c r="LZW328" s="73"/>
      <c r="LZX328" s="73"/>
      <c r="LZY328" s="73"/>
      <c r="LZZ328" s="73"/>
      <c r="MAA328" s="73"/>
      <c r="MAB328" s="73"/>
      <c r="MAC328" s="73"/>
      <c r="MAD328" s="73"/>
      <c r="MAE328" s="73"/>
      <c r="MAF328" s="73"/>
      <c r="MAG328" s="73"/>
      <c r="MAH328" s="73"/>
      <c r="MAI328" s="73"/>
      <c r="MAJ328" s="73"/>
      <c r="MAK328" s="73"/>
      <c r="MAL328" s="73"/>
      <c r="MAM328" s="73"/>
      <c r="MAN328" s="73"/>
      <c r="MAO328" s="73"/>
      <c r="MAP328" s="73"/>
      <c r="MAQ328" s="73"/>
      <c r="MAR328" s="73"/>
      <c r="MAS328" s="73"/>
      <c r="MAT328" s="73"/>
      <c r="MAU328" s="73"/>
      <c r="MAV328" s="73"/>
      <c r="MAW328" s="73"/>
      <c r="MAX328" s="73"/>
      <c r="MAY328" s="73"/>
      <c r="MAZ328" s="73"/>
      <c r="MBA328" s="73"/>
      <c r="MBB328" s="73"/>
      <c r="MBC328" s="73"/>
      <c r="MBD328" s="73"/>
      <c r="MBE328" s="73"/>
      <c r="MBF328" s="73"/>
      <c r="MBG328" s="73"/>
      <c r="MBH328" s="73"/>
      <c r="MBI328" s="73"/>
      <c r="MBJ328" s="73"/>
      <c r="MBK328" s="73"/>
      <c r="MBL328" s="73"/>
      <c r="MBM328" s="73"/>
      <c r="MBN328" s="73"/>
      <c r="MBO328" s="73"/>
      <c r="MBP328" s="73"/>
      <c r="MBQ328" s="73"/>
      <c r="MBR328" s="73"/>
      <c r="MBS328" s="73"/>
      <c r="MBT328" s="73"/>
      <c r="MBU328" s="73"/>
      <c r="MBV328" s="73"/>
      <c r="MBW328" s="73"/>
      <c r="MBX328" s="73"/>
      <c r="MBY328" s="73"/>
      <c r="MBZ328" s="73"/>
      <c r="MCA328" s="73"/>
      <c r="MCB328" s="73"/>
      <c r="MCC328" s="73"/>
      <c r="MCD328" s="73"/>
      <c r="MCE328" s="73"/>
      <c r="MCF328" s="73"/>
      <c r="MCG328" s="73"/>
      <c r="MCH328" s="73"/>
      <c r="MCI328" s="73"/>
      <c r="MCJ328" s="73"/>
      <c r="MCK328" s="73"/>
      <c r="MCL328" s="73"/>
      <c r="MCM328" s="73"/>
      <c r="MCN328" s="73"/>
      <c r="MCO328" s="73"/>
      <c r="MCP328" s="73"/>
      <c r="MCQ328" s="73"/>
      <c r="MCR328" s="73"/>
      <c r="MCS328" s="73"/>
      <c r="MCT328" s="73"/>
      <c r="MCU328" s="73"/>
      <c r="MCV328" s="73"/>
      <c r="MCW328" s="73"/>
      <c r="MCX328" s="73"/>
      <c r="MCY328" s="73"/>
      <c r="MCZ328" s="73"/>
      <c r="MDA328" s="73"/>
      <c r="MDB328" s="73"/>
      <c r="MDC328" s="73"/>
      <c r="MDD328" s="73"/>
      <c r="MDE328" s="73"/>
      <c r="MDF328" s="73"/>
      <c r="MDG328" s="73"/>
      <c r="MDH328" s="73"/>
      <c r="MDI328" s="73"/>
      <c r="MDJ328" s="73"/>
      <c r="MDK328" s="73"/>
      <c r="MDL328" s="73"/>
      <c r="MDM328" s="73"/>
      <c r="MDN328" s="73"/>
      <c r="MDO328" s="73"/>
      <c r="MDP328" s="73"/>
      <c r="MDQ328" s="73"/>
      <c r="MDR328" s="73"/>
      <c r="MDS328" s="73"/>
      <c r="MDT328" s="73"/>
      <c r="MDU328" s="73"/>
      <c r="MDV328" s="73"/>
      <c r="MDW328" s="73"/>
      <c r="MDX328" s="73"/>
      <c r="MDY328" s="73"/>
      <c r="MDZ328" s="73"/>
      <c r="MEA328" s="73"/>
      <c r="MEB328" s="73"/>
      <c r="MEC328" s="73"/>
      <c r="MED328" s="73"/>
      <c r="MEE328" s="73"/>
      <c r="MEF328" s="73"/>
      <c r="MEG328" s="73"/>
      <c r="MEH328" s="73"/>
      <c r="MEI328" s="73"/>
      <c r="MEJ328" s="73"/>
      <c r="MEK328" s="73"/>
      <c r="MEL328" s="73"/>
      <c r="MEM328" s="73"/>
      <c r="MEN328" s="73"/>
      <c r="MEO328" s="73"/>
      <c r="MEP328" s="73"/>
      <c r="MEQ328" s="73"/>
      <c r="MER328" s="73"/>
      <c r="MES328" s="73"/>
      <c r="MET328" s="73"/>
      <c r="MEU328" s="73"/>
      <c r="MEV328" s="73"/>
      <c r="MEW328" s="73"/>
      <c r="MEX328" s="73"/>
      <c r="MEY328" s="73"/>
      <c r="MEZ328" s="73"/>
      <c r="MFA328" s="73"/>
      <c r="MFB328" s="73"/>
      <c r="MFC328" s="73"/>
      <c r="MFD328" s="73"/>
      <c r="MFE328" s="73"/>
      <c r="MFF328" s="73"/>
      <c r="MFG328" s="73"/>
      <c r="MFH328" s="73"/>
      <c r="MFI328" s="73"/>
      <c r="MFJ328" s="73"/>
      <c r="MFK328" s="73"/>
      <c r="MFL328" s="73"/>
      <c r="MFM328" s="73"/>
      <c r="MFN328" s="73"/>
      <c r="MFO328" s="73"/>
      <c r="MFP328" s="73"/>
      <c r="MFQ328" s="73"/>
      <c r="MFR328" s="73"/>
      <c r="MFS328" s="73"/>
      <c r="MFT328" s="73"/>
      <c r="MFU328" s="73"/>
      <c r="MFV328" s="73"/>
      <c r="MFW328" s="73"/>
      <c r="MFX328" s="73"/>
      <c r="MFY328" s="73"/>
      <c r="MFZ328" s="73"/>
      <c r="MGA328" s="73"/>
      <c r="MGB328" s="73"/>
      <c r="MGC328" s="73"/>
      <c r="MGD328" s="73"/>
      <c r="MGE328" s="73"/>
      <c r="MGF328" s="73"/>
      <c r="MGG328" s="73"/>
      <c r="MGH328" s="73"/>
      <c r="MGI328" s="73"/>
      <c r="MGJ328" s="73"/>
      <c r="MGK328" s="73"/>
      <c r="MGL328" s="73"/>
      <c r="MGM328" s="73"/>
      <c r="MGN328" s="73"/>
      <c r="MGO328" s="73"/>
      <c r="MGP328" s="73"/>
      <c r="MGQ328" s="73"/>
      <c r="MGR328" s="73"/>
      <c r="MGS328" s="73"/>
      <c r="MGT328" s="73"/>
      <c r="MGU328" s="73"/>
      <c r="MGV328" s="73"/>
      <c r="MGW328" s="73"/>
      <c r="MGX328" s="73"/>
      <c r="MGY328" s="73"/>
      <c r="MGZ328" s="73"/>
      <c r="MHA328" s="73"/>
      <c r="MHB328" s="73"/>
      <c r="MHC328" s="73"/>
      <c r="MHD328" s="73"/>
      <c r="MHE328" s="73"/>
      <c r="MHF328" s="73"/>
      <c r="MHG328" s="73"/>
      <c r="MHH328" s="73"/>
      <c r="MHI328" s="73"/>
      <c r="MHJ328" s="73"/>
      <c r="MHK328" s="73"/>
      <c r="MHL328" s="73"/>
      <c r="MHM328" s="73"/>
      <c r="MHN328" s="73"/>
      <c r="MHO328" s="73"/>
      <c r="MHP328" s="73"/>
      <c r="MHQ328" s="73"/>
      <c r="MHR328" s="73"/>
      <c r="MHS328" s="73"/>
      <c r="MHT328" s="73"/>
      <c r="MHU328" s="73"/>
      <c r="MHV328" s="73"/>
      <c r="MHW328" s="73"/>
      <c r="MHX328" s="73"/>
      <c r="MHY328" s="73"/>
      <c r="MHZ328" s="73"/>
      <c r="MIA328" s="73"/>
      <c r="MIB328" s="73"/>
      <c r="MIC328" s="73"/>
      <c r="MID328" s="73"/>
      <c r="MIE328" s="73"/>
      <c r="MIF328" s="73"/>
      <c r="MIG328" s="73"/>
      <c r="MIH328" s="73"/>
      <c r="MII328" s="73"/>
      <c r="MIJ328" s="73"/>
      <c r="MIK328" s="73"/>
      <c r="MIL328" s="73"/>
      <c r="MIM328" s="73"/>
      <c r="MIN328" s="73"/>
      <c r="MIO328" s="73"/>
      <c r="MIP328" s="73"/>
      <c r="MIQ328" s="73"/>
      <c r="MIR328" s="73"/>
      <c r="MIS328" s="73"/>
      <c r="MIT328" s="73"/>
      <c r="MIU328" s="73"/>
      <c r="MIV328" s="73"/>
      <c r="MIW328" s="73"/>
      <c r="MIX328" s="73"/>
      <c r="MIY328" s="73"/>
      <c r="MIZ328" s="73"/>
      <c r="MJA328" s="73"/>
      <c r="MJB328" s="73"/>
      <c r="MJC328" s="73"/>
      <c r="MJD328" s="73"/>
      <c r="MJE328" s="73"/>
      <c r="MJF328" s="73"/>
      <c r="MJG328" s="73"/>
      <c r="MJH328" s="73"/>
      <c r="MJI328" s="73"/>
      <c r="MJJ328" s="73"/>
      <c r="MJK328" s="73"/>
      <c r="MJL328" s="73"/>
      <c r="MJM328" s="73"/>
      <c r="MJN328" s="73"/>
      <c r="MJO328" s="73"/>
      <c r="MJP328" s="73"/>
      <c r="MJQ328" s="73"/>
      <c r="MJR328" s="73"/>
      <c r="MJS328" s="73"/>
      <c r="MJT328" s="73"/>
      <c r="MJU328" s="73"/>
      <c r="MJV328" s="73"/>
      <c r="MJW328" s="73"/>
      <c r="MJX328" s="73"/>
      <c r="MJY328" s="73"/>
      <c r="MJZ328" s="73"/>
      <c r="MKA328" s="73"/>
      <c r="MKB328" s="73"/>
      <c r="MKC328" s="73"/>
      <c r="MKD328" s="73"/>
      <c r="MKE328" s="73"/>
      <c r="MKF328" s="73"/>
      <c r="MKG328" s="73"/>
      <c r="MKH328" s="73"/>
      <c r="MKI328" s="73"/>
      <c r="MKJ328" s="73"/>
      <c r="MKK328" s="73"/>
      <c r="MKL328" s="73"/>
      <c r="MKM328" s="73"/>
      <c r="MKN328" s="73"/>
      <c r="MKO328" s="73"/>
      <c r="MKP328" s="73"/>
      <c r="MKQ328" s="73"/>
      <c r="MKR328" s="73"/>
      <c r="MKS328" s="73"/>
      <c r="MKT328" s="73"/>
      <c r="MKU328" s="73"/>
      <c r="MKV328" s="73"/>
      <c r="MKW328" s="73"/>
      <c r="MKX328" s="73"/>
      <c r="MKY328" s="73"/>
      <c r="MKZ328" s="73"/>
      <c r="MLA328" s="73"/>
      <c r="MLB328" s="73"/>
      <c r="MLC328" s="73"/>
      <c r="MLD328" s="73"/>
      <c r="MLE328" s="73"/>
      <c r="MLF328" s="73"/>
      <c r="MLG328" s="73"/>
      <c r="MLH328" s="73"/>
      <c r="MLI328" s="73"/>
      <c r="MLJ328" s="73"/>
      <c r="MLK328" s="73"/>
      <c r="MLL328" s="73"/>
      <c r="MLM328" s="73"/>
      <c r="MLN328" s="73"/>
      <c r="MLO328" s="73"/>
      <c r="MLP328" s="73"/>
      <c r="MLQ328" s="73"/>
      <c r="MLR328" s="73"/>
      <c r="MLS328" s="73"/>
      <c r="MLT328" s="73"/>
      <c r="MLU328" s="73"/>
      <c r="MLV328" s="73"/>
      <c r="MLW328" s="73"/>
      <c r="MLX328" s="73"/>
      <c r="MLY328" s="73"/>
      <c r="MLZ328" s="73"/>
      <c r="MMA328" s="73"/>
      <c r="MMB328" s="73"/>
      <c r="MMC328" s="73"/>
      <c r="MMD328" s="73"/>
      <c r="MME328" s="73"/>
      <c r="MMF328" s="73"/>
      <c r="MMG328" s="73"/>
      <c r="MMH328" s="73"/>
      <c r="MMI328" s="73"/>
      <c r="MMJ328" s="73"/>
      <c r="MMK328" s="73"/>
      <c r="MML328" s="73"/>
      <c r="MMM328" s="73"/>
      <c r="MMN328" s="73"/>
      <c r="MMO328" s="73"/>
      <c r="MMP328" s="73"/>
      <c r="MMQ328" s="73"/>
      <c r="MMR328" s="73"/>
      <c r="MMS328" s="73"/>
      <c r="MMT328" s="73"/>
      <c r="MMU328" s="73"/>
      <c r="MMV328" s="73"/>
      <c r="MMW328" s="73"/>
      <c r="MMX328" s="73"/>
      <c r="MMY328" s="73"/>
      <c r="MMZ328" s="73"/>
      <c r="MNA328" s="73"/>
      <c r="MNB328" s="73"/>
      <c r="MNC328" s="73"/>
      <c r="MND328" s="73"/>
      <c r="MNE328" s="73"/>
      <c r="MNF328" s="73"/>
      <c r="MNG328" s="73"/>
      <c r="MNH328" s="73"/>
      <c r="MNI328" s="73"/>
      <c r="MNJ328" s="73"/>
      <c r="MNK328" s="73"/>
      <c r="MNL328" s="73"/>
      <c r="MNM328" s="73"/>
      <c r="MNN328" s="73"/>
      <c r="MNO328" s="73"/>
      <c r="MNP328" s="73"/>
      <c r="MNQ328" s="73"/>
      <c r="MNR328" s="73"/>
      <c r="MNS328" s="73"/>
      <c r="MNT328" s="73"/>
      <c r="MNU328" s="73"/>
      <c r="MNV328" s="73"/>
      <c r="MNW328" s="73"/>
      <c r="MNX328" s="73"/>
      <c r="MNY328" s="73"/>
      <c r="MNZ328" s="73"/>
      <c r="MOA328" s="73"/>
      <c r="MOB328" s="73"/>
      <c r="MOC328" s="73"/>
      <c r="MOD328" s="73"/>
      <c r="MOE328" s="73"/>
      <c r="MOF328" s="73"/>
      <c r="MOG328" s="73"/>
      <c r="MOH328" s="73"/>
      <c r="MOI328" s="73"/>
      <c r="MOJ328" s="73"/>
      <c r="MOK328" s="73"/>
      <c r="MOL328" s="73"/>
      <c r="MOM328" s="73"/>
      <c r="MON328" s="73"/>
      <c r="MOO328" s="73"/>
      <c r="MOP328" s="73"/>
      <c r="MOQ328" s="73"/>
      <c r="MOR328" s="73"/>
      <c r="MOS328" s="73"/>
      <c r="MOT328" s="73"/>
      <c r="MOU328" s="73"/>
      <c r="MOV328" s="73"/>
      <c r="MOW328" s="73"/>
      <c r="MOX328" s="73"/>
      <c r="MOY328" s="73"/>
      <c r="MOZ328" s="73"/>
      <c r="MPA328" s="73"/>
      <c r="MPB328" s="73"/>
      <c r="MPC328" s="73"/>
      <c r="MPD328" s="73"/>
      <c r="MPE328" s="73"/>
      <c r="MPF328" s="73"/>
      <c r="MPG328" s="73"/>
      <c r="MPH328" s="73"/>
      <c r="MPI328" s="73"/>
      <c r="MPJ328" s="73"/>
      <c r="MPK328" s="73"/>
      <c r="MPL328" s="73"/>
      <c r="MPM328" s="73"/>
      <c r="MPN328" s="73"/>
      <c r="MPO328" s="73"/>
      <c r="MPP328" s="73"/>
      <c r="MPQ328" s="73"/>
      <c r="MPR328" s="73"/>
      <c r="MPS328" s="73"/>
      <c r="MPT328" s="73"/>
      <c r="MPU328" s="73"/>
      <c r="MPV328" s="73"/>
      <c r="MPW328" s="73"/>
      <c r="MPX328" s="73"/>
      <c r="MPY328" s="73"/>
      <c r="MPZ328" s="73"/>
      <c r="MQA328" s="73"/>
      <c r="MQB328" s="73"/>
      <c r="MQC328" s="73"/>
      <c r="MQD328" s="73"/>
      <c r="MQE328" s="73"/>
      <c r="MQF328" s="73"/>
      <c r="MQG328" s="73"/>
      <c r="MQH328" s="73"/>
      <c r="MQI328" s="73"/>
      <c r="MQJ328" s="73"/>
      <c r="MQK328" s="73"/>
      <c r="MQL328" s="73"/>
      <c r="MQM328" s="73"/>
      <c r="MQN328" s="73"/>
      <c r="MQO328" s="73"/>
      <c r="MQP328" s="73"/>
      <c r="MQQ328" s="73"/>
      <c r="MQR328" s="73"/>
      <c r="MQS328" s="73"/>
      <c r="MQT328" s="73"/>
      <c r="MQU328" s="73"/>
      <c r="MQV328" s="73"/>
      <c r="MQW328" s="73"/>
      <c r="MQX328" s="73"/>
      <c r="MQY328" s="73"/>
      <c r="MQZ328" s="73"/>
      <c r="MRA328" s="73"/>
      <c r="MRB328" s="73"/>
      <c r="MRC328" s="73"/>
      <c r="MRD328" s="73"/>
      <c r="MRE328" s="73"/>
      <c r="MRF328" s="73"/>
      <c r="MRG328" s="73"/>
      <c r="MRH328" s="73"/>
      <c r="MRI328" s="73"/>
      <c r="MRJ328" s="73"/>
      <c r="MRK328" s="73"/>
      <c r="MRL328" s="73"/>
      <c r="MRM328" s="73"/>
      <c r="MRN328" s="73"/>
      <c r="MRO328" s="73"/>
      <c r="MRP328" s="73"/>
      <c r="MRQ328" s="73"/>
      <c r="MRR328" s="73"/>
      <c r="MRS328" s="73"/>
      <c r="MRT328" s="73"/>
      <c r="MRU328" s="73"/>
      <c r="MRV328" s="73"/>
      <c r="MRW328" s="73"/>
      <c r="MRX328" s="73"/>
      <c r="MRY328" s="73"/>
      <c r="MRZ328" s="73"/>
      <c r="MSA328" s="73"/>
      <c r="MSB328" s="73"/>
      <c r="MSC328" s="73"/>
      <c r="MSD328" s="73"/>
      <c r="MSE328" s="73"/>
      <c r="MSF328" s="73"/>
      <c r="MSG328" s="73"/>
      <c r="MSH328" s="73"/>
      <c r="MSI328" s="73"/>
      <c r="MSJ328" s="73"/>
      <c r="MSK328" s="73"/>
      <c r="MSL328" s="73"/>
      <c r="MSM328" s="73"/>
      <c r="MSN328" s="73"/>
      <c r="MSO328" s="73"/>
      <c r="MSP328" s="73"/>
      <c r="MSQ328" s="73"/>
      <c r="MSR328" s="73"/>
      <c r="MSS328" s="73"/>
      <c r="MST328" s="73"/>
      <c r="MSU328" s="73"/>
      <c r="MSV328" s="73"/>
      <c r="MSW328" s="73"/>
      <c r="MSX328" s="73"/>
      <c r="MSY328" s="73"/>
      <c r="MSZ328" s="73"/>
      <c r="MTA328" s="73"/>
      <c r="MTB328" s="73"/>
      <c r="MTC328" s="73"/>
      <c r="MTD328" s="73"/>
      <c r="MTE328" s="73"/>
      <c r="MTF328" s="73"/>
      <c r="MTG328" s="73"/>
      <c r="MTH328" s="73"/>
      <c r="MTI328" s="73"/>
      <c r="MTJ328" s="73"/>
      <c r="MTK328" s="73"/>
      <c r="MTL328" s="73"/>
      <c r="MTM328" s="73"/>
      <c r="MTN328" s="73"/>
      <c r="MTO328" s="73"/>
      <c r="MTP328" s="73"/>
      <c r="MTQ328" s="73"/>
      <c r="MTR328" s="73"/>
      <c r="MTS328" s="73"/>
      <c r="MTT328" s="73"/>
      <c r="MTU328" s="73"/>
      <c r="MTV328" s="73"/>
      <c r="MTW328" s="73"/>
      <c r="MTX328" s="73"/>
      <c r="MTY328" s="73"/>
      <c r="MTZ328" s="73"/>
      <c r="MUA328" s="73"/>
      <c r="MUB328" s="73"/>
      <c r="MUC328" s="73"/>
      <c r="MUD328" s="73"/>
      <c r="MUE328" s="73"/>
      <c r="MUF328" s="73"/>
      <c r="MUG328" s="73"/>
      <c r="MUH328" s="73"/>
      <c r="MUI328" s="73"/>
      <c r="MUJ328" s="73"/>
      <c r="MUK328" s="73"/>
      <c r="MUL328" s="73"/>
      <c r="MUM328" s="73"/>
      <c r="MUN328" s="73"/>
      <c r="MUO328" s="73"/>
      <c r="MUP328" s="73"/>
      <c r="MUQ328" s="73"/>
      <c r="MUR328" s="73"/>
      <c r="MUS328" s="73"/>
      <c r="MUT328" s="73"/>
      <c r="MUU328" s="73"/>
      <c r="MUV328" s="73"/>
      <c r="MUW328" s="73"/>
      <c r="MUX328" s="73"/>
      <c r="MUY328" s="73"/>
      <c r="MUZ328" s="73"/>
      <c r="MVA328" s="73"/>
      <c r="MVB328" s="73"/>
      <c r="MVC328" s="73"/>
      <c r="MVD328" s="73"/>
      <c r="MVE328" s="73"/>
      <c r="MVF328" s="73"/>
      <c r="MVG328" s="73"/>
      <c r="MVH328" s="73"/>
      <c r="MVI328" s="73"/>
      <c r="MVJ328" s="73"/>
      <c r="MVK328" s="73"/>
      <c r="MVL328" s="73"/>
      <c r="MVM328" s="73"/>
      <c r="MVN328" s="73"/>
      <c r="MVO328" s="73"/>
      <c r="MVP328" s="73"/>
      <c r="MVQ328" s="73"/>
      <c r="MVR328" s="73"/>
      <c r="MVS328" s="73"/>
      <c r="MVT328" s="73"/>
      <c r="MVU328" s="73"/>
      <c r="MVV328" s="73"/>
      <c r="MVW328" s="73"/>
      <c r="MVX328" s="73"/>
      <c r="MVY328" s="73"/>
      <c r="MVZ328" s="73"/>
      <c r="MWA328" s="73"/>
      <c r="MWB328" s="73"/>
      <c r="MWC328" s="73"/>
      <c r="MWD328" s="73"/>
      <c r="MWE328" s="73"/>
      <c r="MWF328" s="73"/>
      <c r="MWG328" s="73"/>
      <c r="MWH328" s="73"/>
      <c r="MWI328" s="73"/>
      <c r="MWJ328" s="73"/>
      <c r="MWK328" s="73"/>
      <c r="MWL328" s="73"/>
      <c r="MWM328" s="73"/>
      <c r="MWN328" s="73"/>
      <c r="MWO328" s="73"/>
      <c r="MWP328" s="73"/>
      <c r="MWQ328" s="73"/>
      <c r="MWR328" s="73"/>
      <c r="MWS328" s="73"/>
      <c r="MWT328" s="73"/>
      <c r="MWU328" s="73"/>
      <c r="MWV328" s="73"/>
      <c r="MWW328" s="73"/>
      <c r="MWX328" s="73"/>
      <c r="MWY328" s="73"/>
      <c r="MWZ328" s="73"/>
      <c r="MXA328" s="73"/>
      <c r="MXB328" s="73"/>
      <c r="MXC328" s="73"/>
      <c r="MXD328" s="73"/>
      <c r="MXE328" s="73"/>
      <c r="MXF328" s="73"/>
      <c r="MXG328" s="73"/>
      <c r="MXH328" s="73"/>
      <c r="MXI328" s="73"/>
      <c r="MXJ328" s="73"/>
      <c r="MXK328" s="73"/>
      <c r="MXL328" s="73"/>
      <c r="MXM328" s="73"/>
      <c r="MXN328" s="73"/>
      <c r="MXO328" s="73"/>
      <c r="MXP328" s="73"/>
      <c r="MXQ328" s="73"/>
      <c r="MXR328" s="73"/>
      <c r="MXS328" s="73"/>
      <c r="MXT328" s="73"/>
      <c r="MXU328" s="73"/>
      <c r="MXV328" s="73"/>
      <c r="MXW328" s="73"/>
      <c r="MXX328" s="73"/>
      <c r="MXY328" s="73"/>
      <c r="MXZ328" s="73"/>
      <c r="MYA328" s="73"/>
      <c r="MYB328" s="73"/>
      <c r="MYC328" s="73"/>
      <c r="MYD328" s="73"/>
      <c r="MYE328" s="73"/>
      <c r="MYF328" s="73"/>
      <c r="MYG328" s="73"/>
      <c r="MYH328" s="73"/>
      <c r="MYI328" s="73"/>
      <c r="MYJ328" s="73"/>
      <c r="MYK328" s="73"/>
      <c r="MYL328" s="73"/>
      <c r="MYM328" s="73"/>
      <c r="MYN328" s="73"/>
      <c r="MYO328" s="73"/>
      <c r="MYP328" s="73"/>
      <c r="MYQ328" s="73"/>
      <c r="MYR328" s="73"/>
      <c r="MYS328" s="73"/>
      <c r="MYT328" s="73"/>
      <c r="MYU328" s="73"/>
      <c r="MYV328" s="73"/>
      <c r="MYW328" s="73"/>
      <c r="MYX328" s="73"/>
      <c r="MYY328" s="73"/>
      <c r="MYZ328" s="73"/>
      <c r="MZA328" s="73"/>
      <c r="MZB328" s="73"/>
      <c r="MZC328" s="73"/>
      <c r="MZD328" s="73"/>
      <c r="MZE328" s="73"/>
      <c r="MZF328" s="73"/>
      <c r="MZG328" s="73"/>
      <c r="MZH328" s="73"/>
      <c r="MZI328" s="73"/>
      <c r="MZJ328" s="73"/>
      <c r="MZK328" s="73"/>
      <c r="MZL328" s="73"/>
      <c r="MZM328" s="73"/>
      <c r="MZN328" s="73"/>
      <c r="MZO328" s="73"/>
      <c r="MZP328" s="73"/>
      <c r="MZQ328" s="73"/>
      <c r="MZR328" s="73"/>
      <c r="MZS328" s="73"/>
      <c r="MZT328" s="73"/>
      <c r="MZU328" s="73"/>
      <c r="MZV328" s="73"/>
      <c r="MZW328" s="73"/>
      <c r="MZX328" s="73"/>
      <c r="MZY328" s="73"/>
      <c r="MZZ328" s="73"/>
      <c r="NAA328" s="73"/>
      <c r="NAB328" s="73"/>
      <c r="NAC328" s="73"/>
      <c r="NAD328" s="73"/>
      <c r="NAE328" s="73"/>
      <c r="NAF328" s="73"/>
      <c r="NAG328" s="73"/>
      <c r="NAH328" s="73"/>
      <c r="NAI328" s="73"/>
      <c r="NAJ328" s="73"/>
      <c r="NAK328" s="73"/>
      <c r="NAL328" s="73"/>
      <c r="NAM328" s="73"/>
      <c r="NAN328" s="73"/>
      <c r="NAO328" s="73"/>
      <c r="NAP328" s="73"/>
      <c r="NAQ328" s="73"/>
      <c r="NAR328" s="73"/>
      <c r="NAS328" s="73"/>
      <c r="NAT328" s="73"/>
      <c r="NAU328" s="73"/>
      <c r="NAV328" s="73"/>
      <c r="NAW328" s="73"/>
      <c r="NAX328" s="73"/>
      <c r="NAY328" s="73"/>
      <c r="NAZ328" s="73"/>
      <c r="NBA328" s="73"/>
      <c r="NBB328" s="73"/>
      <c r="NBC328" s="73"/>
      <c r="NBD328" s="73"/>
      <c r="NBE328" s="73"/>
      <c r="NBF328" s="73"/>
      <c r="NBG328" s="73"/>
      <c r="NBH328" s="73"/>
      <c r="NBI328" s="73"/>
      <c r="NBJ328" s="73"/>
      <c r="NBK328" s="73"/>
      <c r="NBL328" s="73"/>
      <c r="NBM328" s="73"/>
      <c r="NBN328" s="73"/>
      <c r="NBO328" s="73"/>
      <c r="NBP328" s="73"/>
      <c r="NBQ328" s="73"/>
      <c r="NBR328" s="73"/>
      <c r="NBS328" s="73"/>
      <c r="NBT328" s="73"/>
      <c r="NBU328" s="73"/>
      <c r="NBV328" s="73"/>
      <c r="NBW328" s="73"/>
      <c r="NBX328" s="73"/>
      <c r="NBY328" s="73"/>
      <c r="NBZ328" s="73"/>
      <c r="NCA328" s="73"/>
      <c r="NCB328" s="73"/>
      <c r="NCC328" s="73"/>
      <c r="NCD328" s="73"/>
      <c r="NCE328" s="73"/>
      <c r="NCF328" s="73"/>
      <c r="NCG328" s="73"/>
      <c r="NCH328" s="73"/>
      <c r="NCI328" s="73"/>
      <c r="NCJ328" s="73"/>
      <c r="NCK328" s="73"/>
      <c r="NCL328" s="73"/>
      <c r="NCM328" s="73"/>
      <c r="NCN328" s="73"/>
      <c r="NCO328" s="73"/>
      <c r="NCP328" s="73"/>
      <c r="NCQ328" s="73"/>
      <c r="NCR328" s="73"/>
      <c r="NCS328" s="73"/>
      <c r="NCT328" s="73"/>
      <c r="NCU328" s="73"/>
      <c r="NCV328" s="73"/>
      <c r="NCW328" s="73"/>
      <c r="NCX328" s="73"/>
      <c r="NCY328" s="73"/>
      <c r="NCZ328" s="73"/>
      <c r="NDA328" s="73"/>
      <c r="NDB328" s="73"/>
      <c r="NDC328" s="73"/>
      <c r="NDD328" s="73"/>
      <c r="NDE328" s="73"/>
      <c r="NDF328" s="73"/>
      <c r="NDG328" s="73"/>
      <c r="NDH328" s="73"/>
      <c r="NDI328" s="73"/>
      <c r="NDJ328" s="73"/>
      <c r="NDK328" s="73"/>
      <c r="NDL328" s="73"/>
      <c r="NDM328" s="73"/>
      <c r="NDN328" s="73"/>
      <c r="NDO328" s="73"/>
      <c r="NDP328" s="73"/>
      <c r="NDQ328" s="73"/>
      <c r="NDR328" s="73"/>
      <c r="NDS328" s="73"/>
      <c r="NDT328" s="73"/>
      <c r="NDU328" s="73"/>
      <c r="NDV328" s="73"/>
      <c r="NDW328" s="73"/>
      <c r="NDX328" s="73"/>
      <c r="NDY328" s="73"/>
      <c r="NDZ328" s="73"/>
      <c r="NEA328" s="73"/>
      <c r="NEB328" s="73"/>
      <c r="NEC328" s="73"/>
      <c r="NED328" s="73"/>
      <c r="NEE328" s="73"/>
      <c r="NEF328" s="73"/>
      <c r="NEG328" s="73"/>
      <c r="NEH328" s="73"/>
      <c r="NEI328" s="73"/>
      <c r="NEJ328" s="73"/>
      <c r="NEK328" s="73"/>
      <c r="NEL328" s="73"/>
      <c r="NEM328" s="73"/>
      <c r="NEN328" s="73"/>
      <c r="NEO328" s="73"/>
      <c r="NEP328" s="73"/>
      <c r="NEQ328" s="73"/>
      <c r="NER328" s="73"/>
      <c r="NES328" s="73"/>
      <c r="NET328" s="73"/>
      <c r="NEU328" s="73"/>
      <c r="NEV328" s="73"/>
      <c r="NEW328" s="73"/>
      <c r="NEX328" s="73"/>
      <c r="NEY328" s="73"/>
      <c r="NEZ328" s="73"/>
      <c r="NFA328" s="73"/>
      <c r="NFB328" s="73"/>
      <c r="NFC328" s="73"/>
      <c r="NFD328" s="73"/>
      <c r="NFE328" s="73"/>
      <c r="NFF328" s="73"/>
      <c r="NFG328" s="73"/>
      <c r="NFH328" s="73"/>
      <c r="NFI328" s="73"/>
      <c r="NFJ328" s="73"/>
      <c r="NFK328" s="73"/>
      <c r="NFL328" s="73"/>
      <c r="NFM328" s="73"/>
      <c r="NFN328" s="73"/>
      <c r="NFO328" s="73"/>
      <c r="NFP328" s="73"/>
      <c r="NFQ328" s="73"/>
      <c r="NFR328" s="73"/>
      <c r="NFS328" s="73"/>
      <c r="NFT328" s="73"/>
      <c r="NFU328" s="73"/>
      <c r="NFV328" s="73"/>
      <c r="NFW328" s="73"/>
      <c r="NFX328" s="73"/>
      <c r="NFY328" s="73"/>
      <c r="NFZ328" s="73"/>
      <c r="NGA328" s="73"/>
      <c r="NGB328" s="73"/>
      <c r="NGC328" s="73"/>
      <c r="NGD328" s="73"/>
      <c r="NGE328" s="73"/>
      <c r="NGF328" s="73"/>
      <c r="NGG328" s="73"/>
      <c r="NGH328" s="73"/>
      <c r="NGI328" s="73"/>
      <c r="NGJ328" s="73"/>
      <c r="NGK328" s="73"/>
      <c r="NGL328" s="73"/>
      <c r="NGM328" s="73"/>
      <c r="NGN328" s="73"/>
      <c r="NGO328" s="73"/>
      <c r="NGP328" s="73"/>
      <c r="NGQ328" s="73"/>
      <c r="NGR328" s="73"/>
      <c r="NGS328" s="73"/>
      <c r="NGT328" s="73"/>
      <c r="NGU328" s="73"/>
      <c r="NGV328" s="73"/>
      <c r="NGW328" s="73"/>
      <c r="NGX328" s="73"/>
      <c r="NGY328" s="73"/>
      <c r="NGZ328" s="73"/>
      <c r="NHA328" s="73"/>
      <c r="NHB328" s="73"/>
      <c r="NHC328" s="73"/>
      <c r="NHD328" s="73"/>
      <c r="NHE328" s="73"/>
      <c r="NHF328" s="73"/>
      <c r="NHG328" s="73"/>
      <c r="NHH328" s="73"/>
      <c r="NHI328" s="73"/>
      <c r="NHJ328" s="73"/>
      <c r="NHK328" s="73"/>
      <c r="NHL328" s="73"/>
      <c r="NHM328" s="73"/>
      <c r="NHN328" s="73"/>
      <c r="NHO328" s="73"/>
      <c r="NHP328" s="73"/>
      <c r="NHQ328" s="73"/>
      <c r="NHR328" s="73"/>
      <c r="NHS328" s="73"/>
      <c r="NHT328" s="73"/>
      <c r="NHU328" s="73"/>
      <c r="NHV328" s="73"/>
      <c r="NHW328" s="73"/>
      <c r="NHX328" s="73"/>
      <c r="NHY328" s="73"/>
      <c r="NHZ328" s="73"/>
      <c r="NIA328" s="73"/>
      <c r="NIB328" s="73"/>
      <c r="NIC328" s="73"/>
      <c r="NID328" s="73"/>
      <c r="NIE328" s="73"/>
      <c r="NIF328" s="73"/>
      <c r="NIG328" s="73"/>
      <c r="NIH328" s="73"/>
      <c r="NII328" s="73"/>
      <c r="NIJ328" s="73"/>
      <c r="NIK328" s="73"/>
      <c r="NIL328" s="73"/>
      <c r="NIM328" s="73"/>
      <c r="NIN328" s="73"/>
      <c r="NIO328" s="73"/>
      <c r="NIP328" s="73"/>
      <c r="NIQ328" s="73"/>
      <c r="NIR328" s="73"/>
      <c r="NIS328" s="73"/>
      <c r="NIT328" s="73"/>
      <c r="NIU328" s="73"/>
      <c r="NIV328" s="73"/>
      <c r="NIW328" s="73"/>
      <c r="NIX328" s="73"/>
      <c r="NIY328" s="73"/>
      <c r="NIZ328" s="73"/>
      <c r="NJA328" s="73"/>
      <c r="NJB328" s="73"/>
      <c r="NJC328" s="73"/>
      <c r="NJD328" s="73"/>
      <c r="NJE328" s="73"/>
      <c r="NJF328" s="73"/>
      <c r="NJG328" s="73"/>
      <c r="NJH328" s="73"/>
      <c r="NJI328" s="73"/>
      <c r="NJJ328" s="73"/>
      <c r="NJK328" s="73"/>
      <c r="NJL328" s="73"/>
      <c r="NJM328" s="73"/>
      <c r="NJN328" s="73"/>
      <c r="NJO328" s="73"/>
      <c r="NJP328" s="73"/>
      <c r="NJQ328" s="73"/>
      <c r="NJR328" s="73"/>
      <c r="NJS328" s="73"/>
      <c r="NJT328" s="73"/>
      <c r="NJU328" s="73"/>
      <c r="NJV328" s="73"/>
      <c r="NJW328" s="73"/>
      <c r="NJX328" s="73"/>
      <c r="NJY328" s="73"/>
      <c r="NJZ328" s="73"/>
      <c r="NKA328" s="73"/>
      <c r="NKB328" s="73"/>
      <c r="NKC328" s="73"/>
      <c r="NKD328" s="73"/>
      <c r="NKE328" s="73"/>
      <c r="NKF328" s="73"/>
      <c r="NKG328" s="73"/>
      <c r="NKH328" s="73"/>
      <c r="NKI328" s="73"/>
      <c r="NKJ328" s="73"/>
      <c r="NKK328" s="73"/>
      <c r="NKL328" s="73"/>
      <c r="NKM328" s="73"/>
      <c r="NKN328" s="73"/>
      <c r="NKO328" s="73"/>
      <c r="NKP328" s="73"/>
      <c r="NKQ328" s="73"/>
      <c r="NKR328" s="73"/>
      <c r="NKS328" s="73"/>
      <c r="NKT328" s="73"/>
      <c r="NKU328" s="73"/>
      <c r="NKV328" s="73"/>
      <c r="NKW328" s="73"/>
      <c r="NKX328" s="73"/>
      <c r="NKY328" s="73"/>
      <c r="NKZ328" s="73"/>
      <c r="NLA328" s="73"/>
      <c r="NLB328" s="73"/>
      <c r="NLC328" s="73"/>
      <c r="NLD328" s="73"/>
      <c r="NLE328" s="73"/>
      <c r="NLF328" s="73"/>
      <c r="NLG328" s="73"/>
      <c r="NLH328" s="73"/>
      <c r="NLI328" s="73"/>
      <c r="NLJ328" s="73"/>
      <c r="NLK328" s="73"/>
      <c r="NLL328" s="73"/>
      <c r="NLM328" s="73"/>
      <c r="NLN328" s="73"/>
      <c r="NLO328" s="73"/>
      <c r="NLP328" s="73"/>
      <c r="NLQ328" s="73"/>
      <c r="NLR328" s="73"/>
      <c r="NLS328" s="73"/>
      <c r="NLT328" s="73"/>
      <c r="NLU328" s="73"/>
      <c r="NLV328" s="73"/>
      <c r="NLW328" s="73"/>
      <c r="NLX328" s="73"/>
      <c r="NLY328" s="73"/>
      <c r="NLZ328" s="73"/>
      <c r="NMA328" s="73"/>
      <c r="NMB328" s="73"/>
      <c r="NMC328" s="73"/>
      <c r="NMD328" s="73"/>
      <c r="NME328" s="73"/>
      <c r="NMF328" s="73"/>
      <c r="NMG328" s="73"/>
      <c r="NMH328" s="73"/>
      <c r="NMI328" s="73"/>
      <c r="NMJ328" s="73"/>
      <c r="NMK328" s="73"/>
      <c r="NML328" s="73"/>
      <c r="NMM328" s="73"/>
      <c r="NMN328" s="73"/>
      <c r="NMO328" s="73"/>
      <c r="NMP328" s="73"/>
      <c r="NMQ328" s="73"/>
      <c r="NMR328" s="73"/>
      <c r="NMS328" s="73"/>
      <c r="NMT328" s="73"/>
      <c r="NMU328" s="73"/>
      <c r="NMV328" s="73"/>
      <c r="NMW328" s="73"/>
      <c r="NMX328" s="73"/>
      <c r="NMY328" s="73"/>
      <c r="NMZ328" s="73"/>
      <c r="NNA328" s="73"/>
      <c r="NNB328" s="73"/>
      <c r="NNC328" s="73"/>
      <c r="NND328" s="73"/>
      <c r="NNE328" s="73"/>
      <c r="NNF328" s="73"/>
      <c r="NNG328" s="73"/>
      <c r="NNH328" s="73"/>
      <c r="NNI328" s="73"/>
      <c r="NNJ328" s="73"/>
      <c r="NNK328" s="73"/>
      <c r="NNL328" s="73"/>
      <c r="NNM328" s="73"/>
      <c r="NNN328" s="73"/>
      <c r="NNO328" s="73"/>
      <c r="NNP328" s="73"/>
      <c r="NNQ328" s="73"/>
      <c r="NNR328" s="73"/>
      <c r="NNS328" s="73"/>
      <c r="NNT328" s="73"/>
      <c r="NNU328" s="73"/>
      <c r="NNV328" s="73"/>
      <c r="NNW328" s="73"/>
      <c r="NNX328" s="73"/>
      <c r="NNY328" s="73"/>
      <c r="NNZ328" s="73"/>
      <c r="NOA328" s="73"/>
      <c r="NOB328" s="73"/>
      <c r="NOC328" s="73"/>
      <c r="NOD328" s="73"/>
      <c r="NOE328" s="73"/>
      <c r="NOF328" s="73"/>
      <c r="NOG328" s="73"/>
      <c r="NOH328" s="73"/>
      <c r="NOI328" s="73"/>
      <c r="NOJ328" s="73"/>
      <c r="NOK328" s="73"/>
      <c r="NOL328" s="73"/>
      <c r="NOM328" s="73"/>
      <c r="NON328" s="73"/>
      <c r="NOO328" s="73"/>
      <c r="NOP328" s="73"/>
      <c r="NOQ328" s="73"/>
      <c r="NOR328" s="73"/>
      <c r="NOS328" s="73"/>
      <c r="NOT328" s="73"/>
      <c r="NOU328" s="73"/>
      <c r="NOV328" s="73"/>
      <c r="NOW328" s="73"/>
      <c r="NOX328" s="73"/>
      <c r="NOY328" s="73"/>
      <c r="NOZ328" s="73"/>
      <c r="NPA328" s="73"/>
      <c r="NPB328" s="73"/>
      <c r="NPC328" s="73"/>
      <c r="NPD328" s="73"/>
      <c r="NPE328" s="73"/>
      <c r="NPF328" s="73"/>
      <c r="NPG328" s="73"/>
      <c r="NPH328" s="73"/>
      <c r="NPI328" s="73"/>
      <c r="NPJ328" s="73"/>
      <c r="NPK328" s="73"/>
      <c r="NPL328" s="73"/>
      <c r="NPM328" s="73"/>
      <c r="NPN328" s="73"/>
      <c r="NPO328" s="73"/>
      <c r="NPP328" s="73"/>
      <c r="NPQ328" s="73"/>
      <c r="NPR328" s="73"/>
      <c r="NPS328" s="73"/>
      <c r="NPT328" s="73"/>
      <c r="NPU328" s="73"/>
      <c r="NPV328" s="73"/>
      <c r="NPW328" s="73"/>
      <c r="NPX328" s="73"/>
      <c r="NPY328" s="73"/>
      <c r="NPZ328" s="73"/>
      <c r="NQA328" s="73"/>
      <c r="NQB328" s="73"/>
      <c r="NQC328" s="73"/>
      <c r="NQD328" s="73"/>
      <c r="NQE328" s="73"/>
      <c r="NQF328" s="73"/>
      <c r="NQG328" s="73"/>
      <c r="NQH328" s="73"/>
      <c r="NQI328" s="73"/>
      <c r="NQJ328" s="73"/>
      <c r="NQK328" s="73"/>
      <c r="NQL328" s="73"/>
      <c r="NQM328" s="73"/>
      <c r="NQN328" s="73"/>
      <c r="NQO328" s="73"/>
      <c r="NQP328" s="73"/>
      <c r="NQQ328" s="73"/>
      <c r="NQR328" s="73"/>
      <c r="NQS328" s="73"/>
      <c r="NQT328" s="73"/>
      <c r="NQU328" s="73"/>
      <c r="NQV328" s="73"/>
      <c r="NQW328" s="73"/>
      <c r="NQX328" s="73"/>
      <c r="NQY328" s="73"/>
      <c r="NQZ328" s="73"/>
      <c r="NRA328" s="73"/>
      <c r="NRB328" s="73"/>
      <c r="NRC328" s="73"/>
      <c r="NRD328" s="73"/>
      <c r="NRE328" s="73"/>
      <c r="NRF328" s="73"/>
      <c r="NRG328" s="73"/>
      <c r="NRH328" s="73"/>
      <c r="NRI328" s="73"/>
      <c r="NRJ328" s="73"/>
      <c r="NRK328" s="73"/>
      <c r="NRL328" s="73"/>
      <c r="NRM328" s="73"/>
      <c r="NRN328" s="73"/>
      <c r="NRO328" s="73"/>
      <c r="NRP328" s="73"/>
      <c r="NRQ328" s="73"/>
      <c r="NRR328" s="73"/>
      <c r="NRS328" s="73"/>
      <c r="NRT328" s="73"/>
      <c r="NRU328" s="73"/>
      <c r="NRV328" s="73"/>
      <c r="NRW328" s="73"/>
      <c r="NRX328" s="73"/>
      <c r="NRY328" s="73"/>
      <c r="NRZ328" s="73"/>
      <c r="NSA328" s="73"/>
      <c r="NSB328" s="73"/>
      <c r="NSC328" s="73"/>
      <c r="NSD328" s="73"/>
      <c r="NSE328" s="73"/>
      <c r="NSF328" s="73"/>
      <c r="NSG328" s="73"/>
      <c r="NSH328" s="73"/>
      <c r="NSI328" s="73"/>
      <c r="NSJ328" s="73"/>
      <c r="NSK328" s="73"/>
      <c r="NSL328" s="73"/>
      <c r="NSM328" s="73"/>
      <c r="NSN328" s="73"/>
      <c r="NSO328" s="73"/>
      <c r="NSP328" s="73"/>
      <c r="NSQ328" s="73"/>
      <c r="NSR328" s="73"/>
      <c r="NSS328" s="73"/>
      <c r="NST328" s="73"/>
      <c r="NSU328" s="73"/>
      <c r="NSV328" s="73"/>
      <c r="NSW328" s="73"/>
      <c r="NSX328" s="73"/>
      <c r="NSY328" s="73"/>
      <c r="NSZ328" s="73"/>
      <c r="NTA328" s="73"/>
      <c r="NTB328" s="73"/>
      <c r="NTC328" s="73"/>
      <c r="NTD328" s="73"/>
      <c r="NTE328" s="73"/>
      <c r="NTF328" s="73"/>
      <c r="NTG328" s="73"/>
      <c r="NTH328" s="73"/>
      <c r="NTI328" s="73"/>
      <c r="NTJ328" s="73"/>
      <c r="NTK328" s="73"/>
      <c r="NTL328" s="73"/>
      <c r="NTM328" s="73"/>
      <c r="NTN328" s="73"/>
      <c r="NTO328" s="73"/>
      <c r="NTP328" s="73"/>
      <c r="NTQ328" s="73"/>
      <c r="NTR328" s="73"/>
      <c r="NTS328" s="73"/>
      <c r="NTT328" s="73"/>
      <c r="NTU328" s="73"/>
      <c r="NTV328" s="73"/>
      <c r="NTW328" s="73"/>
      <c r="NTX328" s="73"/>
      <c r="NTY328" s="73"/>
      <c r="NTZ328" s="73"/>
      <c r="NUA328" s="73"/>
      <c r="NUB328" s="73"/>
      <c r="NUC328" s="73"/>
      <c r="NUD328" s="73"/>
      <c r="NUE328" s="73"/>
      <c r="NUF328" s="73"/>
      <c r="NUG328" s="73"/>
      <c r="NUH328" s="73"/>
      <c r="NUI328" s="73"/>
      <c r="NUJ328" s="73"/>
      <c r="NUK328" s="73"/>
      <c r="NUL328" s="73"/>
      <c r="NUM328" s="73"/>
      <c r="NUN328" s="73"/>
      <c r="NUO328" s="73"/>
      <c r="NUP328" s="73"/>
      <c r="NUQ328" s="73"/>
      <c r="NUR328" s="73"/>
      <c r="NUS328" s="73"/>
      <c r="NUT328" s="73"/>
      <c r="NUU328" s="73"/>
      <c r="NUV328" s="73"/>
      <c r="NUW328" s="73"/>
      <c r="NUX328" s="73"/>
      <c r="NUY328" s="73"/>
      <c r="NUZ328" s="73"/>
      <c r="NVA328" s="73"/>
      <c r="NVB328" s="73"/>
      <c r="NVC328" s="73"/>
      <c r="NVD328" s="73"/>
      <c r="NVE328" s="73"/>
      <c r="NVF328" s="73"/>
      <c r="NVG328" s="73"/>
      <c r="NVH328" s="73"/>
      <c r="NVI328" s="73"/>
      <c r="NVJ328" s="73"/>
      <c r="NVK328" s="73"/>
      <c r="NVL328" s="73"/>
      <c r="NVM328" s="73"/>
      <c r="NVN328" s="73"/>
      <c r="NVO328" s="73"/>
      <c r="NVP328" s="73"/>
      <c r="NVQ328" s="73"/>
      <c r="NVR328" s="73"/>
      <c r="NVS328" s="73"/>
      <c r="NVT328" s="73"/>
      <c r="NVU328" s="73"/>
      <c r="NVV328" s="73"/>
      <c r="NVW328" s="73"/>
      <c r="NVX328" s="73"/>
      <c r="NVY328" s="73"/>
      <c r="NVZ328" s="73"/>
      <c r="NWA328" s="73"/>
      <c r="NWB328" s="73"/>
      <c r="NWC328" s="73"/>
      <c r="NWD328" s="73"/>
      <c r="NWE328" s="73"/>
      <c r="NWF328" s="73"/>
      <c r="NWG328" s="73"/>
      <c r="NWH328" s="73"/>
      <c r="NWI328" s="73"/>
      <c r="NWJ328" s="73"/>
      <c r="NWK328" s="73"/>
      <c r="NWL328" s="73"/>
      <c r="NWM328" s="73"/>
      <c r="NWN328" s="73"/>
      <c r="NWO328" s="73"/>
      <c r="NWP328" s="73"/>
      <c r="NWQ328" s="73"/>
      <c r="NWR328" s="73"/>
      <c r="NWS328" s="73"/>
      <c r="NWT328" s="73"/>
      <c r="NWU328" s="73"/>
      <c r="NWV328" s="73"/>
      <c r="NWW328" s="73"/>
      <c r="NWX328" s="73"/>
      <c r="NWY328" s="73"/>
      <c r="NWZ328" s="73"/>
      <c r="NXA328" s="73"/>
      <c r="NXB328" s="73"/>
      <c r="NXC328" s="73"/>
      <c r="NXD328" s="73"/>
      <c r="NXE328" s="73"/>
      <c r="NXF328" s="73"/>
      <c r="NXG328" s="73"/>
      <c r="NXH328" s="73"/>
      <c r="NXI328" s="73"/>
      <c r="NXJ328" s="73"/>
      <c r="NXK328" s="73"/>
      <c r="NXL328" s="73"/>
      <c r="NXM328" s="73"/>
      <c r="NXN328" s="73"/>
      <c r="NXO328" s="73"/>
      <c r="NXP328" s="73"/>
      <c r="NXQ328" s="73"/>
      <c r="NXR328" s="73"/>
      <c r="NXS328" s="73"/>
      <c r="NXT328" s="73"/>
      <c r="NXU328" s="73"/>
      <c r="NXV328" s="73"/>
      <c r="NXW328" s="73"/>
      <c r="NXX328" s="73"/>
      <c r="NXY328" s="73"/>
      <c r="NXZ328" s="73"/>
      <c r="NYA328" s="73"/>
      <c r="NYB328" s="73"/>
      <c r="NYC328" s="73"/>
      <c r="NYD328" s="73"/>
      <c r="NYE328" s="73"/>
      <c r="NYF328" s="73"/>
      <c r="NYG328" s="73"/>
      <c r="NYH328" s="73"/>
      <c r="NYI328" s="73"/>
      <c r="NYJ328" s="73"/>
      <c r="NYK328" s="73"/>
      <c r="NYL328" s="73"/>
      <c r="NYM328" s="73"/>
      <c r="NYN328" s="73"/>
      <c r="NYO328" s="73"/>
      <c r="NYP328" s="73"/>
      <c r="NYQ328" s="73"/>
      <c r="NYR328" s="73"/>
      <c r="NYS328" s="73"/>
      <c r="NYT328" s="73"/>
      <c r="NYU328" s="73"/>
      <c r="NYV328" s="73"/>
      <c r="NYW328" s="73"/>
      <c r="NYX328" s="73"/>
      <c r="NYY328" s="73"/>
      <c r="NYZ328" s="73"/>
      <c r="NZA328" s="73"/>
      <c r="NZB328" s="73"/>
      <c r="NZC328" s="73"/>
      <c r="NZD328" s="73"/>
      <c r="NZE328" s="73"/>
      <c r="NZF328" s="73"/>
      <c r="NZG328" s="73"/>
      <c r="NZH328" s="73"/>
      <c r="NZI328" s="73"/>
      <c r="NZJ328" s="73"/>
      <c r="NZK328" s="73"/>
      <c r="NZL328" s="73"/>
      <c r="NZM328" s="73"/>
      <c r="NZN328" s="73"/>
      <c r="NZO328" s="73"/>
      <c r="NZP328" s="73"/>
      <c r="NZQ328" s="73"/>
      <c r="NZR328" s="73"/>
      <c r="NZS328" s="73"/>
      <c r="NZT328" s="73"/>
      <c r="NZU328" s="73"/>
      <c r="NZV328" s="73"/>
      <c r="NZW328" s="73"/>
      <c r="NZX328" s="73"/>
      <c r="NZY328" s="73"/>
      <c r="NZZ328" s="73"/>
      <c r="OAA328" s="73"/>
      <c r="OAB328" s="73"/>
      <c r="OAC328" s="73"/>
      <c r="OAD328" s="73"/>
      <c r="OAE328" s="73"/>
      <c r="OAF328" s="73"/>
      <c r="OAG328" s="73"/>
      <c r="OAH328" s="73"/>
      <c r="OAI328" s="73"/>
      <c r="OAJ328" s="73"/>
      <c r="OAK328" s="73"/>
      <c r="OAL328" s="73"/>
      <c r="OAM328" s="73"/>
      <c r="OAN328" s="73"/>
      <c r="OAO328" s="73"/>
      <c r="OAP328" s="73"/>
      <c r="OAQ328" s="73"/>
      <c r="OAR328" s="73"/>
      <c r="OAS328" s="73"/>
      <c r="OAT328" s="73"/>
      <c r="OAU328" s="73"/>
      <c r="OAV328" s="73"/>
      <c r="OAW328" s="73"/>
      <c r="OAX328" s="73"/>
      <c r="OAY328" s="73"/>
      <c r="OAZ328" s="73"/>
      <c r="OBA328" s="73"/>
      <c r="OBB328" s="73"/>
      <c r="OBC328" s="73"/>
      <c r="OBD328" s="73"/>
      <c r="OBE328" s="73"/>
      <c r="OBF328" s="73"/>
      <c r="OBG328" s="73"/>
      <c r="OBH328" s="73"/>
      <c r="OBI328" s="73"/>
      <c r="OBJ328" s="73"/>
      <c r="OBK328" s="73"/>
      <c r="OBL328" s="73"/>
      <c r="OBM328" s="73"/>
      <c r="OBN328" s="73"/>
      <c r="OBO328" s="73"/>
      <c r="OBP328" s="73"/>
      <c r="OBQ328" s="73"/>
      <c r="OBR328" s="73"/>
      <c r="OBS328" s="73"/>
      <c r="OBT328" s="73"/>
      <c r="OBU328" s="73"/>
      <c r="OBV328" s="73"/>
      <c r="OBW328" s="73"/>
      <c r="OBX328" s="73"/>
      <c r="OBY328" s="73"/>
      <c r="OBZ328" s="73"/>
      <c r="OCA328" s="73"/>
      <c r="OCB328" s="73"/>
      <c r="OCC328" s="73"/>
      <c r="OCD328" s="73"/>
      <c r="OCE328" s="73"/>
      <c r="OCF328" s="73"/>
      <c r="OCG328" s="73"/>
      <c r="OCH328" s="73"/>
      <c r="OCI328" s="73"/>
      <c r="OCJ328" s="73"/>
      <c r="OCK328" s="73"/>
      <c r="OCL328" s="73"/>
      <c r="OCM328" s="73"/>
      <c r="OCN328" s="73"/>
      <c r="OCO328" s="73"/>
      <c r="OCP328" s="73"/>
      <c r="OCQ328" s="73"/>
      <c r="OCR328" s="73"/>
      <c r="OCS328" s="73"/>
      <c r="OCT328" s="73"/>
      <c r="OCU328" s="73"/>
      <c r="OCV328" s="73"/>
      <c r="OCW328" s="73"/>
      <c r="OCX328" s="73"/>
      <c r="OCY328" s="73"/>
      <c r="OCZ328" s="73"/>
      <c r="ODA328" s="73"/>
      <c r="ODB328" s="73"/>
      <c r="ODC328" s="73"/>
      <c r="ODD328" s="73"/>
      <c r="ODE328" s="73"/>
      <c r="ODF328" s="73"/>
      <c r="ODG328" s="73"/>
      <c r="ODH328" s="73"/>
      <c r="ODI328" s="73"/>
      <c r="ODJ328" s="73"/>
      <c r="ODK328" s="73"/>
      <c r="ODL328" s="73"/>
      <c r="ODM328" s="73"/>
      <c r="ODN328" s="73"/>
      <c r="ODO328" s="73"/>
      <c r="ODP328" s="73"/>
      <c r="ODQ328" s="73"/>
      <c r="ODR328" s="73"/>
      <c r="ODS328" s="73"/>
      <c r="ODT328" s="73"/>
      <c r="ODU328" s="73"/>
      <c r="ODV328" s="73"/>
      <c r="ODW328" s="73"/>
      <c r="ODX328" s="73"/>
      <c r="ODY328" s="73"/>
      <c r="ODZ328" s="73"/>
      <c r="OEA328" s="73"/>
      <c r="OEB328" s="73"/>
      <c r="OEC328" s="73"/>
      <c r="OED328" s="73"/>
      <c r="OEE328" s="73"/>
      <c r="OEF328" s="73"/>
      <c r="OEG328" s="73"/>
      <c r="OEH328" s="73"/>
      <c r="OEI328" s="73"/>
      <c r="OEJ328" s="73"/>
      <c r="OEK328" s="73"/>
      <c r="OEL328" s="73"/>
      <c r="OEM328" s="73"/>
      <c r="OEN328" s="73"/>
      <c r="OEO328" s="73"/>
      <c r="OEP328" s="73"/>
      <c r="OEQ328" s="73"/>
      <c r="OER328" s="73"/>
      <c r="OES328" s="73"/>
      <c r="OET328" s="73"/>
      <c r="OEU328" s="73"/>
      <c r="OEV328" s="73"/>
      <c r="OEW328" s="73"/>
      <c r="OEX328" s="73"/>
      <c r="OEY328" s="73"/>
      <c r="OEZ328" s="73"/>
      <c r="OFA328" s="73"/>
      <c r="OFB328" s="73"/>
      <c r="OFC328" s="73"/>
      <c r="OFD328" s="73"/>
      <c r="OFE328" s="73"/>
      <c r="OFF328" s="73"/>
      <c r="OFG328" s="73"/>
      <c r="OFH328" s="73"/>
      <c r="OFI328" s="73"/>
      <c r="OFJ328" s="73"/>
      <c r="OFK328" s="73"/>
      <c r="OFL328" s="73"/>
      <c r="OFM328" s="73"/>
      <c r="OFN328" s="73"/>
      <c r="OFO328" s="73"/>
      <c r="OFP328" s="73"/>
      <c r="OFQ328" s="73"/>
      <c r="OFR328" s="73"/>
      <c r="OFS328" s="73"/>
      <c r="OFT328" s="73"/>
      <c r="OFU328" s="73"/>
      <c r="OFV328" s="73"/>
      <c r="OFW328" s="73"/>
      <c r="OFX328" s="73"/>
      <c r="OFY328" s="73"/>
      <c r="OFZ328" s="73"/>
      <c r="OGA328" s="73"/>
      <c r="OGB328" s="73"/>
      <c r="OGC328" s="73"/>
      <c r="OGD328" s="73"/>
      <c r="OGE328" s="73"/>
      <c r="OGF328" s="73"/>
      <c r="OGG328" s="73"/>
      <c r="OGH328" s="73"/>
      <c r="OGI328" s="73"/>
      <c r="OGJ328" s="73"/>
      <c r="OGK328" s="73"/>
      <c r="OGL328" s="73"/>
      <c r="OGM328" s="73"/>
      <c r="OGN328" s="73"/>
      <c r="OGO328" s="73"/>
      <c r="OGP328" s="73"/>
      <c r="OGQ328" s="73"/>
      <c r="OGR328" s="73"/>
      <c r="OGS328" s="73"/>
      <c r="OGT328" s="73"/>
      <c r="OGU328" s="73"/>
      <c r="OGV328" s="73"/>
      <c r="OGW328" s="73"/>
      <c r="OGX328" s="73"/>
      <c r="OGY328" s="73"/>
      <c r="OGZ328" s="73"/>
      <c r="OHA328" s="73"/>
      <c r="OHB328" s="73"/>
      <c r="OHC328" s="73"/>
      <c r="OHD328" s="73"/>
      <c r="OHE328" s="73"/>
      <c r="OHF328" s="73"/>
      <c r="OHG328" s="73"/>
      <c r="OHH328" s="73"/>
      <c r="OHI328" s="73"/>
      <c r="OHJ328" s="73"/>
      <c r="OHK328" s="73"/>
      <c r="OHL328" s="73"/>
      <c r="OHM328" s="73"/>
      <c r="OHN328" s="73"/>
      <c r="OHO328" s="73"/>
      <c r="OHP328" s="73"/>
      <c r="OHQ328" s="73"/>
      <c r="OHR328" s="73"/>
      <c r="OHS328" s="73"/>
      <c r="OHT328" s="73"/>
      <c r="OHU328" s="73"/>
      <c r="OHV328" s="73"/>
      <c r="OHW328" s="73"/>
      <c r="OHX328" s="73"/>
      <c r="OHY328" s="73"/>
      <c r="OHZ328" s="73"/>
      <c r="OIA328" s="73"/>
      <c r="OIB328" s="73"/>
      <c r="OIC328" s="73"/>
      <c r="OID328" s="73"/>
      <c r="OIE328" s="73"/>
      <c r="OIF328" s="73"/>
      <c r="OIG328" s="73"/>
      <c r="OIH328" s="73"/>
      <c r="OII328" s="73"/>
      <c r="OIJ328" s="73"/>
      <c r="OIK328" s="73"/>
      <c r="OIL328" s="73"/>
      <c r="OIM328" s="73"/>
      <c r="OIN328" s="73"/>
      <c r="OIO328" s="73"/>
      <c r="OIP328" s="73"/>
      <c r="OIQ328" s="73"/>
      <c r="OIR328" s="73"/>
      <c r="OIS328" s="73"/>
      <c r="OIT328" s="73"/>
      <c r="OIU328" s="73"/>
      <c r="OIV328" s="73"/>
      <c r="OIW328" s="73"/>
      <c r="OIX328" s="73"/>
      <c r="OIY328" s="73"/>
      <c r="OIZ328" s="73"/>
      <c r="OJA328" s="73"/>
      <c r="OJB328" s="73"/>
      <c r="OJC328" s="73"/>
      <c r="OJD328" s="73"/>
      <c r="OJE328" s="73"/>
      <c r="OJF328" s="73"/>
      <c r="OJG328" s="73"/>
      <c r="OJH328" s="73"/>
      <c r="OJI328" s="73"/>
      <c r="OJJ328" s="73"/>
      <c r="OJK328" s="73"/>
      <c r="OJL328" s="73"/>
      <c r="OJM328" s="73"/>
      <c r="OJN328" s="73"/>
      <c r="OJO328" s="73"/>
      <c r="OJP328" s="73"/>
      <c r="OJQ328" s="73"/>
      <c r="OJR328" s="73"/>
      <c r="OJS328" s="73"/>
      <c r="OJT328" s="73"/>
      <c r="OJU328" s="73"/>
      <c r="OJV328" s="73"/>
      <c r="OJW328" s="73"/>
      <c r="OJX328" s="73"/>
      <c r="OJY328" s="73"/>
      <c r="OJZ328" s="73"/>
      <c r="OKA328" s="73"/>
      <c r="OKB328" s="73"/>
      <c r="OKC328" s="73"/>
      <c r="OKD328" s="73"/>
      <c r="OKE328" s="73"/>
      <c r="OKF328" s="73"/>
      <c r="OKG328" s="73"/>
      <c r="OKH328" s="73"/>
      <c r="OKI328" s="73"/>
      <c r="OKJ328" s="73"/>
      <c r="OKK328" s="73"/>
      <c r="OKL328" s="73"/>
      <c r="OKM328" s="73"/>
      <c r="OKN328" s="73"/>
      <c r="OKO328" s="73"/>
      <c r="OKP328" s="73"/>
      <c r="OKQ328" s="73"/>
      <c r="OKR328" s="73"/>
      <c r="OKS328" s="73"/>
      <c r="OKT328" s="73"/>
      <c r="OKU328" s="73"/>
      <c r="OKV328" s="73"/>
      <c r="OKW328" s="73"/>
      <c r="OKX328" s="73"/>
      <c r="OKY328" s="73"/>
      <c r="OKZ328" s="73"/>
      <c r="OLA328" s="73"/>
      <c r="OLB328" s="73"/>
      <c r="OLC328" s="73"/>
      <c r="OLD328" s="73"/>
      <c r="OLE328" s="73"/>
      <c r="OLF328" s="73"/>
      <c r="OLG328" s="73"/>
      <c r="OLH328" s="73"/>
      <c r="OLI328" s="73"/>
      <c r="OLJ328" s="73"/>
      <c r="OLK328" s="73"/>
      <c r="OLL328" s="73"/>
      <c r="OLM328" s="73"/>
      <c r="OLN328" s="73"/>
      <c r="OLO328" s="73"/>
      <c r="OLP328" s="73"/>
      <c r="OLQ328" s="73"/>
      <c r="OLR328" s="73"/>
      <c r="OLS328" s="73"/>
      <c r="OLT328" s="73"/>
      <c r="OLU328" s="73"/>
      <c r="OLV328" s="73"/>
      <c r="OLW328" s="73"/>
      <c r="OLX328" s="73"/>
      <c r="OLY328" s="73"/>
      <c r="OLZ328" s="73"/>
      <c r="OMA328" s="73"/>
      <c r="OMB328" s="73"/>
      <c r="OMC328" s="73"/>
      <c r="OMD328" s="73"/>
      <c r="OME328" s="73"/>
      <c r="OMF328" s="73"/>
      <c r="OMG328" s="73"/>
      <c r="OMH328" s="73"/>
      <c r="OMI328" s="73"/>
      <c r="OMJ328" s="73"/>
      <c r="OMK328" s="73"/>
      <c r="OML328" s="73"/>
      <c r="OMM328" s="73"/>
      <c r="OMN328" s="73"/>
      <c r="OMO328" s="73"/>
      <c r="OMP328" s="73"/>
      <c r="OMQ328" s="73"/>
      <c r="OMR328" s="73"/>
      <c r="OMS328" s="73"/>
      <c r="OMT328" s="73"/>
      <c r="OMU328" s="73"/>
      <c r="OMV328" s="73"/>
      <c r="OMW328" s="73"/>
      <c r="OMX328" s="73"/>
      <c r="OMY328" s="73"/>
      <c r="OMZ328" s="73"/>
      <c r="ONA328" s="73"/>
      <c r="ONB328" s="73"/>
      <c r="ONC328" s="73"/>
      <c r="OND328" s="73"/>
      <c r="ONE328" s="73"/>
      <c r="ONF328" s="73"/>
      <c r="ONG328" s="73"/>
      <c r="ONH328" s="73"/>
      <c r="ONI328" s="73"/>
      <c r="ONJ328" s="73"/>
      <c r="ONK328" s="73"/>
      <c r="ONL328" s="73"/>
      <c r="ONM328" s="73"/>
      <c r="ONN328" s="73"/>
      <c r="ONO328" s="73"/>
      <c r="ONP328" s="73"/>
      <c r="ONQ328" s="73"/>
      <c r="ONR328" s="73"/>
      <c r="ONS328" s="73"/>
      <c r="ONT328" s="73"/>
      <c r="ONU328" s="73"/>
      <c r="ONV328" s="73"/>
      <c r="ONW328" s="73"/>
      <c r="ONX328" s="73"/>
      <c r="ONY328" s="73"/>
      <c r="ONZ328" s="73"/>
      <c r="OOA328" s="73"/>
      <c r="OOB328" s="73"/>
      <c r="OOC328" s="73"/>
      <c r="OOD328" s="73"/>
      <c r="OOE328" s="73"/>
      <c r="OOF328" s="73"/>
      <c r="OOG328" s="73"/>
      <c r="OOH328" s="73"/>
      <c r="OOI328" s="73"/>
      <c r="OOJ328" s="73"/>
      <c r="OOK328" s="73"/>
      <c r="OOL328" s="73"/>
      <c r="OOM328" s="73"/>
      <c r="OON328" s="73"/>
      <c r="OOO328" s="73"/>
      <c r="OOP328" s="73"/>
      <c r="OOQ328" s="73"/>
      <c r="OOR328" s="73"/>
      <c r="OOS328" s="73"/>
      <c r="OOT328" s="73"/>
      <c r="OOU328" s="73"/>
      <c r="OOV328" s="73"/>
      <c r="OOW328" s="73"/>
      <c r="OOX328" s="73"/>
      <c r="OOY328" s="73"/>
      <c r="OOZ328" s="73"/>
      <c r="OPA328" s="73"/>
      <c r="OPB328" s="73"/>
      <c r="OPC328" s="73"/>
      <c r="OPD328" s="73"/>
      <c r="OPE328" s="73"/>
      <c r="OPF328" s="73"/>
      <c r="OPG328" s="73"/>
      <c r="OPH328" s="73"/>
      <c r="OPI328" s="73"/>
      <c r="OPJ328" s="73"/>
      <c r="OPK328" s="73"/>
      <c r="OPL328" s="73"/>
      <c r="OPM328" s="73"/>
      <c r="OPN328" s="73"/>
      <c r="OPO328" s="73"/>
      <c r="OPP328" s="73"/>
      <c r="OPQ328" s="73"/>
      <c r="OPR328" s="73"/>
      <c r="OPS328" s="73"/>
      <c r="OPT328" s="73"/>
      <c r="OPU328" s="73"/>
      <c r="OPV328" s="73"/>
      <c r="OPW328" s="73"/>
      <c r="OPX328" s="73"/>
      <c r="OPY328" s="73"/>
      <c r="OPZ328" s="73"/>
      <c r="OQA328" s="73"/>
      <c r="OQB328" s="73"/>
      <c r="OQC328" s="73"/>
      <c r="OQD328" s="73"/>
      <c r="OQE328" s="73"/>
      <c r="OQF328" s="73"/>
      <c r="OQG328" s="73"/>
      <c r="OQH328" s="73"/>
      <c r="OQI328" s="73"/>
      <c r="OQJ328" s="73"/>
      <c r="OQK328" s="73"/>
      <c r="OQL328" s="73"/>
      <c r="OQM328" s="73"/>
      <c r="OQN328" s="73"/>
      <c r="OQO328" s="73"/>
      <c r="OQP328" s="73"/>
      <c r="OQQ328" s="73"/>
      <c r="OQR328" s="73"/>
      <c r="OQS328" s="73"/>
      <c r="OQT328" s="73"/>
      <c r="OQU328" s="73"/>
      <c r="OQV328" s="73"/>
      <c r="OQW328" s="73"/>
      <c r="OQX328" s="73"/>
      <c r="OQY328" s="73"/>
      <c r="OQZ328" s="73"/>
      <c r="ORA328" s="73"/>
      <c r="ORB328" s="73"/>
      <c r="ORC328" s="73"/>
      <c r="ORD328" s="73"/>
      <c r="ORE328" s="73"/>
      <c r="ORF328" s="73"/>
      <c r="ORG328" s="73"/>
      <c r="ORH328" s="73"/>
      <c r="ORI328" s="73"/>
      <c r="ORJ328" s="73"/>
      <c r="ORK328" s="73"/>
      <c r="ORL328" s="73"/>
      <c r="ORM328" s="73"/>
      <c r="ORN328" s="73"/>
      <c r="ORO328" s="73"/>
      <c r="ORP328" s="73"/>
      <c r="ORQ328" s="73"/>
      <c r="ORR328" s="73"/>
      <c r="ORS328" s="73"/>
      <c r="ORT328" s="73"/>
      <c r="ORU328" s="73"/>
      <c r="ORV328" s="73"/>
      <c r="ORW328" s="73"/>
      <c r="ORX328" s="73"/>
      <c r="ORY328" s="73"/>
      <c r="ORZ328" s="73"/>
      <c r="OSA328" s="73"/>
      <c r="OSB328" s="73"/>
      <c r="OSC328" s="73"/>
      <c r="OSD328" s="73"/>
      <c r="OSE328" s="73"/>
      <c r="OSF328" s="73"/>
      <c r="OSG328" s="73"/>
      <c r="OSH328" s="73"/>
      <c r="OSI328" s="73"/>
      <c r="OSJ328" s="73"/>
      <c r="OSK328" s="73"/>
      <c r="OSL328" s="73"/>
      <c r="OSM328" s="73"/>
      <c r="OSN328" s="73"/>
      <c r="OSO328" s="73"/>
      <c r="OSP328" s="73"/>
      <c r="OSQ328" s="73"/>
      <c r="OSR328" s="73"/>
      <c r="OSS328" s="73"/>
      <c r="OST328" s="73"/>
      <c r="OSU328" s="73"/>
      <c r="OSV328" s="73"/>
      <c r="OSW328" s="73"/>
      <c r="OSX328" s="73"/>
      <c r="OSY328" s="73"/>
      <c r="OSZ328" s="73"/>
      <c r="OTA328" s="73"/>
      <c r="OTB328" s="73"/>
      <c r="OTC328" s="73"/>
      <c r="OTD328" s="73"/>
      <c r="OTE328" s="73"/>
      <c r="OTF328" s="73"/>
      <c r="OTG328" s="73"/>
      <c r="OTH328" s="73"/>
      <c r="OTI328" s="73"/>
      <c r="OTJ328" s="73"/>
      <c r="OTK328" s="73"/>
      <c r="OTL328" s="73"/>
      <c r="OTM328" s="73"/>
      <c r="OTN328" s="73"/>
      <c r="OTO328" s="73"/>
      <c r="OTP328" s="73"/>
      <c r="OTQ328" s="73"/>
      <c r="OTR328" s="73"/>
      <c r="OTS328" s="73"/>
      <c r="OTT328" s="73"/>
      <c r="OTU328" s="73"/>
      <c r="OTV328" s="73"/>
      <c r="OTW328" s="73"/>
      <c r="OTX328" s="73"/>
      <c r="OTY328" s="73"/>
      <c r="OTZ328" s="73"/>
      <c r="OUA328" s="73"/>
      <c r="OUB328" s="73"/>
      <c r="OUC328" s="73"/>
      <c r="OUD328" s="73"/>
      <c r="OUE328" s="73"/>
      <c r="OUF328" s="73"/>
      <c r="OUG328" s="73"/>
      <c r="OUH328" s="73"/>
      <c r="OUI328" s="73"/>
      <c r="OUJ328" s="73"/>
      <c r="OUK328" s="73"/>
      <c r="OUL328" s="73"/>
      <c r="OUM328" s="73"/>
      <c r="OUN328" s="73"/>
      <c r="OUO328" s="73"/>
      <c r="OUP328" s="73"/>
      <c r="OUQ328" s="73"/>
      <c r="OUR328" s="73"/>
      <c r="OUS328" s="73"/>
      <c r="OUT328" s="73"/>
      <c r="OUU328" s="73"/>
      <c r="OUV328" s="73"/>
      <c r="OUW328" s="73"/>
      <c r="OUX328" s="73"/>
      <c r="OUY328" s="73"/>
      <c r="OUZ328" s="73"/>
      <c r="OVA328" s="73"/>
      <c r="OVB328" s="73"/>
      <c r="OVC328" s="73"/>
      <c r="OVD328" s="73"/>
      <c r="OVE328" s="73"/>
      <c r="OVF328" s="73"/>
      <c r="OVG328" s="73"/>
      <c r="OVH328" s="73"/>
      <c r="OVI328" s="73"/>
      <c r="OVJ328" s="73"/>
      <c r="OVK328" s="73"/>
      <c r="OVL328" s="73"/>
      <c r="OVM328" s="73"/>
      <c r="OVN328" s="73"/>
      <c r="OVO328" s="73"/>
      <c r="OVP328" s="73"/>
      <c r="OVQ328" s="73"/>
      <c r="OVR328" s="73"/>
      <c r="OVS328" s="73"/>
      <c r="OVT328" s="73"/>
      <c r="OVU328" s="73"/>
      <c r="OVV328" s="73"/>
      <c r="OVW328" s="73"/>
      <c r="OVX328" s="73"/>
      <c r="OVY328" s="73"/>
      <c r="OVZ328" s="73"/>
      <c r="OWA328" s="73"/>
      <c r="OWB328" s="73"/>
      <c r="OWC328" s="73"/>
      <c r="OWD328" s="73"/>
      <c r="OWE328" s="73"/>
      <c r="OWF328" s="73"/>
      <c r="OWG328" s="73"/>
      <c r="OWH328" s="73"/>
      <c r="OWI328" s="73"/>
      <c r="OWJ328" s="73"/>
      <c r="OWK328" s="73"/>
      <c r="OWL328" s="73"/>
      <c r="OWM328" s="73"/>
      <c r="OWN328" s="73"/>
      <c r="OWO328" s="73"/>
      <c r="OWP328" s="73"/>
      <c r="OWQ328" s="73"/>
      <c r="OWR328" s="73"/>
      <c r="OWS328" s="73"/>
      <c r="OWT328" s="73"/>
      <c r="OWU328" s="73"/>
      <c r="OWV328" s="73"/>
      <c r="OWW328" s="73"/>
      <c r="OWX328" s="73"/>
      <c r="OWY328" s="73"/>
      <c r="OWZ328" s="73"/>
      <c r="OXA328" s="73"/>
      <c r="OXB328" s="73"/>
      <c r="OXC328" s="73"/>
      <c r="OXD328" s="73"/>
      <c r="OXE328" s="73"/>
      <c r="OXF328" s="73"/>
      <c r="OXG328" s="73"/>
      <c r="OXH328" s="73"/>
      <c r="OXI328" s="73"/>
      <c r="OXJ328" s="73"/>
      <c r="OXK328" s="73"/>
      <c r="OXL328" s="73"/>
      <c r="OXM328" s="73"/>
      <c r="OXN328" s="73"/>
      <c r="OXO328" s="73"/>
      <c r="OXP328" s="73"/>
      <c r="OXQ328" s="73"/>
      <c r="OXR328" s="73"/>
      <c r="OXS328" s="73"/>
      <c r="OXT328" s="73"/>
      <c r="OXU328" s="73"/>
      <c r="OXV328" s="73"/>
      <c r="OXW328" s="73"/>
      <c r="OXX328" s="73"/>
      <c r="OXY328" s="73"/>
      <c r="OXZ328" s="73"/>
      <c r="OYA328" s="73"/>
      <c r="OYB328" s="73"/>
      <c r="OYC328" s="73"/>
      <c r="OYD328" s="73"/>
      <c r="OYE328" s="73"/>
      <c r="OYF328" s="73"/>
      <c r="OYG328" s="73"/>
      <c r="OYH328" s="73"/>
      <c r="OYI328" s="73"/>
      <c r="OYJ328" s="73"/>
      <c r="OYK328" s="73"/>
      <c r="OYL328" s="73"/>
      <c r="OYM328" s="73"/>
      <c r="OYN328" s="73"/>
      <c r="OYO328" s="73"/>
      <c r="OYP328" s="73"/>
      <c r="OYQ328" s="73"/>
      <c r="OYR328" s="73"/>
      <c r="OYS328" s="73"/>
      <c r="OYT328" s="73"/>
      <c r="OYU328" s="73"/>
      <c r="OYV328" s="73"/>
      <c r="OYW328" s="73"/>
      <c r="OYX328" s="73"/>
      <c r="OYY328" s="73"/>
      <c r="OYZ328" s="73"/>
      <c r="OZA328" s="73"/>
      <c r="OZB328" s="73"/>
      <c r="OZC328" s="73"/>
      <c r="OZD328" s="73"/>
      <c r="OZE328" s="73"/>
      <c r="OZF328" s="73"/>
      <c r="OZG328" s="73"/>
      <c r="OZH328" s="73"/>
      <c r="OZI328" s="73"/>
      <c r="OZJ328" s="73"/>
      <c r="OZK328" s="73"/>
      <c r="OZL328" s="73"/>
      <c r="OZM328" s="73"/>
      <c r="OZN328" s="73"/>
      <c r="OZO328" s="73"/>
      <c r="OZP328" s="73"/>
      <c r="OZQ328" s="73"/>
      <c r="OZR328" s="73"/>
      <c r="OZS328" s="73"/>
      <c r="OZT328" s="73"/>
      <c r="OZU328" s="73"/>
      <c r="OZV328" s="73"/>
      <c r="OZW328" s="73"/>
      <c r="OZX328" s="73"/>
      <c r="OZY328" s="73"/>
      <c r="OZZ328" s="73"/>
      <c r="PAA328" s="73"/>
      <c r="PAB328" s="73"/>
      <c r="PAC328" s="73"/>
      <c r="PAD328" s="73"/>
      <c r="PAE328" s="73"/>
      <c r="PAF328" s="73"/>
      <c r="PAG328" s="73"/>
      <c r="PAH328" s="73"/>
      <c r="PAI328" s="73"/>
      <c r="PAJ328" s="73"/>
      <c r="PAK328" s="73"/>
      <c r="PAL328" s="73"/>
      <c r="PAM328" s="73"/>
      <c r="PAN328" s="73"/>
      <c r="PAO328" s="73"/>
      <c r="PAP328" s="73"/>
      <c r="PAQ328" s="73"/>
      <c r="PAR328" s="73"/>
      <c r="PAS328" s="73"/>
      <c r="PAT328" s="73"/>
      <c r="PAU328" s="73"/>
      <c r="PAV328" s="73"/>
      <c r="PAW328" s="73"/>
      <c r="PAX328" s="73"/>
      <c r="PAY328" s="73"/>
      <c r="PAZ328" s="73"/>
      <c r="PBA328" s="73"/>
      <c r="PBB328" s="73"/>
      <c r="PBC328" s="73"/>
      <c r="PBD328" s="73"/>
      <c r="PBE328" s="73"/>
      <c r="PBF328" s="73"/>
      <c r="PBG328" s="73"/>
      <c r="PBH328" s="73"/>
      <c r="PBI328" s="73"/>
      <c r="PBJ328" s="73"/>
      <c r="PBK328" s="73"/>
      <c r="PBL328" s="73"/>
      <c r="PBM328" s="73"/>
      <c r="PBN328" s="73"/>
      <c r="PBO328" s="73"/>
      <c r="PBP328" s="73"/>
      <c r="PBQ328" s="73"/>
      <c r="PBR328" s="73"/>
      <c r="PBS328" s="73"/>
      <c r="PBT328" s="73"/>
      <c r="PBU328" s="73"/>
      <c r="PBV328" s="73"/>
      <c r="PBW328" s="73"/>
      <c r="PBX328" s="73"/>
      <c r="PBY328" s="73"/>
      <c r="PBZ328" s="73"/>
      <c r="PCA328" s="73"/>
      <c r="PCB328" s="73"/>
      <c r="PCC328" s="73"/>
      <c r="PCD328" s="73"/>
      <c r="PCE328" s="73"/>
      <c r="PCF328" s="73"/>
      <c r="PCG328" s="73"/>
      <c r="PCH328" s="73"/>
      <c r="PCI328" s="73"/>
      <c r="PCJ328" s="73"/>
      <c r="PCK328" s="73"/>
      <c r="PCL328" s="73"/>
      <c r="PCM328" s="73"/>
      <c r="PCN328" s="73"/>
      <c r="PCO328" s="73"/>
      <c r="PCP328" s="73"/>
      <c r="PCQ328" s="73"/>
      <c r="PCR328" s="73"/>
      <c r="PCS328" s="73"/>
      <c r="PCT328" s="73"/>
      <c r="PCU328" s="73"/>
      <c r="PCV328" s="73"/>
      <c r="PCW328" s="73"/>
      <c r="PCX328" s="73"/>
      <c r="PCY328" s="73"/>
      <c r="PCZ328" s="73"/>
      <c r="PDA328" s="73"/>
      <c r="PDB328" s="73"/>
      <c r="PDC328" s="73"/>
      <c r="PDD328" s="73"/>
      <c r="PDE328" s="73"/>
      <c r="PDF328" s="73"/>
      <c r="PDG328" s="73"/>
      <c r="PDH328" s="73"/>
      <c r="PDI328" s="73"/>
      <c r="PDJ328" s="73"/>
      <c r="PDK328" s="73"/>
      <c r="PDL328" s="73"/>
      <c r="PDM328" s="73"/>
      <c r="PDN328" s="73"/>
      <c r="PDO328" s="73"/>
      <c r="PDP328" s="73"/>
      <c r="PDQ328" s="73"/>
      <c r="PDR328" s="73"/>
      <c r="PDS328" s="73"/>
      <c r="PDT328" s="73"/>
      <c r="PDU328" s="73"/>
      <c r="PDV328" s="73"/>
      <c r="PDW328" s="73"/>
      <c r="PDX328" s="73"/>
      <c r="PDY328" s="73"/>
      <c r="PDZ328" s="73"/>
      <c r="PEA328" s="73"/>
      <c r="PEB328" s="73"/>
      <c r="PEC328" s="73"/>
      <c r="PED328" s="73"/>
      <c r="PEE328" s="73"/>
      <c r="PEF328" s="73"/>
      <c r="PEG328" s="73"/>
      <c r="PEH328" s="73"/>
      <c r="PEI328" s="73"/>
      <c r="PEJ328" s="73"/>
      <c r="PEK328" s="73"/>
      <c r="PEL328" s="73"/>
      <c r="PEM328" s="73"/>
      <c r="PEN328" s="73"/>
      <c r="PEO328" s="73"/>
      <c r="PEP328" s="73"/>
      <c r="PEQ328" s="73"/>
      <c r="PER328" s="73"/>
      <c r="PES328" s="73"/>
      <c r="PET328" s="73"/>
      <c r="PEU328" s="73"/>
      <c r="PEV328" s="73"/>
      <c r="PEW328" s="73"/>
      <c r="PEX328" s="73"/>
      <c r="PEY328" s="73"/>
      <c r="PEZ328" s="73"/>
      <c r="PFA328" s="73"/>
      <c r="PFB328" s="73"/>
      <c r="PFC328" s="73"/>
      <c r="PFD328" s="73"/>
      <c r="PFE328" s="73"/>
      <c r="PFF328" s="73"/>
      <c r="PFG328" s="73"/>
      <c r="PFH328" s="73"/>
      <c r="PFI328" s="73"/>
      <c r="PFJ328" s="73"/>
      <c r="PFK328" s="73"/>
      <c r="PFL328" s="73"/>
      <c r="PFM328" s="73"/>
      <c r="PFN328" s="73"/>
      <c r="PFO328" s="73"/>
      <c r="PFP328" s="73"/>
      <c r="PFQ328" s="73"/>
      <c r="PFR328" s="73"/>
      <c r="PFS328" s="73"/>
      <c r="PFT328" s="73"/>
      <c r="PFU328" s="73"/>
      <c r="PFV328" s="73"/>
      <c r="PFW328" s="73"/>
      <c r="PFX328" s="73"/>
      <c r="PFY328" s="73"/>
      <c r="PFZ328" s="73"/>
      <c r="PGA328" s="73"/>
      <c r="PGB328" s="73"/>
      <c r="PGC328" s="73"/>
      <c r="PGD328" s="73"/>
      <c r="PGE328" s="73"/>
      <c r="PGF328" s="73"/>
      <c r="PGG328" s="73"/>
      <c r="PGH328" s="73"/>
      <c r="PGI328" s="73"/>
      <c r="PGJ328" s="73"/>
      <c r="PGK328" s="73"/>
      <c r="PGL328" s="73"/>
      <c r="PGM328" s="73"/>
      <c r="PGN328" s="73"/>
      <c r="PGO328" s="73"/>
      <c r="PGP328" s="73"/>
      <c r="PGQ328" s="73"/>
      <c r="PGR328" s="73"/>
      <c r="PGS328" s="73"/>
      <c r="PGT328" s="73"/>
      <c r="PGU328" s="73"/>
      <c r="PGV328" s="73"/>
      <c r="PGW328" s="73"/>
      <c r="PGX328" s="73"/>
      <c r="PGY328" s="73"/>
      <c r="PGZ328" s="73"/>
      <c r="PHA328" s="73"/>
      <c r="PHB328" s="73"/>
      <c r="PHC328" s="73"/>
      <c r="PHD328" s="73"/>
      <c r="PHE328" s="73"/>
      <c r="PHF328" s="73"/>
      <c r="PHG328" s="73"/>
      <c r="PHH328" s="73"/>
      <c r="PHI328" s="73"/>
      <c r="PHJ328" s="73"/>
      <c r="PHK328" s="73"/>
      <c r="PHL328" s="73"/>
      <c r="PHM328" s="73"/>
      <c r="PHN328" s="73"/>
      <c r="PHO328" s="73"/>
      <c r="PHP328" s="73"/>
      <c r="PHQ328" s="73"/>
      <c r="PHR328" s="73"/>
      <c r="PHS328" s="73"/>
      <c r="PHT328" s="73"/>
      <c r="PHU328" s="73"/>
      <c r="PHV328" s="73"/>
      <c r="PHW328" s="73"/>
      <c r="PHX328" s="73"/>
      <c r="PHY328" s="73"/>
      <c r="PHZ328" s="73"/>
      <c r="PIA328" s="73"/>
      <c r="PIB328" s="73"/>
      <c r="PIC328" s="73"/>
      <c r="PID328" s="73"/>
      <c r="PIE328" s="73"/>
      <c r="PIF328" s="73"/>
      <c r="PIG328" s="73"/>
      <c r="PIH328" s="73"/>
      <c r="PII328" s="73"/>
      <c r="PIJ328" s="73"/>
      <c r="PIK328" s="73"/>
      <c r="PIL328" s="73"/>
      <c r="PIM328" s="73"/>
      <c r="PIN328" s="73"/>
      <c r="PIO328" s="73"/>
      <c r="PIP328" s="73"/>
      <c r="PIQ328" s="73"/>
      <c r="PIR328" s="73"/>
      <c r="PIS328" s="73"/>
      <c r="PIT328" s="73"/>
      <c r="PIU328" s="73"/>
      <c r="PIV328" s="73"/>
      <c r="PIW328" s="73"/>
      <c r="PIX328" s="73"/>
      <c r="PIY328" s="73"/>
      <c r="PIZ328" s="73"/>
      <c r="PJA328" s="73"/>
      <c r="PJB328" s="73"/>
      <c r="PJC328" s="73"/>
      <c r="PJD328" s="73"/>
      <c r="PJE328" s="73"/>
      <c r="PJF328" s="73"/>
      <c r="PJG328" s="73"/>
      <c r="PJH328" s="73"/>
      <c r="PJI328" s="73"/>
      <c r="PJJ328" s="73"/>
      <c r="PJK328" s="73"/>
      <c r="PJL328" s="73"/>
      <c r="PJM328" s="73"/>
      <c r="PJN328" s="73"/>
      <c r="PJO328" s="73"/>
      <c r="PJP328" s="73"/>
      <c r="PJQ328" s="73"/>
      <c r="PJR328" s="73"/>
      <c r="PJS328" s="73"/>
      <c r="PJT328" s="73"/>
      <c r="PJU328" s="73"/>
      <c r="PJV328" s="73"/>
      <c r="PJW328" s="73"/>
      <c r="PJX328" s="73"/>
      <c r="PJY328" s="73"/>
      <c r="PJZ328" s="73"/>
      <c r="PKA328" s="73"/>
      <c r="PKB328" s="73"/>
      <c r="PKC328" s="73"/>
      <c r="PKD328" s="73"/>
      <c r="PKE328" s="73"/>
      <c r="PKF328" s="73"/>
      <c r="PKG328" s="73"/>
      <c r="PKH328" s="73"/>
      <c r="PKI328" s="73"/>
      <c r="PKJ328" s="73"/>
      <c r="PKK328" s="73"/>
      <c r="PKL328" s="73"/>
      <c r="PKM328" s="73"/>
      <c r="PKN328" s="73"/>
      <c r="PKO328" s="73"/>
      <c r="PKP328" s="73"/>
      <c r="PKQ328" s="73"/>
      <c r="PKR328" s="73"/>
      <c r="PKS328" s="73"/>
      <c r="PKT328" s="73"/>
      <c r="PKU328" s="73"/>
      <c r="PKV328" s="73"/>
      <c r="PKW328" s="73"/>
      <c r="PKX328" s="73"/>
      <c r="PKY328" s="73"/>
      <c r="PKZ328" s="73"/>
      <c r="PLA328" s="73"/>
      <c r="PLB328" s="73"/>
      <c r="PLC328" s="73"/>
      <c r="PLD328" s="73"/>
      <c r="PLE328" s="73"/>
      <c r="PLF328" s="73"/>
      <c r="PLG328" s="73"/>
      <c r="PLH328" s="73"/>
      <c r="PLI328" s="73"/>
      <c r="PLJ328" s="73"/>
      <c r="PLK328" s="73"/>
      <c r="PLL328" s="73"/>
      <c r="PLM328" s="73"/>
      <c r="PLN328" s="73"/>
      <c r="PLO328" s="73"/>
      <c r="PLP328" s="73"/>
      <c r="PLQ328" s="73"/>
      <c r="PLR328" s="73"/>
      <c r="PLS328" s="73"/>
      <c r="PLT328" s="73"/>
      <c r="PLU328" s="73"/>
      <c r="PLV328" s="73"/>
      <c r="PLW328" s="73"/>
      <c r="PLX328" s="73"/>
      <c r="PLY328" s="73"/>
      <c r="PLZ328" s="73"/>
      <c r="PMA328" s="73"/>
      <c r="PMB328" s="73"/>
      <c r="PMC328" s="73"/>
      <c r="PMD328" s="73"/>
      <c r="PME328" s="73"/>
      <c r="PMF328" s="73"/>
      <c r="PMG328" s="73"/>
      <c r="PMH328" s="73"/>
      <c r="PMI328" s="73"/>
      <c r="PMJ328" s="73"/>
      <c r="PMK328" s="73"/>
      <c r="PML328" s="73"/>
      <c r="PMM328" s="73"/>
      <c r="PMN328" s="73"/>
      <c r="PMO328" s="73"/>
      <c r="PMP328" s="73"/>
      <c r="PMQ328" s="73"/>
      <c r="PMR328" s="73"/>
      <c r="PMS328" s="73"/>
      <c r="PMT328" s="73"/>
      <c r="PMU328" s="73"/>
      <c r="PMV328" s="73"/>
      <c r="PMW328" s="73"/>
      <c r="PMX328" s="73"/>
      <c r="PMY328" s="73"/>
      <c r="PMZ328" s="73"/>
      <c r="PNA328" s="73"/>
      <c r="PNB328" s="73"/>
      <c r="PNC328" s="73"/>
      <c r="PND328" s="73"/>
      <c r="PNE328" s="73"/>
      <c r="PNF328" s="73"/>
      <c r="PNG328" s="73"/>
      <c r="PNH328" s="73"/>
      <c r="PNI328" s="73"/>
      <c r="PNJ328" s="73"/>
      <c r="PNK328" s="73"/>
      <c r="PNL328" s="73"/>
      <c r="PNM328" s="73"/>
      <c r="PNN328" s="73"/>
      <c r="PNO328" s="73"/>
      <c r="PNP328" s="73"/>
      <c r="PNQ328" s="73"/>
      <c r="PNR328" s="73"/>
      <c r="PNS328" s="73"/>
      <c r="PNT328" s="73"/>
      <c r="PNU328" s="73"/>
      <c r="PNV328" s="73"/>
      <c r="PNW328" s="73"/>
      <c r="PNX328" s="73"/>
      <c r="PNY328" s="73"/>
      <c r="PNZ328" s="73"/>
      <c r="POA328" s="73"/>
      <c r="POB328" s="73"/>
      <c r="POC328" s="73"/>
      <c r="POD328" s="73"/>
      <c r="POE328" s="73"/>
      <c r="POF328" s="73"/>
      <c r="POG328" s="73"/>
      <c r="POH328" s="73"/>
      <c r="POI328" s="73"/>
      <c r="POJ328" s="73"/>
      <c r="POK328" s="73"/>
      <c r="POL328" s="73"/>
      <c r="POM328" s="73"/>
      <c r="PON328" s="73"/>
      <c r="POO328" s="73"/>
      <c r="POP328" s="73"/>
      <c r="POQ328" s="73"/>
      <c r="POR328" s="73"/>
      <c r="POS328" s="73"/>
      <c r="POT328" s="73"/>
      <c r="POU328" s="73"/>
      <c r="POV328" s="73"/>
      <c r="POW328" s="73"/>
      <c r="POX328" s="73"/>
      <c r="POY328" s="73"/>
      <c r="POZ328" s="73"/>
      <c r="PPA328" s="73"/>
      <c r="PPB328" s="73"/>
      <c r="PPC328" s="73"/>
      <c r="PPD328" s="73"/>
      <c r="PPE328" s="73"/>
      <c r="PPF328" s="73"/>
      <c r="PPG328" s="73"/>
      <c r="PPH328" s="73"/>
      <c r="PPI328" s="73"/>
      <c r="PPJ328" s="73"/>
      <c r="PPK328" s="73"/>
      <c r="PPL328" s="73"/>
      <c r="PPM328" s="73"/>
      <c r="PPN328" s="73"/>
      <c r="PPO328" s="73"/>
      <c r="PPP328" s="73"/>
      <c r="PPQ328" s="73"/>
      <c r="PPR328" s="73"/>
      <c r="PPS328" s="73"/>
      <c r="PPT328" s="73"/>
      <c r="PPU328" s="73"/>
      <c r="PPV328" s="73"/>
      <c r="PPW328" s="73"/>
      <c r="PPX328" s="73"/>
      <c r="PPY328" s="73"/>
      <c r="PPZ328" s="73"/>
      <c r="PQA328" s="73"/>
      <c r="PQB328" s="73"/>
      <c r="PQC328" s="73"/>
      <c r="PQD328" s="73"/>
      <c r="PQE328" s="73"/>
      <c r="PQF328" s="73"/>
      <c r="PQG328" s="73"/>
      <c r="PQH328" s="73"/>
      <c r="PQI328" s="73"/>
      <c r="PQJ328" s="73"/>
      <c r="PQK328" s="73"/>
      <c r="PQL328" s="73"/>
      <c r="PQM328" s="73"/>
      <c r="PQN328" s="73"/>
      <c r="PQO328" s="73"/>
      <c r="PQP328" s="73"/>
      <c r="PQQ328" s="73"/>
      <c r="PQR328" s="73"/>
      <c r="PQS328" s="73"/>
      <c r="PQT328" s="73"/>
      <c r="PQU328" s="73"/>
      <c r="PQV328" s="73"/>
      <c r="PQW328" s="73"/>
      <c r="PQX328" s="73"/>
      <c r="PQY328" s="73"/>
      <c r="PQZ328" s="73"/>
      <c r="PRA328" s="73"/>
      <c r="PRB328" s="73"/>
      <c r="PRC328" s="73"/>
      <c r="PRD328" s="73"/>
      <c r="PRE328" s="73"/>
      <c r="PRF328" s="73"/>
      <c r="PRG328" s="73"/>
      <c r="PRH328" s="73"/>
      <c r="PRI328" s="73"/>
      <c r="PRJ328" s="73"/>
      <c r="PRK328" s="73"/>
      <c r="PRL328" s="73"/>
      <c r="PRM328" s="73"/>
      <c r="PRN328" s="73"/>
      <c r="PRO328" s="73"/>
      <c r="PRP328" s="73"/>
      <c r="PRQ328" s="73"/>
      <c r="PRR328" s="73"/>
      <c r="PRS328" s="73"/>
      <c r="PRT328" s="73"/>
      <c r="PRU328" s="73"/>
      <c r="PRV328" s="73"/>
      <c r="PRW328" s="73"/>
      <c r="PRX328" s="73"/>
      <c r="PRY328" s="73"/>
      <c r="PRZ328" s="73"/>
      <c r="PSA328" s="73"/>
      <c r="PSB328" s="73"/>
      <c r="PSC328" s="73"/>
      <c r="PSD328" s="73"/>
      <c r="PSE328" s="73"/>
      <c r="PSF328" s="73"/>
      <c r="PSG328" s="73"/>
      <c r="PSH328" s="73"/>
      <c r="PSI328" s="73"/>
      <c r="PSJ328" s="73"/>
      <c r="PSK328" s="73"/>
      <c r="PSL328" s="73"/>
      <c r="PSM328" s="73"/>
      <c r="PSN328" s="73"/>
      <c r="PSO328" s="73"/>
      <c r="PSP328" s="73"/>
      <c r="PSQ328" s="73"/>
      <c r="PSR328" s="73"/>
      <c r="PSS328" s="73"/>
      <c r="PST328" s="73"/>
      <c r="PSU328" s="73"/>
      <c r="PSV328" s="73"/>
      <c r="PSW328" s="73"/>
      <c r="PSX328" s="73"/>
      <c r="PSY328" s="73"/>
      <c r="PSZ328" s="73"/>
      <c r="PTA328" s="73"/>
      <c r="PTB328" s="73"/>
      <c r="PTC328" s="73"/>
      <c r="PTD328" s="73"/>
      <c r="PTE328" s="73"/>
      <c r="PTF328" s="73"/>
      <c r="PTG328" s="73"/>
      <c r="PTH328" s="73"/>
      <c r="PTI328" s="73"/>
      <c r="PTJ328" s="73"/>
      <c r="PTK328" s="73"/>
      <c r="PTL328" s="73"/>
      <c r="PTM328" s="73"/>
      <c r="PTN328" s="73"/>
      <c r="PTO328" s="73"/>
      <c r="PTP328" s="73"/>
      <c r="PTQ328" s="73"/>
      <c r="PTR328" s="73"/>
      <c r="PTS328" s="73"/>
      <c r="PTT328" s="73"/>
      <c r="PTU328" s="73"/>
      <c r="PTV328" s="73"/>
      <c r="PTW328" s="73"/>
      <c r="PTX328" s="73"/>
      <c r="PTY328" s="73"/>
      <c r="PTZ328" s="73"/>
      <c r="PUA328" s="73"/>
      <c r="PUB328" s="73"/>
      <c r="PUC328" s="73"/>
      <c r="PUD328" s="73"/>
      <c r="PUE328" s="73"/>
      <c r="PUF328" s="73"/>
      <c r="PUG328" s="73"/>
      <c r="PUH328" s="73"/>
      <c r="PUI328" s="73"/>
      <c r="PUJ328" s="73"/>
      <c r="PUK328" s="73"/>
      <c r="PUL328" s="73"/>
      <c r="PUM328" s="73"/>
      <c r="PUN328" s="73"/>
      <c r="PUO328" s="73"/>
      <c r="PUP328" s="73"/>
      <c r="PUQ328" s="73"/>
      <c r="PUR328" s="73"/>
      <c r="PUS328" s="73"/>
      <c r="PUT328" s="73"/>
      <c r="PUU328" s="73"/>
      <c r="PUV328" s="73"/>
      <c r="PUW328" s="73"/>
      <c r="PUX328" s="73"/>
      <c r="PUY328" s="73"/>
      <c r="PUZ328" s="73"/>
      <c r="PVA328" s="73"/>
      <c r="PVB328" s="73"/>
      <c r="PVC328" s="73"/>
      <c r="PVD328" s="73"/>
      <c r="PVE328" s="73"/>
      <c r="PVF328" s="73"/>
      <c r="PVG328" s="73"/>
      <c r="PVH328" s="73"/>
      <c r="PVI328" s="73"/>
      <c r="PVJ328" s="73"/>
      <c r="PVK328" s="73"/>
      <c r="PVL328" s="73"/>
      <c r="PVM328" s="73"/>
      <c r="PVN328" s="73"/>
      <c r="PVO328" s="73"/>
      <c r="PVP328" s="73"/>
      <c r="PVQ328" s="73"/>
      <c r="PVR328" s="73"/>
      <c r="PVS328" s="73"/>
      <c r="PVT328" s="73"/>
      <c r="PVU328" s="73"/>
      <c r="PVV328" s="73"/>
      <c r="PVW328" s="73"/>
      <c r="PVX328" s="73"/>
      <c r="PVY328" s="73"/>
      <c r="PVZ328" s="73"/>
      <c r="PWA328" s="73"/>
      <c r="PWB328" s="73"/>
      <c r="PWC328" s="73"/>
      <c r="PWD328" s="73"/>
      <c r="PWE328" s="73"/>
      <c r="PWF328" s="73"/>
      <c r="PWG328" s="73"/>
      <c r="PWH328" s="73"/>
      <c r="PWI328" s="73"/>
      <c r="PWJ328" s="73"/>
      <c r="PWK328" s="73"/>
      <c r="PWL328" s="73"/>
      <c r="PWM328" s="73"/>
      <c r="PWN328" s="73"/>
      <c r="PWO328" s="73"/>
      <c r="PWP328" s="73"/>
      <c r="PWQ328" s="73"/>
      <c r="PWR328" s="73"/>
      <c r="PWS328" s="73"/>
      <c r="PWT328" s="73"/>
      <c r="PWU328" s="73"/>
      <c r="PWV328" s="73"/>
      <c r="PWW328" s="73"/>
      <c r="PWX328" s="73"/>
      <c r="PWY328" s="73"/>
      <c r="PWZ328" s="73"/>
      <c r="PXA328" s="73"/>
      <c r="PXB328" s="73"/>
      <c r="PXC328" s="73"/>
      <c r="PXD328" s="73"/>
      <c r="PXE328" s="73"/>
      <c r="PXF328" s="73"/>
      <c r="PXG328" s="73"/>
      <c r="PXH328" s="73"/>
      <c r="PXI328" s="73"/>
      <c r="PXJ328" s="73"/>
      <c r="PXK328" s="73"/>
      <c r="PXL328" s="73"/>
      <c r="PXM328" s="73"/>
      <c r="PXN328" s="73"/>
      <c r="PXO328" s="73"/>
      <c r="PXP328" s="73"/>
      <c r="PXQ328" s="73"/>
      <c r="PXR328" s="73"/>
      <c r="PXS328" s="73"/>
      <c r="PXT328" s="73"/>
      <c r="PXU328" s="73"/>
      <c r="PXV328" s="73"/>
      <c r="PXW328" s="73"/>
      <c r="PXX328" s="73"/>
      <c r="PXY328" s="73"/>
      <c r="PXZ328" s="73"/>
      <c r="PYA328" s="73"/>
      <c r="PYB328" s="73"/>
      <c r="PYC328" s="73"/>
      <c r="PYD328" s="73"/>
      <c r="PYE328" s="73"/>
      <c r="PYF328" s="73"/>
      <c r="PYG328" s="73"/>
      <c r="PYH328" s="73"/>
      <c r="PYI328" s="73"/>
      <c r="PYJ328" s="73"/>
      <c r="PYK328" s="73"/>
      <c r="PYL328" s="73"/>
      <c r="PYM328" s="73"/>
      <c r="PYN328" s="73"/>
      <c r="PYO328" s="73"/>
      <c r="PYP328" s="73"/>
      <c r="PYQ328" s="73"/>
      <c r="PYR328" s="73"/>
      <c r="PYS328" s="73"/>
      <c r="PYT328" s="73"/>
      <c r="PYU328" s="73"/>
      <c r="PYV328" s="73"/>
      <c r="PYW328" s="73"/>
      <c r="PYX328" s="73"/>
      <c r="PYY328" s="73"/>
      <c r="PYZ328" s="73"/>
      <c r="PZA328" s="73"/>
      <c r="PZB328" s="73"/>
      <c r="PZC328" s="73"/>
      <c r="PZD328" s="73"/>
      <c r="PZE328" s="73"/>
      <c r="PZF328" s="73"/>
      <c r="PZG328" s="73"/>
      <c r="PZH328" s="73"/>
      <c r="PZI328" s="73"/>
      <c r="PZJ328" s="73"/>
      <c r="PZK328" s="73"/>
      <c r="PZL328" s="73"/>
      <c r="PZM328" s="73"/>
      <c r="PZN328" s="73"/>
      <c r="PZO328" s="73"/>
      <c r="PZP328" s="73"/>
      <c r="PZQ328" s="73"/>
      <c r="PZR328" s="73"/>
      <c r="PZS328" s="73"/>
      <c r="PZT328" s="73"/>
      <c r="PZU328" s="73"/>
      <c r="PZV328" s="73"/>
      <c r="PZW328" s="73"/>
      <c r="PZX328" s="73"/>
      <c r="PZY328" s="73"/>
      <c r="PZZ328" s="73"/>
      <c r="QAA328" s="73"/>
      <c r="QAB328" s="73"/>
      <c r="QAC328" s="73"/>
      <c r="QAD328" s="73"/>
      <c r="QAE328" s="73"/>
      <c r="QAF328" s="73"/>
      <c r="QAG328" s="73"/>
      <c r="QAH328" s="73"/>
      <c r="QAI328" s="73"/>
      <c r="QAJ328" s="73"/>
      <c r="QAK328" s="73"/>
      <c r="QAL328" s="73"/>
      <c r="QAM328" s="73"/>
      <c r="QAN328" s="73"/>
      <c r="QAO328" s="73"/>
      <c r="QAP328" s="73"/>
      <c r="QAQ328" s="73"/>
      <c r="QAR328" s="73"/>
      <c r="QAS328" s="73"/>
      <c r="QAT328" s="73"/>
      <c r="QAU328" s="73"/>
      <c r="QAV328" s="73"/>
      <c r="QAW328" s="73"/>
      <c r="QAX328" s="73"/>
      <c r="QAY328" s="73"/>
      <c r="QAZ328" s="73"/>
      <c r="QBA328" s="73"/>
      <c r="QBB328" s="73"/>
      <c r="QBC328" s="73"/>
      <c r="QBD328" s="73"/>
      <c r="QBE328" s="73"/>
      <c r="QBF328" s="73"/>
      <c r="QBG328" s="73"/>
      <c r="QBH328" s="73"/>
      <c r="QBI328" s="73"/>
      <c r="QBJ328" s="73"/>
      <c r="QBK328" s="73"/>
      <c r="QBL328" s="73"/>
      <c r="QBM328" s="73"/>
      <c r="QBN328" s="73"/>
      <c r="QBO328" s="73"/>
      <c r="QBP328" s="73"/>
      <c r="QBQ328" s="73"/>
      <c r="QBR328" s="73"/>
      <c r="QBS328" s="73"/>
      <c r="QBT328" s="73"/>
      <c r="QBU328" s="73"/>
      <c r="QBV328" s="73"/>
      <c r="QBW328" s="73"/>
      <c r="QBX328" s="73"/>
      <c r="QBY328" s="73"/>
      <c r="QBZ328" s="73"/>
      <c r="QCA328" s="73"/>
      <c r="QCB328" s="73"/>
      <c r="QCC328" s="73"/>
      <c r="QCD328" s="73"/>
      <c r="QCE328" s="73"/>
      <c r="QCF328" s="73"/>
      <c r="QCG328" s="73"/>
      <c r="QCH328" s="73"/>
      <c r="QCI328" s="73"/>
      <c r="QCJ328" s="73"/>
      <c r="QCK328" s="73"/>
      <c r="QCL328" s="73"/>
      <c r="QCM328" s="73"/>
      <c r="QCN328" s="73"/>
      <c r="QCO328" s="73"/>
      <c r="QCP328" s="73"/>
      <c r="QCQ328" s="73"/>
      <c r="QCR328" s="73"/>
      <c r="QCS328" s="73"/>
      <c r="QCT328" s="73"/>
      <c r="QCU328" s="73"/>
      <c r="QCV328" s="73"/>
      <c r="QCW328" s="73"/>
      <c r="QCX328" s="73"/>
      <c r="QCY328" s="73"/>
      <c r="QCZ328" s="73"/>
      <c r="QDA328" s="73"/>
      <c r="QDB328" s="73"/>
      <c r="QDC328" s="73"/>
      <c r="QDD328" s="73"/>
      <c r="QDE328" s="73"/>
      <c r="QDF328" s="73"/>
      <c r="QDG328" s="73"/>
      <c r="QDH328" s="73"/>
      <c r="QDI328" s="73"/>
      <c r="QDJ328" s="73"/>
      <c r="QDK328" s="73"/>
      <c r="QDL328" s="73"/>
      <c r="QDM328" s="73"/>
      <c r="QDN328" s="73"/>
      <c r="QDO328" s="73"/>
      <c r="QDP328" s="73"/>
      <c r="QDQ328" s="73"/>
      <c r="QDR328" s="73"/>
      <c r="QDS328" s="73"/>
      <c r="QDT328" s="73"/>
      <c r="QDU328" s="73"/>
      <c r="QDV328" s="73"/>
      <c r="QDW328" s="73"/>
      <c r="QDX328" s="73"/>
      <c r="QDY328" s="73"/>
      <c r="QDZ328" s="73"/>
      <c r="QEA328" s="73"/>
      <c r="QEB328" s="73"/>
      <c r="QEC328" s="73"/>
      <c r="QED328" s="73"/>
      <c r="QEE328" s="73"/>
      <c r="QEF328" s="73"/>
      <c r="QEG328" s="73"/>
      <c r="QEH328" s="73"/>
      <c r="QEI328" s="73"/>
      <c r="QEJ328" s="73"/>
      <c r="QEK328" s="73"/>
      <c r="QEL328" s="73"/>
      <c r="QEM328" s="73"/>
      <c r="QEN328" s="73"/>
      <c r="QEO328" s="73"/>
      <c r="QEP328" s="73"/>
      <c r="QEQ328" s="73"/>
      <c r="QER328" s="73"/>
      <c r="QES328" s="73"/>
      <c r="QET328" s="73"/>
      <c r="QEU328" s="73"/>
      <c r="QEV328" s="73"/>
      <c r="QEW328" s="73"/>
      <c r="QEX328" s="73"/>
      <c r="QEY328" s="73"/>
      <c r="QEZ328" s="73"/>
      <c r="QFA328" s="73"/>
      <c r="QFB328" s="73"/>
      <c r="QFC328" s="73"/>
      <c r="QFD328" s="73"/>
      <c r="QFE328" s="73"/>
      <c r="QFF328" s="73"/>
      <c r="QFG328" s="73"/>
      <c r="QFH328" s="73"/>
      <c r="QFI328" s="73"/>
      <c r="QFJ328" s="73"/>
      <c r="QFK328" s="73"/>
      <c r="QFL328" s="73"/>
      <c r="QFM328" s="73"/>
      <c r="QFN328" s="73"/>
      <c r="QFO328" s="73"/>
      <c r="QFP328" s="73"/>
      <c r="QFQ328" s="73"/>
      <c r="QFR328" s="73"/>
      <c r="QFS328" s="73"/>
      <c r="QFT328" s="73"/>
      <c r="QFU328" s="73"/>
      <c r="QFV328" s="73"/>
      <c r="QFW328" s="73"/>
      <c r="QFX328" s="73"/>
      <c r="QFY328" s="73"/>
      <c r="QFZ328" s="73"/>
      <c r="QGA328" s="73"/>
      <c r="QGB328" s="73"/>
      <c r="QGC328" s="73"/>
      <c r="QGD328" s="73"/>
      <c r="QGE328" s="73"/>
      <c r="QGF328" s="73"/>
      <c r="QGG328" s="73"/>
      <c r="QGH328" s="73"/>
      <c r="QGI328" s="73"/>
      <c r="QGJ328" s="73"/>
      <c r="QGK328" s="73"/>
      <c r="QGL328" s="73"/>
      <c r="QGM328" s="73"/>
      <c r="QGN328" s="73"/>
      <c r="QGO328" s="73"/>
      <c r="QGP328" s="73"/>
      <c r="QGQ328" s="73"/>
      <c r="QGR328" s="73"/>
      <c r="QGS328" s="73"/>
      <c r="QGT328" s="73"/>
      <c r="QGU328" s="73"/>
      <c r="QGV328" s="73"/>
      <c r="QGW328" s="73"/>
      <c r="QGX328" s="73"/>
      <c r="QGY328" s="73"/>
      <c r="QGZ328" s="73"/>
      <c r="QHA328" s="73"/>
      <c r="QHB328" s="73"/>
      <c r="QHC328" s="73"/>
      <c r="QHD328" s="73"/>
      <c r="QHE328" s="73"/>
      <c r="QHF328" s="73"/>
      <c r="QHG328" s="73"/>
      <c r="QHH328" s="73"/>
      <c r="QHI328" s="73"/>
      <c r="QHJ328" s="73"/>
      <c r="QHK328" s="73"/>
      <c r="QHL328" s="73"/>
      <c r="QHM328" s="73"/>
      <c r="QHN328" s="73"/>
      <c r="QHO328" s="73"/>
      <c r="QHP328" s="73"/>
      <c r="QHQ328" s="73"/>
      <c r="QHR328" s="73"/>
      <c r="QHS328" s="73"/>
      <c r="QHT328" s="73"/>
      <c r="QHU328" s="73"/>
      <c r="QHV328" s="73"/>
      <c r="QHW328" s="73"/>
      <c r="QHX328" s="73"/>
      <c r="QHY328" s="73"/>
      <c r="QHZ328" s="73"/>
      <c r="QIA328" s="73"/>
      <c r="QIB328" s="73"/>
      <c r="QIC328" s="73"/>
      <c r="QID328" s="73"/>
      <c r="QIE328" s="73"/>
      <c r="QIF328" s="73"/>
      <c r="QIG328" s="73"/>
      <c r="QIH328" s="73"/>
      <c r="QII328" s="73"/>
      <c r="QIJ328" s="73"/>
      <c r="QIK328" s="73"/>
      <c r="QIL328" s="73"/>
      <c r="QIM328" s="73"/>
      <c r="QIN328" s="73"/>
      <c r="QIO328" s="73"/>
      <c r="QIP328" s="73"/>
      <c r="QIQ328" s="73"/>
      <c r="QIR328" s="73"/>
      <c r="QIS328" s="73"/>
      <c r="QIT328" s="73"/>
      <c r="QIU328" s="73"/>
      <c r="QIV328" s="73"/>
      <c r="QIW328" s="73"/>
      <c r="QIX328" s="73"/>
      <c r="QIY328" s="73"/>
      <c r="QIZ328" s="73"/>
      <c r="QJA328" s="73"/>
      <c r="QJB328" s="73"/>
      <c r="QJC328" s="73"/>
      <c r="QJD328" s="73"/>
      <c r="QJE328" s="73"/>
      <c r="QJF328" s="73"/>
      <c r="QJG328" s="73"/>
      <c r="QJH328" s="73"/>
      <c r="QJI328" s="73"/>
      <c r="QJJ328" s="73"/>
      <c r="QJK328" s="73"/>
      <c r="QJL328" s="73"/>
      <c r="QJM328" s="73"/>
      <c r="QJN328" s="73"/>
      <c r="QJO328" s="73"/>
      <c r="QJP328" s="73"/>
      <c r="QJQ328" s="73"/>
      <c r="QJR328" s="73"/>
      <c r="QJS328" s="73"/>
      <c r="QJT328" s="73"/>
      <c r="QJU328" s="73"/>
      <c r="QJV328" s="73"/>
      <c r="QJW328" s="73"/>
      <c r="QJX328" s="73"/>
      <c r="QJY328" s="73"/>
      <c r="QJZ328" s="73"/>
      <c r="QKA328" s="73"/>
      <c r="QKB328" s="73"/>
      <c r="QKC328" s="73"/>
      <c r="QKD328" s="73"/>
      <c r="QKE328" s="73"/>
      <c r="QKF328" s="73"/>
      <c r="QKG328" s="73"/>
      <c r="QKH328" s="73"/>
      <c r="QKI328" s="73"/>
      <c r="QKJ328" s="73"/>
      <c r="QKK328" s="73"/>
      <c r="QKL328" s="73"/>
      <c r="QKM328" s="73"/>
      <c r="QKN328" s="73"/>
      <c r="QKO328" s="73"/>
      <c r="QKP328" s="73"/>
      <c r="QKQ328" s="73"/>
      <c r="QKR328" s="73"/>
      <c r="QKS328" s="73"/>
      <c r="QKT328" s="73"/>
      <c r="QKU328" s="73"/>
      <c r="QKV328" s="73"/>
      <c r="QKW328" s="73"/>
      <c r="QKX328" s="73"/>
      <c r="QKY328" s="73"/>
      <c r="QKZ328" s="73"/>
      <c r="QLA328" s="73"/>
      <c r="QLB328" s="73"/>
      <c r="QLC328" s="73"/>
      <c r="QLD328" s="73"/>
      <c r="QLE328" s="73"/>
      <c r="QLF328" s="73"/>
      <c r="QLG328" s="73"/>
      <c r="QLH328" s="73"/>
      <c r="QLI328" s="73"/>
      <c r="QLJ328" s="73"/>
      <c r="QLK328" s="73"/>
      <c r="QLL328" s="73"/>
      <c r="QLM328" s="73"/>
      <c r="QLN328" s="73"/>
      <c r="QLO328" s="73"/>
      <c r="QLP328" s="73"/>
      <c r="QLQ328" s="73"/>
      <c r="QLR328" s="73"/>
      <c r="QLS328" s="73"/>
      <c r="QLT328" s="73"/>
      <c r="QLU328" s="73"/>
      <c r="QLV328" s="73"/>
      <c r="QLW328" s="73"/>
      <c r="QLX328" s="73"/>
      <c r="QLY328" s="73"/>
      <c r="QLZ328" s="73"/>
      <c r="QMA328" s="73"/>
      <c r="QMB328" s="73"/>
      <c r="QMC328" s="73"/>
      <c r="QMD328" s="73"/>
      <c r="QME328" s="73"/>
      <c r="QMF328" s="73"/>
      <c r="QMG328" s="73"/>
      <c r="QMH328" s="73"/>
      <c r="QMI328" s="73"/>
      <c r="QMJ328" s="73"/>
      <c r="QMK328" s="73"/>
      <c r="QML328" s="73"/>
      <c r="QMM328" s="73"/>
      <c r="QMN328" s="73"/>
      <c r="QMO328" s="73"/>
      <c r="QMP328" s="73"/>
      <c r="QMQ328" s="73"/>
      <c r="QMR328" s="73"/>
      <c r="QMS328" s="73"/>
      <c r="QMT328" s="73"/>
      <c r="QMU328" s="73"/>
      <c r="QMV328" s="73"/>
      <c r="QMW328" s="73"/>
      <c r="QMX328" s="73"/>
      <c r="QMY328" s="73"/>
      <c r="QMZ328" s="73"/>
      <c r="QNA328" s="73"/>
      <c r="QNB328" s="73"/>
      <c r="QNC328" s="73"/>
      <c r="QND328" s="73"/>
      <c r="QNE328" s="73"/>
      <c r="QNF328" s="73"/>
      <c r="QNG328" s="73"/>
      <c r="QNH328" s="73"/>
      <c r="QNI328" s="73"/>
      <c r="QNJ328" s="73"/>
      <c r="QNK328" s="73"/>
      <c r="QNL328" s="73"/>
      <c r="QNM328" s="73"/>
      <c r="QNN328" s="73"/>
      <c r="QNO328" s="73"/>
      <c r="QNP328" s="73"/>
      <c r="QNQ328" s="73"/>
      <c r="QNR328" s="73"/>
      <c r="QNS328" s="73"/>
      <c r="QNT328" s="73"/>
      <c r="QNU328" s="73"/>
      <c r="QNV328" s="73"/>
      <c r="QNW328" s="73"/>
      <c r="QNX328" s="73"/>
      <c r="QNY328" s="73"/>
      <c r="QNZ328" s="73"/>
      <c r="QOA328" s="73"/>
      <c r="QOB328" s="73"/>
      <c r="QOC328" s="73"/>
      <c r="QOD328" s="73"/>
      <c r="QOE328" s="73"/>
      <c r="QOF328" s="73"/>
      <c r="QOG328" s="73"/>
      <c r="QOH328" s="73"/>
      <c r="QOI328" s="73"/>
      <c r="QOJ328" s="73"/>
      <c r="QOK328" s="73"/>
      <c r="QOL328" s="73"/>
      <c r="QOM328" s="73"/>
      <c r="QON328" s="73"/>
      <c r="QOO328" s="73"/>
      <c r="QOP328" s="73"/>
      <c r="QOQ328" s="73"/>
      <c r="QOR328" s="73"/>
      <c r="QOS328" s="73"/>
      <c r="QOT328" s="73"/>
      <c r="QOU328" s="73"/>
      <c r="QOV328" s="73"/>
      <c r="QOW328" s="73"/>
      <c r="QOX328" s="73"/>
      <c r="QOY328" s="73"/>
      <c r="QOZ328" s="73"/>
      <c r="QPA328" s="73"/>
      <c r="QPB328" s="73"/>
      <c r="QPC328" s="73"/>
      <c r="QPD328" s="73"/>
      <c r="QPE328" s="73"/>
      <c r="QPF328" s="73"/>
      <c r="QPG328" s="73"/>
      <c r="QPH328" s="73"/>
      <c r="QPI328" s="73"/>
      <c r="QPJ328" s="73"/>
      <c r="QPK328" s="73"/>
      <c r="QPL328" s="73"/>
      <c r="QPM328" s="73"/>
      <c r="QPN328" s="73"/>
      <c r="QPO328" s="73"/>
      <c r="QPP328" s="73"/>
      <c r="QPQ328" s="73"/>
      <c r="QPR328" s="73"/>
      <c r="QPS328" s="73"/>
      <c r="QPT328" s="73"/>
      <c r="QPU328" s="73"/>
      <c r="QPV328" s="73"/>
      <c r="QPW328" s="73"/>
      <c r="QPX328" s="73"/>
      <c r="QPY328" s="73"/>
      <c r="QPZ328" s="73"/>
      <c r="QQA328" s="73"/>
      <c r="QQB328" s="73"/>
      <c r="QQC328" s="73"/>
      <c r="QQD328" s="73"/>
      <c r="QQE328" s="73"/>
      <c r="QQF328" s="73"/>
      <c r="QQG328" s="73"/>
      <c r="QQH328" s="73"/>
      <c r="QQI328" s="73"/>
      <c r="QQJ328" s="73"/>
      <c r="QQK328" s="73"/>
      <c r="QQL328" s="73"/>
      <c r="QQM328" s="73"/>
      <c r="QQN328" s="73"/>
      <c r="QQO328" s="73"/>
      <c r="QQP328" s="73"/>
      <c r="QQQ328" s="73"/>
      <c r="QQR328" s="73"/>
      <c r="QQS328" s="73"/>
      <c r="QQT328" s="73"/>
      <c r="QQU328" s="73"/>
      <c r="QQV328" s="73"/>
      <c r="QQW328" s="73"/>
      <c r="QQX328" s="73"/>
      <c r="QQY328" s="73"/>
      <c r="QQZ328" s="73"/>
      <c r="QRA328" s="73"/>
      <c r="QRB328" s="73"/>
      <c r="QRC328" s="73"/>
      <c r="QRD328" s="73"/>
      <c r="QRE328" s="73"/>
      <c r="QRF328" s="73"/>
      <c r="QRG328" s="73"/>
      <c r="QRH328" s="73"/>
      <c r="QRI328" s="73"/>
      <c r="QRJ328" s="73"/>
      <c r="QRK328" s="73"/>
      <c r="QRL328" s="73"/>
      <c r="QRM328" s="73"/>
      <c r="QRN328" s="73"/>
      <c r="QRO328" s="73"/>
      <c r="QRP328" s="73"/>
      <c r="QRQ328" s="73"/>
      <c r="QRR328" s="73"/>
      <c r="QRS328" s="73"/>
      <c r="QRT328" s="73"/>
      <c r="QRU328" s="73"/>
      <c r="QRV328" s="73"/>
      <c r="QRW328" s="73"/>
      <c r="QRX328" s="73"/>
      <c r="QRY328" s="73"/>
      <c r="QRZ328" s="73"/>
      <c r="QSA328" s="73"/>
      <c r="QSB328" s="73"/>
      <c r="QSC328" s="73"/>
      <c r="QSD328" s="73"/>
      <c r="QSE328" s="73"/>
      <c r="QSF328" s="73"/>
      <c r="QSG328" s="73"/>
      <c r="QSH328" s="73"/>
      <c r="QSI328" s="73"/>
      <c r="QSJ328" s="73"/>
      <c r="QSK328" s="73"/>
      <c r="QSL328" s="73"/>
      <c r="QSM328" s="73"/>
      <c r="QSN328" s="73"/>
      <c r="QSO328" s="73"/>
      <c r="QSP328" s="73"/>
      <c r="QSQ328" s="73"/>
      <c r="QSR328" s="73"/>
      <c r="QSS328" s="73"/>
      <c r="QST328" s="73"/>
      <c r="QSU328" s="73"/>
      <c r="QSV328" s="73"/>
      <c r="QSW328" s="73"/>
      <c r="QSX328" s="73"/>
      <c r="QSY328" s="73"/>
      <c r="QSZ328" s="73"/>
      <c r="QTA328" s="73"/>
      <c r="QTB328" s="73"/>
      <c r="QTC328" s="73"/>
      <c r="QTD328" s="73"/>
      <c r="QTE328" s="73"/>
      <c r="QTF328" s="73"/>
      <c r="QTG328" s="73"/>
      <c r="QTH328" s="73"/>
      <c r="QTI328" s="73"/>
      <c r="QTJ328" s="73"/>
      <c r="QTK328" s="73"/>
      <c r="QTL328" s="73"/>
      <c r="QTM328" s="73"/>
      <c r="QTN328" s="73"/>
      <c r="QTO328" s="73"/>
      <c r="QTP328" s="73"/>
      <c r="QTQ328" s="73"/>
      <c r="QTR328" s="73"/>
      <c r="QTS328" s="73"/>
      <c r="QTT328" s="73"/>
      <c r="QTU328" s="73"/>
      <c r="QTV328" s="73"/>
      <c r="QTW328" s="73"/>
      <c r="QTX328" s="73"/>
      <c r="QTY328" s="73"/>
      <c r="QTZ328" s="73"/>
      <c r="QUA328" s="73"/>
      <c r="QUB328" s="73"/>
      <c r="QUC328" s="73"/>
      <c r="QUD328" s="73"/>
      <c r="QUE328" s="73"/>
      <c r="QUF328" s="73"/>
      <c r="QUG328" s="73"/>
      <c r="QUH328" s="73"/>
      <c r="QUI328" s="73"/>
      <c r="QUJ328" s="73"/>
      <c r="QUK328" s="73"/>
      <c r="QUL328" s="73"/>
      <c r="QUM328" s="73"/>
      <c r="QUN328" s="73"/>
      <c r="QUO328" s="73"/>
      <c r="QUP328" s="73"/>
      <c r="QUQ328" s="73"/>
      <c r="QUR328" s="73"/>
      <c r="QUS328" s="73"/>
      <c r="QUT328" s="73"/>
      <c r="QUU328" s="73"/>
      <c r="QUV328" s="73"/>
      <c r="QUW328" s="73"/>
      <c r="QUX328" s="73"/>
      <c r="QUY328" s="73"/>
      <c r="QUZ328" s="73"/>
      <c r="QVA328" s="73"/>
      <c r="QVB328" s="73"/>
      <c r="QVC328" s="73"/>
      <c r="QVD328" s="73"/>
      <c r="QVE328" s="73"/>
      <c r="QVF328" s="73"/>
      <c r="QVG328" s="73"/>
      <c r="QVH328" s="73"/>
      <c r="QVI328" s="73"/>
      <c r="QVJ328" s="73"/>
      <c r="QVK328" s="73"/>
      <c r="QVL328" s="73"/>
      <c r="QVM328" s="73"/>
      <c r="QVN328" s="73"/>
      <c r="QVO328" s="73"/>
      <c r="QVP328" s="73"/>
      <c r="QVQ328" s="73"/>
      <c r="QVR328" s="73"/>
      <c r="QVS328" s="73"/>
      <c r="QVT328" s="73"/>
      <c r="QVU328" s="73"/>
      <c r="QVV328" s="73"/>
      <c r="QVW328" s="73"/>
      <c r="QVX328" s="73"/>
      <c r="QVY328" s="73"/>
      <c r="QVZ328" s="73"/>
      <c r="QWA328" s="73"/>
      <c r="QWB328" s="73"/>
      <c r="QWC328" s="73"/>
      <c r="QWD328" s="73"/>
      <c r="QWE328" s="73"/>
      <c r="QWF328" s="73"/>
      <c r="QWG328" s="73"/>
      <c r="QWH328" s="73"/>
      <c r="QWI328" s="73"/>
      <c r="QWJ328" s="73"/>
      <c r="QWK328" s="73"/>
      <c r="QWL328" s="73"/>
      <c r="QWM328" s="73"/>
      <c r="QWN328" s="73"/>
      <c r="QWO328" s="73"/>
      <c r="QWP328" s="73"/>
      <c r="QWQ328" s="73"/>
      <c r="QWR328" s="73"/>
      <c r="QWS328" s="73"/>
      <c r="QWT328" s="73"/>
      <c r="QWU328" s="73"/>
      <c r="QWV328" s="73"/>
      <c r="QWW328" s="73"/>
      <c r="QWX328" s="73"/>
      <c r="QWY328" s="73"/>
      <c r="QWZ328" s="73"/>
      <c r="QXA328" s="73"/>
      <c r="QXB328" s="73"/>
      <c r="QXC328" s="73"/>
      <c r="QXD328" s="73"/>
      <c r="QXE328" s="73"/>
      <c r="QXF328" s="73"/>
      <c r="QXG328" s="73"/>
      <c r="QXH328" s="73"/>
      <c r="QXI328" s="73"/>
      <c r="QXJ328" s="73"/>
      <c r="QXK328" s="73"/>
      <c r="QXL328" s="73"/>
      <c r="QXM328" s="73"/>
      <c r="QXN328" s="73"/>
      <c r="QXO328" s="73"/>
      <c r="QXP328" s="73"/>
      <c r="QXQ328" s="73"/>
      <c r="QXR328" s="73"/>
      <c r="QXS328" s="73"/>
      <c r="QXT328" s="73"/>
      <c r="QXU328" s="73"/>
      <c r="QXV328" s="73"/>
      <c r="QXW328" s="73"/>
      <c r="QXX328" s="73"/>
      <c r="QXY328" s="73"/>
      <c r="QXZ328" s="73"/>
      <c r="QYA328" s="73"/>
      <c r="QYB328" s="73"/>
      <c r="QYC328" s="73"/>
      <c r="QYD328" s="73"/>
      <c r="QYE328" s="73"/>
      <c r="QYF328" s="73"/>
      <c r="QYG328" s="73"/>
      <c r="QYH328" s="73"/>
      <c r="QYI328" s="73"/>
      <c r="QYJ328" s="73"/>
      <c r="QYK328" s="73"/>
      <c r="QYL328" s="73"/>
      <c r="QYM328" s="73"/>
      <c r="QYN328" s="73"/>
      <c r="QYO328" s="73"/>
      <c r="QYP328" s="73"/>
      <c r="QYQ328" s="73"/>
      <c r="QYR328" s="73"/>
      <c r="QYS328" s="73"/>
      <c r="QYT328" s="73"/>
      <c r="QYU328" s="73"/>
      <c r="QYV328" s="73"/>
      <c r="QYW328" s="73"/>
      <c r="QYX328" s="73"/>
      <c r="QYY328" s="73"/>
      <c r="QYZ328" s="73"/>
      <c r="QZA328" s="73"/>
      <c r="QZB328" s="73"/>
      <c r="QZC328" s="73"/>
      <c r="QZD328" s="73"/>
      <c r="QZE328" s="73"/>
      <c r="QZF328" s="73"/>
      <c r="QZG328" s="73"/>
      <c r="QZH328" s="73"/>
      <c r="QZI328" s="73"/>
      <c r="QZJ328" s="73"/>
      <c r="QZK328" s="73"/>
      <c r="QZL328" s="73"/>
      <c r="QZM328" s="73"/>
      <c r="QZN328" s="73"/>
      <c r="QZO328" s="73"/>
      <c r="QZP328" s="73"/>
      <c r="QZQ328" s="73"/>
      <c r="QZR328" s="73"/>
      <c r="QZS328" s="73"/>
      <c r="QZT328" s="73"/>
      <c r="QZU328" s="73"/>
      <c r="QZV328" s="73"/>
      <c r="QZW328" s="73"/>
      <c r="QZX328" s="73"/>
      <c r="QZY328" s="73"/>
      <c r="QZZ328" s="73"/>
      <c r="RAA328" s="73"/>
      <c r="RAB328" s="73"/>
      <c r="RAC328" s="73"/>
      <c r="RAD328" s="73"/>
      <c r="RAE328" s="73"/>
      <c r="RAF328" s="73"/>
      <c r="RAG328" s="73"/>
      <c r="RAH328" s="73"/>
      <c r="RAI328" s="73"/>
      <c r="RAJ328" s="73"/>
      <c r="RAK328" s="73"/>
      <c r="RAL328" s="73"/>
      <c r="RAM328" s="73"/>
      <c r="RAN328" s="73"/>
      <c r="RAO328" s="73"/>
      <c r="RAP328" s="73"/>
      <c r="RAQ328" s="73"/>
      <c r="RAR328" s="73"/>
      <c r="RAS328" s="73"/>
      <c r="RAT328" s="73"/>
      <c r="RAU328" s="73"/>
      <c r="RAV328" s="73"/>
      <c r="RAW328" s="73"/>
      <c r="RAX328" s="73"/>
      <c r="RAY328" s="73"/>
      <c r="RAZ328" s="73"/>
      <c r="RBA328" s="73"/>
      <c r="RBB328" s="73"/>
      <c r="RBC328" s="73"/>
      <c r="RBD328" s="73"/>
      <c r="RBE328" s="73"/>
      <c r="RBF328" s="73"/>
      <c r="RBG328" s="73"/>
      <c r="RBH328" s="73"/>
      <c r="RBI328" s="73"/>
      <c r="RBJ328" s="73"/>
      <c r="RBK328" s="73"/>
      <c r="RBL328" s="73"/>
      <c r="RBM328" s="73"/>
      <c r="RBN328" s="73"/>
      <c r="RBO328" s="73"/>
      <c r="RBP328" s="73"/>
      <c r="RBQ328" s="73"/>
      <c r="RBR328" s="73"/>
      <c r="RBS328" s="73"/>
      <c r="RBT328" s="73"/>
      <c r="RBU328" s="73"/>
      <c r="RBV328" s="73"/>
      <c r="RBW328" s="73"/>
      <c r="RBX328" s="73"/>
      <c r="RBY328" s="73"/>
      <c r="RBZ328" s="73"/>
      <c r="RCA328" s="73"/>
      <c r="RCB328" s="73"/>
      <c r="RCC328" s="73"/>
      <c r="RCD328" s="73"/>
      <c r="RCE328" s="73"/>
      <c r="RCF328" s="73"/>
      <c r="RCG328" s="73"/>
      <c r="RCH328" s="73"/>
      <c r="RCI328" s="73"/>
      <c r="RCJ328" s="73"/>
      <c r="RCK328" s="73"/>
      <c r="RCL328" s="73"/>
      <c r="RCM328" s="73"/>
      <c r="RCN328" s="73"/>
      <c r="RCO328" s="73"/>
      <c r="RCP328" s="73"/>
      <c r="RCQ328" s="73"/>
      <c r="RCR328" s="73"/>
      <c r="RCS328" s="73"/>
      <c r="RCT328" s="73"/>
      <c r="RCU328" s="73"/>
      <c r="RCV328" s="73"/>
      <c r="RCW328" s="73"/>
      <c r="RCX328" s="73"/>
      <c r="RCY328" s="73"/>
      <c r="RCZ328" s="73"/>
      <c r="RDA328" s="73"/>
      <c r="RDB328" s="73"/>
      <c r="RDC328" s="73"/>
      <c r="RDD328" s="73"/>
      <c r="RDE328" s="73"/>
      <c r="RDF328" s="73"/>
      <c r="RDG328" s="73"/>
      <c r="RDH328" s="73"/>
      <c r="RDI328" s="73"/>
      <c r="RDJ328" s="73"/>
      <c r="RDK328" s="73"/>
      <c r="RDL328" s="73"/>
      <c r="RDM328" s="73"/>
      <c r="RDN328" s="73"/>
      <c r="RDO328" s="73"/>
      <c r="RDP328" s="73"/>
      <c r="RDQ328" s="73"/>
      <c r="RDR328" s="73"/>
      <c r="RDS328" s="73"/>
      <c r="RDT328" s="73"/>
      <c r="RDU328" s="73"/>
      <c r="RDV328" s="73"/>
      <c r="RDW328" s="73"/>
      <c r="RDX328" s="73"/>
      <c r="RDY328" s="73"/>
      <c r="RDZ328" s="73"/>
      <c r="REA328" s="73"/>
      <c r="REB328" s="73"/>
      <c r="REC328" s="73"/>
      <c r="RED328" s="73"/>
      <c r="REE328" s="73"/>
      <c r="REF328" s="73"/>
      <c r="REG328" s="73"/>
      <c r="REH328" s="73"/>
      <c r="REI328" s="73"/>
      <c r="REJ328" s="73"/>
      <c r="REK328" s="73"/>
      <c r="REL328" s="73"/>
      <c r="REM328" s="73"/>
      <c r="REN328" s="73"/>
      <c r="REO328" s="73"/>
      <c r="REP328" s="73"/>
      <c r="REQ328" s="73"/>
      <c r="RER328" s="73"/>
      <c r="RES328" s="73"/>
      <c r="RET328" s="73"/>
      <c r="REU328" s="73"/>
      <c r="REV328" s="73"/>
      <c r="REW328" s="73"/>
      <c r="REX328" s="73"/>
      <c r="REY328" s="73"/>
      <c r="REZ328" s="73"/>
      <c r="RFA328" s="73"/>
      <c r="RFB328" s="73"/>
      <c r="RFC328" s="73"/>
      <c r="RFD328" s="73"/>
      <c r="RFE328" s="73"/>
      <c r="RFF328" s="73"/>
      <c r="RFG328" s="73"/>
      <c r="RFH328" s="73"/>
      <c r="RFI328" s="73"/>
      <c r="RFJ328" s="73"/>
      <c r="RFK328" s="73"/>
      <c r="RFL328" s="73"/>
      <c r="RFM328" s="73"/>
      <c r="RFN328" s="73"/>
      <c r="RFO328" s="73"/>
      <c r="RFP328" s="73"/>
      <c r="RFQ328" s="73"/>
      <c r="RFR328" s="73"/>
      <c r="RFS328" s="73"/>
      <c r="RFT328" s="73"/>
      <c r="RFU328" s="73"/>
      <c r="RFV328" s="73"/>
      <c r="RFW328" s="73"/>
      <c r="RFX328" s="73"/>
      <c r="RFY328" s="73"/>
      <c r="RFZ328" s="73"/>
      <c r="RGA328" s="73"/>
      <c r="RGB328" s="73"/>
      <c r="RGC328" s="73"/>
      <c r="RGD328" s="73"/>
      <c r="RGE328" s="73"/>
      <c r="RGF328" s="73"/>
      <c r="RGG328" s="73"/>
      <c r="RGH328" s="73"/>
      <c r="RGI328" s="73"/>
      <c r="RGJ328" s="73"/>
      <c r="RGK328" s="73"/>
      <c r="RGL328" s="73"/>
      <c r="RGM328" s="73"/>
      <c r="RGN328" s="73"/>
      <c r="RGO328" s="73"/>
      <c r="RGP328" s="73"/>
      <c r="RGQ328" s="73"/>
      <c r="RGR328" s="73"/>
      <c r="RGS328" s="73"/>
      <c r="RGT328" s="73"/>
      <c r="RGU328" s="73"/>
      <c r="RGV328" s="73"/>
      <c r="RGW328" s="73"/>
      <c r="RGX328" s="73"/>
      <c r="RGY328" s="73"/>
      <c r="RGZ328" s="73"/>
      <c r="RHA328" s="73"/>
      <c r="RHB328" s="73"/>
      <c r="RHC328" s="73"/>
      <c r="RHD328" s="73"/>
      <c r="RHE328" s="73"/>
      <c r="RHF328" s="73"/>
      <c r="RHG328" s="73"/>
      <c r="RHH328" s="73"/>
      <c r="RHI328" s="73"/>
      <c r="RHJ328" s="73"/>
      <c r="RHK328" s="73"/>
      <c r="RHL328" s="73"/>
      <c r="RHM328" s="73"/>
      <c r="RHN328" s="73"/>
      <c r="RHO328" s="73"/>
      <c r="RHP328" s="73"/>
      <c r="RHQ328" s="73"/>
      <c r="RHR328" s="73"/>
      <c r="RHS328" s="73"/>
      <c r="RHT328" s="73"/>
      <c r="RHU328" s="73"/>
      <c r="RHV328" s="73"/>
      <c r="RHW328" s="73"/>
      <c r="RHX328" s="73"/>
      <c r="RHY328" s="73"/>
      <c r="RHZ328" s="73"/>
      <c r="RIA328" s="73"/>
      <c r="RIB328" s="73"/>
      <c r="RIC328" s="73"/>
      <c r="RID328" s="73"/>
      <c r="RIE328" s="73"/>
      <c r="RIF328" s="73"/>
      <c r="RIG328" s="73"/>
      <c r="RIH328" s="73"/>
      <c r="RII328" s="73"/>
      <c r="RIJ328" s="73"/>
      <c r="RIK328" s="73"/>
      <c r="RIL328" s="73"/>
      <c r="RIM328" s="73"/>
      <c r="RIN328" s="73"/>
      <c r="RIO328" s="73"/>
      <c r="RIP328" s="73"/>
      <c r="RIQ328" s="73"/>
      <c r="RIR328" s="73"/>
      <c r="RIS328" s="73"/>
      <c r="RIT328" s="73"/>
      <c r="RIU328" s="73"/>
      <c r="RIV328" s="73"/>
      <c r="RIW328" s="73"/>
      <c r="RIX328" s="73"/>
      <c r="RIY328" s="73"/>
      <c r="RIZ328" s="73"/>
      <c r="RJA328" s="73"/>
      <c r="RJB328" s="73"/>
      <c r="RJC328" s="73"/>
      <c r="RJD328" s="73"/>
      <c r="RJE328" s="73"/>
      <c r="RJF328" s="73"/>
      <c r="RJG328" s="73"/>
      <c r="RJH328" s="73"/>
      <c r="RJI328" s="73"/>
      <c r="RJJ328" s="73"/>
      <c r="RJK328" s="73"/>
      <c r="RJL328" s="73"/>
      <c r="RJM328" s="73"/>
      <c r="RJN328" s="73"/>
      <c r="RJO328" s="73"/>
      <c r="RJP328" s="73"/>
      <c r="RJQ328" s="73"/>
      <c r="RJR328" s="73"/>
      <c r="RJS328" s="73"/>
      <c r="RJT328" s="73"/>
      <c r="RJU328" s="73"/>
      <c r="RJV328" s="73"/>
      <c r="RJW328" s="73"/>
      <c r="RJX328" s="73"/>
      <c r="RJY328" s="73"/>
      <c r="RJZ328" s="73"/>
      <c r="RKA328" s="73"/>
      <c r="RKB328" s="73"/>
      <c r="RKC328" s="73"/>
      <c r="RKD328" s="73"/>
      <c r="RKE328" s="73"/>
      <c r="RKF328" s="73"/>
      <c r="RKG328" s="73"/>
      <c r="RKH328" s="73"/>
      <c r="RKI328" s="73"/>
      <c r="RKJ328" s="73"/>
      <c r="RKK328" s="73"/>
      <c r="RKL328" s="73"/>
      <c r="RKM328" s="73"/>
      <c r="RKN328" s="73"/>
      <c r="RKO328" s="73"/>
      <c r="RKP328" s="73"/>
      <c r="RKQ328" s="73"/>
      <c r="RKR328" s="73"/>
      <c r="RKS328" s="73"/>
      <c r="RKT328" s="73"/>
      <c r="RKU328" s="73"/>
      <c r="RKV328" s="73"/>
      <c r="RKW328" s="73"/>
      <c r="RKX328" s="73"/>
      <c r="RKY328" s="73"/>
      <c r="RKZ328" s="73"/>
      <c r="RLA328" s="73"/>
      <c r="RLB328" s="73"/>
      <c r="RLC328" s="73"/>
      <c r="RLD328" s="73"/>
      <c r="RLE328" s="73"/>
      <c r="RLF328" s="73"/>
      <c r="RLG328" s="73"/>
      <c r="RLH328" s="73"/>
      <c r="RLI328" s="73"/>
      <c r="RLJ328" s="73"/>
      <c r="RLK328" s="73"/>
      <c r="RLL328" s="73"/>
      <c r="RLM328" s="73"/>
      <c r="RLN328" s="73"/>
      <c r="RLO328" s="73"/>
      <c r="RLP328" s="73"/>
      <c r="RLQ328" s="73"/>
      <c r="RLR328" s="73"/>
      <c r="RLS328" s="73"/>
      <c r="RLT328" s="73"/>
      <c r="RLU328" s="73"/>
      <c r="RLV328" s="73"/>
      <c r="RLW328" s="73"/>
      <c r="RLX328" s="73"/>
      <c r="RLY328" s="73"/>
      <c r="RLZ328" s="73"/>
      <c r="RMA328" s="73"/>
      <c r="RMB328" s="73"/>
      <c r="RMC328" s="73"/>
      <c r="RMD328" s="73"/>
      <c r="RME328" s="73"/>
      <c r="RMF328" s="73"/>
      <c r="RMG328" s="73"/>
      <c r="RMH328" s="73"/>
      <c r="RMI328" s="73"/>
      <c r="RMJ328" s="73"/>
      <c r="RMK328" s="73"/>
      <c r="RML328" s="73"/>
      <c r="RMM328" s="73"/>
      <c r="RMN328" s="73"/>
      <c r="RMO328" s="73"/>
      <c r="RMP328" s="73"/>
      <c r="RMQ328" s="73"/>
      <c r="RMR328" s="73"/>
      <c r="RMS328" s="73"/>
      <c r="RMT328" s="73"/>
      <c r="RMU328" s="73"/>
      <c r="RMV328" s="73"/>
      <c r="RMW328" s="73"/>
      <c r="RMX328" s="73"/>
      <c r="RMY328" s="73"/>
      <c r="RMZ328" s="73"/>
      <c r="RNA328" s="73"/>
      <c r="RNB328" s="73"/>
      <c r="RNC328" s="73"/>
      <c r="RND328" s="73"/>
      <c r="RNE328" s="73"/>
      <c r="RNF328" s="73"/>
      <c r="RNG328" s="73"/>
      <c r="RNH328" s="73"/>
      <c r="RNI328" s="73"/>
      <c r="RNJ328" s="73"/>
      <c r="RNK328" s="73"/>
      <c r="RNL328" s="73"/>
      <c r="RNM328" s="73"/>
      <c r="RNN328" s="73"/>
      <c r="RNO328" s="73"/>
      <c r="RNP328" s="73"/>
      <c r="RNQ328" s="73"/>
      <c r="RNR328" s="73"/>
      <c r="RNS328" s="73"/>
      <c r="RNT328" s="73"/>
      <c r="RNU328" s="73"/>
      <c r="RNV328" s="73"/>
      <c r="RNW328" s="73"/>
      <c r="RNX328" s="73"/>
      <c r="RNY328" s="73"/>
      <c r="RNZ328" s="73"/>
      <c r="ROA328" s="73"/>
      <c r="ROB328" s="73"/>
      <c r="ROC328" s="73"/>
      <c r="ROD328" s="73"/>
      <c r="ROE328" s="73"/>
      <c r="ROF328" s="73"/>
      <c r="ROG328" s="73"/>
      <c r="ROH328" s="73"/>
      <c r="ROI328" s="73"/>
      <c r="ROJ328" s="73"/>
      <c r="ROK328" s="73"/>
      <c r="ROL328" s="73"/>
      <c r="ROM328" s="73"/>
      <c r="RON328" s="73"/>
      <c r="ROO328" s="73"/>
      <c r="ROP328" s="73"/>
      <c r="ROQ328" s="73"/>
      <c r="ROR328" s="73"/>
      <c r="ROS328" s="73"/>
      <c r="ROT328" s="73"/>
      <c r="ROU328" s="73"/>
      <c r="ROV328" s="73"/>
      <c r="ROW328" s="73"/>
      <c r="ROX328" s="73"/>
      <c r="ROY328" s="73"/>
      <c r="ROZ328" s="73"/>
      <c r="RPA328" s="73"/>
      <c r="RPB328" s="73"/>
      <c r="RPC328" s="73"/>
      <c r="RPD328" s="73"/>
      <c r="RPE328" s="73"/>
      <c r="RPF328" s="73"/>
      <c r="RPG328" s="73"/>
      <c r="RPH328" s="73"/>
      <c r="RPI328" s="73"/>
      <c r="RPJ328" s="73"/>
      <c r="RPK328" s="73"/>
      <c r="RPL328" s="73"/>
      <c r="RPM328" s="73"/>
      <c r="RPN328" s="73"/>
      <c r="RPO328" s="73"/>
      <c r="RPP328" s="73"/>
      <c r="RPQ328" s="73"/>
      <c r="RPR328" s="73"/>
      <c r="RPS328" s="73"/>
      <c r="RPT328" s="73"/>
      <c r="RPU328" s="73"/>
      <c r="RPV328" s="73"/>
      <c r="RPW328" s="73"/>
      <c r="RPX328" s="73"/>
      <c r="RPY328" s="73"/>
      <c r="RPZ328" s="73"/>
      <c r="RQA328" s="73"/>
      <c r="RQB328" s="73"/>
      <c r="RQC328" s="73"/>
      <c r="RQD328" s="73"/>
      <c r="RQE328" s="73"/>
      <c r="RQF328" s="73"/>
      <c r="RQG328" s="73"/>
      <c r="RQH328" s="73"/>
      <c r="RQI328" s="73"/>
      <c r="RQJ328" s="73"/>
      <c r="RQK328" s="73"/>
      <c r="RQL328" s="73"/>
      <c r="RQM328" s="73"/>
      <c r="RQN328" s="73"/>
      <c r="RQO328" s="73"/>
      <c r="RQP328" s="73"/>
      <c r="RQQ328" s="73"/>
      <c r="RQR328" s="73"/>
      <c r="RQS328" s="73"/>
      <c r="RQT328" s="73"/>
      <c r="RQU328" s="73"/>
      <c r="RQV328" s="73"/>
      <c r="RQW328" s="73"/>
      <c r="RQX328" s="73"/>
      <c r="RQY328" s="73"/>
      <c r="RQZ328" s="73"/>
      <c r="RRA328" s="73"/>
      <c r="RRB328" s="73"/>
      <c r="RRC328" s="73"/>
      <c r="RRD328" s="73"/>
      <c r="RRE328" s="73"/>
      <c r="RRF328" s="73"/>
      <c r="RRG328" s="73"/>
      <c r="RRH328" s="73"/>
      <c r="RRI328" s="73"/>
      <c r="RRJ328" s="73"/>
      <c r="RRK328" s="73"/>
      <c r="RRL328" s="73"/>
      <c r="RRM328" s="73"/>
      <c r="RRN328" s="73"/>
      <c r="RRO328" s="73"/>
      <c r="RRP328" s="73"/>
      <c r="RRQ328" s="73"/>
      <c r="RRR328" s="73"/>
      <c r="RRS328" s="73"/>
      <c r="RRT328" s="73"/>
      <c r="RRU328" s="73"/>
      <c r="RRV328" s="73"/>
      <c r="RRW328" s="73"/>
      <c r="RRX328" s="73"/>
      <c r="RRY328" s="73"/>
      <c r="RRZ328" s="73"/>
      <c r="RSA328" s="73"/>
      <c r="RSB328" s="73"/>
      <c r="RSC328" s="73"/>
      <c r="RSD328" s="73"/>
      <c r="RSE328" s="73"/>
      <c r="RSF328" s="73"/>
      <c r="RSG328" s="73"/>
      <c r="RSH328" s="73"/>
      <c r="RSI328" s="73"/>
      <c r="RSJ328" s="73"/>
      <c r="RSK328" s="73"/>
      <c r="RSL328" s="73"/>
      <c r="RSM328" s="73"/>
      <c r="RSN328" s="73"/>
      <c r="RSO328" s="73"/>
      <c r="RSP328" s="73"/>
      <c r="RSQ328" s="73"/>
      <c r="RSR328" s="73"/>
      <c r="RSS328" s="73"/>
      <c r="RST328" s="73"/>
      <c r="RSU328" s="73"/>
      <c r="RSV328" s="73"/>
      <c r="RSW328" s="73"/>
      <c r="RSX328" s="73"/>
      <c r="RSY328" s="73"/>
      <c r="RSZ328" s="73"/>
      <c r="RTA328" s="73"/>
      <c r="RTB328" s="73"/>
      <c r="RTC328" s="73"/>
      <c r="RTD328" s="73"/>
      <c r="RTE328" s="73"/>
      <c r="RTF328" s="73"/>
      <c r="RTG328" s="73"/>
      <c r="RTH328" s="73"/>
      <c r="RTI328" s="73"/>
      <c r="RTJ328" s="73"/>
      <c r="RTK328" s="73"/>
      <c r="RTL328" s="73"/>
      <c r="RTM328" s="73"/>
      <c r="RTN328" s="73"/>
      <c r="RTO328" s="73"/>
      <c r="RTP328" s="73"/>
      <c r="RTQ328" s="73"/>
      <c r="RTR328" s="73"/>
      <c r="RTS328" s="73"/>
      <c r="RTT328" s="73"/>
      <c r="RTU328" s="73"/>
      <c r="RTV328" s="73"/>
      <c r="RTW328" s="73"/>
      <c r="RTX328" s="73"/>
      <c r="RTY328" s="73"/>
      <c r="RTZ328" s="73"/>
      <c r="RUA328" s="73"/>
      <c r="RUB328" s="73"/>
      <c r="RUC328" s="73"/>
      <c r="RUD328" s="73"/>
      <c r="RUE328" s="73"/>
      <c r="RUF328" s="73"/>
      <c r="RUG328" s="73"/>
      <c r="RUH328" s="73"/>
      <c r="RUI328" s="73"/>
      <c r="RUJ328" s="73"/>
      <c r="RUK328" s="73"/>
      <c r="RUL328" s="73"/>
      <c r="RUM328" s="73"/>
      <c r="RUN328" s="73"/>
      <c r="RUO328" s="73"/>
      <c r="RUP328" s="73"/>
      <c r="RUQ328" s="73"/>
      <c r="RUR328" s="73"/>
      <c r="RUS328" s="73"/>
      <c r="RUT328" s="73"/>
      <c r="RUU328" s="73"/>
      <c r="RUV328" s="73"/>
      <c r="RUW328" s="73"/>
      <c r="RUX328" s="73"/>
      <c r="RUY328" s="73"/>
      <c r="RUZ328" s="73"/>
      <c r="RVA328" s="73"/>
      <c r="RVB328" s="73"/>
      <c r="RVC328" s="73"/>
      <c r="RVD328" s="73"/>
      <c r="RVE328" s="73"/>
      <c r="RVF328" s="73"/>
      <c r="RVG328" s="73"/>
      <c r="RVH328" s="73"/>
      <c r="RVI328" s="73"/>
      <c r="RVJ328" s="73"/>
      <c r="RVK328" s="73"/>
      <c r="RVL328" s="73"/>
      <c r="RVM328" s="73"/>
      <c r="RVN328" s="73"/>
      <c r="RVO328" s="73"/>
      <c r="RVP328" s="73"/>
      <c r="RVQ328" s="73"/>
      <c r="RVR328" s="73"/>
      <c r="RVS328" s="73"/>
      <c r="RVT328" s="73"/>
      <c r="RVU328" s="73"/>
      <c r="RVV328" s="73"/>
      <c r="RVW328" s="73"/>
      <c r="RVX328" s="73"/>
      <c r="RVY328" s="73"/>
      <c r="RVZ328" s="73"/>
      <c r="RWA328" s="73"/>
      <c r="RWB328" s="73"/>
      <c r="RWC328" s="73"/>
      <c r="RWD328" s="73"/>
      <c r="RWE328" s="73"/>
      <c r="RWF328" s="73"/>
      <c r="RWG328" s="73"/>
      <c r="RWH328" s="73"/>
      <c r="RWI328" s="73"/>
      <c r="RWJ328" s="73"/>
      <c r="RWK328" s="73"/>
      <c r="RWL328" s="73"/>
      <c r="RWM328" s="73"/>
      <c r="RWN328" s="73"/>
      <c r="RWO328" s="73"/>
      <c r="RWP328" s="73"/>
      <c r="RWQ328" s="73"/>
      <c r="RWR328" s="73"/>
      <c r="RWS328" s="73"/>
      <c r="RWT328" s="73"/>
      <c r="RWU328" s="73"/>
      <c r="RWV328" s="73"/>
      <c r="RWW328" s="73"/>
      <c r="RWX328" s="73"/>
      <c r="RWY328" s="73"/>
      <c r="RWZ328" s="73"/>
      <c r="RXA328" s="73"/>
      <c r="RXB328" s="73"/>
      <c r="RXC328" s="73"/>
      <c r="RXD328" s="73"/>
      <c r="RXE328" s="73"/>
      <c r="RXF328" s="73"/>
      <c r="RXG328" s="73"/>
      <c r="RXH328" s="73"/>
      <c r="RXI328" s="73"/>
      <c r="RXJ328" s="73"/>
      <c r="RXK328" s="73"/>
      <c r="RXL328" s="73"/>
      <c r="RXM328" s="73"/>
      <c r="RXN328" s="73"/>
      <c r="RXO328" s="73"/>
      <c r="RXP328" s="73"/>
      <c r="RXQ328" s="73"/>
      <c r="RXR328" s="73"/>
      <c r="RXS328" s="73"/>
      <c r="RXT328" s="73"/>
      <c r="RXU328" s="73"/>
      <c r="RXV328" s="73"/>
      <c r="RXW328" s="73"/>
      <c r="RXX328" s="73"/>
      <c r="RXY328" s="73"/>
      <c r="RXZ328" s="73"/>
      <c r="RYA328" s="73"/>
      <c r="RYB328" s="73"/>
      <c r="RYC328" s="73"/>
      <c r="RYD328" s="73"/>
      <c r="RYE328" s="73"/>
      <c r="RYF328" s="73"/>
      <c r="RYG328" s="73"/>
      <c r="RYH328" s="73"/>
      <c r="RYI328" s="73"/>
      <c r="RYJ328" s="73"/>
      <c r="RYK328" s="73"/>
      <c r="RYL328" s="73"/>
      <c r="RYM328" s="73"/>
      <c r="RYN328" s="73"/>
      <c r="RYO328" s="73"/>
      <c r="RYP328" s="73"/>
      <c r="RYQ328" s="73"/>
      <c r="RYR328" s="73"/>
      <c r="RYS328" s="73"/>
      <c r="RYT328" s="73"/>
      <c r="RYU328" s="73"/>
      <c r="RYV328" s="73"/>
      <c r="RYW328" s="73"/>
      <c r="RYX328" s="73"/>
      <c r="RYY328" s="73"/>
      <c r="RYZ328" s="73"/>
      <c r="RZA328" s="73"/>
      <c r="RZB328" s="73"/>
      <c r="RZC328" s="73"/>
      <c r="RZD328" s="73"/>
      <c r="RZE328" s="73"/>
      <c r="RZF328" s="73"/>
      <c r="RZG328" s="73"/>
      <c r="RZH328" s="73"/>
      <c r="RZI328" s="73"/>
      <c r="RZJ328" s="73"/>
      <c r="RZK328" s="73"/>
      <c r="RZL328" s="73"/>
      <c r="RZM328" s="73"/>
      <c r="RZN328" s="73"/>
      <c r="RZO328" s="73"/>
      <c r="RZP328" s="73"/>
      <c r="RZQ328" s="73"/>
      <c r="RZR328" s="73"/>
      <c r="RZS328" s="73"/>
      <c r="RZT328" s="73"/>
      <c r="RZU328" s="73"/>
      <c r="RZV328" s="73"/>
      <c r="RZW328" s="73"/>
      <c r="RZX328" s="73"/>
      <c r="RZY328" s="73"/>
      <c r="RZZ328" s="73"/>
      <c r="SAA328" s="73"/>
      <c r="SAB328" s="73"/>
      <c r="SAC328" s="73"/>
      <c r="SAD328" s="73"/>
      <c r="SAE328" s="73"/>
      <c r="SAF328" s="73"/>
      <c r="SAG328" s="73"/>
      <c r="SAH328" s="73"/>
      <c r="SAI328" s="73"/>
      <c r="SAJ328" s="73"/>
      <c r="SAK328" s="73"/>
      <c r="SAL328" s="73"/>
      <c r="SAM328" s="73"/>
      <c r="SAN328" s="73"/>
      <c r="SAO328" s="73"/>
      <c r="SAP328" s="73"/>
      <c r="SAQ328" s="73"/>
      <c r="SAR328" s="73"/>
      <c r="SAS328" s="73"/>
      <c r="SAT328" s="73"/>
      <c r="SAU328" s="73"/>
      <c r="SAV328" s="73"/>
      <c r="SAW328" s="73"/>
      <c r="SAX328" s="73"/>
      <c r="SAY328" s="73"/>
      <c r="SAZ328" s="73"/>
      <c r="SBA328" s="73"/>
      <c r="SBB328" s="73"/>
      <c r="SBC328" s="73"/>
      <c r="SBD328" s="73"/>
      <c r="SBE328" s="73"/>
      <c r="SBF328" s="73"/>
      <c r="SBG328" s="73"/>
      <c r="SBH328" s="73"/>
      <c r="SBI328" s="73"/>
      <c r="SBJ328" s="73"/>
      <c r="SBK328" s="73"/>
      <c r="SBL328" s="73"/>
      <c r="SBM328" s="73"/>
      <c r="SBN328" s="73"/>
      <c r="SBO328" s="73"/>
      <c r="SBP328" s="73"/>
      <c r="SBQ328" s="73"/>
      <c r="SBR328" s="73"/>
      <c r="SBS328" s="73"/>
      <c r="SBT328" s="73"/>
      <c r="SBU328" s="73"/>
      <c r="SBV328" s="73"/>
      <c r="SBW328" s="73"/>
      <c r="SBX328" s="73"/>
      <c r="SBY328" s="73"/>
      <c r="SBZ328" s="73"/>
      <c r="SCA328" s="73"/>
      <c r="SCB328" s="73"/>
      <c r="SCC328" s="73"/>
      <c r="SCD328" s="73"/>
      <c r="SCE328" s="73"/>
      <c r="SCF328" s="73"/>
      <c r="SCG328" s="73"/>
      <c r="SCH328" s="73"/>
      <c r="SCI328" s="73"/>
      <c r="SCJ328" s="73"/>
      <c r="SCK328" s="73"/>
      <c r="SCL328" s="73"/>
      <c r="SCM328" s="73"/>
      <c r="SCN328" s="73"/>
      <c r="SCO328" s="73"/>
      <c r="SCP328" s="73"/>
      <c r="SCQ328" s="73"/>
      <c r="SCR328" s="73"/>
      <c r="SCS328" s="73"/>
      <c r="SCT328" s="73"/>
      <c r="SCU328" s="73"/>
      <c r="SCV328" s="73"/>
      <c r="SCW328" s="73"/>
      <c r="SCX328" s="73"/>
      <c r="SCY328" s="73"/>
      <c r="SCZ328" s="73"/>
      <c r="SDA328" s="73"/>
      <c r="SDB328" s="73"/>
      <c r="SDC328" s="73"/>
      <c r="SDD328" s="73"/>
      <c r="SDE328" s="73"/>
      <c r="SDF328" s="73"/>
      <c r="SDG328" s="73"/>
      <c r="SDH328" s="73"/>
      <c r="SDI328" s="73"/>
      <c r="SDJ328" s="73"/>
      <c r="SDK328" s="73"/>
      <c r="SDL328" s="73"/>
      <c r="SDM328" s="73"/>
      <c r="SDN328" s="73"/>
      <c r="SDO328" s="73"/>
      <c r="SDP328" s="73"/>
      <c r="SDQ328" s="73"/>
      <c r="SDR328" s="73"/>
      <c r="SDS328" s="73"/>
      <c r="SDT328" s="73"/>
      <c r="SDU328" s="73"/>
      <c r="SDV328" s="73"/>
      <c r="SDW328" s="73"/>
      <c r="SDX328" s="73"/>
      <c r="SDY328" s="73"/>
      <c r="SDZ328" s="73"/>
      <c r="SEA328" s="73"/>
      <c r="SEB328" s="73"/>
      <c r="SEC328" s="73"/>
      <c r="SED328" s="73"/>
      <c r="SEE328" s="73"/>
      <c r="SEF328" s="73"/>
      <c r="SEG328" s="73"/>
      <c r="SEH328" s="73"/>
      <c r="SEI328" s="73"/>
      <c r="SEJ328" s="73"/>
      <c r="SEK328" s="73"/>
      <c r="SEL328" s="73"/>
      <c r="SEM328" s="73"/>
      <c r="SEN328" s="73"/>
      <c r="SEO328" s="73"/>
      <c r="SEP328" s="73"/>
      <c r="SEQ328" s="73"/>
      <c r="SER328" s="73"/>
      <c r="SES328" s="73"/>
      <c r="SET328" s="73"/>
      <c r="SEU328" s="73"/>
      <c r="SEV328" s="73"/>
      <c r="SEW328" s="73"/>
      <c r="SEX328" s="73"/>
      <c r="SEY328" s="73"/>
      <c r="SEZ328" s="73"/>
      <c r="SFA328" s="73"/>
      <c r="SFB328" s="73"/>
      <c r="SFC328" s="73"/>
      <c r="SFD328" s="73"/>
      <c r="SFE328" s="73"/>
      <c r="SFF328" s="73"/>
      <c r="SFG328" s="73"/>
      <c r="SFH328" s="73"/>
      <c r="SFI328" s="73"/>
      <c r="SFJ328" s="73"/>
      <c r="SFK328" s="73"/>
      <c r="SFL328" s="73"/>
      <c r="SFM328" s="73"/>
      <c r="SFN328" s="73"/>
      <c r="SFO328" s="73"/>
      <c r="SFP328" s="73"/>
      <c r="SFQ328" s="73"/>
      <c r="SFR328" s="73"/>
      <c r="SFS328" s="73"/>
      <c r="SFT328" s="73"/>
      <c r="SFU328" s="73"/>
      <c r="SFV328" s="73"/>
      <c r="SFW328" s="73"/>
      <c r="SFX328" s="73"/>
      <c r="SFY328" s="73"/>
      <c r="SFZ328" s="73"/>
      <c r="SGA328" s="73"/>
      <c r="SGB328" s="73"/>
      <c r="SGC328" s="73"/>
      <c r="SGD328" s="73"/>
      <c r="SGE328" s="73"/>
      <c r="SGF328" s="73"/>
      <c r="SGG328" s="73"/>
      <c r="SGH328" s="73"/>
      <c r="SGI328" s="73"/>
      <c r="SGJ328" s="73"/>
      <c r="SGK328" s="73"/>
      <c r="SGL328" s="73"/>
      <c r="SGM328" s="73"/>
      <c r="SGN328" s="73"/>
      <c r="SGO328" s="73"/>
      <c r="SGP328" s="73"/>
      <c r="SGQ328" s="73"/>
      <c r="SGR328" s="73"/>
      <c r="SGS328" s="73"/>
      <c r="SGT328" s="73"/>
      <c r="SGU328" s="73"/>
      <c r="SGV328" s="73"/>
      <c r="SGW328" s="73"/>
      <c r="SGX328" s="73"/>
      <c r="SGY328" s="73"/>
      <c r="SGZ328" s="73"/>
      <c r="SHA328" s="73"/>
      <c r="SHB328" s="73"/>
      <c r="SHC328" s="73"/>
      <c r="SHD328" s="73"/>
      <c r="SHE328" s="73"/>
      <c r="SHF328" s="73"/>
      <c r="SHG328" s="73"/>
      <c r="SHH328" s="73"/>
      <c r="SHI328" s="73"/>
      <c r="SHJ328" s="73"/>
      <c r="SHK328" s="73"/>
      <c r="SHL328" s="73"/>
      <c r="SHM328" s="73"/>
      <c r="SHN328" s="73"/>
      <c r="SHO328" s="73"/>
      <c r="SHP328" s="73"/>
      <c r="SHQ328" s="73"/>
      <c r="SHR328" s="73"/>
      <c r="SHS328" s="73"/>
      <c r="SHT328" s="73"/>
      <c r="SHU328" s="73"/>
      <c r="SHV328" s="73"/>
      <c r="SHW328" s="73"/>
      <c r="SHX328" s="73"/>
      <c r="SHY328" s="73"/>
      <c r="SHZ328" s="73"/>
      <c r="SIA328" s="73"/>
      <c r="SIB328" s="73"/>
      <c r="SIC328" s="73"/>
      <c r="SID328" s="73"/>
      <c r="SIE328" s="73"/>
      <c r="SIF328" s="73"/>
      <c r="SIG328" s="73"/>
      <c r="SIH328" s="73"/>
      <c r="SII328" s="73"/>
      <c r="SIJ328" s="73"/>
      <c r="SIK328" s="73"/>
      <c r="SIL328" s="73"/>
      <c r="SIM328" s="73"/>
      <c r="SIN328" s="73"/>
      <c r="SIO328" s="73"/>
      <c r="SIP328" s="73"/>
      <c r="SIQ328" s="73"/>
      <c r="SIR328" s="73"/>
      <c r="SIS328" s="73"/>
      <c r="SIT328" s="73"/>
      <c r="SIU328" s="73"/>
      <c r="SIV328" s="73"/>
      <c r="SIW328" s="73"/>
      <c r="SIX328" s="73"/>
      <c r="SIY328" s="73"/>
      <c r="SIZ328" s="73"/>
      <c r="SJA328" s="73"/>
      <c r="SJB328" s="73"/>
      <c r="SJC328" s="73"/>
      <c r="SJD328" s="73"/>
      <c r="SJE328" s="73"/>
      <c r="SJF328" s="73"/>
      <c r="SJG328" s="73"/>
      <c r="SJH328" s="73"/>
      <c r="SJI328" s="73"/>
      <c r="SJJ328" s="73"/>
      <c r="SJK328" s="73"/>
      <c r="SJL328" s="73"/>
      <c r="SJM328" s="73"/>
      <c r="SJN328" s="73"/>
      <c r="SJO328" s="73"/>
      <c r="SJP328" s="73"/>
      <c r="SJQ328" s="73"/>
      <c r="SJR328" s="73"/>
      <c r="SJS328" s="73"/>
      <c r="SJT328" s="73"/>
      <c r="SJU328" s="73"/>
      <c r="SJV328" s="73"/>
      <c r="SJW328" s="73"/>
      <c r="SJX328" s="73"/>
      <c r="SJY328" s="73"/>
      <c r="SJZ328" s="73"/>
      <c r="SKA328" s="73"/>
      <c r="SKB328" s="73"/>
      <c r="SKC328" s="73"/>
      <c r="SKD328" s="73"/>
      <c r="SKE328" s="73"/>
      <c r="SKF328" s="73"/>
      <c r="SKG328" s="73"/>
      <c r="SKH328" s="73"/>
      <c r="SKI328" s="73"/>
      <c r="SKJ328" s="73"/>
      <c r="SKK328" s="73"/>
      <c r="SKL328" s="73"/>
      <c r="SKM328" s="73"/>
      <c r="SKN328" s="73"/>
      <c r="SKO328" s="73"/>
      <c r="SKP328" s="73"/>
      <c r="SKQ328" s="73"/>
      <c r="SKR328" s="73"/>
      <c r="SKS328" s="73"/>
      <c r="SKT328" s="73"/>
      <c r="SKU328" s="73"/>
      <c r="SKV328" s="73"/>
      <c r="SKW328" s="73"/>
      <c r="SKX328" s="73"/>
      <c r="SKY328" s="73"/>
      <c r="SKZ328" s="73"/>
      <c r="SLA328" s="73"/>
      <c r="SLB328" s="73"/>
      <c r="SLC328" s="73"/>
      <c r="SLD328" s="73"/>
      <c r="SLE328" s="73"/>
      <c r="SLF328" s="73"/>
      <c r="SLG328" s="73"/>
      <c r="SLH328" s="73"/>
      <c r="SLI328" s="73"/>
      <c r="SLJ328" s="73"/>
      <c r="SLK328" s="73"/>
      <c r="SLL328" s="73"/>
      <c r="SLM328" s="73"/>
      <c r="SLN328" s="73"/>
      <c r="SLO328" s="73"/>
      <c r="SLP328" s="73"/>
      <c r="SLQ328" s="73"/>
      <c r="SLR328" s="73"/>
      <c r="SLS328" s="73"/>
      <c r="SLT328" s="73"/>
      <c r="SLU328" s="73"/>
      <c r="SLV328" s="73"/>
      <c r="SLW328" s="73"/>
      <c r="SLX328" s="73"/>
      <c r="SLY328" s="73"/>
      <c r="SLZ328" s="73"/>
      <c r="SMA328" s="73"/>
      <c r="SMB328" s="73"/>
      <c r="SMC328" s="73"/>
      <c r="SMD328" s="73"/>
      <c r="SME328" s="73"/>
      <c r="SMF328" s="73"/>
      <c r="SMG328" s="73"/>
      <c r="SMH328" s="73"/>
      <c r="SMI328" s="73"/>
      <c r="SMJ328" s="73"/>
      <c r="SMK328" s="73"/>
      <c r="SML328" s="73"/>
      <c r="SMM328" s="73"/>
      <c r="SMN328" s="73"/>
      <c r="SMO328" s="73"/>
      <c r="SMP328" s="73"/>
      <c r="SMQ328" s="73"/>
      <c r="SMR328" s="73"/>
      <c r="SMS328" s="73"/>
      <c r="SMT328" s="73"/>
      <c r="SMU328" s="73"/>
      <c r="SMV328" s="73"/>
      <c r="SMW328" s="73"/>
      <c r="SMX328" s="73"/>
      <c r="SMY328" s="73"/>
      <c r="SMZ328" s="73"/>
      <c r="SNA328" s="73"/>
      <c r="SNB328" s="73"/>
      <c r="SNC328" s="73"/>
      <c r="SND328" s="73"/>
      <c r="SNE328" s="73"/>
      <c r="SNF328" s="73"/>
      <c r="SNG328" s="73"/>
      <c r="SNH328" s="73"/>
      <c r="SNI328" s="73"/>
      <c r="SNJ328" s="73"/>
      <c r="SNK328" s="73"/>
      <c r="SNL328" s="73"/>
      <c r="SNM328" s="73"/>
      <c r="SNN328" s="73"/>
      <c r="SNO328" s="73"/>
      <c r="SNP328" s="73"/>
      <c r="SNQ328" s="73"/>
      <c r="SNR328" s="73"/>
      <c r="SNS328" s="73"/>
      <c r="SNT328" s="73"/>
      <c r="SNU328" s="73"/>
      <c r="SNV328" s="73"/>
      <c r="SNW328" s="73"/>
      <c r="SNX328" s="73"/>
      <c r="SNY328" s="73"/>
      <c r="SNZ328" s="73"/>
      <c r="SOA328" s="73"/>
      <c r="SOB328" s="73"/>
      <c r="SOC328" s="73"/>
      <c r="SOD328" s="73"/>
      <c r="SOE328" s="73"/>
      <c r="SOF328" s="73"/>
      <c r="SOG328" s="73"/>
      <c r="SOH328" s="73"/>
      <c r="SOI328" s="73"/>
      <c r="SOJ328" s="73"/>
      <c r="SOK328" s="73"/>
      <c r="SOL328" s="73"/>
      <c r="SOM328" s="73"/>
      <c r="SON328" s="73"/>
      <c r="SOO328" s="73"/>
      <c r="SOP328" s="73"/>
      <c r="SOQ328" s="73"/>
      <c r="SOR328" s="73"/>
      <c r="SOS328" s="73"/>
      <c r="SOT328" s="73"/>
      <c r="SOU328" s="73"/>
      <c r="SOV328" s="73"/>
      <c r="SOW328" s="73"/>
      <c r="SOX328" s="73"/>
      <c r="SOY328" s="73"/>
      <c r="SOZ328" s="73"/>
      <c r="SPA328" s="73"/>
      <c r="SPB328" s="73"/>
      <c r="SPC328" s="73"/>
      <c r="SPD328" s="73"/>
      <c r="SPE328" s="73"/>
      <c r="SPF328" s="73"/>
      <c r="SPG328" s="73"/>
      <c r="SPH328" s="73"/>
      <c r="SPI328" s="73"/>
      <c r="SPJ328" s="73"/>
      <c r="SPK328" s="73"/>
      <c r="SPL328" s="73"/>
      <c r="SPM328" s="73"/>
      <c r="SPN328" s="73"/>
      <c r="SPO328" s="73"/>
      <c r="SPP328" s="73"/>
      <c r="SPQ328" s="73"/>
      <c r="SPR328" s="73"/>
      <c r="SPS328" s="73"/>
      <c r="SPT328" s="73"/>
      <c r="SPU328" s="73"/>
      <c r="SPV328" s="73"/>
      <c r="SPW328" s="73"/>
      <c r="SPX328" s="73"/>
      <c r="SPY328" s="73"/>
      <c r="SPZ328" s="73"/>
      <c r="SQA328" s="73"/>
      <c r="SQB328" s="73"/>
      <c r="SQC328" s="73"/>
      <c r="SQD328" s="73"/>
      <c r="SQE328" s="73"/>
      <c r="SQF328" s="73"/>
      <c r="SQG328" s="73"/>
      <c r="SQH328" s="73"/>
      <c r="SQI328" s="73"/>
      <c r="SQJ328" s="73"/>
      <c r="SQK328" s="73"/>
      <c r="SQL328" s="73"/>
      <c r="SQM328" s="73"/>
      <c r="SQN328" s="73"/>
      <c r="SQO328" s="73"/>
      <c r="SQP328" s="73"/>
      <c r="SQQ328" s="73"/>
      <c r="SQR328" s="73"/>
      <c r="SQS328" s="73"/>
      <c r="SQT328" s="73"/>
      <c r="SQU328" s="73"/>
      <c r="SQV328" s="73"/>
      <c r="SQW328" s="73"/>
      <c r="SQX328" s="73"/>
      <c r="SQY328" s="73"/>
      <c r="SQZ328" s="73"/>
      <c r="SRA328" s="73"/>
      <c r="SRB328" s="73"/>
      <c r="SRC328" s="73"/>
      <c r="SRD328" s="73"/>
      <c r="SRE328" s="73"/>
      <c r="SRF328" s="73"/>
      <c r="SRG328" s="73"/>
      <c r="SRH328" s="73"/>
      <c r="SRI328" s="73"/>
      <c r="SRJ328" s="73"/>
      <c r="SRK328" s="73"/>
      <c r="SRL328" s="73"/>
      <c r="SRM328" s="73"/>
      <c r="SRN328" s="73"/>
      <c r="SRO328" s="73"/>
      <c r="SRP328" s="73"/>
      <c r="SRQ328" s="73"/>
      <c r="SRR328" s="73"/>
      <c r="SRS328" s="73"/>
      <c r="SRT328" s="73"/>
      <c r="SRU328" s="73"/>
      <c r="SRV328" s="73"/>
      <c r="SRW328" s="73"/>
      <c r="SRX328" s="73"/>
      <c r="SRY328" s="73"/>
      <c r="SRZ328" s="73"/>
      <c r="SSA328" s="73"/>
      <c r="SSB328" s="73"/>
      <c r="SSC328" s="73"/>
      <c r="SSD328" s="73"/>
      <c r="SSE328" s="73"/>
      <c r="SSF328" s="73"/>
      <c r="SSG328" s="73"/>
      <c r="SSH328" s="73"/>
      <c r="SSI328" s="73"/>
      <c r="SSJ328" s="73"/>
      <c r="SSK328" s="73"/>
      <c r="SSL328" s="73"/>
      <c r="SSM328" s="73"/>
      <c r="SSN328" s="73"/>
      <c r="SSO328" s="73"/>
      <c r="SSP328" s="73"/>
      <c r="SSQ328" s="73"/>
      <c r="SSR328" s="73"/>
      <c r="SSS328" s="73"/>
      <c r="SST328" s="73"/>
      <c r="SSU328" s="73"/>
      <c r="SSV328" s="73"/>
      <c r="SSW328" s="73"/>
      <c r="SSX328" s="73"/>
      <c r="SSY328" s="73"/>
      <c r="SSZ328" s="73"/>
      <c r="STA328" s="73"/>
      <c r="STB328" s="73"/>
      <c r="STC328" s="73"/>
      <c r="STD328" s="73"/>
      <c r="STE328" s="73"/>
      <c r="STF328" s="73"/>
      <c r="STG328" s="73"/>
      <c r="STH328" s="73"/>
      <c r="STI328" s="73"/>
      <c r="STJ328" s="73"/>
      <c r="STK328" s="73"/>
      <c r="STL328" s="73"/>
      <c r="STM328" s="73"/>
      <c r="STN328" s="73"/>
      <c r="STO328" s="73"/>
      <c r="STP328" s="73"/>
      <c r="STQ328" s="73"/>
      <c r="STR328" s="73"/>
      <c r="STS328" s="73"/>
      <c r="STT328" s="73"/>
      <c r="STU328" s="73"/>
      <c r="STV328" s="73"/>
      <c r="STW328" s="73"/>
      <c r="STX328" s="73"/>
      <c r="STY328" s="73"/>
      <c r="STZ328" s="73"/>
      <c r="SUA328" s="73"/>
      <c r="SUB328" s="73"/>
      <c r="SUC328" s="73"/>
      <c r="SUD328" s="73"/>
      <c r="SUE328" s="73"/>
      <c r="SUF328" s="73"/>
      <c r="SUG328" s="73"/>
      <c r="SUH328" s="73"/>
      <c r="SUI328" s="73"/>
      <c r="SUJ328" s="73"/>
      <c r="SUK328" s="73"/>
      <c r="SUL328" s="73"/>
      <c r="SUM328" s="73"/>
      <c r="SUN328" s="73"/>
      <c r="SUO328" s="73"/>
      <c r="SUP328" s="73"/>
      <c r="SUQ328" s="73"/>
      <c r="SUR328" s="73"/>
      <c r="SUS328" s="73"/>
      <c r="SUT328" s="73"/>
      <c r="SUU328" s="73"/>
      <c r="SUV328" s="73"/>
      <c r="SUW328" s="73"/>
      <c r="SUX328" s="73"/>
      <c r="SUY328" s="73"/>
      <c r="SUZ328" s="73"/>
      <c r="SVA328" s="73"/>
      <c r="SVB328" s="73"/>
      <c r="SVC328" s="73"/>
      <c r="SVD328" s="73"/>
      <c r="SVE328" s="73"/>
      <c r="SVF328" s="73"/>
      <c r="SVG328" s="73"/>
      <c r="SVH328" s="73"/>
      <c r="SVI328" s="73"/>
      <c r="SVJ328" s="73"/>
      <c r="SVK328" s="73"/>
      <c r="SVL328" s="73"/>
      <c r="SVM328" s="73"/>
      <c r="SVN328" s="73"/>
      <c r="SVO328" s="73"/>
      <c r="SVP328" s="73"/>
      <c r="SVQ328" s="73"/>
      <c r="SVR328" s="73"/>
      <c r="SVS328" s="73"/>
      <c r="SVT328" s="73"/>
      <c r="SVU328" s="73"/>
      <c r="SVV328" s="73"/>
      <c r="SVW328" s="73"/>
      <c r="SVX328" s="73"/>
      <c r="SVY328" s="73"/>
      <c r="SVZ328" s="73"/>
      <c r="SWA328" s="73"/>
      <c r="SWB328" s="73"/>
      <c r="SWC328" s="73"/>
      <c r="SWD328" s="73"/>
      <c r="SWE328" s="73"/>
      <c r="SWF328" s="73"/>
      <c r="SWG328" s="73"/>
      <c r="SWH328" s="73"/>
      <c r="SWI328" s="73"/>
      <c r="SWJ328" s="73"/>
      <c r="SWK328" s="73"/>
      <c r="SWL328" s="73"/>
      <c r="SWM328" s="73"/>
      <c r="SWN328" s="73"/>
      <c r="SWO328" s="73"/>
      <c r="SWP328" s="73"/>
      <c r="SWQ328" s="73"/>
      <c r="SWR328" s="73"/>
      <c r="SWS328" s="73"/>
      <c r="SWT328" s="73"/>
      <c r="SWU328" s="73"/>
      <c r="SWV328" s="73"/>
      <c r="SWW328" s="73"/>
      <c r="SWX328" s="73"/>
      <c r="SWY328" s="73"/>
      <c r="SWZ328" s="73"/>
      <c r="SXA328" s="73"/>
      <c r="SXB328" s="73"/>
      <c r="SXC328" s="73"/>
      <c r="SXD328" s="73"/>
      <c r="SXE328" s="73"/>
      <c r="SXF328" s="73"/>
      <c r="SXG328" s="73"/>
      <c r="SXH328" s="73"/>
      <c r="SXI328" s="73"/>
      <c r="SXJ328" s="73"/>
      <c r="SXK328" s="73"/>
      <c r="SXL328" s="73"/>
      <c r="SXM328" s="73"/>
      <c r="SXN328" s="73"/>
      <c r="SXO328" s="73"/>
      <c r="SXP328" s="73"/>
      <c r="SXQ328" s="73"/>
      <c r="SXR328" s="73"/>
      <c r="SXS328" s="73"/>
      <c r="SXT328" s="73"/>
      <c r="SXU328" s="73"/>
      <c r="SXV328" s="73"/>
      <c r="SXW328" s="73"/>
      <c r="SXX328" s="73"/>
      <c r="SXY328" s="73"/>
      <c r="SXZ328" s="73"/>
      <c r="SYA328" s="73"/>
      <c r="SYB328" s="73"/>
      <c r="SYC328" s="73"/>
      <c r="SYD328" s="73"/>
      <c r="SYE328" s="73"/>
      <c r="SYF328" s="73"/>
      <c r="SYG328" s="73"/>
      <c r="SYH328" s="73"/>
      <c r="SYI328" s="73"/>
      <c r="SYJ328" s="73"/>
      <c r="SYK328" s="73"/>
      <c r="SYL328" s="73"/>
      <c r="SYM328" s="73"/>
      <c r="SYN328" s="73"/>
      <c r="SYO328" s="73"/>
      <c r="SYP328" s="73"/>
      <c r="SYQ328" s="73"/>
      <c r="SYR328" s="73"/>
      <c r="SYS328" s="73"/>
      <c r="SYT328" s="73"/>
      <c r="SYU328" s="73"/>
      <c r="SYV328" s="73"/>
      <c r="SYW328" s="73"/>
      <c r="SYX328" s="73"/>
      <c r="SYY328" s="73"/>
      <c r="SYZ328" s="73"/>
      <c r="SZA328" s="73"/>
      <c r="SZB328" s="73"/>
      <c r="SZC328" s="73"/>
      <c r="SZD328" s="73"/>
      <c r="SZE328" s="73"/>
      <c r="SZF328" s="73"/>
      <c r="SZG328" s="73"/>
      <c r="SZH328" s="73"/>
      <c r="SZI328" s="73"/>
      <c r="SZJ328" s="73"/>
      <c r="SZK328" s="73"/>
      <c r="SZL328" s="73"/>
      <c r="SZM328" s="73"/>
      <c r="SZN328" s="73"/>
      <c r="SZO328" s="73"/>
      <c r="SZP328" s="73"/>
      <c r="SZQ328" s="73"/>
      <c r="SZR328" s="73"/>
      <c r="SZS328" s="73"/>
      <c r="SZT328" s="73"/>
      <c r="SZU328" s="73"/>
      <c r="SZV328" s="73"/>
      <c r="SZW328" s="73"/>
      <c r="SZX328" s="73"/>
      <c r="SZY328" s="73"/>
      <c r="SZZ328" s="73"/>
      <c r="TAA328" s="73"/>
      <c r="TAB328" s="73"/>
      <c r="TAC328" s="73"/>
      <c r="TAD328" s="73"/>
      <c r="TAE328" s="73"/>
      <c r="TAF328" s="73"/>
      <c r="TAG328" s="73"/>
      <c r="TAH328" s="73"/>
      <c r="TAI328" s="73"/>
      <c r="TAJ328" s="73"/>
      <c r="TAK328" s="73"/>
      <c r="TAL328" s="73"/>
      <c r="TAM328" s="73"/>
      <c r="TAN328" s="73"/>
      <c r="TAO328" s="73"/>
      <c r="TAP328" s="73"/>
      <c r="TAQ328" s="73"/>
      <c r="TAR328" s="73"/>
      <c r="TAS328" s="73"/>
      <c r="TAT328" s="73"/>
      <c r="TAU328" s="73"/>
      <c r="TAV328" s="73"/>
      <c r="TAW328" s="73"/>
      <c r="TAX328" s="73"/>
      <c r="TAY328" s="73"/>
      <c r="TAZ328" s="73"/>
      <c r="TBA328" s="73"/>
      <c r="TBB328" s="73"/>
      <c r="TBC328" s="73"/>
      <c r="TBD328" s="73"/>
      <c r="TBE328" s="73"/>
      <c r="TBF328" s="73"/>
      <c r="TBG328" s="73"/>
      <c r="TBH328" s="73"/>
      <c r="TBI328" s="73"/>
      <c r="TBJ328" s="73"/>
      <c r="TBK328" s="73"/>
      <c r="TBL328" s="73"/>
      <c r="TBM328" s="73"/>
      <c r="TBN328" s="73"/>
      <c r="TBO328" s="73"/>
      <c r="TBP328" s="73"/>
      <c r="TBQ328" s="73"/>
      <c r="TBR328" s="73"/>
      <c r="TBS328" s="73"/>
      <c r="TBT328" s="73"/>
      <c r="TBU328" s="73"/>
      <c r="TBV328" s="73"/>
      <c r="TBW328" s="73"/>
      <c r="TBX328" s="73"/>
      <c r="TBY328" s="73"/>
      <c r="TBZ328" s="73"/>
      <c r="TCA328" s="73"/>
      <c r="TCB328" s="73"/>
      <c r="TCC328" s="73"/>
      <c r="TCD328" s="73"/>
      <c r="TCE328" s="73"/>
      <c r="TCF328" s="73"/>
      <c r="TCG328" s="73"/>
      <c r="TCH328" s="73"/>
      <c r="TCI328" s="73"/>
      <c r="TCJ328" s="73"/>
      <c r="TCK328" s="73"/>
      <c r="TCL328" s="73"/>
      <c r="TCM328" s="73"/>
      <c r="TCN328" s="73"/>
      <c r="TCO328" s="73"/>
      <c r="TCP328" s="73"/>
      <c r="TCQ328" s="73"/>
      <c r="TCR328" s="73"/>
      <c r="TCS328" s="73"/>
      <c r="TCT328" s="73"/>
      <c r="TCU328" s="73"/>
      <c r="TCV328" s="73"/>
      <c r="TCW328" s="73"/>
      <c r="TCX328" s="73"/>
      <c r="TCY328" s="73"/>
      <c r="TCZ328" s="73"/>
      <c r="TDA328" s="73"/>
      <c r="TDB328" s="73"/>
      <c r="TDC328" s="73"/>
      <c r="TDD328" s="73"/>
      <c r="TDE328" s="73"/>
      <c r="TDF328" s="73"/>
      <c r="TDG328" s="73"/>
      <c r="TDH328" s="73"/>
      <c r="TDI328" s="73"/>
      <c r="TDJ328" s="73"/>
      <c r="TDK328" s="73"/>
      <c r="TDL328" s="73"/>
      <c r="TDM328" s="73"/>
      <c r="TDN328" s="73"/>
      <c r="TDO328" s="73"/>
      <c r="TDP328" s="73"/>
      <c r="TDQ328" s="73"/>
      <c r="TDR328" s="73"/>
      <c r="TDS328" s="73"/>
      <c r="TDT328" s="73"/>
      <c r="TDU328" s="73"/>
      <c r="TDV328" s="73"/>
      <c r="TDW328" s="73"/>
      <c r="TDX328" s="73"/>
      <c r="TDY328" s="73"/>
      <c r="TDZ328" s="73"/>
      <c r="TEA328" s="73"/>
      <c r="TEB328" s="73"/>
      <c r="TEC328" s="73"/>
      <c r="TED328" s="73"/>
      <c r="TEE328" s="73"/>
      <c r="TEF328" s="73"/>
      <c r="TEG328" s="73"/>
      <c r="TEH328" s="73"/>
      <c r="TEI328" s="73"/>
      <c r="TEJ328" s="73"/>
      <c r="TEK328" s="73"/>
      <c r="TEL328" s="73"/>
      <c r="TEM328" s="73"/>
      <c r="TEN328" s="73"/>
      <c r="TEO328" s="73"/>
      <c r="TEP328" s="73"/>
      <c r="TEQ328" s="73"/>
      <c r="TER328" s="73"/>
      <c r="TES328" s="73"/>
      <c r="TET328" s="73"/>
      <c r="TEU328" s="73"/>
      <c r="TEV328" s="73"/>
      <c r="TEW328" s="73"/>
      <c r="TEX328" s="73"/>
      <c r="TEY328" s="73"/>
      <c r="TEZ328" s="73"/>
      <c r="TFA328" s="73"/>
      <c r="TFB328" s="73"/>
      <c r="TFC328" s="73"/>
      <c r="TFD328" s="73"/>
      <c r="TFE328" s="73"/>
      <c r="TFF328" s="73"/>
      <c r="TFG328" s="73"/>
      <c r="TFH328" s="73"/>
      <c r="TFI328" s="73"/>
      <c r="TFJ328" s="73"/>
      <c r="TFK328" s="73"/>
      <c r="TFL328" s="73"/>
      <c r="TFM328" s="73"/>
      <c r="TFN328" s="73"/>
      <c r="TFO328" s="73"/>
      <c r="TFP328" s="73"/>
      <c r="TFQ328" s="73"/>
      <c r="TFR328" s="73"/>
      <c r="TFS328" s="73"/>
      <c r="TFT328" s="73"/>
      <c r="TFU328" s="73"/>
      <c r="TFV328" s="73"/>
      <c r="TFW328" s="73"/>
      <c r="TFX328" s="73"/>
      <c r="TFY328" s="73"/>
      <c r="TFZ328" s="73"/>
      <c r="TGA328" s="73"/>
      <c r="TGB328" s="73"/>
      <c r="TGC328" s="73"/>
      <c r="TGD328" s="73"/>
      <c r="TGE328" s="73"/>
      <c r="TGF328" s="73"/>
      <c r="TGG328" s="73"/>
      <c r="TGH328" s="73"/>
      <c r="TGI328" s="73"/>
      <c r="TGJ328" s="73"/>
      <c r="TGK328" s="73"/>
      <c r="TGL328" s="73"/>
      <c r="TGM328" s="73"/>
      <c r="TGN328" s="73"/>
      <c r="TGO328" s="73"/>
      <c r="TGP328" s="73"/>
      <c r="TGQ328" s="73"/>
      <c r="TGR328" s="73"/>
      <c r="TGS328" s="73"/>
      <c r="TGT328" s="73"/>
      <c r="TGU328" s="73"/>
      <c r="TGV328" s="73"/>
      <c r="TGW328" s="73"/>
      <c r="TGX328" s="73"/>
      <c r="TGY328" s="73"/>
      <c r="TGZ328" s="73"/>
      <c r="THA328" s="73"/>
      <c r="THB328" s="73"/>
      <c r="THC328" s="73"/>
      <c r="THD328" s="73"/>
      <c r="THE328" s="73"/>
      <c r="THF328" s="73"/>
      <c r="THG328" s="73"/>
      <c r="THH328" s="73"/>
      <c r="THI328" s="73"/>
      <c r="THJ328" s="73"/>
      <c r="THK328" s="73"/>
      <c r="THL328" s="73"/>
      <c r="THM328" s="73"/>
      <c r="THN328" s="73"/>
      <c r="THO328" s="73"/>
      <c r="THP328" s="73"/>
      <c r="THQ328" s="73"/>
      <c r="THR328" s="73"/>
      <c r="THS328" s="73"/>
      <c r="THT328" s="73"/>
      <c r="THU328" s="73"/>
      <c r="THV328" s="73"/>
      <c r="THW328" s="73"/>
      <c r="THX328" s="73"/>
      <c r="THY328" s="73"/>
      <c r="THZ328" s="73"/>
      <c r="TIA328" s="73"/>
      <c r="TIB328" s="73"/>
      <c r="TIC328" s="73"/>
      <c r="TID328" s="73"/>
      <c r="TIE328" s="73"/>
      <c r="TIF328" s="73"/>
      <c r="TIG328" s="73"/>
      <c r="TIH328" s="73"/>
      <c r="TII328" s="73"/>
      <c r="TIJ328" s="73"/>
      <c r="TIK328" s="73"/>
      <c r="TIL328" s="73"/>
      <c r="TIM328" s="73"/>
      <c r="TIN328" s="73"/>
      <c r="TIO328" s="73"/>
      <c r="TIP328" s="73"/>
      <c r="TIQ328" s="73"/>
      <c r="TIR328" s="73"/>
      <c r="TIS328" s="73"/>
      <c r="TIT328" s="73"/>
      <c r="TIU328" s="73"/>
      <c r="TIV328" s="73"/>
      <c r="TIW328" s="73"/>
      <c r="TIX328" s="73"/>
      <c r="TIY328" s="73"/>
      <c r="TIZ328" s="73"/>
      <c r="TJA328" s="73"/>
      <c r="TJB328" s="73"/>
      <c r="TJC328" s="73"/>
      <c r="TJD328" s="73"/>
      <c r="TJE328" s="73"/>
      <c r="TJF328" s="73"/>
      <c r="TJG328" s="73"/>
      <c r="TJH328" s="73"/>
      <c r="TJI328" s="73"/>
      <c r="TJJ328" s="73"/>
      <c r="TJK328" s="73"/>
      <c r="TJL328" s="73"/>
      <c r="TJM328" s="73"/>
      <c r="TJN328" s="73"/>
      <c r="TJO328" s="73"/>
      <c r="TJP328" s="73"/>
      <c r="TJQ328" s="73"/>
      <c r="TJR328" s="73"/>
      <c r="TJS328" s="73"/>
      <c r="TJT328" s="73"/>
      <c r="TJU328" s="73"/>
      <c r="TJV328" s="73"/>
      <c r="TJW328" s="73"/>
      <c r="TJX328" s="73"/>
      <c r="TJY328" s="73"/>
      <c r="TJZ328" s="73"/>
      <c r="TKA328" s="73"/>
      <c r="TKB328" s="73"/>
      <c r="TKC328" s="73"/>
      <c r="TKD328" s="73"/>
      <c r="TKE328" s="73"/>
      <c r="TKF328" s="73"/>
      <c r="TKG328" s="73"/>
      <c r="TKH328" s="73"/>
      <c r="TKI328" s="73"/>
      <c r="TKJ328" s="73"/>
      <c r="TKK328" s="73"/>
      <c r="TKL328" s="73"/>
      <c r="TKM328" s="73"/>
      <c r="TKN328" s="73"/>
      <c r="TKO328" s="73"/>
      <c r="TKP328" s="73"/>
      <c r="TKQ328" s="73"/>
      <c r="TKR328" s="73"/>
      <c r="TKS328" s="73"/>
      <c r="TKT328" s="73"/>
      <c r="TKU328" s="73"/>
      <c r="TKV328" s="73"/>
      <c r="TKW328" s="73"/>
      <c r="TKX328" s="73"/>
      <c r="TKY328" s="73"/>
      <c r="TKZ328" s="73"/>
      <c r="TLA328" s="73"/>
      <c r="TLB328" s="73"/>
      <c r="TLC328" s="73"/>
      <c r="TLD328" s="73"/>
      <c r="TLE328" s="73"/>
      <c r="TLF328" s="73"/>
      <c r="TLG328" s="73"/>
      <c r="TLH328" s="73"/>
      <c r="TLI328" s="73"/>
      <c r="TLJ328" s="73"/>
      <c r="TLK328" s="73"/>
      <c r="TLL328" s="73"/>
      <c r="TLM328" s="73"/>
      <c r="TLN328" s="73"/>
      <c r="TLO328" s="73"/>
      <c r="TLP328" s="73"/>
      <c r="TLQ328" s="73"/>
      <c r="TLR328" s="73"/>
      <c r="TLS328" s="73"/>
      <c r="TLT328" s="73"/>
      <c r="TLU328" s="73"/>
      <c r="TLV328" s="73"/>
      <c r="TLW328" s="73"/>
      <c r="TLX328" s="73"/>
      <c r="TLY328" s="73"/>
      <c r="TLZ328" s="73"/>
      <c r="TMA328" s="73"/>
      <c r="TMB328" s="73"/>
      <c r="TMC328" s="73"/>
      <c r="TMD328" s="73"/>
      <c r="TME328" s="73"/>
      <c r="TMF328" s="73"/>
      <c r="TMG328" s="73"/>
      <c r="TMH328" s="73"/>
      <c r="TMI328" s="73"/>
      <c r="TMJ328" s="73"/>
      <c r="TMK328" s="73"/>
      <c r="TML328" s="73"/>
      <c r="TMM328" s="73"/>
      <c r="TMN328" s="73"/>
      <c r="TMO328" s="73"/>
      <c r="TMP328" s="73"/>
      <c r="TMQ328" s="73"/>
      <c r="TMR328" s="73"/>
      <c r="TMS328" s="73"/>
      <c r="TMT328" s="73"/>
      <c r="TMU328" s="73"/>
      <c r="TMV328" s="73"/>
      <c r="TMW328" s="73"/>
      <c r="TMX328" s="73"/>
      <c r="TMY328" s="73"/>
      <c r="TMZ328" s="73"/>
      <c r="TNA328" s="73"/>
      <c r="TNB328" s="73"/>
      <c r="TNC328" s="73"/>
      <c r="TND328" s="73"/>
      <c r="TNE328" s="73"/>
      <c r="TNF328" s="73"/>
      <c r="TNG328" s="73"/>
      <c r="TNH328" s="73"/>
      <c r="TNI328" s="73"/>
      <c r="TNJ328" s="73"/>
      <c r="TNK328" s="73"/>
      <c r="TNL328" s="73"/>
      <c r="TNM328" s="73"/>
      <c r="TNN328" s="73"/>
      <c r="TNO328" s="73"/>
      <c r="TNP328" s="73"/>
      <c r="TNQ328" s="73"/>
      <c r="TNR328" s="73"/>
      <c r="TNS328" s="73"/>
      <c r="TNT328" s="73"/>
      <c r="TNU328" s="73"/>
      <c r="TNV328" s="73"/>
      <c r="TNW328" s="73"/>
      <c r="TNX328" s="73"/>
      <c r="TNY328" s="73"/>
      <c r="TNZ328" s="73"/>
      <c r="TOA328" s="73"/>
      <c r="TOB328" s="73"/>
      <c r="TOC328" s="73"/>
      <c r="TOD328" s="73"/>
      <c r="TOE328" s="73"/>
      <c r="TOF328" s="73"/>
      <c r="TOG328" s="73"/>
      <c r="TOH328" s="73"/>
      <c r="TOI328" s="73"/>
      <c r="TOJ328" s="73"/>
      <c r="TOK328" s="73"/>
      <c r="TOL328" s="73"/>
      <c r="TOM328" s="73"/>
      <c r="TON328" s="73"/>
      <c r="TOO328" s="73"/>
      <c r="TOP328" s="73"/>
      <c r="TOQ328" s="73"/>
      <c r="TOR328" s="73"/>
      <c r="TOS328" s="73"/>
      <c r="TOT328" s="73"/>
      <c r="TOU328" s="73"/>
      <c r="TOV328" s="73"/>
      <c r="TOW328" s="73"/>
      <c r="TOX328" s="73"/>
      <c r="TOY328" s="73"/>
      <c r="TOZ328" s="73"/>
      <c r="TPA328" s="73"/>
      <c r="TPB328" s="73"/>
      <c r="TPC328" s="73"/>
      <c r="TPD328" s="73"/>
      <c r="TPE328" s="73"/>
      <c r="TPF328" s="73"/>
      <c r="TPG328" s="73"/>
      <c r="TPH328" s="73"/>
      <c r="TPI328" s="73"/>
      <c r="TPJ328" s="73"/>
      <c r="TPK328" s="73"/>
      <c r="TPL328" s="73"/>
      <c r="TPM328" s="73"/>
      <c r="TPN328" s="73"/>
      <c r="TPO328" s="73"/>
      <c r="TPP328" s="73"/>
      <c r="TPQ328" s="73"/>
      <c r="TPR328" s="73"/>
      <c r="TPS328" s="73"/>
      <c r="TPT328" s="73"/>
      <c r="TPU328" s="73"/>
      <c r="TPV328" s="73"/>
      <c r="TPW328" s="73"/>
      <c r="TPX328" s="73"/>
      <c r="TPY328" s="73"/>
      <c r="TPZ328" s="73"/>
      <c r="TQA328" s="73"/>
      <c r="TQB328" s="73"/>
      <c r="TQC328" s="73"/>
      <c r="TQD328" s="73"/>
      <c r="TQE328" s="73"/>
      <c r="TQF328" s="73"/>
      <c r="TQG328" s="73"/>
      <c r="TQH328" s="73"/>
      <c r="TQI328" s="73"/>
      <c r="TQJ328" s="73"/>
      <c r="TQK328" s="73"/>
      <c r="TQL328" s="73"/>
      <c r="TQM328" s="73"/>
      <c r="TQN328" s="73"/>
      <c r="TQO328" s="73"/>
      <c r="TQP328" s="73"/>
      <c r="TQQ328" s="73"/>
      <c r="TQR328" s="73"/>
      <c r="TQS328" s="73"/>
      <c r="TQT328" s="73"/>
      <c r="TQU328" s="73"/>
      <c r="TQV328" s="73"/>
      <c r="TQW328" s="73"/>
      <c r="TQX328" s="73"/>
      <c r="TQY328" s="73"/>
      <c r="TQZ328" s="73"/>
      <c r="TRA328" s="73"/>
      <c r="TRB328" s="73"/>
      <c r="TRC328" s="73"/>
      <c r="TRD328" s="73"/>
      <c r="TRE328" s="73"/>
      <c r="TRF328" s="73"/>
      <c r="TRG328" s="73"/>
      <c r="TRH328" s="73"/>
      <c r="TRI328" s="73"/>
      <c r="TRJ328" s="73"/>
      <c r="TRK328" s="73"/>
      <c r="TRL328" s="73"/>
      <c r="TRM328" s="73"/>
      <c r="TRN328" s="73"/>
      <c r="TRO328" s="73"/>
      <c r="TRP328" s="73"/>
      <c r="TRQ328" s="73"/>
      <c r="TRR328" s="73"/>
      <c r="TRS328" s="73"/>
      <c r="TRT328" s="73"/>
      <c r="TRU328" s="73"/>
      <c r="TRV328" s="73"/>
      <c r="TRW328" s="73"/>
      <c r="TRX328" s="73"/>
      <c r="TRY328" s="73"/>
      <c r="TRZ328" s="73"/>
      <c r="TSA328" s="73"/>
      <c r="TSB328" s="73"/>
      <c r="TSC328" s="73"/>
      <c r="TSD328" s="73"/>
      <c r="TSE328" s="73"/>
      <c r="TSF328" s="73"/>
      <c r="TSG328" s="73"/>
      <c r="TSH328" s="73"/>
      <c r="TSI328" s="73"/>
      <c r="TSJ328" s="73"/>
      <c r="TSK328" s="73"/>
      <c r="TSL328" s="73"/>
      <c r="TSM328" s="73"/>
      <c r="TSN328" s="73"/>
      <c r="TSO328" s="73"/>
      <c r="TSP328" s="73"/>
      <c r="TSQ328" s="73"/>
      <c r="TSR328" s="73"/>
      <c r="TSS328" s="73"/>
      <c r="TST328" s="73"/>
      <c r="TSU328" s="73"/>
      <c r="TSV328" s="73"/>
      <c r="TSW328" s="73"/>
      <c r="TSX328" s="73"/>
      <c r="TSY328" s="73"/>
      <c r="TSZ328" s="73"/>
      <c r="TTA328" s="73"/>
      <c r="TTB328" s="73"/>
      <c r="TTC328" s="73"/>
      <c r="TTD328" s="73"/>
      <c r="TTE328" s="73"/>
      <c r="TTF328" s="73"/>
      <c r="TTG328" s="73"/>
      <c r="TTH328" s="73"/>
      <c r="TTI328" s="73"/>
      <c r="TTJ328" s="73"/>
      <c r="TTK328" s="73"/>
      <c r="TTL328" s="73"/>
      <c r="TTM328" s="73"/>
      <c r="TTN328" s="73"/>
      <c r="TTO328" s="73"/>
      <c r="TTP328" s="73"/>
      <c r="TTQ328" s="73"/>
      <c r="TTR328" s="73"/>
      <c r="TTS328" s="73"/>
      <c r="TTT328" s="73"/>
      <c r="TTU328" s="73"/>
      <c r="TTV328" s="73"/>
      <c r="TTW328" s="73"/>
      <c r="TTX328" s="73"/>
      <c r="TTY328" s="73"/>
      <c r="TTZ328" s="73"/>
      <c r="TUA328" s="73"/>
      <c r="TUB328" s="73"/>
      <c r="TUC328" s="73"/>
      <c r="TUD328" s="73"/>
      <c r="TUE328" s="73"/>
      <c r="TUF328" s="73"/>
      <c r="TUG328" s="73"/>
      <c r="TUH328" s="73"/>
      <c r="TUI328" s="73"/>
      <c r="TUJ328" s="73"/>
      <c r="TUK328" s="73"/>
      <c r="TUL328" s="73"/>
      <c r="TUM328" s="73"/>
      <c r="TUN328" s="73"/>
      <c r="TUO328" s="73"/>
      <c r="TUP328" s="73"/>
      <c r="TUQ328" s="73"/>
      <c r="TUR328" s="73"/>
      <c r="TUS328" s="73"/>
      <c r="TUT328" s="73"/>
      <c r="TUU328" s="73"/>
      <c r="TUV328" s="73"/>
      <c r="TUW328" s="73"/>
      <c r="TUX328" s="73"/>
      <c r="TUY328" s="73"/>
      <c r="TUZ328" s="73"/>
      <c r="TVA328" s="73"/>
      <c r="TVB328" s="73"/>
      <c r="TVC328" s="73"/>
      <c r="TVD328" s="73"/>
      <c r="TVE328" s="73"/>
      <c r="TVF328" s="73"/>
      <c r="TVG328" s="73"/>
      <c r="TVH328" s="73"/>
      <c r="TVI328" s="73"/>
      <c r="TVJ328" s="73"/>
      <c r="TVK328" s="73"/>
      <c r="TVL328" s="73"/>
      <c r="TVM328" s="73"/>
      <c r="TVN328" s="73"/>
      <c r="TVO328" s="73"/>
      <c r="TVP328" s="73"/>
      <c r="TVQ328" s="73"/>
      <c r="TVR328" s="73"/>
      <c r="TVS328" s="73"/>
      <c r="TVT328" s="73"/>
      <c r="TVU328" s="73"/>
      <c r="TVV328" s="73"/>
      <c r="TVW328" s="73"/>
      <c r="TVX328" s="73"/>
      <c r="TVY328" s="73"/>
      <c r="TVZ328" s="73"/>
      <c r="TWA328" s="73"/>
      <c r="TWB328" s="73"/>
      <c r="TWC328" s="73"/>
      <c r="TWD328" s="73"/>
      <c r="TWE328" s="73"/>
      <c r="TWF328" s="73"/>
      <c r="TWG328" s="73"/>
      <c r="TWH328" s="73"/>
      <c r="TWI328" s="73"/>
      <c r="TWJ328" s="73"/>
      <c r="TWK328" s="73"/>
      <c r="TWL328" s="73"/>
      <c r="TWM328" s="73"/>
      <c r="TWN328" s="73"/>
      <c r="TWO328" s="73"/>
      <c r="TWP328" s="73"/>
      <c r="TWQ328" s="73"/>
      <c r="TWR328" s="73"/>
      <c r="TWS328" s="73"/>
      <c r="TWT328" s="73"/>
      <c r="TWU328" s="73"/>
      <c r="TWV328" s="73"/>
      <c r="TWW328" s="73"/>
      <c r="TWX328" s="73"/>
      <c r="TWY328" s="73"/>
      <c r="TWZ328" s="73"/>
      <c r="TXA328" s="73"/>
      <c r="TXB328" s="73"/>
      <c r="TXC328" s="73"/>
      <c r="TXD328" s="73"/>
      <c r="TXE328" s="73"/>
      <c r="TXF328" s="73"/>
      <c r="TXG328" s="73"/>
      <c r="TXH328" s="73"/>
      <c r="TXI328" s="73"/>
      <c r="TXJ328" s="73"/>
      <c r="TXK328" s="73"/>
      <c r="TXL328" s="73"/>
      <c r="TXM328" s="73"/>
      <c r="TXN328" s="73"/>
      <c r="TXO328" s="73"/>
      <c r="TXP328" s="73"/>
      <c r="TXQ328" s="73"/>
      <c r="TXR328" s="73"/>
      <c r="TXS328" s="73"/>
      <c r="TXT328" s="73"/>
      <c r="TXU328" s="73"/>
      <c r="TXV328" s="73"/>
      <c r="TXW328" s="73"/>
      <c r="TXX328" s="73"/>
      <c r="TXY328" s="73"/>
      <c r="TXZ328" s="73"/>
      <c r="TYA328" s="73"/>
      <c r="TYB328" s="73"/>
      <c r="TYC328" s="73"/>
      <c r="TYD328" s="73"/>
      <c r="TYE328" s="73"/>
      <c r="TYF328" s="73"/>
      <c r="TYG328" s="73"/>
      <c r="TYH328" s="73"/>
      <c r="TYI328" s="73"/>
      <c r="TYJ328" s="73"/>
      <c r="TYK328" s="73"/>
      <c r="TYL328" s="73"/>
      <c r="TYM328" s="73"/>
      <c r="TYN328" s="73"/>
      <c r="TYO328" s="73"/>
      <c r="TYP328" s="73"/>
      <c r="TYQ328" s="73"/>
      <c r="TYR328" s="73"/>
      <c r="TYS328" s="73"/>
      <c r="TYT328" s="73"/>
      <c r="TYU328" s="73"/>
      <c r="TYV328" s="73"/>
      <c r="TYW328" s="73"/>
      <c r="TYX328" s="73"/>
      <c r="TYY328" s="73"/>
      <c r="TYZ328" s="73"/>
      <c r="TZA328" s="73"/>
      <c r="TZB328" s="73"/>
      <c r="TZC328" s="73"/>
      <c r="TZD328" s="73"/>
      <c r="TZE328" s="73"/>
      <c r="TZF328" s="73"/>
      <c r="TZG328" s="73"/>
      <c r="TZH328" s="73"/>
      <c r="TZI328" s="73"/>
      <c r="TZJ328" s="73"/>
      <c r="TZK328" s="73"/>
      <c r="TZL328" s="73"/>
      <c r="TZM328" s="73"/>
      <c r="TZN328" s="73"/>
      <c r="TZO328" s="73"/>
      <c r="TZP328" s="73"/>
      <c r="TZQ328" s="73"/>
      <c r="TZR328" s="73"/>
      <c r="TZS328" s="73"/>
      <c r="TZT328" s="73"/>
      <c r="TZU328" s="73"/>
      <c r="TZV328" s="73"/>
      <c r="TZW328" s="73"/>
      <c r="TZX328" s="73"/>
      <c r="TZY328" s="73"/>
      <c r="TZZ328" s="73"/>
      <c r="UAA328" s="73"/>
      <c r="UAB328" s="73"/>
      <c r="UAC328" s="73"/>
      <c r="UAD328" s="73"/>
      <c r="UAE328" s="73"/>
      <c r="UAF328" s="73"/>
      <c r="UAG328" s="73"/>
      <c r="UAH328" s="73"/>
      <c r="UAI328" s="73"/>
      <c r="UAJ328" s="73"/>
      <c r="UAK328" s="73"/>
      <c r="UAL328" s="73"/>
      <c r="UAM328" s="73"/>
      <c r="UAN328" s="73"/>
      <c r="UAO328" s="73"/>
      <c r="UAP328" s="73"/>
      <c r="UAQ328" s="73"/>
      <c r="UAR328" s="73"/>
      <c r="UAS328" s="73"/>
      <c r="UAT328" s="73"/>
      <c r="UAU328" s="73"/>
      <c r="UAV328" s="73"/>
      <c r="UAW328" s="73"/>
      <c r="UAX328" s="73"/>
      <c r="UAY328" s="73"/>
      <c r="UAZ328" s="73"/>
      <c r="UBA328" s="73"/>
      <c r="UBB328" s="73"/>
      <c r="UBC328" s="73"/>
      <c r="UBD328" s="73"/>
      <c r="UBE328" s="73"/>
      <c r="UBF328" s="73"/>
      <c r="UBG328" s="73"/>
      <c r="UBH328" s="73"/>
      <c r="UBI328" s="73"/>
      <c r="UBJ328" s="73"/>
      <c r="UBK328" s="73"/>
      <c r="UBL328" s="73"/>
      <c r="UBM328" s="73"/>
      <c r="UBN328" s="73"/>
      <c r="UBO328" s="73"/>
      <c r="UBP328" s="73"/>
      <c r="UBQ328" s="73"/>
      <c r="UBR328" s="73"/>
      <c r="UBS328" s="73"/>
      <c r="UBT328" s="73"/>
      <c r="UBU328" s="73"/>
      <c r="UBV328" s="73"/>
      <c r="UBW328" s="73"/>
      <c r="UBX328" s="73"/>
      <c r="UBY328" s="73"/>
      <c r="UBZ328" s="73"/>
      <c r="UCA328" s="73"/>
      <c r="UCB328" s="73"/>
      <c r="UCC328" s="73"/>
      <c r="UCD328" s="73"/>
      <c r="UCE328" s="73"/>
      <c r="UCF328" s="73"/>
      <c r="UCG328" s="73"/>
      <c r="UCH328" s="73"/>
      <c r="UCI328" s="73"/>
      <c r="UCJ328" s="73"/>
      <c r="UCK328" s="73"/>
      <c r="UCL328" s="73"/>
      <c r="UCM328" s="73"/>
      <c r="UCN328" s="73"/>
      <c r="UCO328" s="73"/>
      <c r="UCP328" s="73"/>
      <c r="UCQ328" s="73"/>
      <c r="UCR328" s="73"/>
      <c r="UCS328" s="73"/>
      <c r="UCT328" s="73"/>
      <c r="UCU328" s="73"/>
      <c r="UCV328" s="73"/>
      <c r="UCW328" s="73"/>
      <c r="UCX328" s="73"/>
      <c r="UCY328" s="73"/>
      <c r="UCZ328" s="73"/>
      <c r="UDA328" s="73"/>
      <c r="UDB328" s="73"/>
      <c r="UDC328" s="73"/>
      <c r="UDD328" s="73"/>
      <c r="UDE328" s="73"/>
      <c r="UDF328" s="73"/>
      <c r="UDG328" s="73"/>
      <c r="UDH328" s="73"/>
      <c r="UDI328" s="73"/>
      <c r="UDJ328" s="73"/>
      <c r="UDK328" s="73"/>
      <c r="UDL328" s="73"/>
      <c r="UDM328" s="73"/>
      <c r="UDN328" s="73"/>
      <c r="UDO328" s="73"/>
      <c r="UDP328" s="73"/>
      <c r="UDQ328" s="73"/>
      <c r="UDR328" s="73"/>
      <c r="UDS328" s="73"/>
      <c r="UDT328" s="73"/>
      <c r="UDU328" s="73"/>
      <c r="UDV328" s="73"/>
      <c r="UDW328" s="73"/>
      <c r="UDX328" s="73"/>
      <c r="UDY328" s="73"/>
      <c r="UDZ328" s="73"/>
      <c r="UEA328" s="73"/>
      <c r="UEB328" s="73"/>
      <c r="UEC328" s="73"/>
      <c r="UED328" s="73"/>
      <c r="UEE328" s="73"/>
      <c r="UEF328" s="73"/>
      <c r="UEG328" s="73"/>
      <c r="UEH328" s="73"/>
      <c r="UEI328" s="73"/>
      <c r="UEJ328" s="73"/>
      <c r="UEK328" s="73"/>
      <c r="UEL328" s="73"/>
      <c r="UEM328" s="73"/>
      <c r="UEN328" s="73"/>
      <c r="UEO328" s="73"/>
      <c r="UEP328" s="73"/>
      <c r="UEQ328" s="73"/>
      <c r="UER328" s="73"/>
      <c r="UES328" s="73"/>
      <c r="UET328" s="73"/>
      <c r="UEU328" s="73"/>
      <c r="UEV328" s="73"/>
      <c r="UEW328" s="73"/>
      <c r="UEX328" s="73"/>
      <c r="UEY328" s="73"/>
      <c r="UEZ328" s="73"/>
      <c r="UFA328" s="73"/>
      <c r="UFB328" s="73"/>
      <c r="UFC328" s="73"/>
      <c r="UFD328" s="73"/>
      <c r="UFE328" s="73"/>
      <c r="UFF328" s="73"/>
      <c r="UFG328" s="73"/>
      <c r="UFH328" s="73"/>
      <c r="UFI328" s="73"/>
      <c r="UFJ328" s="73"/>
      <c r="UFK328" s="73"/>
      <c r="UFL328" s="73"/>
      <c r="UFM328" s="73"/>
      <c r="UFN328" s="73"/>
      <c r="UFO328" s="73"/>
      <c r="UFP328" s="73"/>
      <c r="UFQ328" s="73"/>
      <c r="UFR328" s="73"/>
      <c r="UFS328" s="73"/>
      <c r="UFT328" s="73"/>
      <c r="UFU328" s="73"/>
      <c r="UFV328" s="73"/>
      <c r="UFW328" s="73"/>
      <c r="UFX328" s="73"/>
      <c r="UFY328" s="73"/>
      <c r="UFZ328" s="73"/>
      <c r="UGA328" s="73"/>
      <c r="UGB328" s="73"/>
      <c r="UGC328" s="73"/>
      <c r="UGD328" s="73"/>
      <c r="UGE328" s="73"/>
      <c r="UGF328" s="73"/>
      <c r="UGG328" s="73"/>
      <c r="UGH328" s="73"/>
      <c r="UGI328" s="73"/>
      <c r="UGJ328" s="73"/>
      <c r="UGK328" s="73"/>
      <c r="UGL328" s="73"/>
      <c r="UGM328" s="73"/>
      <c r="UGN328" s="73"/>
      <c r="UGO328" s="73"/>
      <c r="UGP328" s="73"/>
      <c r="UGQ328" s="73"/>
      <c r="UGR328" s="73"/>
      <c r="UGS328" s="73"/>
      <c r="UGT328" s="73"/>
      <c r="UGU328" s="73"/>
      <c r="UGV328" s="73"/>
      <c r="UGW328" s="73"/>
      <c r="UGX328" s="73"/>
      <c r="UGY328" s="73"/>
      <c r="UGZ328" s="73"/>
      <c r="UHA328" s="73"/>
      <c r="UHB328" s="73"/>
      <c r="UHC328" s="73"/>
      <c r="UHD328" s="73"/>
      <c r="UHE328" s="73"/>
      <c r="UHF328" s="73"/>
      <c r="UHG328" s="73"/>
      <c r="UHH328" s="73"/>
      <c r="UHI328" s="73"/>
      <c r="UHJ328" s="73"/>
      <c r="UHK328" s="73"/>
      <c r="UHL328" s="73"/>
      <c r="UHM328" s="73"/>
      <c r="UHN328" s="73"/>
      <c r="UHO328" s="73"/>
      <c r="UHP328" s="73"/>
      <c r="UHQ328" s="73"/>
      <c r="UHR328" s="73"/>
      <c r="UHS328" s="73"/>
      <c r="UHT328" s="73"/>
      <c r="UHU328" s="73"/>
      <c r="UHV328" s="73"/>
      <c r="UHW328" s="73"/>
      <c r="UHX328" s="73"/>
      <c r="UHY328" s="73"/>
      <c r="UHZ328" s="73"/>
      <c r="UIA328" s="73"/>
      <c r="UIB328" s="73"/>
      <c r="UIC328" s="73"/>
      <c r="UID328" s="73"/>
      <c r="UIE328" s="73"/>
      <c r="UIF328" s="73"/>
      <c r="UIG328" s="73"/>
      <c r="UIH328" s="73"/>
      <c r="UII328" s="73"/>
      <c r="UIJ328" s="73"/>
      <c r="UIK328" s="73"/>
      <c r="UIL328" s="73"/>
      <c r="UIM328" s="73"/>
      <c r="UIN328" s="73"/>
      <c r="UIO328" s="73"/>
      <c r="UIP328" s="73"/>
      <c r="UIQ328" s="73"/>
      <c r="UIR328" s="73"/>
      <c r="UIS328" s="73"/>
      <c r="UIT328" s="73"/>
      <c r="UIU328" s="73"/>
      <c r="UIV328" s="73"/>
      <c r="UIW328" s="73"/>
      <c r="UIX328" s="73"/>
      <c r="UIY328" s="73"/>
      <c r="UIZ328" s="73"/>
      <c r="UJA328" s="73"/>
      <c r="UJB328" s="73"/>
      <c r="UJC328" s="73"/>
      <c r="UJD328" s="73"/>
      <c r="UJE328" s="73"/>
      <c r="UJF328" s="73"/>
      <c r="UJG328" s="73"/>
      <c r="UJH328" s="73"/>
      <c r="UJI328" s="73"/>
      <c r="UJJ328" s="73"/>
      <c r="UJK328" s="73"/>
      <c r="UJL328" s="73"/>
      <c r="UJM328" s="73"/>
      <c r="UJN328" s="73"/>
      <c r="UJO328" s="73"/>
      <c r="UJP328" s="73"/>
      <c r="UJQ328" s="73"/>
      <c r="UJR328" s="73"/>
      <c r="UJS328" s="73"/>
      <c r="UJT328" s="73"/>
      <c r="UJU328" s="73"/>
      <c r="UJV328" s="73"/>
      <c r="UJW328" s="73"/>
      <c r="UJX328" s="73"/>
      <c r="UJY328" s="73"/>
      <c r="UJZ328" s="73"/>
      <c r="UKA328" s="73"/>
      <c r="UKB328" s="73"/>
      <c r="UKC328" s="73"/>
      <c r="UKD328" s="73"/>
      <c r="UKE328" s="73"/>
      <c r="UKF328" s="73"/>
      <c r="UKG328" s="73"/>
      <c r="UKH328" s="73"/>
      <c r="UKI328" s="73"/>
      <c r="UKJ328" s="73"/>
      <c r="UKK328" s="73"/>
      <c r="UKL328" s="73"/>
      <c r="UKM328" s="73"/>
      <c r="UKN328" s="73"/>
      <c r="UKO328" s="73"/>
      <c r="UKP328" s="73"/>
      <c r="UKQ328" s="73"/>
      <c r="UKR328" s="73"/>
      <c r="UKS328" s="73"/>
      <c r="UKT328" s="73"/>
      <c r="UKU328" s="73"/>
      <c r="UKV328" s="73"/>
      <c r="UKW328" s="73"/>
      <c r="UKX328" s="73"/>
      <c r="UKY328" s="73"/>
      <c r="UKZ328" s="73"/>
      <c r="ULA328" s="73"/>
      <c r="ULB328" s="73"/>
      <c r="ULC328" s="73"/>
      <c r="ULD328" s="73"/>
      <c r="ULE328" s="73"/>
      <c r="ULF328" s="73"/>
      <c r="ULG328" s="73"/>
      <c r="ULH328" s="73"/>
      <c r="ULI328" s="73"/>
      <c r="ULJ328" s="73"/>
      <c r="ULK328" s="73"/>
      <c r="ULL328" s="73"/>
      <c r="ULM328" s="73"/>
      <c r="ULN328" s="73"/>
      <c r="ULO328" s="73"/>
      <c r="ULP328" s="73"/>
      <c r="ULQ328" s="73"/>
      <c r="ULR328" s="73"/>
      <c r="ULS328" s="73"/>
      <c r="ULT328" s="73"/>
      <c r="ULU328" s="73"/>
      <c r="ULV328" s="73"/>
      <c r="ULW328" s="73"/>
      <c r="ULX328" s="73"/>
      <c r="ULY328" s="73"/>
      <c r="ULZ328" s="73"/>
      <c r="UMA328" s="73"/>
      <c r="UMB328" s="73"/>
      <c r="UMC328" s="73"/>
      <c r="UMD328" s="73"/>
      <c r="UME328" s="73"/>
      <c r="UMF328" s="73"/>
      <c r="UMG328" s="73"/>
      <c r="UMH328" s="73"/>
      <c r="UMI328" s="73"/>
      <c r="UMJ328" s="73"/>
      <c r="UMK328" s="73"/>
      <c r="UML328" s="73"/>
      <c r="UMM328" s="73"/>
      <c r="UMN328" s="73"/>
      <c r="UMO328" s="73"/>
      <c r="UMP328" s="73"/>
      <c r="UMQ328" s="73"/>
      <c r="UMR328" s="73"/>
      <c r="UMS328" s="73"/>
      <c r="UMT328" s="73"/>
      <c r="UMU328" s="73"/>
      <c r="UMV328" s="73"/>
      <c r="UMW328" s="73"/>
      <c r="UMX328" s="73"/>
      <c r="UMY328" s="73"/>
      <c r="UMZ328" s="73"/>
      <c r="UNA328" s="73"/>
      <c r="UNB328" s="73"/>
      <c r="UNC328" s="73"/>
      <c r="UND328" s="73"/>
      <c r="UNE328" s="73"/>
      <c r="UNF328" s="73"/>
      <c r="UNG328" s="73"/>
      <c r="UNH328" s="73"/>
      <c r="UNI328" s="73"/>
      <c r="UNJ328" s="73"/>
      <c r="UNK328" s="73"/>
      <c r="UNL328" s="73"/>
      <c r="UNM328" s="73"/>
      <c r="UNN328" s="73"/>
      <c r="UNO328" s="73"/>
      <c r="UNP328" s="73"/>
      <c r="UNQ328" s="73"/>
      <c r="UNR328" s="73"/>
      <c r="UNS328" s="73"/>
      <c r="UNT328" s="73"/>
      <c r="UNU328" s="73"/>
      <c r="UNV328" s="73"/>
      <c r="UNW328" s="73"/>
      <c r="UNX328" s="73"/>
      <c r="UNY328" s="73"/>
      <c r="UNZ328" s="73"/>
      <c r="UOA328" s="73"/>
      <c r="UOB328" s="73"/>
      <c r="UOC328" s="73"/>
      <c r="UOD328" s="73"/>
      <c r="UOE328" s="73"/>
      <c r="UOF328" s="73"/>
      <c r="UOG328" s="73"/>
      <c r="UOH328" s="73"/>
      <c r="UOI328" s="73"/>
      <c r="UOJ328" s="73"/>
      <c r="UOK328" s="73"/>
      <c r="UOL328" s="73"/>
      <c r="UOM328" s="73"/>
      <c r="UON328" s="73"/>
      <c r="UOO328" s="73"/>
      <c r="UOP328" s="73"/>
      <c r="UOQ328" s="73"/>
      <c r="UOR328" s="73"/>
      <c r="UOS328" s="73"/>
      <c r="UOT328" s="73"/>
      <c r="UOU328" s="73"/>
      <c r="UOV328" s="73"/>
      <c r="UOW328" s="73"/>
      <c r="UOX328" s="73"/>
      <c r="UOY328" s="73"/>
      <c r="UOZ328" s="73"/>
      <c r="UPA328" s="73"/>
      <c r="UPB328" s="73"/>
      <c r="UPC328" s="73"/>
      <c r="UPD328" s="73"/>
      <c r="UPE328" s="73"/>
      <c r="UPF328" s="73"/>
      <c r="UPG328" s="73"/>
      <c r="UPH328" s="73"/>
      <c r="UPI328" s="73"/>
      <c r="UPJ328" s="73"/>
      <c r="UPK328" s="73"/>
      <c r="UPL328" s="73"/>
      <c r="UPM328" s="73"/>
      <c r="UPN328" s="73"/>
      <c r="UPO328" s="73"/>
      <c r="UPP328" s="73"/>
      <c r="UPQ328" s="73"/>
      <c r="UPR328" s="73"/>
      <c r="UPS328" s="73"/>
      <c r="UPT328" s="73"/>
      <c r="UPU328" s="73"/>
      <c r="UPV328" s="73"/>
      <c r="UPW328" s="73"/>
      <c r="UPX328" s="73"/>
      <c r="UPY328" s="73"/>
      <c r="UPZ328" s="73"/>
      <c r="UQA328" s="73"/>
      <c r="UQB328" s="73"/>
      <c r="UQC328" s="73"/>
      <c r="UQD328" s="73"/>
      <c r="UQE328" s="73"/>
      <c r="UQF328" s="73"/>
      <c r="UQG328" s="73"/>
      <c r="UQH328" s="73"/>
      <c r="UQI328" s="73"/>
      <c r="UQJ328" s="73"/>
      <c r="UQK328" s="73"/>
      <c r="UQL328" s="73"/>
      <c r="UQM328" s="73"/>
      <c r="UQN328" s="73"/>
      <c r="UQO328" s="73"/>
      <c r="UQP328" s="73"/>
      <c r="UQQ328" s="73"/>
      <c r="UQR328" s="73"/>
      <c r="UQS328" s="73"/>
      <c r="UQT328" s="73"/>
      <c r="UQU328" s="73"/>
      <c r="UQV328" s="73"/>
      <c r="UQW328" s="73"/>
      <c r="UQX328" s="73"/>
      <c r="UQY328" s="73"/>
      <c r="UQZ328" s="73"/>
      <c r="URA328" s="73"/>
      <c r="URB328" s="73"/>
      <c r="URC328" s="73"/>
      <c r="URD328" s="73"/>
      <c r="URE328" s="73"/>
      <c r="URF328" s="73"/>
      <c r="URG328" s="73"/>
      <c r="URH328" s="73"/>
      <c r="URI328" s="73"/>
      <c r="URJ328" s="73"/>
      <c r="URK328" s="73"/>
      <c r="URL328" s="73"/>
      <c r="URM328" s="73"/>
      <c r="URN328" s="73"/>
      <c r="URO328" s="73"/>
      <c r="URP328" s="73"/>
      <c r="URQ328" s="73"/>
      <c r="URR328" s="73"/>
      <c r="URS328" s="73"/>
      <c r="URT328" s="73"/>
      <c r="URU328" s="73"/>
      <c r="URV328" s="73"/>
      <c r="URW328" s="73"/>
      <c r="URX328" s="73"/>
      <c r="URY328" s="73"/>
      <c r="URZ328" s="73"/>
      <c r="USA328" s="73"/>
      <c r="USB328" s="73"/>
      <c r="USC328" s="73"/>
      <c r="USD328" s="73"/>
      <c r="USE328" s="73"/>
      <c r="USF328" s="73"/>
      <c r="USG328" s="73"/>
      <c r="USH328" s="73"/>
      <c r="USI328" s="73"/>
      <c r="USJ328" s="73"/>
      <c r="USK328" s="73"/>
      <c r="USL328" s="73"/>
      <c r="USM328" s="73"/>
      <c r="USN328" s="73"/>
      <c r="USO328" s="73"/>
      <c r="USP328" s="73"/>
      <c r="USQ328" s="73"/>
      <c r="USR328" s="73"/>
      <c r="USS328" s="73"/>
      <c r="UST328" s="73"/>
      <c r="USU328" s="73"/>
      <c r="USV328" s="73"/>
      <c r="USW328" s="73"/>
      <c r="USX328" s="73"/>
      <c r="USY328" s="73"/>
      <c r="USZ328" s="73"/>
      <c r="UTA328" s="73"/>
      <c r="UTB328" s="73"/>
      <c r="UTC328" s="73"/>
      <c r="UTD328" s="73"/>
      <c r="UTE328" s="73"/>
      <c r="UTF328" s="73"/>
      <c r="UTG328" s="73"/>
      <c r="UTH328" s="73"/>
      <c r="UTI328" s="73"/>
      <c r="UTJ328" s="73"/>
      <c r="UTK328" s="73"/>
      <c r="UTL328" s="73"/>
      <c r="UTM328" s="73"/>
      <c r="UTN328" s="73"/>
      <c r="UTO328" s="73"/>
      <c r="UTP328" s="73"/>
      <c r="UTQ328" s="73"/>
      <c r="UTR328" s="73"/>
      <c r="UTS328" s="73"/>
      <c r="UTT328" s="73"/>
      <c r="UTU328" s="73"/>
      <c r="UTV328" s="73"/>
      <c r="UTW328" s="73"/>
      <c r="UTX328" s="73"/>
      <c r="UTY328" s="73"/>
      <c r="UTZ328" s="73"/>
      <c r="UUA328" s="73"/>
      <c r="UUB328" s="73"/>
      <c r="UUC328" s="73"/>
      <c r="UUD328" s="73"/>
      <c r="UUE328" s="73"/>
      <c r="UUF328" s="73"/>
      <c r="UUG328" s="73"/>
      <c r="UUH328" s="73"/>
      <c r="UUI328" s="73"/>
      <c r="UUJ328" s="73"/>
      <c r="UUK328" s="73"/>
      <c r="UUL328" s="73"/>
      <c r="UUM328" s="73"/>
      <c r="UUN328" s="73"/>
      <c r="UUO328" s="73"/>
      <c r="UUP328" s="73"/>
      <c r="UUQ328" s="73"/>
      <c r="UUR328" s="73"/>
      <c r="UUS328" s="73"/>
      <c r="UUT328" s="73"/>
      <c r="UUU328" s="73"/>
      <c r="UUV328" s="73"/>
      <c r="UUW328" s="73"/>
      <c r="UUX328" s="73"/>
      <c r="UUY328" s="73"/>
      <c r="UUZ328" s="73"/>
      <c r="UVA328" s="73"/>
      <c r="UVB328" s="73"/>
      <c r="UVC328" s="73"/>
      <c r="UVD328" s="73"/>
      <c r="UVE328" s="73"/>
      <c r="UVF328" s="73"/>
      <c r="UVG328" s="73"/>
      <c r="UVH328" s="73"/>
      <c r="UVI328" s="73"/>
      <c r="UVJ328" s="73"/>
      <c r="UVK328" s="73"/>
      <c r="UVL328" s="73"/>
      <c r="UVM328" s="73"/>
      <c r="UVN328" s="73"/>
      <c r="UVO328" s="73"/>
      <c r="UVP328" s="73"/>
      <c r="UVQ328" s="73"/>
      <c r="UVR328" s="73"/>
      <c r="UVS328" s="73"/>
      <c r="UVT328" s="73"/>
      <c r="UVU328" s="73"/>
      <c r="UVV328" s="73"/>
      <c r="UVW328" s="73"/>
      <c r="UVX328" s="73"/>
      <c r="UVY328" s="73"/>
      <c r="UVZ328" s="73"/>
      <c r="UWA328" s="73"/>
      <c r="UWB328" s="73"/>
      <c r="UWC328" s="73"/>
      <c r="UWD328" s="73"/>
      <c r="UWE328" s="73"/>
      <c r="UWF328" s="73"/>
      <c r="UWG328" s="73"/>
      <c r="UWH328" s="73"/>
      <c r="UWI328" s="73"/>
      <c r="UWJ328" s="73"/>
      <c r="UWK328" s="73"/>
      <c r="UWL328" s="73"/>
      <c r="UWM328" s="73"/>
      <c r="UWN328" s="73"/>
      <c r="UWO328" s="73"/>
      <c r="UWP328" s="73"/>
      <c r="UWQ328" s="73"/>
      <c r="UWR328" s="73"/>
      <c r="UWS328" s="73"/>
      <c r="UWT328" s="73"/>
      <c r="UWU328" s="73"/>
      <c r="UWV328" s="73"/>
      <c r="UWW328" s="73"/>
      <c r="UWX328" s="73"/>
      <c r="UWY328" s="73"/>
      <c r="UWZ328" s="73"/>
      <c r="UXA328" s="73"/>
      <c r="UXB328" s="73"/>
      <c r="UXC328" s="73"/>
      <c r="UXD328" s="73"/>
      <c r="UXE328" s="73"/>
      <c r="UXF328" s="73"/>
      <c r="UXG328" s="73"/>
      <c r="UXH328" s="73"/>
      <c r="UXI328" s="73"/>
      <c r="UXJ328" s="73"/>
      <c r="UXK328" s="73"/>
      <c r="UXL328" s="73"/>
      <c r="UXM328" s="73"/>
      <c r="UXN328" s="73"/>
      <c r="UXO328" s="73"/>
      <c r="UXP328" s="73"/>
      <c r="UXQ328" s="73"/>
      <c r="UXR328" s="73"/>
      <c r="UXS328" s="73"/>
      <c r="UXT328" s="73"/>
      <c r="UXU328" s="73"/>
      <c r="UXV328" s="73"/>
      <c r="UXW328" s="73"/>
      <c r="UXX328" s="73"/>
      <c r="UXY328" s="73"/>
      <c r="UXZ328" s="73"/>
      <c r="UYA328" s="73"/>
      <c r="UYB328" s="73"/>
      <c r="UYC328" s="73"/>
      <c r="UYD328" s="73"/>
      <c r="UYE328" s="73"/>
      <c r="UYF328" s="73"/>
      <c r="UYG328" s="73"/>
      <c r="UYH328" s="73"/>
      <c r="UYI328" s="73"/>
      <c r="UYJ328" s="73"/>
      <c r="UYK328" s="73"/>
      <c r="UYL328" s="73"/>
      <c r="UYM328" s="73"/>
      <c r="UYN328" s="73"/>
      <c r="UYO328" s="73"/>
      <c r="UYP328" s="73"/>
      <c r="UYQ328" s="73"/>
      <c r="UYR328" s="73"/>
      <c r="UYS328" s="73"/>
      <c r="UYT328" s="73"/>
      <c r="UYU328" s="73"/>
      <c r="UYV328" s="73"/>
      <c r="UYW328" s="73"/>
      <c r="UYX328" s="73"/>
      <c r="UYY328" s="73"/>
      <c r="UYZ328" s="73"/>
      <c r="UZA328" s="73"/>
      <c r="UZB328" s="73"/>
      <c r="UZC328" s="73"/>
      <c r="UZD328" s="73"/>
      <c r="UZE328" s="73"/>
      <c r="UZF328" s="73"/>
      <c r="UZG328" s="73"/>
      <c r="UZH328" s="73"/>
      <c r="UZI328" s="73"/>
      <c r="UZJ328" s="73"/>
      <c r="UZK328" s="73"/>
      <c r="UZL328" s="73"/>
      <c r="UZM328" s="73"/>
      <c r="UZN328" s="73"/>
      <c r="UZO328" s="73"/>
      <c r="UZP328" s="73"/>
      <c r="UZQ328" s="73"/>
      <c r="UZR328" s="73"/>
      <c r="UZS328" s="73"/>
      <c r="UZT328" s="73"/>
      <c r="UZU328" s="73"/>
      <c r="UZV328" s="73"/>
      <c r="UZW328" s="73"/>
      <c r="UZX328" s="73"/>
      <c r="UZY328" s="73"/>
      <c r="UZZ328" s="73"/>
      <c r="VAA328" s="73"/>
      <c r="VAB328" s="73"/>
      <c r="VAC328" s="73"/>
      <c r="VAD328" s="73"/>
      <c r="VAE328" s="73"/>
      <c r="VAF328" s="73"/>
      <c r="VAG328" s="73"/>
      <c r="VAH328" s="73"/>
      <c r="VAI328" s="73"/>
      <c r="VAJ328" s="73"/>
      <c r="VAK328" s="73"/>
      <c r="VAL328" s="73"/>
      <c r="VAM328" s="73"/>
      <c r="VAN328" s="73"/>
      <c r="VAO328" s="73"/>
      <c r="VAP328" s="73"/>
      <c r="VAQ328" s="73"/>
      <c r="VAR328" s="73"/>
      <c r="VAS328" s="73"/>
      <c r="VAT328" s="73"/>
      <c r="VAU328" s="73"/>
      <c r="VAV328" s="73"/>
      <c r="VAW328" s="73"/>
      <c r="VAX328" s="73"/>
      <c r="VAY328" s="73"/>
      <c r="VAZ328" s="73"/>
      <c r="VBA328" s="73"/>
      <c r="VBB328" s="73"/>
      <c r="VBC328" s="73"/>
      <c r="VBD328" s="73"/>
      <c r="VBE328" s="73"/>
      <c r="VBF328" s="73"/>
      <c r="VBG328" s="73"/>
      <c r="VBH328" s="73"/>
      <c r="VBI328" s="73"/>
      <c r="VBJ328" s="73"/>
      <c r="VBK328" s="73"/>
      <c r="VBL328" s="73"/>
      <c r="VBM328" s="73"/>
      <c r="VBN328" s="73"/>
      <c r="VBO328" s="73"/>
      <c r="VBP328" s="73"/>
      <c r="VBQ328" s="73"/>
      <c r="VBR328" s="73"/>
      <c r="VBS328" s="73"/>
      <c r="VBT328" s="73"/>
      <c r="VBU328" s="73"/>
      <c r="VBV328" s="73"/>
      <c r="VBW328" s="73"/>
      <c r="VBX328" s="73"/>
      <c r="VBY328" s="73"/>
      <c r="VBZ328" s="73"/>
      <c r="VCA328" s="73"/>
      <c r="VCB328" s="73"/>
      <c r="VCC328" s="73"/>
      <c r="VCD328" s="73"/>
      <c r="VCE328" s="73"/>
      <c r="VCF328" s="73"/>
      <c r="VCG328" s="73"/>
      <c r="VCH328" s="73"/>
      <c r="VCI328" s="73"/>
      <c r="VCJ328" s="73"/>
      <c r="VCK328" s="73"/>
      <c r="VCL328" s="73"/>
      <c r="VCM328" s="73"/>
      <c r="VCN328" s="73"/>
      <c r="VCO328" s="73"/>
      <c r="VCP328" s="73"/>
      <c r="VCQ328" s="73"/>
      <c r="VCR328" s="73"/>
      <c r="VCS328" s="73"/>
      <c r="VCT328" s="73"/>
      <c r="VCU328" s="73"/>
      <c r="VCV328" s="73"/>
      <c r="VCW328" s="73"/>
      <c r="VCX328" s="73"/>
      <c r="VCY328" s="73"/>
      <c r="VCZ328" s="73"/>
      <c r="VDA328" s="73"/>
      <c r="VDB328" s="73"/>
      <c r="VDC328" s="73"/>
      <c r="VDD328" s="73"/>
      <c r="VDE328" s="73"/>
      <c r="VDF328" s="73"/>
      <c r="VDG328" s="73"/>
      <c r="VDH328" s="73"/>
      <c r="VDI328" s="73"/>
      <c r="VDJ328" s="73"/>
      <c r="VDK328" s="73"/>
      <c r="VDL328" s="73"/>
      <c r="VDM328" s="73"/>
      <c r="VDN328" s="73"/>
      <c r="VDO328" s="73"/>
      <c r="VDP328" s="73"/>
      <c r="VDQ328" s="73"/>
      <c r="VDR328" s="73"/>
      <c r="VDS328" s="73"/>
      <c r="VDT328" s="73"/>
      <c r="VDU328" s="73"/>
      <c r="VDV328" s="73"/>
      <c r="VDW328" s="73"/>
      <c r="VDX328" s="73"/>
      <c r="VDY328" s="73"/>
      <c r="VDZ328" s="73"/>
      <c r="VEA328" s="73"/>
      <c r="VEB328" s="73"/>
      <c r="VEC328" s="73"/>
      <c r="VED328" s="73"/>
      <c r="VEE328" s="73"/>
      <c r="VEF328" s="73"/>
      <c r="VEG328" s="73"/>
      <c r="VEH328" s="73"/>
      <c r="VEI328" s="73"/>
      <c r="VEJ328" s="73"/>
      <c r="VEK328" s="73"/>
      <c r="VEL328" s="73"/>
      <c r="VEM328" s="73"/>
      <c r="VEN328" s="73"/>
      <c r="VEO328" s="73"/>
      <c r="VEP328" s="73"/>
      <c r="VEQ328" s="73"/>
      <c r="VER328" s="73"/>
      <c r="VES328" s="73"/>
      <c r="VET328" s="73"/>
      <c r="VEU328" s="73"/>
      <c r="VEV328" s="73"/>
      <c r="VEW328" s="73"/>
      <c r="VEX328" s="73"/>
      <c r="VEY328" s="73"/>
      <c r="VEZ328" s="73"/>
      <c r="VFA328" s="73"/>
      <c r="VFB328" s="73"/>
      <c r="VFC328" s="73"/>
      <c r="VFD328" s="73"/>
      <c r="VFE328" s="73"/>
      <c r="VFF328" s="73"/>
      <c r="VFG328" s="73"/>
      <c r="VFH328" s="73"/>
      <c r="VFI328" s="73"/>
      <c r="VFJ328" s="73"/>
      <c r="VFK328" s="73"/>
      <c r="VFL328" s="73"/>
      <c r="VFM328" s="73"/>
      <c r="VFN328" s="73"/>
      <c r="VFO328" s="73"/>
      <c r="VFP328" s="73"/>
      <c r="VFQ328" s="73"/>
      <c r="VFR328" s="73"/>
      <c r="VFS328" s="73"/>
      <c r="VFT328" s="73"/>
      <c r="VFU328" s="73"/>
      <c r="VFV328" s="73"/>
      <c r="VFW328" s="73"/>
      <c r="VFX328" s="73"/>
      <c r="VFY328" s="73"/>
      <c r="VFZ328" s="73"/>
      <c r="VGA328" s="73"/>
      <c r="VGB328" s="73"/>
      <c r="VGC328" s="73"/>
      <c r="VGD328" s="73"/>
      <c r="VGE328" s="73"/>
      <c r="VGF328" s="73"/>
      <c r="VGG328" s="73"/>
      <c r="VGH328" s="73"/>
      <c r="VGI328" s="73"/>
      <c r="VGJ328" s="73"/>
      <c r="VGK328" s="73"/>
      <c r="VGL328" s="73"/>
      <c r="VGM328" s="73"/>
      <c r="VGN328" s="73"/>
      <c r="VGO328" s="73"/>
      <c r="VGP328" s="73"/>
      <c r="VGQ328" s="73"/>
      <c r="VGR328" s="73"/>
      <c r="VGS328" s="73"/>
      <c r="VGT328" s="73"/>
      <c r="VGU328" s="73"/>
      <c r="VGV328" s="73"/>
      <c r="VGW328" s="73"/>
      <c r="VGX328" s="73"/>
      <c r="VGY328" s="73"/>
      <c r="VGZ328" s="73"/>
      <c r="VHA328" s="73"/>
      <c r="VHB328" s="73"/>
      <c r="VHC328" s="73"/>
      <c r="VHD328" s="73"/>
      <c r="VHE328" s="73"/>
      <c r="VHF328" s="73"/>
      <c r="VHG328" s="73"/>
      <c r="VHH328" s="73"/>
      <c r="VHI328" s="73"/>
      <c r="VHJ328" s="73"/>
      <c r="VHK328" s="73"/>
      <c r="VHL328" s="73"/>
      <c r="VHM328" s="73"/>
      <c r="VHN328" s="73"/>
      <c r="VHO328" s="73"/>
      <c r="VHP328" s="73"/>
      <c r="VHQ328" s="73"/>
      <c r="VHR328" s="73"/>
      <c r="VHS328" s="73"/>
      <c r="VHT328" s="73"/>
      <c r="VHU328" s="73"/>
      <c r="VHV328" s="73"/>
      <c r="VHW328" s="73"/>
      <c r="VHX328" s="73"/>
      <c r="VHY328" s="73"/>
      <c r="VHZ328" s="73"/>
      <c r="VIA328" s="73"/>
      <c r="VIB328" s="73"/>
      <c r="VIC328" s="73"/>
      <c r="VID328" s="73"/>
      <c r="VIE328" s="73"/>
      <c r="VIF328" s="73"/>
      <c r="VIG328" s="73"/>
      <c r="VIH328" s="73"/>
      <c r="VII328" s="73"/>
      <c r="VIJ328" s="73"/>
      <c r="VIK328" s="73"/>
      <c r="VIL328" s="73"/>
      <c r="VIM328" s="73"/>
      <c r="VIN328" s="73"/>
      <c r="VIO328" s="73"/>
      <c r="VIP328" s="73"/>
      <c r="VIQ328" s="73"/>
      <c r="VIR328" s="73"/>
      <c r="VIS328" s="73"/>
      <c r="VIT328" s="73"/>
      <c r="VIU328" s="73"/>
      <c r="VIV328" s="73"/>
      <c r="VIW328" s="73"/>
      <c r="VIX328" s="73"/>
      <c r="VIY328" s="73"/>
      <c r="VIZ328" s="73"/>
      <c r="VJA328" s="73"/>
      <c r="VJB328" s="73"/>
      <c r="VJC328" s="73"/>
      <c r="VJD328" s="73"/>
      <c r="VJE328" s="73"/>
      <c r="VJF328" s="73"/>
      <c r="VJG328" s="73"/>
      <c r="VJH328" s="73"/>
      <c r="VJI328" s="73"/>
      <c r="VJJ328" s="73"/>
      <c r="VJK328" s="73"/>
      <c r="VJL328" s="73"/>
      <c r="VJM328" s="73"/>
      <c r="VJN328" s="73"/>
      <c r="VJO328" s="73"/>
      <c r="VJP328" s="73"/>
      <c r="VJQ328" s="73"/>
      <c r="VJR328" s="73"/>
      <c r="VJS328" s="73"/>
      <c r="VJT328" s="73"/>
      <c r="VJU328" s="73"/>
      <c r="VJV328" s="73"/>
      <c r="VJW328" s="73"/>
      <c r="VJX328" s="73"/>
      <c r="VJY328" s="73"/>
      <c r="VJZ328" s="73"/>
      <c r="VKA328" s="73"/>
      <c r="VKB328" s="73"/>
      <c r="VKC328" s="73"/>
      <c r="VKD328" s="73"/>
      <c r="VKE328" s="73"/>
      <c r="VKF328" s="73"/>
      <c r="VKG328" s="73"/>
      <c r="VKH328" s="73"/>
      <c r="VKI328" s="73"/>
      <c r="VKJ328" s="73"/>
      <c r="VKK328" s="73"/>
      <c r="VKL328" s="73"/>
      <c r="VKM328" s="73"/>
      <c r="VKN328" s="73"/>
      <c r="VKO328" s="73"/>
      <c r="VKP328" s="73"/>
      <c r="VKQ328" s="73"/>
      <c r="VKR328" s="73"/>
      <c r="VKS328" s="73"/>
      <c r="VKT328" s="73"/>
      <c r="VKU328" s="73"/>
      <c r="VKV328" s="73"/>
      <c r="VKW328" s="73"/>
      <c r="VKX328" s="73"/>
      <c r="VKY328" s="73"/>
      <c r="VKZ328" s="73"/>
      <c r="VLA328" s="73"/>
      <c r="VLB328" s="73"/>
      <c r="VLC328" s="73"/>
      <c r="VLD328" s="73"/>
      <c r="VLE328" s="73"/>
      <c r="VLF328" s="73"/>
      <c r="VLG328" s="73"/>
      <c r="VLH328" s="73"/>
      <c r="VLI328" s="73"/>
      <c r="VLJ328" s="73"/>
      <c r="VLK328" s="73"/>
      <c r="VLL328" s="73"/>
      <c r="VLM328" s="73"/>
      <c r="VLN328" s="73"/>
      <c r="VLO328" s="73"/>
      <c r="VLP328" s="73"/>
      <c r="VLQ328" s="73"/>
      <c r="VLR328" s="73"/>
      <c r="VLS328" s="73"/>
      <c r="VLT328" s="73"/>
      <c r="VLU328" s="73"/>
      <c r="VLV328" s="73"/>
      <c r="VLW328" s="73"/>
      <c r="VLX328" s="73"/>
      <c r="VLY328" s="73"/>
      <c r="VLZ328" s="73"/>
      <c r="VMA328" s="73"/>
      <c r="VMB328" s="73"/>
      <c r="VMC328" s="73"/>
      <c r="VMD328" s="73"/>
      <c r="VME328" s="73"/>
      <c r="VMF328" s="73"/>
      <c r="VMG328" s="73"/>
      <c r="VMH328" s="73"/>
      <c r="VMI328" s="73"/>
      <c r="VMJ328" s="73"/>
      <c r="VMK328" s="73"/>
      <c r="VML328" s="73"/>
      <c r="VMM328" s="73"/>
      <c r="VMN328" s="73"/>
      <c r="VMO328" s="73"/>
      <c r="VMP328" s="73"/>
      <c r="VMQ328" s="73"/>
      <c r="VMR328" s="73"/>
      <c r="VMS328" s="73"/>
      <c r="VMT328" s="73"/>
      <c r="VMU328" s="73"/>
      <c r="VMV328" s="73"/>
      <c r="VMW328" s="73"/>
      <c r="VMX328" s="73"/>
      <c r="VMY328" s="73"/>
      <c r="VMZ328" s="73"/>
      <c r="VNA328" s="73"/>
      <c r="VNB328" s="73"/>
      <c r="VNC328" s="73"/>
      <c r="VND328" s="73"/>
      <c r="VNE328" s="73"/>
      <c r="VNF328" s="73"/>
      <c r="VNG328" s="73"/>
      <c r="VNH328" s="73"/>
      <c r="VNI328" s="73"/>
      <c r="VNJ328" s="73"/>
      <c r="VNK328" s="73"/>
      <c r="VNL328" s="73"/>
      <c r="VNM328" s="73"/>
      <c r="VNN328" s="73"/>
      <c r="VNO328" s="73"/>
      <c r="VNP328" s="73"/>
      <c r="VNQ328" s="73"/>
      <c r="VNR328" s="73"/>
      <c r="VNS328" s="73"/>
      <c r="VNT328" s="73"/>
      <c r="VNU328" s="73"/>
      <c r="VNV328" s="73"/>
      <c r="VNW328" s="73"/>
      <c r="VNX328" s="73"/>
      <c r="VNY328" s="73"/>
      <c r="VNZ328" s="73"/>
      <c r="VOA328" s="73"/>
      <c r="VOB328" s="73"/>
      <c r="VOC328" s="73"/>
      <c r="VOD328" s="73"/>
      <c r="VOE328" s="73"/>
      <c r="VOF328" s="73"/>
      <c r="VOG328" s="73"/>
      <c r="VOH328" s="73"/>
      <c r="VOI328" s="73"/>
      <c r="VOJ328" s="73"/>
      <c r="VOK328" s="73"/>
      <c r="VOL328" s="73"/>
      <c r="VOM328" s="73"/>
      <c r="VON328" s="73"/>
      <c r="VOO328" s="73"/>
      <c r="VOP328" s="73"/>
      <c r="VOQ328" s="73"/>
      <c r="VOR328" s="73"/>
      <c r="VOS328" s="73"/>
      <c r="VOT328" s="73"/>
      <c r="VOU328" s="73"/>
      <c r="VOV328" s="73"/>
      <c r="VOW328" s="73"/>
      <c r="VOX328" s="73"/>
      <c r="VOY328" s="73"/>
      <c r="VOZ328" s="73"/>
      <c r="VPA328" s="73"/>
      <c r="VPB328" s="73"/>
      <c r="VPC328" s="73"/>
      <c r="VPD328" s="73"/>
      <c r="VPE328" s="73"/>
      <c r="VPF328" s="73"/>
      <c r="VPG328" s="73"/>
      <c r="VPH328" s="73"/>
      <c r="VPI328" s="73"/>
      <c r="VPJ328" s="73"/>
      <c r="VPK328" s="73"/>
      <c r="VPL328" s="73"/>
      <c r="VPM328" s="73"/>
      <c r="VPN328" s="73"/>
      <c r="VPO328" s="73"/>
      <c r="VPP328" s="73"/>
      <c r="VPQ328" s="73"/>
      <c r="VPR328" s="73"/>
      <c r="VPS328" s="73"/>
      <c r="VPT328" s="73"/>
      <c r="VPU328" s="73"/>
      <c r="VPV328" s="73"/>
      <c r="VPW328" s="73"/>
      <c r="VPX328" s="73"/>
      <c r="VPY328" s="73"/>
      <c r="VPZ328" s="73"/>
      <c r="VQA328" s="73"/>
      <c r="VQB328" s="73"/>
      <c r="VQC328" s="73"/>
      <c r="VQD328" s="73"/>
      <c r="VQE328" s="73"/>
      <c r="VQF328" s="73"/>
      <c r="VQG328" s="73"/>
      <c r="VQH328" s="73"/>
      <c r="VQI328" s="73"/>
      <c r="VQJ328" s="73"/>
      <c r="VQK328" s="73"/>
      <c r="VQL328" s="73"/>
      <c r="VQM328" s="73"/>
      <c r="VQN328" s="73"/>
      <c r="VQO328" s="73"/>
      <c r="VQP328" s="73"/>
      <c r="VQQ328" s="73"/>
      <c r="VQR328" s="73"/>
      <c r="VQS328" s="73"/>
      <c r="VQT328" s="73"/>
      <c r="VQU328" s="73"/>
      <c r="VQV328" s="73"/>
      <c r="VQW328" s="73"/>
      <c r="VQX328" s="73"/>
      <c r="VQY328" s="73"/>
      <c r="VQZ328" s="73"/>
      <c r="VRA328" s="73"/>
      <c r="VRB328" s="73"/>
      <c r="VRC328" s="73"/>
      <c r="VRD328" s="73"/>
      <c r="VRE328" s="73"/>
      <c r="VRF328" s="73"/>
      <c r="VRG328" s="73"/>
      <c r="VRH328" s="73"/>
      <c r="VRI328" s="73"/>
      <c r="VRJ328" s="73"/>
      <c r="VRK328" s="73"/>
      <c r="VRL328" s="73"/>
      <c r="VRM328" s="73"/>
      <c r="VRN328" s="73"/>
      <c r="VRO328" s="73"/>
      <c r="VRP328" s="73"/>
      <c r="VRQ328" s="73"/>
      <c r="VRR328" s="73"/>
      <c r="VRS328" s="73"/>
      <c r="VRT328" s="73"/>
      <c r="VRU328" s="73"/>
      <c r="VRV328" s="73"/>
      <c r="VRW328" s="73"/>
      <c r="VRX328" s="73"/>
      <c r="VRY328" s="73"/>
      <c r="VRZ328" s="73"/>
      <c r="VSA328" s="73"/>
      <c r="VSB328" s="73"/>
      <c r="VSC328" s="73"/>
      <c r="VSD328" s="73"/>
      <c r="VSE328" s="73"/>
      <c r="VSF328" s="73"/>
      <c r="VSG328" s="73"/>
      <c r="VSH328" s="73"/>
      <c r="VSI328" s="73"/>
      <c r="VSJ328" s="73"/>
      <c r="VSK328" s="73"/>
      <c r="VSL328" s="73"/>
      <c r="VSM328" s="73"/>
      <c r="VSN328" s="73"/>
      <c r="VSO328" s="73"/>
      <c r="VSP328" s="73"/>
      <c r="VSQ328" s="73"/>
      <c r="VSR328" s="73"/>
      <c r="VSS328" s="73"/>
      <c r="VST328" s="73"/>
      <c r="VSU328" s="73"/>
      <c r="VSV328" s="73"/>
      <c r="VSW328" s="73"/>
      <c r="VSX328" s="73"/>
      <c r="VSY328" s="73"/>
      <c r="VSZ328" s="73"/>
      <c r="VTA328" s="73"/>
      <c r="VTB328" s="73"/>
      <c r="VTC328" s="73"/>
      <c r="VTD328" s="73"/>
      <c r="VTE328" s="73"/>
      <c r="VTF328" s="73"/>
      <c r="VTG328" s="73"/>
      <c r="VTH328" s="73"/>
      <c r="VTI328" s="73"/>
      <c r="VTJ328" s="73"/>
      <c r="VTK328" s="73"/>
      <c r="VTL328" s="73"/>
      <c r="VTM328" s="73"/>
      <c r="VTN328" s="73"/>
      <c r="VTO328" s="73"/>
      <c r="VTP328" s="73"/>
      <c r="VTQ328" s="73"/>
      <c r="VTR328" s="73"/>
      <c r="VTS328" s="73"/>
      <c r="VTT328" s="73"/>
      <c r="VTU328" s="73"/>
      <c r="VTV328" s="73"/>
      <c r="VTW328" s="73"/>
      <c r="VTX328" s="73"/>
      <c r="VTY328" s="73"/>
      <c r="VTZ328" s="73"/>
      <c r="VUA328" s="73"/>
      <c r="VUB328" s="73"/>
      <c r="VUC328" s="73"/>
      <c r="VUD328" s="73"/>
      <c r="VUE328" s="73"/>
      <c r="VUF328" s="73"/>
      <c r="VUG328" s="73"/>
      <c r="VUH328" s="73"/>
      <c r="VUI328" s="73"/>
      <c r="VUJ328" s="73"/>
      <c r="VUK328" s="73"/>
      <c r="VUL328" s="73"/>
      <c r="VUM328" s="73"/>
      <c r="VUN328" s="73"/>
      <c r="VUO328" s="73"/>
      <c r="VUP328" s="73"/>
      <c r="VUQ328" s="73"/>
      <c r="VUR328" s="73"/>
      <c r="VUS328" s="73"/>
      <c r="VUT328" s="73"/>
      <c r="VUU328" s="73"/>
      <c r="VUV328" s="73"/>
      <c r="VUW328" s="73"/>
      <c r="VUX328" s="73"/>
      <c r="VUY328" s="73"/>
      <c r="VUZ328" s="73"/>
      <c r="VVA328" s="73"/>
      <c r="VVB328" s="73"/>
      <c r="VVC328" s="73"/>
      <c r="VVD328" s="73"/>
      <c r="VVE328" s="73"/>
      <c r="VVF328" s="73"/>
      <c r="VVG328" s="73"/>
      <c r="VVH328" s="73"/>
      <c r="VVI328" s="73"/>
      <c r="VVJ328" s="73"/>
      <c r="VVK328" s="73"/>
      <c r="VVL328" s="73"/>
      <c r="VVM328" s="73"/>
      <c r="VVN328" s="73"/>
      <c r="VVO328" s="73"/>
      <c r="VVP328" s="73"/>
      <c r="VVQ328" s="73"/>
      <c r="VVR328" s="73"/>
      <c r="VVS328" s="73"/>
      <c r="VVT328" s="73"/>
      <c r="VVU328" s="73"/>
      <c r="VVV328" s="73"/>
      <c r="VVW328" s="73"/>
      <c r="VVX328" s="73"/>
      <c r="VVY328" s="73"/>
      <c r="VVZ328" s="73"/>
      <c r="VWA328" s="73"/>
      <c r="VWB328" s="73"/>
      <c r="VWC328" s="73"/>
      <c r="VWD328" s="73"/>
      <c r="VWE328" s="73"/>
      <c r="VWF328" s="73"/>
      <c r="VWG328" s="73"/>
      <c r="VWH328" s="73"/>
      <c r="VWI328" s="73"/>
      <c r="VWJ328" s="73"/>
      <c r="VWK328" s="73"/>
      <c r="VWL328" s="73"/>
      <c r="VWM328" s="73"/>
      <c r="VWN328" s="73"/>
      <c r="VWO328" s="73"/>
      <c r="VWP328" s="73"/>
      <c r="VWQ328" s="73"/>
      <c r="VWR328" s="73"/>
      <c r="VWS328" s="73"/>
      <c r="VWT328" s="73"/>
      <c r="VWU328" s="73"/>
      <c r="VWV328" s="73"/>
      <c r="VWW328" s="73"/>
      <c r="VWX328" s="73"/>
      <c r="VWY328" s="73"/>
      <c r="VWZ328" s="73"/>
      <c r="VXA328" s="73"/>
      <c r="VXB328" s="73"/>
      <c r="VXC328" s="73"/>
      <c r="VXD328" s="73"/>
      <c r="VXE328" s="73"/>
      <c r="VXF328" s="73"/>
      <c r="VXG328" s="73"/>
      <c r="VXH328" s="73"/>
      <c r="VXI328" s="73"/>
      <c r="VXJ328" s="73"/>
      <c r="VXK328" s="73"/>
      <c r="VXL328" s="73"/>
      <c r="VXM328" s="73"/>
      <c r="VXN328" s="73"/>
      <c r="VXO328" s="73"/>
      <c r="VXP328" s="73"/>
      <c r="VXQ328" s="73"/>
      <c r="VXR328" s="73"/>
      <c r="VXS328" s="73"/>
      <c r="VXT328" s="73"/>
      <c r="VXU328" s="73"/>
      <c r="VXV328" s="73"/>
      <c r="VXW328" s="73"/>
      <c r="VXX328" s="73"/>
      <c r="VXY328" s="73"/>
      <c r="VXZ328" s="73"/>
      <c r="VYA328" s="73"/>
      <c r="VYB328" s="73"/>
      <c r="VYC328" s="73"/>
      <c r="VYD328" s="73"/>
      <c r="VYE328" s="73"/>
      <c r="VYF328" s="73"/>
      <c r="VYG328" s="73"/>
      <c r="VYH328" s="73"/>
      <c r="VYI328" s="73"/>
      <c r="VYJ328" s="73"/>
      <c r="VYK328" s="73"/>
      <c r="VYL328" s="73"/>
      <c r="VYM328" s="73"/>
      <c r="VYN328" s="73"/>
      <c r="VYO328" s="73"/>
      <c r="VYP328" s="73"/>
      <c r="VYQ328" s="73"/>
      <c r="VYR328" s="73"/>
      <c r="VYS328" s="73"/>
      <c r="VYT328" s="73"/>
      <c r="VYU328" s="73"/>
      <c r="VYV328" s="73"/>
      <c r="VYW328" s="73"/>
      <c r="VYX328" s="73"/>
      <c r="VYY328" s="73"/>
      <c r="VYZ328" s="73"/>
      <c r="VZA328" s="73"/>
      <c r="VZB328" s="73"/>
      <c r="VZC328" s="73"/>
      <c r="VZD328" s="73"/>
      <c r="VZE328" s="73"/>
      <c r="VZF328" s="73"/>
      <c r="VZG328" s="73"/>
      <c r="VZH328" s="73"/>
      <c r="VZI328" s="73"/>
      <c r="VZJ328" s="73"/>
      <c r="VZK328" s="73"/>
      <c r="VZL328" s="73"/>
      <c r="VZM328" s="73"/>
      <c r="VZN328" s="73"/>
      <c r="VZO328" s="73"/>
      <c r="VZP328" s="73"/>
      <c r="VZQ328" s="73"/>
      <c r="VZR328" s="73"/>
      <c r="VZS328" s="73"/>
      <c r="VZT328" s="73"/>
      <c r="VZU328" s="73"/>
      <c r="VZV328" s="73"/>
      <c r="VZW328" s="73"/>
      <c r="VZX328" s="73"/>
      <c r="VZY328" s="73"/>
      <c r="VZZ328" s="73"/>
      <c r="WAA328" s="73"/>
      <c r="WAB328" s="73"/>
      <c r="WAC328" s="73"/>
      <c r="WAD328" s="73"/>
      <c r="WAE328" s="73"/>
      <c r="WAF328" s="73"/>
      <c r="WAG328" s="73"/>
      <c r="WAH328" s="73"/>
      <c r="WAI328" s="73"/>
      <c r="WAJ328" s="73"/>
      <c r="WAK328" s="73"/>
      <c r="WAL328" s="73"/>
      <c r="WAM328" s="73"/>
      <c r="WAN328" s="73"/>
      <c r="WAO328" s="73"/>
      <c r="WAP328" s="73"/>
      <c r="WAQ328" s="73"/>
      <c r="WAR328" s="73"/>
      <c r="WAS328" s="73"/>
      <c r="WAT328" s="73"/>
      <c r="WAU328" s="73"/>
      <c r="WAV328" s="73"/>
      <c r="WAW328" s="73"/>
      <c r="WAX328" s="73"/>
      <c r="WAY328" s="73"/>
      <c r="WAZ328" s="73"/>
      <c r="WBA328" s="73"/>
      <c r="WBB328" s="73"/>
      <c r="WBC328" s="73"/>
      <c r="WBD328" s="73"/>
      <c r="WBE328" s="73"/>
      <c r="WBF328" s="73"/>
      <c r="WBG328" s="73"/>
      <c r="WBH328" s="73"/>
      <c r="WBI328" s="73"/>
      <c r="WBJ328" s="73"/>
      <c r="WBK328" s="73"/>
      <c r="WBL328" s="73"/>
      <c r="WBM328" s="73"/>
      <c r="WBN328" s="73"/>
      <c r="WBO328" s="73"/>
      <c r="WBP328" s="73"/>
      <c r="WBQ328" s="73"/>
      <c r="WBR328" s="73"/>
      <c r="WBS328" s="73"/>
      <c r="WBT328" s="73"/>
      <c r="WBU328" s="73"/>
      <c r="WBV328" s="73"/>
      <c r="WBW328" s="73"/>
      <c r="WBX328" s="73"/>
      <c r="WBY328" s="73"/>
      <c r="WBZ328" s="73"/>
      <c r="WCA328" s="73"/>
      <c r="WCB328" s="73"/>
      <c r="WCC328" s="73"/>
      <c r="WCD328" s="73"/>
      <c r="WCE328" s="73"/>
      <c r="WCF328" s="73"/>
      <c r="WCG328" s="73"/>
      <c r="WCH328" s="73"/>
      <c r="WCI328" s="73"/>
      <c r="WCJ328" s="73"/>
      <c r="WCK328" s="73"/>
      <c r="WCL328" s="73"/>
      <c r="WCM328" s="73"/>
      <c r="WCN328" s="73"/>
      <c r="WCO328" s="73"/>
      <c r="WCP328" s="73"/>
      <c r="WCQ328" s="73"/>
      <c r="WCR328" s="73"/>
      <c r="WCS328" s="73"/>
      <c r="WCT328" s="73"/>
      <c r="WCU328" s="73"/>
      <c r="WCV328" s="73"/>
      <c r="WCW328" s="73"/>
      <c r="WCX328" s="73"/>
      <c r="WCY328" s="73"/>
      <c r="WCZ328" s="73"/>
      <c r="WDA328" s="73"/>
      <c r="WDB328" s="73"/>
      <c r="WDC328" s="73"/>
      <c r="WDD328" s="73"/>
      <c r="WDE328" s="73"/>
      <c r="WDF328" s="73"/>
      <c r="WDG328" s="73"/>
      <c r="WDH328" s="73"/>
      <c r="WDI328" s="73"/>
      <c r="WDJ328" s="73"/>
      <c r="WDK328" s="73"/>
      <c r="WDL328" s="73"/>
      <c r="WDM328" s="73"/>
      <c r="WDN328" s="73"/>
      <c r="WDO328" s="73"/>
      <c r="WDP328" s="73"/>
      <c r="WDQ328" s="73"/>
      <c r="WDR328" s="73"/>
      <c r="WDS328" s="73"/>
      <c r="WDT328" s="73"/>
      <c r="WDU328" s="73"/>
      <c r="WDV328" s="73"/>
      <c r="WDW328" s="73"/>
      <c r="WDX328" s="73"/>
      <c r="WDY328" s="73"/>
      <c r="WDZ328" s="73"/>
      <c r="WEA328" s="73"/>
      <c r="WEB328" s="73"/>
      <c r="WEC328" s="73"/>
      <c r="WED328" s="73"/>
      <c r="WEE328" s="73"/>
      <c r="WEF328" s="73"/>
      <c r="WEG328" s="73"/>
      <c r="WEH328" s="73"/>
      <c r="WEI328" s="73"/>
      <c r="WEJ328" s="73"/>
      <c r="WEK328" s="73"/>
      <c r="WEL328" s="73"/>
      <c r="WEM328" s="73"/>
      <c r="WEN328" s="73"/>
      <c r="WEO328" s="73"/>
      <c r="WEP328" s="73"/>
      <c r="WEQ328" s="73"/>
      <c r="WER328" s="73"/>
      <c r="WES328" s="73"/>
      <c r="WET328" s="73"/>
      <c r="WEU328" s="73"/>
      <c r="WEV328" s="73"/>
      <c r="WEW328" s="73"/>
      <c r="WEX328" s="73"/>
      <c r="WEY328" s="73"/>
      <c r="WEZ328" s="73"/>
      <c r="WFA328" s="73"/>
      <c r="WFB328" s="73"/>
      <c r="WFC328" s="73"/>
      <c r="WFD328" s="73"/>
      <c r="WFE328" s="73"/>
      <c r="WFF328" s="73"/>
      <c r="WFG328" s="73"/>
      <c r="WFH328" s="73"/>
      <c r="WFI328" s="73"/>
      <c r="WFJ328" s="73"/>
      <c r="WFK328" s="73"/>
      <c r="WFL328" s="73"/>
      <c r="WFM328" s="73"/>
      <c r="WFN328" s="73"/>
      <c r="WFO328" s="73"/>
      <c r="WFP328" s="73"/>
      <c r="WFQ328" s="73"/>
      <c r="WFR328" s="73"/>
      <c r="WFS328" s="73"/>
      <c r="WFT328" s="73"/>
      <c r="WFU328" s="73"/>
      <c r="WFV328" s="73"/>
      <c r="WFW328" s="73"/>
      <c r="WFX328" s="73"/>
      <c r="WFY328" s="73"/>
      <c r="WFZ328" s="73"/>
      <c r="WGA328" s="73"/>
      <c r="WGB328" s="73"/>
      <c r="WGC328" s="73"/>
      <c r="WGD328" s="73"/>
      <c r="WGE328" s="73"/>
      <c r="WGF328" s="73"/>
      <c r="WGG328" s="73"/>
      <c r="WGH328" s="73"/>
      <c r="WGI328" s="73"/>
      <c r="WGJ328" s="73"/>
      <c r="WGK328" s="73"/>
      <c r="WGL328" s="73"/>
      <c r="WGM328" s="73"/>
      <c r="WGN328" s="73"/>
      <c r="WGO328" s="73"/>
      <c r="WGP328" s="73"/>
      <c r="WGQ328" s="73"/>
      <c r="WGR328" s="73"/>
      <c r="WGS328" s="73"/>
      <c r="WGT328" s="73"/>
      <c r="WGU328" s="73"/>
      <c r="WGV328" s="73"/>
      <c r="WGW328" s="73"/>
      <c r="WGX328" s="73"/>
      <c r="WGY328" s="73"/>
      <c r="WGZ328" s="73"/>
      <c r="WHA328" s="73"/>
      <c r="WHB328" s="73"/>
      <c r="WHC328" s="73"/>
      <c r="WHD328" s="73"/>
      <c r="WHE328" s="73"/>
      <c r="WHF328" s="73"/>
      <c r="WHG328" s="73"/>
      <c r="WHH328" s="73"/>
      <c r="WHI328" s="73"/>
      <c r="WHJ328" s="73"/>
      <c r="WHK328" s="73"/>
      <c r="WHL328" s="73"/>
      <c r="WHM328" s="73"/>
      <c r="WHN328" s="73"/>
      <c r="WHO328" s="73"/>
      <c r="WHP328" s="73"/>
      <c r="WHQ328" s="73"/>
      <c r="WHR328" s="73"/>
      <c r="WHS328" s="73"/>
      <c r="WHT328" s="73"/>
      <c r="WHU328" s="73"/>
      <c r="WHV328" s="73"/>
      <c r="WHW328" s="73"/>
      <c r="WHX328" s="73"/>
      <c r="WHY328" s="73"/>
      <c r="WHZ328" s="73"/>
      <c r="WIA328" s="73"/>
      <c r="WIB328" s="73"/>
      <c r="WIC328" s="73"/>
      <c r="WID328" s="73"/>
      <c r="WIE328" s="73"/>
      <c r="WIF328" s="73"/>
      <c r="WIG328" s="73"/>
      <c r="WIH328" s="73"/>
      <c r="WII328" s="73"/>
      <c r="WIJ328" s="73"/>
      <c r="WIK328" s="73"/>
      <c r="WIL328" s="73"/>
      <c r="WIM328" s="73"/>
      <c r="WIN328" s="73"/>
      <c r="WIO328" s="73"/>
      <c r="WIP328" s="73"/>
      <c r="WIQ328" s="73"/>
      <c r="WIR328" s="73"/>
      <c r="WIS328" s="73"/>
      <c r="WIT328" s="73"/>
      <c r="WIU328" s="73"/>
      <c r="WIV328" s="73"/>
      <c r="WIW328" s="73"/>
      <c r="WIX328" s="73"/>
      <c r="WIY328" s="73"/>
      <c r="WIZ328" s="73"/>
      <c r="WJA328" s="73"/>
      <c r="WJB328" s="73"/>
      <c r="WJC328" s="73"/>
      <c r="WJD328" s="73"/>
      <c r="WJE328" s="73"/>
      <c r="WJF328" s="73"/>
      <c r="WJG328" s="73"/>
      <c r="WJH328" s="73"/>
      <c r="WJI328" s="73"/>
      <c r="WJJ328" s="73"/>
      <c r="WJK328" s="73"/>
      <c r="WJL328" s="73"/>
      <c r="WJM328" s="73"/>
      <c r="WJN328" s="73"/>
      <c r="WJO328" s="73"/>
      <c r="WJP328" s="73"/>
      <c r="WJQ328" s="73"/>
      <c r="WJR328" s="73"/>
      <c r="WJS328" s="73"/>
      <c r="WJT328" s="73"/>
      <c r="WJU328" s="73"/>
      <c r="WJV328" s="73"/>
      <c r="WJW328" s="73"/>
      <c r="WJX328" s="73"/>
      <c r="WJY328" s="73"/>
      <c r="WJZ328" s="73"/>
      <c r="WKA328" s="73"/>
      <c r="WKB328" s="73"/>
      <c r="WKC328" s="73"/>
      <c r="WKD328" s="73"/>
      <c r="WKE328" s="73"/>
      <c r="WKF328" s="73"/>
      <c r="WKG328" s="73"/>
      <c r="WKH328" s="73"/>
      <c r="WKI328" s="73"/>
      <c r="WKJ328" s="73"/>
      <c r="WKK328" s="73"/>
      <c r="WKL328" s="73"/>
      <c r="WKM328" s="73"/>
      <c r="WKN328" s="73"/>
      <c r="WKO328" s="73"/>
      <c r="WKP328" s="73"/>
      <c r="WKQ328" s="73"/>
      <c r="WKR328" s="73"/>
      <c r="WKS328" s="73"/>
      <c r="WKT328" s="73"/>
      <c r="WKU328" s="73"/>
      <c r="WKV328" s="73"/>
      <c r="WKW328" s="73"/>
      <c r="WKX328" s="73"/>
      <c r="WKY328" s="73"/>
      <c r="WKZ328" s="73"/>
      <c r="WLA328" s="73"/>
      <c r="WLB328" s="73"/>
      <c r="WLC328" s="73"/>
      <c r="WLD328" s="73"/>
      <c r="WLE328" s="73"/>
      <c r="WLF328" s="73"/>
      <c r="WLG328" s="73"/>
      <c r="WLH328" s="73"/>
      <c r="WLI328" s="73"/>
      <c r="WLJ328" s="73"/>
      <c r="WLK328" s="73"/>
      <c r="WLL328" s="73"/>
      <c r="WLM328" s="73"/>
      <c r="WLN328" s="73"/>
      <c r="WLO328" s="73"/>
      <c r="WLP328" s="73"/>
      <c r="WLQ328" s="73"/>
      <c r="WLR328" s="73"/>
      <c r="WLS328" s="73"/>
      <c r="WLT328" s="73"/>
      <c r="WLU328" s="73"/>
      <c r="WLV328" s="73"/>
      <c r="WLW328" s="73"/>
      <c r="WLX328" s="73"/>
      <c r="WLY328" s="73"/>
      <c r="WLZ328" s="73"/>
      <c r="WMA328" s="73"/>
      <c r="WMB328" s="73"/>
      <c r="WMC328" s="73"/>
      <c r="WMD328" s="73"/>
      <c r="WME328" s="73"/>
      <c r="WMF328" s="73"/>
      <c r="WMG328" s="73"/>
      <c r="WMH328" s="73"/>
      <c r="WMI328" s="73"/>
      <c r="WMJ328" s="73"/>
      <c r="WMK328" s="73"/>
      <c r="WML328" s="73"/>
      <c r="WMM328" s="73"/>
      <c r="WMN328" s="73"/>
      <c r="WMO328" s="73"/>
      <c r="WMP328" s="73"/>
      <c r="WMQ328" s="73"/>
      <c r="WMR328" s="73"/>
      <c r="WMS328" s="73"/>
      <c r="WMT328" s="73"/>
      <c r="WMU328" s="73"/>
      <c r="WMV328" s="73"/>
      <c r="WMW328" s="73"/>
      <c r="WMX328" s="73"/>
      <c r="WMY328" s="73"/>
      <c r="WMZ328" s="73"/>
      <c r="WNA328" s="73"/>
      <c r="WNB328" s="73"/>
      <c r="WNC328" s="73"/>
      <c r="WND328" s="73"/>
      <c r="WNE328" s="73"/>
      <c r="WNF328" s="73"/>
      <c r="WNG328" s="73"/>
      <c r="WNH328" s="73"/>
      <c r="WNI328" s="73"/>
      <c r="WNJ328" s="73"/>
      <c r="WNK328" s="73"/>
      <c r="WNL328" s="73"/>
      <c r="WNM328" s="73"/>
      <c r="WNN328" s="73"/>
      <c r="WNO328" s="73"/>
      <c r="WNP328" s="73"/>
      <c r="WNQ328" s="73"/>
      <c r="WNR328" s="73"/>
      <c r="WNS328" s="73"/>
      <c r="WNT328" s="73"/>
      <c r="WNU328" s="73"/>
      <c r="WNV328" s="73"/>
      <c r="WNW328" s="73"/>
      <c r="WNX328" s="73"/>
      <c r="WNY328" s="73"/>
      <c r="WNZ328" s="73"/>
      <c r="WOA328" s="73"/>
      <c r="WOB328" s="73"/>
      <c r="WOC328" s="73"/>
      <c r="WOD328" s="73"/>
      <c r="WOE328" s="73"/>
      <c r="WOF328" s="73"/>
      <c r="WOG328" s="73"/>
      <c r="WOH328" s="73"/>
      <c r="WOI328" s="73"/>
      <c r="WOJ328" s="73"/>
      <c r="WOK328" s="73"/>
      <c r="WOL328" s="73"/>
      <c r="WOM328" s="73"/>
      <c r="WON328" s="73"/>
      <c r="WOO328" s="73"/>
      <c r="WOP328" s="73"/>
      <c r="WOQ328" s="73"/>
      <c r="WOR328" s="73"/>
      <c r="WOS328" s="73"/>
      <c r="WOT328" s="73"/>
      <c r="WOU328" s="73"/>
      <c r="WOV328" s="73"/>
      <c r="WOW328" s="73"/>
      <c r="WOX328" s="73"/>
      <c r="WOY328" s="73"/>
      <c r="WOZ328" s="73"/>
      <c r="WPA328" s="73"/>
      <c r="WPB328" s="73"/>
      <c r="WPC328" s="73"/>
      <c r="WPD328" s="73"/>
      <c r="WPE328" s="73"/>
      <c r="WPF328" s="73"/>
      <c r="WPG328" s="73"/>
      <c r="WPH328" s="73"/>
      <c r="WPI328" s="73"/>
      <c r="WPJ328" s="73"/>
      <c r="WPK328" s="73"/>
      <c r="WPL328" s="73"/>
      <c r="WPM328" s="73"/>
      <c r="WPN328" s="73"/>
      <c r="WPO328" s="73"/>
      <c r="WPP328" s="73"/>
      <c r="WPQ328" s="73"/>
      <c r="WPR328" s="73"/>
      <c r="WPS328" s="73"/>
      <c r="WPT328" s="73"/>
      <c r="WPU328" s="73"/>
      <c r="WPV328" s="73"/>
      <c r="WPW328" s="73"/>
      <c r="WPX328" s="73"/>
      <c r="WPY328" s="73"/>
      <c r="WPZ328" s="73"/>
      <c r="WQA328" s="73"/>
      <c r="WQB328" s="73"/>
      <c r="WQC328" s="73"/>
      <c r="WQD328" s="73"/>
      <c r="WQE328" s="73"/>
      <c r="WQF328" s="73"/>
      <c r="WQG328" s="73"/>
      <c r="WQH328" s="73"/>
      <c r="WQI328" s="73"/>
      <c r="WQJ328" s="73"/>
      <c r="WQK328" s="73"/>
      <c r="WQL328" s="73"/>
      <c r="WQM328" s="73"/>
      <c r="WQN328" s="73"/>
      <c r="WQO328" s="73"/>
      <c r="WQP328" s="73"/>
      <c r="WQQ328" s="73"/>
      <c r="WQR328" s="73"/>
      <c r="WQS328" s="73"/>
      <c r="WQT328" s="73"/>
      <c r="WQU328" s="73"/>
      <c r="WQV328" s="73"/>
      <c r="WQW328" s="73"/>
      <c r="WQX328" s="73"/>
      <c r="WQY328" s="73"/>
      <c r="WQZ328" s="73"/>
      <c r="WRA328" s="73"/>
      <c r="WRB328" s="73"/>
      <c r="WRC328" s="73"/>
      <c r="WRD328" s="73"/>
      <c r="WRE328" s="73"/>
      <c r="WRF328" s="73"/>
      <c r="WRG328" s="73"/>
      <c r="WRH328" s="73"/>
      <c r="WRI328" s="73"/>
      <c r="WRJ328" s="73"/>
      <c r="WRK328" s="73"/>
      <c r="WRL328" s="73"/>
      <c r="WRM328" s="73"/>
      <c r="WRN328" s="73"/>
      <c r="WRO328" s="73"/>
      <c r="WRP328" s="73"/>
      <c r="WRQ328" s="73"/>
      <c r="WRR328" s="73"/>
      <c r="WRS328" s="73"/>
      <c r="WRT328" s="73"/>
      <c r="WRU328" s="73"/>
      <c r="WRV328" s="73"/>
      <c r="WRW328" s="73"/>
      <c r="WRX328" s="73"/>
      <c r="WRY328" s="73"/>
      <c r="WRZ328" s="73"/>
      <c r="WSA328" s="73"/>
      <c r="WSB328" s="73"/>
      <c r="WSC328" s="73"/>
      <c r="WSD328" s="73"/>
      <c r="WSE328" s="73"/>
      <c r="WSF328" s="73"/>
      <c r="WSG328" s="73"/>
      <c r="WSH328" s="73"/>
      <c r="WSI328" s="73"/>
      <c r="WSJ328" s="73"/>
      <c r="WSK328" s="73"/>
      <c r="WSL328" s="73"/>
      <c r="WSM328" s="73"/>
      <c r="WSN328" s="73"/>
      <c r="WSO328" s="73"/>
      <c r="WSP328" s="73"/>
      <c r="WSQ328" s="73"/>
      <c r="WSR328" s="73"/>
      <c r="WSS328" s="73"/>
      <c r="WST328" s="73"/>
      <c r="WSU328" s="73"/>
      <c r="WSV328" s="73"/>
      <c r="WSW328" s="73"/>
      <c r="WSX328" s="73"/>
      <c r="WSY328" s="73"/>
      <c r="WSZ328" s="73"/>
      <c r="WTA328" s="73"/>
      <c r="WTB328" s="73"/>
      <c r="WTC328" s="73"/>
      <c r="WTD328" s="73"/>
      <c r="WTE328" s="73"/>
      <c r="WTF328" s="73"/>
      <c r="WTG328" s="73"/>
      <c r="WTH328" s="73"/>
      <c r="WTI328" s="73"/>
      <c r="WTJ328" s="73"/>
      <c r="WTK328" s="73"/>
      <c r="WTL328" s="73"/>
      <c r="WTM328" s="73"/>
      <c r="WTN328" s="73"/>
      <c r="WTO328" s="73"/>
      <c r="WTP328" s="73"/>
      <c r="WTQ328" s="73"/>
      <c r="WTR328" s="73"/>
      <c r="WTS328" s="73"/>
      <c r="WTT328" s="73"/>
      <c r="WTU328" s="73"/>
      <c r="WTV328" s="73"/>
      <c r="WTW328" s="73"/>
      <c r="WTX328" s="73"/>
      <c r="WTY328" s="73"/>
      <c r="WTZ328" s="73"/>
      <c r="WUA328" s="73"/>
      <c r="WUB328" s="73"/>
      <c r="WUC328" s="73"/>
      <c r="WUD328" s="73"/>
      <c r="WUE328" s="73"/>
      <c r="WUF328" s="73"/>
      <c r="WUG328" s="73"/>
      <c r="WUH328" s="73"/>
      <c r="WUI328" s="73"/>
      <c r="WUJ328" s="73"/>
      <c r="WUK328" s="73"/>
      <c r="WUL328" s="73"/>
      <c r="WUM328" s="73"/>
      <c r="WUN328" s="73"/>
      <c r="WUO328" s="73"/>
      <c r="WUP328" s="73"/>
      <c r="WUQ328" s="73"/>
      <c r="WUR328" s="73"/>
      <c r="WUS328" s="73"/>
      <c r="WUT328" s="73"/>
      <c r="WUU328" s="73"/>
      <c r="WUV328" s="73"/>
      <c r="WUW328" s="73"/>
      <c r="WUX328" s="73"/>
      <c r="WUY328" s="73"/>
      <c r="WUZ328" s="73"/>
      <c r="WVA328" s="73"/>
      <c r="WVB328" s="73"/>
      <c r="WVC328" s="73"/>
      <c r="WVD328" s="73"/>
      <c r="WVE328" s="73"/>
      <c r="WVF328" s="73"/>
      <c r="WVG328" s="73"/>
      <c r="WVH328" s="73"/>
      <c r="WVI328" s="73"/>
      <c r="WVJ328" s="73"/>
      <c r="WVK328" s="73"/>
      <c r="WVL328" s="73"/>
      <c r="WVM328" s="73"/>
      <c r="WVN328" s="73"/>
      <c r="WVO328" s="73"/>
      <c r="WVP328" s="73"/>
      <c r="WVQ328" s="73"/>
      <c r="WVR328" s="73"/>
      <c r="WVS328" s="73"/>
      <c r="WVT328" s="73"/>
      <c r="WVU328" s="73"/>
      <c r="WVV328" s="73"/>
      <c r="WVW328" s="73"/>
      <c r="WVX328" s="73"/>
      <c r="WVY328" s="73"/>
      <c r="WVZ328" s="73"/>
      <c r="WWA328" s="73"/>
      <c r="WWB328" s="73"/>
      <c r="WWC328" s="73"/>
      <c r="WWD328" s="73"/>
      <c r="WWE328" s="73"/>
      <c r="WWF328" s="73"/>
      <c r="WWG328" s="73"/>
      <c r="WWH328" s="73"/>
      <c r="WWI328" s="73"/>
      <c r="WWJ328" s="73"/>
      <c r="WWK328" s="73"/>
      <c r="WWL328" s="73"/>
      <c r="WWM328" s="73"/>
      <c r="WWN328" s="73"/>
      <c r="WWO328" s="73"/>
      <c r="WWP328" s="73"/>
      <c r="WWQ328" s="73"/>
      <c r="WWR328" s="73"/>
      <c r="WWS328" s="73"/>
      <c r="WWT328" s="73"/>
      <c r="WWU328" s="73"/>
      <c r="WWV328" s="73"/>
      <c r="WWW328" s="73"/>
      <c r="WWX328" s="73"/>
      <c r="WWY328" s="73"/>
      <c r="WWZ328" s="73"/>
      <c r="WXA328" s="73"/>
      <c r="WXB328" s="73"/>
      <c r="WXC328" s="73"/>
      <c r="WXD328" s="73"/>
      <c r="WXE328" s="73"/>
      <c r="WXF328" s="73"/>
      <c r="WXG328" s="73"/>
      <c r="WXH328" s="73"/>
      <c r="WXI328" s="73"/>
      <c r="WXJ328" s="73"/>
      <c r="WXK328" s="73"/>
      <c r="WXL328" s="73"/>
      <c r="WXM328" s="73"/>
      <c r="WXN328" s="73"/>
      <c r="WXO328" s="73"/>
      <c r="WXP328" s="73"/>
      <c r="WXQ328" s="73"/>
      <c r="WXR328" s="73"/>
      <c r="WXS328" s="73"/>
      <c r="WXT328" s="73"/>
      <c r="WXU328" s="73"/>
      <c r="WXV328" s="73"/>
      <c r="WXW328" s="73"/>
      <c r="WXX328" s="73"/>
      <c r="WXY328" s="73"/>
      <c r="WXZ328" s="73"/>
      <c r="WYA328" s="73"/>
      <c r="WYB328" s="73"/>
      <c r="WYC328" s="73"/>
      <c r="WYD328" s="73"/>
      <c r="WYE328" s="73"/>
      <c r="WYF328" s="73"/>
      <c r="WYG328" s="73"/>
      <c r="WYH328" s="73"/>
      <c r="WYI328" s="73"/>
      <c r="WYJ328" s="73"/>
      <c r="WYK328" s="73"/>
      <c r="WYL328" s="73"/>
      <c r="WYM328" s="73"/>
      <c r="WYN328" s="73"/>
      <c r="WYO328" s="73"/>
      <c r="WYP328" s="73"/>
      <c r="WYQ328" s="73"/>
      <c r="WYR328" s="73"/>
      <c r="WYS328" s="73"/>
      <c r="WYT328" s="73"/>
      <c r="WYU328" s="73"/>
      <c r="WYV328" s="73"/>
      <c r="WYW328" s="73"/>
      <c r="WYX328" s="73"/>
      <c r="WYY328" s="73"/>
      <c r="WYZ328" s="73"/>
      <c r="WZA328" s="73"/>
      <c r="WZB328" s="73"/>
      <c r="WZC328" s="73"/>
      <c r="WZD328" s="73"/>
      <c r="WZE328" s="73"/>
      <c r="WZF328" s="73"/>
      <c r="WZG328" s="73"/>
      <c r="WZH328" s="73"/>
      <c r="WZI328" s="73"/>
      <c r="WZJ328" s="73"/>
      <c r="WZK328" s="73"/>
      <c r="WZL328" s="73"/>
      <c r="WZM328" s="73"/>
      <c r="WZN328" s="73"/>
      <c r="WZO328" s="73"/>
      <c r="WZP328" s="73"/>
      <c r="WZQ328" s="73"/>
      <c r="WZR328" s="73"/>
      <c r="WZS328" s="73"/>
      <c r="WZT328" s="73"/>
      <c r="WZU328" s="73"/>
      <c r="WZV328" s="73"/>
      <c r="WZW328" s="73"/>
      <c r="WZX328" s="73"/>
      <c r="WZY328" s="73"/>
      <c r="WZZ328" s="73"/>
      <c r="XAA328" s="73"/>
      <c r="XAB328" s="73"/>
      <c r="XAC328" s="73"/>
      <c r="XAD328" s="73"/>
      <c r="XAE328" s="73"/>
      <c r="XAF328" s="73"/>
      <c r="XAG328" s="73"/>
      <c r="XAH328" s="73"/>
      <c r="XAI328" s="73"/>
      <c r="XAJ328" s="73"/>
      <c r="XAK328" s="73"/>
      <c r="XAL328" s="73"/>
      <c r="XAM328" s="73"/>
      <c r="XAN328" s="73"/>
      <c r="XAO328" s="73"/>
      <c r="XAP328" s="73"/>
      <c r="XAQ328" s="73"/>
      <c r="XAR328" s="73"/>
      <c r="XAS328" s="73"/>
      <c r="XAT328" s="73"/>
      <c r="XAU328" s="73"/>
      <c r="XAV328" s="73"/>
      <c r="XAW328" s="73"/>
      <c r="XAX328" s="73"/>
      <c r="XAY328" s="73"/>
      <c r="XAZ328" s="73"/>
      <c r="XBA328" s="73"/>
      <c r="XBB328" s="73"/>
      <c r="XBC328" s="73"/>
      <c r="XBD328" s="73"/>
      <c r="XBE328" s="73"/>
      <c r="XBF328" s="73"/>
      <c r="XBG328" s="73"/>
      <c r="XBH328" s="73"/>
      <c r="XBI328" s="73"/>
      <c r="XBJ328" s="73"/>
      <c r="XBK328" s="73"/>
      <c r="XBL328" s="73"/>
      <c r="XBM328" s="73"/>
      <c r="XBN328" s="73"/>
      <c r="XBO328" s="73"/>
      <c r="XBP328" s="73"/>
      <c r="XBQ328" s="73"/>
      <c r="XBR328" s="73"/>
      <c r="XBS328" s="73"/>
      <c r="XBT328" s="73"/>
      <c r="XBU328" s="73"/>
      <c r="XBV328" s="73"/>
      <c r="XBW328" s="73"/>
      <c r="XBX328" s="73"/>
      <c r="XBY328" s="73"/>
      <c r="XBZ328" s="73"/>
      <c r="XCA328" s="73"/>
      <c r="XCB328" s="73"/>
      <c r="XCC328" s="73"/>
      <c r="XCD328" s="73"/>
      <c r="XCE328" s="73"/>
      <c r="XCF328" s="73"/>
      <c r="XCG328" s="73"/>
      <c r="XCH328" s="73"/>
      <c r="XCI328" s="73"/>
      <c r="XCJ328" s="73"/>
      <c r="XCK328" s="73"/>
      <c r="XCL328" s="73"/>
      <c r="XCM328" s="73"/>
      <c r="XCN328" s="73"/>
      <c r="XCO328" s="73"/>
      <c r="XCP328" s="73"/>
      <c r="XCQ328" s="73"/>
      <c r="XCR328" s="73"/>
      <c r="XCS328" s="73"/>
      <c r="XCT328" s="73"/>
      <c r="XCU328" s="73"/>
      <c r="XCV328" s="73"/>
      <c r="XCW328" s="73"/>
      <c r="XCX328" s="73"/>
      <c r="XCY328" s="73"/>
      <c r="XCZ328" s="73"/>
      <c r="XDA328" s="73"/>
      <c r="XDB328" s="73"/>
      <c r="XDC328" s="73"/>
      <c r="XDD328" s="73"/>
      <c r="XDE328" s="73"/>
      <c r="XDF328" s="73"/>
      <c r="XDG328" s="73"/>
      <c r="XDH328" s="73"/>
      <c r="XDI328" s="73"/>
      <c r="XDJ328" s="73"/>
      <c r="XDK328" s="73"/>
      <c r="XDL328" s="73"/>
      <c r="XDM328" s="73"/>
      <c r="XDN328" s="73"/>
      <c r="XDO328" s="73"/>
      <c r="XDP328" s="73"/>
      <c r="XDQ328" s="73"/>
      <c r="XDR328" s="73"/>
      <c r="XDS328" s="73"/>
      <c r="XDT328" s="73"/>
      <c r="XDU328" s="73"/>
      <c r="XDV328" s="73"/>
      <c r="XDW328" s="73"/>
      <c r="XDX328" s="73"/>
      <c r="XDY328" s="73"/>
      <c r="XDZ328" s="73"/>
      <c r="XEA328" s="73"/>
      <c r="XEB328" s="73"/>
      <c r="XEC328" s="73"/>
      <c r="XED328" s="73"/>
      <c r="XEE328" s="73"/>
      <c r="XEF328" s="73"/>
      <c r="XEG328" s="73"/>
      <c r="XEH328" s="73"/>
      <c r="XEI328" s="73"/>
      <c r="XEJ328" s="73"/>
      <c r="XEK328" s="73"/>
      <c r="XEL328" s="73"/>
      <c r="XEM328" s="73"/>
      <c r="XEN328" s="73"/>
      <c r="XEO328" s="73"/>
      <c r="XEP328" s="73"/>
      <c r="XEQ328" s="73"/>
      <c r="XER328" s="73"/>
      <c r="XES328" s="73"/>
      <c r="XET328" s="73"/>
      <c r="XEU328" s="73"/>
      <c r="XEV328" s="73"/>
      <c r="XEW328" s="73"/>
      <c r="XEX328" s="73"/>
      <c r="XEY328" s="73"/>
      <c r="XEZ328" s="73"/>
    </row>
    <row r="329" spans="1:16380">
      <c r="U329"/>
      <c r="V329"/>
      <c r="W329"/>
      <c r="X329"/>
      <c r="Y329"/>
      <c r="Z329"/>
      <c r="AA329"/>
      <c r="AB329"/>
      <c r="AC329"/>
      <c r="AD329"/>
      <c r="AE329"/>
      <c r="AF329"/>
      <c r="AG329"/>
      <c r="AH329" s="297"/>
      <c r="AI329" s="297"/>
      <c r="AJ329" s="297"/>
      <c r="AK329"/>
      <c r="AL329"/>
      <c r="AM329"/>
      <c r="AN329"/>
      <c r="AO329"/>
      <c r="AP329"/>
      <c r="AQ329"/>
      <c r="AR329"/>
      <c r="AS329"/>
    </row>
    <row r="330" spans="1:16380">
      <c r="U330"/>
      <c r="V330"/>
      <c r="W330"/>
      <c r="X330"/>
      <c r="Y330"/>
      <c r="Z330"/>
      <c r="AA330"/>
      <c r="AB330"/>
      <c r="AC330"/>
      <c r="AD330"/>
      <c r="AE330"/>
      <c r="AF330"/>
      <c r="AG330"/>
      <c r="AH330" s="297"/>
      <c r="AI330" s="297"/>
      <c r="AJ330" s="297"/>
      <c r="AK330"/>
      <c r="AL330"/>
      <c r="AM330"/>
      <c r="AN330"/>
      <c r="AO330"/>
      <c r="AP330"/>
      <c r="AQ330"/>
      <c r="AR330"/>
      <c r="AS330"/>
    </row>
    <row r="331" spans="1:16380">
      <c r="U331"/>
      <c r="V331"/>
      <c r="W331"/>
      <c r="X331"/>
      <c r="Y331"/>
      <c r="Z331"/>
      <c r="AA331"/>
      <c r="AB331"/>
      <c r="AC331"/>
      <c r="AD331"/>
      <c r="AE331"/>
      <c r="AF331"/>
      <c r="AG331"/>
      <c r="AH331" s="297"/>
      <c r="AI331" s="297"/>
      <c r="AJ331" s="297"/>
      <c r="AK331"/>
      <c r="AL331"/>
      <c r="AM331"/>
      <c r="AN331"/>
      <c r="AO331"/>
      <c r="AP331"/>
      <c r="AQ331"/>
      <c r="AR331"/>
      <c r="AS331"/>
    </row>
    <row r="332" spans="1:16380">
      <c r="S332"/>
      <c r="T332"/>
      <c r="U332"/>
      <c r="V332"/>
      <c r="W332"/>
      <c r="X332"/>
      <c r="Y332"/>
      <c r="AH332" s="296"/>
      <c r="AI332" s="296"/>
      <c r="AJ332" s="296"/>
    </row>
    <row r="333" spans="1:16380">
      <c r="S333"/>
      <c r="T333"/>
      <c r="U333"/>
      <c r="V333"/>
      <c r="W333"/>
      <c r="X333"/>
      <c r="Y333"/>
    </row>
    <row r="334" spans="1:16380">
      <c r="S334"/>
      <c r="T334"/>
      <c r="U334"/>
      <c r="V334"/>
      <c r="W334"/>
      <c r="X334"/>
      <c r="Y334"/>
    </row>
    <row r="335" spans="1:16380">
      <c r="S335"/>
      <c r="T335"/>
      <c r="U335"/>
      <c r="V335"/>
      <c r="W335"/>
      <c r="X335"/>
      <c r="Y335"/>
    </row>
    <row r="336" spans="1:16380">
      <c r="S336"/>
      <c r="T336"/>
      <c r="U336"/>
      <c r="V336"/>
      <c r="W336"/>
      <c r="X336"/>
      <c r="Y336"/>
    </row>
    <row r="337" spans="19:28">
      <c r="S337"/>
      <c r="T337"/>
      <c r="U337"/>
      <c r="V337"/>
      <c r="W337"/>
      <c r="X337"/>
      <c r="Y337"/>
    </row>
    <row r="338" spans="19:28">
      <c r="S338"/>
      <c r="T338"/>
      <c r="U338"/>
      <c r="V338"/>
      <c r="W338"/>
      <c r="X338"/>
      <c r="Y338"/>
      <c r="Z338"/>
      <c r="AA338"/>
      <c r="AB338"/>
    </row>
    <row r="339" spans="19:28">
      <c r="S339"/>
      <c r="T339"/>
      <c r="U339"/>
      <c r="V339"/>
      <c r="W339"/>
      <c r="X339"/>
      <c r="Y339"/>
      <c r="Z339"/>
      <c r="AA339"/>
      <c r="AB339"/>
    </row>
    <row r="340" spans="19:28">
      <c r="S340"/>
      <c r="T340"/>
      <c r="U340"/>
      <c r="V340"/>
      <c r="W340"/>
      <c r="X340"/>
      <c r="Y340"/>
      <c r="Z340"/>
      <c r="AA340"/>
      <c r="AB340"/>
    </row>
    <row r="341" spans="19:28">
      <c r="S341"/>
      <c r="T341"/>
      <c r="U341"/>
      <c r="V341"/>
      <c r="W341"/>
      <c r="X341"/>
      <c r="Y341"/>
      <c r="Z341"/>
      <c r="AA341"/>
      <c r="AB341"/>
    </row>
    <row r="342" spans="19:28">
      <c r="S342"/>
      <c r="T342"/>
      <c r="U342"/>
      <c r="V342"/>
      <c r="W342"/>
      <c r="X342"/>
      <c r="Y342"/>
      <c r="Z342"/>
      <c r="AA342"/>
      <c r="AB342"/>
    </row>
    <row r="343" spans="19:28">
      <c r="X343"/>
      <c r="Y343"/>
      <c r="Z343"/>
      <c r="AA343"/>
      <c r="AB343"/>
    </row>
    <row r="344" spans="19:28">
      <c r="X344"/>
      <c r="Y344"/>
      <c r="Z344"/>
      <c r="AA344"/>
      <c r="AB344"/>
    </row>
  </sheetData>
  <autoFilter ref="A3:AT325"/>
  <sortState ref="A4:AT325">
    <sortCondition ref="C4:C325" customList="Enero,Febrero,Marzo,Abril,Mayo,Junio,Julio,Agosto,Setiembre,Octubre,Noviembre,Diciembre"/>
  </sortState>
  <conditionalFormatting sqref="B4 R4 B119:B302 AA318:AB319 C5:C302 AB67:AG79 AC7:AG66 AC80:AG302 AP4:AP306 R303:R306 AC313:AG319 AP313:AP319 B313:D319 R313:R319 Z313:AB317 Z4:AG6 Z307:Z312 Z303:AG306 Z67:Z79 D4:M4 B306:P306 E296:J302 B303:J305 O4:P5 L296:P305 E5:M5 H113:P113 E6:P112 E114:P295 E307:P319">
    <cfRule type="containsBlanks" dxfId="30" priority="72">
      <formula>LEN(TRIM(B4))=0</formula>
    </cfRule>
  </conditionalFormatting>
  <conditionalFormatting sqref="B5:B66 R5:R66 R68:R78 B68:B78 R80:R112 D4 R114:R302 B80:B117 E113:G113">
    <cfRule type="containsBlanks" dxfId="29" priority="71">
      <formula>LEN(TRIM(B4))=0</formula>
    </cfRule>
  </conditionalFormatting>
  <conditionalFormatting sqref="AB66 AB80:AB93 Z7:AB65 Z94:AB302 Z318:Z319 Z80:Z93 Z66">
    <cfRule type="containsBlanks" dxfId="28" priority="70">
      <formula>LEN(TRIM(Z7))=0</formula>
    </cfRule>
  </conditionalFormatting>
  <conditionalFormatting sqref="B67 R67">
    <cfRule type="containsBlanks" dxfId="27" priority="69">
      <formula>LEN(TRIM(B67))=0</formula>
    </cfRule>
  </conditionalFormatting>
  <conditionalFormatting sqref="B79 R79">
    <cfRule type="containsBlanks" dxfId="26" priority="67">
      <formula>LEN(TRIM(B79))=0</formula>
    </cfRule>
  </conditionalFormatting>
  <conditionalFormatting sqref="B118">
    <cfRule type="containsBlanks" dxfId="25" priority="65">
      <formula>LEN(TRIM(B118))=0</formula>
    </cfRule>
  </conditionalFormatting>
  <conditionalFormatting sqref="R113">
    <cfRule type="containsBlanks" dxfId="24" priority="64">
      <formula>LEN(TRIM(R113))=0</formula>
    </cfRule>
  </conditionalFormatting>
  <conditionalFormatting sqref="AA66:AA93">
    <cfRule type="containsBlanks" dxfId="23" priority="63">
      <formula>LEN(TRIM(AA66))=0</formula>
    </cfRule>
  </conditionalFormatting>
  <conditionalFormatting sqref="C4">
    <cfRule type="containsBlanks" dxfId="22" priority="62">
      <formula>LEN(TRIM(C4))=0</formula>
    </cfRule>
  </conditionalFormatting>
  <conditionalFormatting sqref="D5:D302">
    <cfRule type="containsBlanks" dxfId="21" priority="51">
      <formula>LEN(TRIM(D5))=0</formula>
    </cfRule>
  </conditionalFormatting>
  <conditionalFormatting sqref="D5:D302">
    <cfRule type="containsBlanks" dxfId="20" priority="50">
      <formula>LEN(TRIM(D5))=0</formula>
    </cfRule>
  </conditionalFormatting>
  <conditionalFormatting sqref="AA308:AG308 AP308:AP312 AB309:AG312">
    <cfRule type="containsBlanks" dxfId="19" priority="34">
      <formula>LEN(TRIM(AA308))=0</formula>
    </cfRule>
  </conditionalFormatting>
  <conditionalFormatting sqref="B308:B312">
    <cfRule type="containsBlanks" dxfId="18" priority="33">
      <formula>LEN(TRIM(B308))=0</formula>
    </cfRule>
  </conditionalFormatting>
  <conditionalFormatting sqref="R308:R312">
    <cfRule type="containsBlanks" dxfId="17" priority="32">
      <formula>LEN(TRIM(R308))=0</formula>
    </cfRule>
  </conditionalFormatting>
  <conditionalFormatting sqref="D308:D312">
    <cfRule type="containsBlanks" dxfId="16" priority="30">
      <formula>LEN(TRIM(D308))=0</formula>
    </cfRule>
  </conditionalFormatting>
  <conditionalFormatting sqref="D308:D312">
    <cfRule type="containsBlanks" dxfId="15" priority="29">
      <formula>LEN(TRIM(D308))=0</formula>
    </cfRule>
  </conditionalFormatting>
  <conditionalFormatting sqref="AA309:AA312">
    <cfRule type="containsBlanks" dxfId="14" priority="25">
      <formula>LEN(TRIM(AA309))=0</formula>
    </cfRule>
  </conditionalFormatting>
  <conditionalFormatting sqref="C308:C312">
    <cfRule type="containsBlanks" dxfId="13" priority="15">
      <formula>LEN(TRIM(C308))=0</formula>
    </cfRule>
  </conditionalFormatting>
  <conditionalFormatting sqref="AP307 AB307:AG307">
    <cfRule type="containsBlanks" dxfId="12" priority="22">
      <formula>LEN(TRIM(AB307))=0</formula>
    </cfRule>
  </conditionalFormatting>
  <conditionalFormatting sqref="B307:C307">
    <cfRule type="containsBlanks" dxfId="11" priority="21">
      <formula>LEN(TRIM(B307))=0</formula>
    </cfRule>
  </conditionalFormatting>
  <conditionalFormatting sqref="R307">
    <cfRule type="containsBlanks" dxfId="10" priority="20">
      <formula>LEN(TRIM(R307))=0</formula>
    </cfRule>
  </conditionalFormatting>
  <conditionalFormatting sqref="D307">
    <cfRule type="containsBlanks" dxfId="9" priority="19">
      <formula>LEN(TRIM(D307))=0</formula>
    </cfRule>
  </conditionalFormatting>
  <conditionalFormatting sqref="D307">
    <cfRule type="containsBlanks" dxfId="8" priority="18">
      <formula>LEN(TRIM(D307))=0</formula>
    </cfRule>
  </conditionalFormatting>
  <conditionalFormatting sqref="AA307">
    <cfRule type="containsBlanks" dxfId="7" priority="16">
      <formula>LEN(TRIM(AA307))=0</formula>
    </cfRule>
  </conditionalFormatting>
  <conditionalFormatting sqref="AA320:AG325 AP320:AP325 B324:P324 R320:R325 B320:J323 L320:M323 P320:P323 B325:J325 L325:P325">
    <cfRule type="containsBlanks" dxfId="6" priority="10">
      <formula>LEN(TRIM(B320))=0</formula>
    </cfRule>
  </conditionalFormatting>
  <conditionalFormatting sqref="Z320:Z325">
    <cfRule type="containsBlanks" dxfId="5" priority="9">
      <formula>LEN(TRIM(Z320))=0</formula>
    </cfRule>
  </conditionalFormatting>
  <conditionalFormatting sqref="N320:N323 N4:N5">
    <cfRule type="containsBlanks" dxfId="4" priority="5">
      <formula>LEN(TRIM(N4))=0</formula>
    </cfRule>
  </conditionalFormatting>
  <conditionalFormatting sqref="O320:O323">
    <cfRule type="containsBlanks" dxfId="3" priority="6">
      <formula>LEN(TRIM(O320))=0</formula>
    </cfRule>
  </conditionalFormatting>
  <conditionalFormatting sqref="K320:K323 K296:K305">
    <cfRule type="containsBlanks" dxfId="2" priority="2">
      <formula>LEN(TRIM(K296))=0</formula>
    </cfRule>
  </conditionalFormatting>
  <conditionalFormatting sqref="K325">
    <cfRule type="containsBlanks" dxfId="1" priority="1">
      <formula>LEN(TRIM(K325))=0</formula>
    </cfRule>
  </conditionalFormatting>
  <dataValidations count="8">
    <dataValidation type="date" allowBlank="1" showInputMessage="1" showErrorMessage="1" sqref="AQ192 AQ112 AQ144 AQ138:AQ142 AS138:AS144 AT254 AQ196 AS203:AS257 AT285 AR5:AR39 AT210 AT229 AT250 AT5:AT202 AR41:AR181 AR183:AR202 AS182 AT258:AT280 AR258:AR280 AT313 AS314:AS323 AQ59 AQ203:AQ238 AQ240:AQ257 AQ292 AR313 AQ314:AQ322 AT290:AT302 AL303:AL306 AL324:AL325 AR290:AR306 AR324:AR325">
      <formula1>1</formula1>
      <formula2>146463</formula2>
    </dataValidation>
    <dataValidation type="textLength" allowBlank="1" showInputMessage="1" showErrorMessage="1" sqref="Y315:Y316 Y203:Y257 Z277:Z280 AC78:AC172 Z290:Z297 Z258:Z262 Z78:Z172 AC258:AC280 Z265:Z275 Z314:Z322 Z300:Z302 Y319:Y322 Y138:Y144 Y323:Z323">
      <formula1>8</formula1>
      <formula2>8</formula2>
    </dataValidation>
    <dataValidation type="list" allowBlank="1" showInputMessage="1" showErrorMessage="1" sqref="AS104:AS134 AS145:AS172">
      <formula1>Motivo</formula1>
    </dataValidation>
    <dataValidation type="list" allowBlank="1" showInputMessage="1" showErrorMessage="1" sqref="AQ113 AT163 AQ104:AQ111 AQ148:AQ172">
      <formula1>Movimiento</formula1>
    </dataValidation>
    <dataValidation type="list" allowBlank="1" showInputMessage="1" showErrorMessage="1" sqref="AT116 AQ259:AQ263 AQ268 AQ78:AQ117 AQ119:AQ172 AQ270:AQ280">
      <formula1>Procedencia</formula1>
    </dataValidation>
    <dataValidation type="date" allowBlank="1" showInputMessage="1" showErrorMessage="1" sqref="U78:U172 Z173:Z257 AF321 AC5:AC257 Z5:Z144 V315 W314 AD317:AD318 V317:V322 AQ118 AF290:AF295 Z324:AA324 AB78:AB172 AA5:AA275 AB258:AB275 AE314:AE323 AC321:AC323 AC314:AC319 AD5:AF280 AP322:AQ322 AE322:AF322 AA276:AB302 AD281:AE302 U258:U306 U324:U325 AF303:AF306 AF324:AF325 AA303:AA323 AA325 U313">
      <formula1>1</formula1>
      <formula2>109939</formula2>
    </dataValidation>
    <dataValidation type="whole" allowBlank="1" showInputMessage="1" showErrorMessage="1" sqref="AH4:AJ332">
      <formula1>1</formula1>
      <formula2>2</formula2>
    </dataValidation>
    <dataValidation type="whole" showInputMessage="1" showErrorMessage="1" sqref="AG4:AG331">
      <formula1>1</formula1>
      <formula2>2</formula2>
    </dataValidation>
  </dataValidations>
  <pageMargins left="0.7" right="0.7" top="0.75" bottom="0.75" header="0.3" footer="0.3"/>
  <pageSetup scale="11" orientation="portrait" verticalDpi="0" r:id="rId1"/>
  <ignoredErrors>
    <ignoredError sqref="AK4:AK325" formulaRange="1"/>
  </ignoredError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E"/>
    <pageSetUpPr fitToPage="1"/>
  </sheetPr>
  <dimension ref="A1:AW402"/>
  <sheetViews>
    <sheetView showGridLines="0" view="pageBreakPreview" zoomScaleNormal="70" zoomScaleSheetLayoutView="100" workbookViewId="0">
      <pane ySplit="3" topLeftCell="A364" activePane="bottomLeft" state="frozen"/>
      <selection pane="bottomLeft" activeCell="K410" sqref="K410"/>
    </sheetView>
  </sheetViews>
  <sheetFormatPr baseColWidth="10" defaultRowHeight="15"/>
  <cols>
    <col min="2" max="2" width="13.28515625" customWidth="1"/>
    <col min="3" max="3" width="13.7109375" customWidth="1"/>
    <col min="4" max="9" width="15.42578125" customWidth="1"/>
    <col min="11" max="11" width="16" customWidth="1"/>
    <col min="12" max="12" width="13.140625" customWidth="1"/>
    <col min="13" max="13" width="14.7109375" customWidth="1"/>
    <col min="14" max="14" width="20.7109375" bestFit="1" customWidth="1"/>
    <col min="15" max="17" width="14.5703125" hidden="1" customWidth="1"/>
    <col min="18" max="18" width="8.42578125" hidden="1" customWidth="1"/>
    <col min="19" max="19" width="25.140625" customWidth="1"/>
    <col min="20" max="20" width="15.85546875" customWidth="1"/>
    <col min="21" max="21" width="14.5703125" customWidth="1"/>
    <col min="22" max="22" width="12.7109375" style="4" customWidth="1"/>
    <col min="23" max="23" width="29.85546875" customWidth="1"/>
    <col min="24" max="24" width="21" customWidth="1"/>
    <col min="25" max="25" width="14.85546875" customWidth="1"/>
    <col min="26" max="26" width="14.7109375" customWidth="1"/>
    <col min="29" max="29" width="14.140625" customWidth="1"/>
    <col min="30" max="30" width="18.28515625" customWidth="1"/>
    <col min="31" max="31" width="29.42578125" customWidth="1"/>
    <col min="32" max="32" width="19" customWidth="1"/>
    <col min="33" max="33" width="27.28515625" customWidth="1"/>
    <col min="35" max="36" width="12.85546875" customWidth="1"/>
    <col min="37" max="37" width="25.85546875" style="253" customWidth="1"/>
    <col min="38" max="38" width="12.85546875" customWidth="1"/>
    <col min="39" max="39" width="32.140625" customWidth="1"/>
    <col min="40" max="40" width="33.85546875" customWidth="1"/>
    <col min="41" max="41" width="22.5703125" customWidth="1"/>
    <col min="42" max="42" width="10.140625" customWidth="1"/>
    <col min="43" max="43" width="13.7109375" customWidth="1"/>
    <col min="44" max="45" width="12.7109375" customWidth="1"/>
    <col min="46" max="46" width="10.42578125" customWidth="1"/>
    <col min="47" max="47" width="14" customWidth="1"/>
    <col min="48" max="48" width="7.7109375" customWidth="1"/>
    <col min="49" max="49" width="30.85546875" customWidth="1"/>
    <col min="50" max="50" width="4.85546875" customWidth="1"/>
    <col min="51" max="51" width="33.28515625" customWidth="1"/>
  </cols>
  <sheetData>
    <row r="1" spans="1:49">
      <c r="A1" s="74">
        <v>1</v>
      </c>
      <c r="B1" s="74">
        <v>2</v>
      </c>
      <c r="C1" s="74">
        <v>3</v>
      </c>
      <c r="D1" s="74">
        <v>4</v>
      </c>
      <c r="E1" s="74">
        <v>5</v>
      </c>
      <c r="F1" s="74">
        <v>6</v>
      </c>
      <c r="G1" s="74">
        <v>7</v>
      </c>
      <c r="H1" s="74">
        <v>8</v>
      </c>
      <c r="I1" s="74">
        <v>9</v>
      </c>
      <c r="J1" s="74">
        <v>10</v>
      </c>
      <c r="K1" s="74">
        <v>11</v>
      </c>
      <c r="L1" s="74">
        <v>12</v>
      </c>
      <c r="M1" s="74">
        <v>13</v>
      </c>
      <c r="N1" s="74">
        <v>14</v>
      </c>
      <c r="O1" s="74">
        <v>15</v>
      </c>
      <c r="P1" s="74">
        <v>16</v>
      </c>
      <c r="Q1" s="74">
        <v>17</v>
      </c>
      <c r="R1" s="74">
        <v>18</v>
      </c>
      <c r="S1" s="74">
        <v>19</v>
      </c>
      <c r="T1" s="74">
        <v>20</v>
      </c>
      <c r="U1" s="74">
        <v>21</v>
      </c>
      <c r="V1" s="74">
        <v>22</v>
      </c>
      <c r="W1" s="75">
        <v>23</v>
      </c>
      <c r="X1" s="75">
        <v>24</v>
      </c>
      <c r="Y1" s="74">
        <v>25</v>
      </c>
      <c r="Z1" s="74">
        <v>26</v>
      </c>
      <c r="AA1" s="74">
        <v>27</v>
      </c>
      <c r="AB1" s="74">
        <v>28</v>
      </c>
      <c r="AC1" s="74">
        <v>29</v>
      </c>
      <c r="AD1" s="74">
        <v>30</v>
      </c>
      <c r="AE1" s="75">
        <v>31</v>
      </c>
      <c r="AF1" s="74">
        <v>32</v>
      </c>
      <c r="AG1" s="74">
        <v>33</v>
      </c>
      <c r="AH1" s="74">
        <v>34</v>
      </c>
      <c r="AI1" s="74">
        <v>35</v>
      </c>
      <c r="AJ1" s="74">
        <v>36</v>
      </c>
      <c r="AK1" s="74">
        <v>37</v>
      </c>
      <c r="AL1" s="74">
        <v>38</v>
      </c>
      <c r="AM1" s="74">
        <v>39</v>
      </c>
      <c r="AN1" s="74">
        <v>40</v>
      </c>
      <c r="AO1" s="74">
        <v>41</v>
      </c>
      <c r="AP1" s="74">
        <v>42</v>
      </c>
      <c r="AQ1" s="74">
        <v>43</v>
      </c>
      <c r="AR1" s="74">
        <v>44</v>
      </c>
      <c r="AS1" s="74">
        <v>45</v>
      </c>
      <c r="AT1" s="74">
        <v>46</v>
      </c>
      <c r="AU1" s="74">
        <v>47</v>
      </c>
      <c r="AV1" s="370"/>
    </row>
    <row r="2" spans="1:49" ht="109.5" customHeight="1">
      <c r="A2" s="76" t="s">
        <v>1</v>
      </c>
      <c r="B2" s="76" t="s">
        <v>176</v>
      </c>
      <c r="C2" s="76" t="s">
        <v>3</v>
      </c>
      <c r="D2" s="76" t="s">
        <v>87</v>
      </c>
      <c r="E2" s="76" t="s">
        <v>88</v>
      </c>
      <c r="F2" s="76" t="s">
        <v>89</v>
      </c>
      <c r="G2" s="76" t="s">
        <v>90</v>
      </c>
      <c r="H2" s="76" t="s">
        <v>91</v>
      </c>
      <c r="I2" s="76" t="s">
        <v>92</v>
      </c>
      <c r="J2" s="76" t="s">
        <v>10</v>
      </c>
      <c r="K2" s="76" t="s">
        <v>93</v>
      </c>
      <c r="L2" s="76" t="s">
        <v>94</v>
      </c>
      <c r="M2" s="76" t="s">
        <v>95</v>
      </c>
      <c r="N2" s="76" t="s">
        <v>96</v>
      </c>
      <c r="O2" s="76" t="s">
        <v>97</v>
      </c>
      <c r="P2" s="76" t="s">
        <v>98</v>
      </c>
      <c r="Q2" s="76" t="s">
        <v>99</v>
      </c>
      <c r="R2" s="76" t="s">
        <v>18</v>
      </c>
      <c r="S2" s="76" t="s">
        <v>100</v>
      </c>
      <c r="T2" s="76" t="s">
        <v>101</v>
      </c>
      <c r="U2" s="76" t="s">
        <v>102</v>
      </c>
      <c r="V2" s="76" t="s">
        <v>103</v>
      </c>
      <c r="W2" s="77" t="s">
        <v>5649</v>
      </c>
      <c r="X2" s="77" t="s">
        <v>5650</v>
      </c>
      <c r="Y2" s="77" t="s">
        <v>104</v>
      </c>
      <c r="Z2" s="77" t="s">
        <v>105</v>
      </c>
      <c r="AA2" s="77" t="s">
        <v>106</v>
      </c>
      <c r="AB2" s="77" t="s">
        <v>107</v>
      </c>
      <c r="AC2" s="77" t="s">
        <v>108</v>
      </c>
      <c r="AD2" s="77" t="s">
        <v>109</v>
      </c>
      <c r="AE2" s="77" t="s">
        <v>186</v>
      </c>
      <c r="AF2" s="77" t="s">
        <v>110</v>
      </c>
      <c r="AG2" s="77" t="s">
        <v>1026</v>
      </c>
      <c r="AH2" s="77" t="s">
        <v>111</v>
      </c>
      <c r="AI2" s="77" t="s">
        <v>112</v>
      </c>
      <c r="AJ2" s="77" t="s">
        <v>113</v>
      </c>
      <c r="AK2" s="77" t="s">
        <v>114</v>
      </c>
      <c r="AL2" s="77" t="s">
        <v>28</v>
      </c>
      <c r="AM2" s="77" t="s">
        <v>5653</v>
      </c>
      <c r="AN2" s="77" t="s">
        <v>5652</v>
      </c>
      <c r="AO2" s="77" t="s">
        <v>5651</v>
      </c>
      <c r="AP2" s="77" t="s">
        <v>29</v>
      </c>
      <c r="AQ2" s="77" t="s">
        <v>200</v>
      </c>
      <c r="AR2" s="77" t="s">
        <v>201</v>
      </c>
      <c r="AS2" s="77" t="s">
        <v>202</v>
      </c>
      <c r="AT2" s="77" t="s">
        <v>177</v>
      </c>
      <c r="AU2" s="77" t="s">
        <v>115</v>
      </c>
      <c r="AV2" s="354"/>
      <c r="AW2" s="355" t="s">
        <v>5679</v>
      </c>
    </row>
    <row r="3" spans="1:49" ht="25.5">
      <c r="A3" s="303" t="s">
        <v>116</v>
      </c>
      <c r="B3" s="303" t="s">
        <v>36</v>
      </c>
      <c r="C3" s="303" t="s">
        <v>37</v>
      </c>
      <c r="D3" s="303" t="s">
        <v>38</v>
      </c>
      <c r="E3" s="303" t="s">
        <v>39</v>
      </c>
      <c r="F3" s="303" t="s">
        <v>40</v>
      </c>
      <c r="G3" s="303" t="s">
        <v>41</v>
      </c>
      <c r="H3" s="303" t="s">
        <v>42</v>
      </c>
      <c r="I3" s="303" t="s">
        <v>43</v>
      </c>
      <c r="J3" s="303" t="s">
        <v>44</v>
      </c>
      <c r="K3" s="303" t="s">
        <v>45</v>
      </c>
      <c r="L3" s="303" t="s">
        <v>46</v>
      </c>
      <c r="M3" s="303" t="s">
        <v>47</v>
      </c>
      <c r="N3" s="303" t="s">
        <v>48</v>
      </c>
      <c r="O3" s="303" t="s">
        <v>49</v>
      </c>
      <c r="P3" s="303" t="s">
        <v>50</v>
      </c>
      <c r="Q3" s="303" t="s">
        <v>117</v>
      </c>
      <c r="R3" s="303" t="s">
        <v>52</v>
      </c>
      <c r="S3" s="303" t="s">
        <v>118</v>
      </c>
      <c r="T3" s="303" t="s">
        <v>119</v>
      </c>
      <c r="U3" s="303" t="s">
        <v>120</v>
      </c>
      <c r="V3" s="303" t="s">
        <v>121</v>
      </c>
      <c r="W3" s="303" t="s">
        <v>122</v>
      </c>
      <c r="X3" s="303" t="s">
        <v>123</v>
      </c>
      <c r="Y3" s="303" t="s">
        <v>124</v>
      </c>
      <c r="Z3" s="304" t="s">
        <v>125</v>
      </c>
      <c r="AA3" s="303" t="s">
        <v>85</v>
      </c>
      <c r="AB3" s="303" t="s">
        <v>86</v>
      </c>
      <c r="AC3" s="304" t="s">
        <v>126</v>
      </c>
      <c r="AD3" s="303" t="s">
        <v>127</v>
      </c>
      <c r="AE3" s="303" t="s">
        <v>128</v>
      </c>
      <c r="AF3" s="303" t="s">
        <v>129</v>
      </c>
      <c r="AG3" s="303" t="s">
        <v>130</v>
      </c>
      <c r="AH3" s="303" t="s">
        <v>131</v>
      </c>
      <c r="AI3" s="304" t="s">
        <v>132</v>
      </c>
      <c r="AJ3" s="303" t="s">
        <v>133</v>
      </c>
      <c r="AK3" s="303" t="s">
        <v>134</v>
      </c>
      <c r="AL3" s="304" t="s">
        <v>62</v>
      </c>
      <c r="AM3" s="303" t="s">
        <v>67</v>
      </c>
      <c r="AN3" s="303" t="s">
        <v>68</v>
      </c>
      <c r="AO3" s="303" t="s">
        <v>69</v>
      </c>
      <c r="AP3" s="303" t="s">
        <v>70</v>
      </c>
      <c r="AQ3" s="303" t="s">
        <v>71</v>
      </c>
      <c r="AR3" s="303" t="s">
        <v>72</v>
      </c>
      <c r="AS3" s="303" t="s">
        <v>73</v>
      </c>
      <c r="AT3" s="303" t="s">
        <v>74</v>
      </c>
      <c r="AU3" s="303" t="s">
        <v>135</v>
      </c>
      <c r="AV3" s="371"/>
      <c r="AW3" s="287"/>
    </row>
    <row r="4" spans="1:49" s="136" customFormat="1" ht="11.25">
      <c r="A4" s="305">
        <v>2018</v>
      </c>
      <c r="B4" s="305" t="s">
        <v>204</v>
      </c>
      <c r="C4" s="306">
        <v>43131</v>
      </c>
      <c r="D4" s="306" t="s">
        <v>205</v>
      </c>
      <c r="E4" s="307" t="s">
        <v>206</v>
      </c>
      <c r="F4" s="305" t="s">
        <v>207</v>
      </c>
      <c r="G4" s="305" t="s">
        <v>208</v>
      </c>
      <c r="H4" s="305" t="s">
        <v>209</v>
      </c>
      <c r="I4" s="305" t="s">
        <v>210</v>
      </c>
      <c r="J4" s="305" t="s">
        <v>5306</v>
      </c>
      <c r="K4" s="305" t="s">
        <v>211</v>
      </c>
      <c r="L4" s="305" t="s">
        <v>211</v>
      </c>
      <c r="M4" s="305" t="s">
        <v>211</v>
      </c>
      <c r="N4" s="305" t="s">
        <v>211</v>
      </c>
      <c r="O4" s="305" t="s">
        <v>212</v>
      </c>
      <c r="P4" s="305" t="s">
        <v>213</v>
      </c>
      <c r="Q4" s="308" t="s">
        <v>214</v>
      </c>
      <c r="R4" s="305" t="s">
        <v>215</v>
      </c>
      <c r="S4" s="263" t="s">
        <v>1042</v>
      </c>
      <c r="T4" s="263" t="s">
        <v>1311</v>
      </c>
      <c r="U4" s="263" t="s">
        <v>1537</v>
      </c>
      <c r="V4" s="93">
        <v>43110</v>
      </c>
      <c r="W4" s="309">
        <v>8</v>
      </c>
      <c r="X4" s="309">
        <v>1</v>
      </c>
      <c r="Y4" s="97" t="s">
        <v>217</v>
      </c>
      <c r="Z4" s="93">
        <v>16422</v>
      </c>
      <c r="AA4" s="92">
        <f>DATEDIF(Z4,C4,"Y")</f>
        <v>73</v>
      </c>
      <c r="AB4" s="92" t="s">
        <v>218</v>
      </c>
      <c r="AC4" s="93">
        <v>43112</v>
      </c>
      <c r="AD4" s="92"/>
      <c r="AE4" s="309">
        <v>1</v>
      </c>
      <c r="AF4" s="92">
        <v>1</v>
      </c>
      <c r="AG4" s="92">
        <v>1</v>
      </c>
      <c r="AH4" s="92">
        <v>1</v>
      </c>
      <c r="AI4" s="93">
        <v>43112</v>
      </c>
      <c r="AJ4" s="92"/>
      <c r="AK4" s="310" t="s">
        <v>221</v>
      </c>
      <c r="AL4" s="93">
        <v>43112</v>
      </c>
      <c r="AM4" s="327">
        <v>2</v>
      </c>
      <c r="AN4" s="327"/>
      <c r="AO4" s="327"/>
      <c r="AP4" s="327">
        <f>+COUNTIF(AM4:AO4,1)</f>
        <v>0</v>
      </c>
      <c r="AQ4" s="328"/>
      <c r="AR4" s="329"/>
      <c r="AS4" s="328"/>
      <c r="AT4" s="328"/>
      <c r="AU4" s="330"/>
      <c r="AV4" s="372"/>
    </row>
    <row r="5" spans="1:49" s="136" customFormat="1" ht="11.25">
      <c r="A5" s="78">
        <v>2018</v>
      </c>
      <c r="B5" s="78" t="s">
        <v>204</v>
      </c>
      <c r="C5" s="79">
        <v>43131</v>
      </c>
      <c r="D5" s="79" t="s">
        <v>205</v>
      </c>
      <c r="E5" s="80" t="s">
        <v>206</v>
      </c>
      <c r="F5" s="78" t="s">
        <v>207</v>
      </c>
      <c r="G5" s="78" t="s">
        <v>208</v>
      </c>
      <c r="H5" s="78" t="s">
        <v>209</v>
      </c>
      <c r="I5" s="78" t="s">
        <v>210</v>
      </c>
      <c r="J5" s="78" t="s">
        <v>5306</v>
      </c>
      <c r="K5" s="78" t="s">
        <v>211</v>
      </c>
      <c r="L5" s="78" t="s">
        <v>211</v>
      </c>
      <c r="M5" s="78" t="s">
        <v>211</v>
      </c>
      <c r="N5" s="78" t="s">
        <v>211</v>
      </c>
      <c r="O5" s="78" t="s">
        <v>212</v>
      </c>
      <c r="P5" s="78" t="s">
        <v>213</v>
      </c>
      <c r="Q5" s="81" t="s">
        <v>214</v>
      </c>
      <c r="R5" s="78" t="s">
        <v>216</v>
      </c>
      <c r="S5" s="264" t="s">
        <v>1043</v>
      </c>
      <c r="T5" s="264" t="s">
        <v>1312</v>
      </c>
      <c r="U5" s="264" t="s">
        <v>1538</v>
      </c>
      <c r="V5" s="63">
        <v>43111</v>
      </c>
      <c r="W5" s="101">
        <v>11</v>
      </c>
      <c r="X5" s="101">
        <v>5</v>
      </c>
      <c r="Y5" s="67" t="s">
        <v>219</v>
      </c>
      <c r="Z5" s="67" t="s">
        <v>219</v>
      </c>
      <c r="AA5" s="62">
        <v>80</v>
      </c>
      <c r="AB5" s="62" t="s">
        <v>220</v>
      </c>
      <c r="AC5" s="63">
        <v>43112</v>
      </c>
      <c r="AD5" s="62"/>
      <c r="AE5" s="101">
        <v>1</v>
      </c>
      <c r="AF5" s="62">
        <v>1</v>
      </c>
      <c r="AG5" s="62">
        <v>1</v>
      </c>
      <c r="AH5" s="62">
        <v>1</v>
      </c>
      <c r="AI5" s="63">
        <v>43115</v>
      </c>
      <c r="AJ5" s="62"/>
      <c r="AK5" s="83" t="s">
        <v>222</v>
      </c>
      <c r="AL5" s="63">
        <v>43117</v>
      </c>
      <c r="AM5" s="331">
        <v>1</v>
      </c>
      <c r="AN5" s="331"/>
      <c r="AO5" s="331"/>
      <c r="AP5" s="331">
        <f t="shared" ref="AP5:AP68" si="0">+COUNTIF(AM5:AO5,1)</f>
        <v>1</v>
      </c>
      <c r="AQ5" s="332"/>
      <c r="AR5" s="333"/>
      <c r="AS5" s="332"/>
      <c r="AT5" s="332"/>
      <c r="AU5" s="333"/>
      <c r="AV5" s="373"/>
    </row>
    <row r="6" spans="1:49" s="136" customFormat="1" ht="11.25">
      <c r="A6" s="78">
        <v>2018</v>
      </c>
      <c r="B6" s="78" t="s">
        <v>204</v>
      </c>
      <c r="C6" s="79">
        <v>43131</v>
      </c>
      <c r="D6" s="79" t="s">
        <v>205</v>
      </c>
      <c r="E6" s="80" t="s">
        <v>206</v>
      </c>
      <c r="F6" s="78" t="s">
        <v>207</v>
      </c>
      <c r="G6" s="78" t="s">
        <v>208</v>
      </c>
      <c r="H6" s="78" t="s">
        <v>209</v>
      </c>
      <c r="I6" s="78" t="s">
        <v>210</v>
      </c>
      <c r="J6" s="78" t="s">
        <v>5306</v>
      </c>
      <c r="K6" s="78" t="s">
        <v>211</v>
      </c>
      <c r="L6" s="78" t="s">
        <v>211</v>
      </c>
      <c r="M6" s="78" t="s">
        <v>211</v>
      </c>
      <c r="N6" s="78" t="s">
        <v>211</v>
      </c>
      <c r="O6" s="78" t="s">
        <v>212</v>
      </c>
      <c r="P6" s="78" t="s">
        <v>213</v>
      </c>
      <c r="Q6" s="81" t="s">
        <v>214</v>
      </c>
      <c r="R6" s="78" t="s">
        <v>234</v>
      </c>
      <c r="S6" s="264" t="s">
        <v>1044</v>
      </c>
      <c r="T6" s="264" t="s">
        <v>1313</v>
      </c>
      <c r="U6" s="264" t="s">
        <v>1347</v>
      </c>
      <c r="V6" s="63">
        <v>43117</v>
      </c>
      <c r="W6" s="101">
        <v>11</v>
      </c>
      <c r="X6" s="101">
        <v>1</v>
      </c>
      <c r="Y6" s="67" t="s">
        <v>235</v>
      </c>
      <c r="Z6" s="63">
        <v>11664</v>
      </c>
      <c r="AA6" s="62">
        <f t="shared" ref="AA6:AA19" si="1">DATEDIF(Z6,C6,"Y")</f>
        <v>86</v>
      </c>
      <c r="AB6" s="62" t="s">
        <v>220</v>
      </c>
      <c r="AC6" s="63">
        <v>43118</v>
      </c>
      <c r="AD6" s="62"/>
      <c r="AE6" s="101">
        <v>1</v>
      </c>
      <c r="AF6" s="62">
        <v>1</v>
      </c>
      <c r="AG6" s="62">
        <v>1</v>
      </c>
      <c r="AH6" s="62">
        <v>1</v>
      </c>
      <c r="AI6" s="63">
        <v>43118</v>
      </c>
      <c r="AJ6" s="62"/>
      <c r="AK6" s="83" t="s">
        <v>221</v>
      </c>
      <c r="AL6" s="63">
        <v>43118</v>
      </c>
      <c r="AM6" s="331">
        <v>2</v>
      </c>
      <c r="AN6" s="331"/>
      <c r="AO6" s="331"/>
      <c r="AP6" s="331">
        <f t="shared" si="0"/>
        <v>0</v>
      </c>
      <c r="AQ6" s="332"/>
      <c r="AR6" s="333"/>
      <c r="AS6" s="332"/>
      <c r="AT6" s="332"/>
      <c r="AU6" s="333"/>
      <c r="AV6" s="373"/>
    </row>
    <row r="7" spans="1:49" s="136" customFormat="1" ht="11.25">
      <c r="A7" s="78">
        <v>2018</v>
      </c>
      <c r="B7" s="78" t="s">
        <v>204</v>
      </c>
      <c r="C7" s="79">
        <v>43131</v>
      </c>
      <c r="D7" s="79" t="s">
        <v>205</v>
      </c>
      <c r="E7" s="80" t="s">
        <v>206</v>
      </c>
      <c r="F7" s="78" t="s">
        <v>207</v>
      </c>
      <c r="G7" s="78" t="s">
        <v>208</v>
      </c>
      <c r="H7" s="78" t="s">
        <v>209</v>
      </c>
      <c r="I7" s="78" t="s">
        <v>210</v>
      </c>
      <c r="J7" s="78" t="s">
        <v>5306</v>
      </c>
      <c r="K7" s="78" t="s">
        <v>211</v>
      </c>
      <c r="L7" s="78" t="s">
        <v>211</v>
      </c>
      <c r="M7" s="78" t="s">
        <v>211</v>
      </c>
      <c r="N7" s="78" t="s">
        <v>211</v>
      </c>
      <c r="O7" s="78" t="s">
        <v>212</v>
      </c>
      <c r="P7" s="78" t="s">
        <v>213</v>
      </c>
      <c r="Q7" s="81" t="s">
        <v>214</v>
      </c>
      <c r="R7" s="78" t="s">
        <v>236</v>
      </c>
      <c r="S7" s="264" t="s">
        <v>1045</v>
      </c>
      <c r="T7" s="264" t="s">
        <v>1314</v>
      </c>
      <c r="U7" s="264" t="s">
        <v>1539</v>
      </c>
      <c r="V7" s="63">
        <v>43118</v>
      </c>
      <c r="W7" s="101">
        <v>11</v>
      </c>
      <c r="X7" s="101">
        <v>1</v>
      </c>
      <c r="Y7" s="67" t="s">
        <v>237</v>
      </c>
      <c r="Z7" s="63">
        <v>16515</v>
      </c>
      <c r="AA7" s="62">
        <f t="shared" si="1"/>
        <v>72</v>
      </c>
      <c r="AB7" s="62" t="s">
        <v>218</v>
      </c>
      <c r="AC7" s="63">
        <v>43118</v>
      </c>
      <c r="AD7" s="62"/>
      <c r="AE7" s="101">
        <v>1</v>
      </c>
      <c r="AF7" s="62">
        <v>1</v>
      </c>
      <c r="AG7" s="62">
        <v>1</v>
      </c>
      <c r="AH7" s="62">
        <v>1</v>
      </c>
      <c r="AI7" s="63">
        <v>43119</v>
      </c>
      <c r="AJ7" s="62"/>
      <c r="AK7" s="83" t="s">
        <v>221</v>
      </c>
      <c r="AL7" s="63">
        <v>43119</v>
      </c>
      <c r="AM7" s="331">
        <v>2</v>
      </c>
      <c r="AN7" s="331"/>
      <c r="AO7" s="331"/>
      <c r="AP7" s="331">
        <f t="shared" si="0"/>
        <v>0</v>
      </c>
      <c r="AQ7" s="332"/>
      <c r="AR7" s="333"/>
      <c r="AS7" s="332"/>
      <c r="AT7" s="332"/>
      <c r="AU7" s="333"/>
      <c r="AV7" s="373"/>
    </row>
    <row r="8" spans="1:49" s="346" customFormat="1" ht="11.25">
      <c r="A8" s="338">
        <v>2018</v>
      </c>
      <c r="B8" s="338" t="s">
        <v>204</v>
      </c>
      <c r="C8" s="339">
        <v>43131</v>
      </c>
      <c r="D8" s="339" t="s">
        <v>205</v>
      </c>
      <c r="E8" s="340" t="s">
        <v>206</v>
      </c>
      <c r="F8" s="338" t="s">
        <v>207</v>
      </c>
      <c r="G8" s="338" t="s">
        <v>208</v>
      </c>
      <c r="H8" s="338" t="s">
        <v>209</v>
      </c>
      <c r="I8" s="338" t="s">
        <v>210</v>
      </c>
      <c r="J8" s="338" t="s">
        <v>5306</v>
      </c>
      <c r="K8" s="338" t="s">
        <v>211</v>
      </c>
      <c r="L8" s="338" t="s">
        <v>211</v>
      </c>
      <c r="M8" s="338" t="s">
        <v>211</v>
      </c>
      <c r="N8" s="338" t="s">
        <v>211</v>
      </c>
      <c r="O8" s="101" t="s">
        <v>212</v>
      </c>
      <c r="P8" s="101" t="s">
        <v>213</v>
      </c>
      <c r="Q8" s="101" t="s">
        <v>214</v>
      </c>
      <c r="R8" s="103" t="s">
        <v>238</v>
      </c>
      <c r="S8" s="265" t="s">
        <v>1046</v>
      </c>
      <c r="T8" s="265" t="s">
        <v>1010</v>
      </c>
      <c r="U8" s="341" t="s">
        <v>1540</v>
      </c>
      <c r="V8" s="103">
        <v>43105</v>
      </c>
      <c r="W8" s="101">
        <v>8</v>
      </c>
      <c r="X8" s="101">
        <v>1</v>
      </c>
      <c r="Y8" s="103" t="s">
        <v>239</v>
      </c>
      <c r="Z8" s="103">
        <v>13287</v>
      </c>
      <c r="AA8" s="101">
        <f t="shared" si="1"/>
        <v>81</v>
      </c>
      <c r="AB8" s="101" t="s">
        <v>218</v>
      </c>
      <c r="AC8" s="103">
        <v>43108</v>
      </c>
      <c r="AD8" s="101"/>
      <c r="AE8" s="101">
        <v>1</v>
      </c>
      <c r="AF8" s="101">
        <v>1</v>
      </c>
      <c r="AG8" s="101">
        <v>1</v>
      </c>
      <c r="AH8" s="342">
        <v>1</v>
      </c>
      <c r="AI8" s="103">
        <v>43419</v>
      </c>
      <c r="AJ8" s="109"/>
      <c r="AK8" s="343" t="s">
        <v>5641</v>
      </c>
      <c r="AL8" s="103">
        <v>43419</v>
      </c>
      <c r="AM8" s="101">
        <v>2</v>
      </c>
      <c r="AN8" s="101">
        <v>2</v>
      </c>
      <c r="AO8" s="101">
        <v>1</v>
      </c>
      <c r="AP8" s="101">
        <f t="shared" si="0"/>
        <v>1</v>
      </c>
      <c r="AQ8" s="109"/>
      <c r="AR8" s="344"/>
      <c r="AS8" s="109"/>
      <c r="AT8" s="109"/>
      <c r="AU8" s="103"/>
      <c r="AV8" s="374"/>
      <c r="AW8" s="345" t="s">
        <v>5643</v>
      </c>
    </row>
    <row r="9" spans="1:49" s="136" customFormat="1" ht="11.25">
      <c r="A9" s="78">
        <v>2018</v>
      </c>
      <c r="B9" s="78" t="s">
        <v>204</v>
      </c>
      <c r="C9" s="79">
        <v>43131</v>
      </c>
      <c r="D9" s="79" t="s">
        <v>205</v>
      </c>
      <c r="E9" s="80" t="s">
        <v>206</v>
      </c>
      <c r="F9" s="78" t="s">
        <v>207</v>
      </c>
      <c r="G9" s="78" t="s">
        <v>208</v>
      </c>
      <c r="H9" s="78" t="s">
        <v>209</v>
      </c>
      <c r="I9" s="78" t="s">
        <v>210</v>
      </c>
      <c r="J9" s="78" t="s">
        <v>5306</v>
      </c>
      <c r="K9" s="78" t="s">
        <v>211</v>
      </c>
      <c r="L9" s="78" t="s">
        <v>211</v>
      </c>
      <c r="M9" s="78" t="s">
        <v>211</v>
      </c>
      <c r="N9" s="78" t="s">
        <v>211</v>
      </c>
      <c r="O9" s="78" t="s">
        <v>212</v>
      </c>
      <c r="P9" s="78" t="s">
        <v>213</v>
      </c>
      <c r="Q9" s="81" t="s">
        <v>214</v>
      </c>
      <c r="R9" s="78" t="s">
        <v>240</v>
      </c>
      <c r="S9" s="264" t="s">
        <v>1047</v>
      </c>
      <c r="T9" s="264" t="s">
        <v>1315</v>
      </c>
      <c r="U9" s="264" t="s">
        <v>1541</v>
      </c>
      <c r="V9" s="63">
        <v>43103</v>
      </c>
      <c r="W9" s="101">
        <v>8</v>
      </c>
      <c r="X9" s="101">
        <v>1</v>
      </c>
      <c r="Y9" s="67" t="s">
        <v>241</v>
      </c>
      <c r="Z9" s="63">
        <v>16307</v>
      </c>
      <c r="AA9" s="62">
        <f t="shared" si="1"/>
        <v>73</v>
      </c>
      <c r="AB9" s="62" t="s">
        <v>220</v>
      </c>
      <c r="AC9" s="63">
        <v>43104</v>
      </c>
      <c r="AD9" s="62"/>
      <c r="AE9" s="101">
        <v>1</v>
      </c>
      <c r="AF9" s="62">
        <v>1</v>
      </c>
      <c r="AG9" s="62">
        <v>5</v>
      </c>
      <c r="AH9" s="62">
        <v>1</v>
      </c>
      <c r="AI9" s="63">
        <v>43108</v>
      </c>
      <c r="AJ9" s="62"/>
      <c r="AK9" s="83" t="s">
        <v>242</v>
      </c>
      <c r="AL9" s="63"/>
      <c r="AM9" s="331">
        <v>2</v>
      </c>
      <c r="AN9" s="331"/>
      <c r="AO9" s="331"/>
      <c r="AP9" s="331">
        <f t="shared" si="0"/>
        <v>0</v>
      </c>
      <c r="AQ9" s="332"/>
      <c r="AR9" s="333"/>
      <c r="AS9" s="332"/>
      <c r="AT9" s="332"/>
      <c r="AU9" s="334"/>
      <c r="AV9" s="372"/>
    </row>
    <row r="10" spans="1:49" s="136" customFormat="1" ht="11.25">
      <c r="A10" s="78">
        <v>2018</v>
      </c>
      <c r="B10" s="78" t="s">
        <v>204</v>
      </c>
      <c r="C10" s="79">
        <v>43131</v>
      </c>
      <c r="D10" s="79" t="s">
        <v>205</v>
      </c>
      <c r="E10" s="80" t="s">
        <v>206</v>
      </c>
      <c r="F10" s="78" t="s">
        <v>207</v>
      </c>
      <c r="G10" s="78" t="s">
        <v>208</v>
      </c>
      <c r="H10" s="78" t="s">
        <v>209</v>
      </c>
      <c r="I10" s="78" t="s">
        <v>210</v>
      </c>
      <c r="J10" s="78" t="s">
        <v>5306</v>
      </c>
      <c r="K10" s="78" t="s">
        <v>211</v>
      </c>
      <c r="L10" s="78" t="s">
        <v>211</v>
      </c>
      <c r="M10" s="78" t="s">
        <v>211</v>
      </c>
      <c r="N10" s="78" t="s">
        <v>211</v>
      </c>
      <c r="O10" s="78" t="s">
        <v>212</v>
      </c>
      <c r="P10" s="78" t="s">
        <v>213</v>
      </c>
      <c r="Q10" s="81" t="s">
        <v>214</v>
      </c>
      <c r="R10" s="78" t="s">
        <v>243</v>
      </c>
      <c r="S10" s="264" t="s">
        <v>1048</v>
      </c>
      <c r="T10" s="264" t="s">
        <v>1316</v>
      </c>
      <c r="U10" s="264" t="s">
        <v>1386</v>
      </c>
      <c r="V10" s="63">
        <v>43104</v>
      </c>
      <c r="W10" s="101">
        <v>11</v>
      </c>
      <c r="X10" s="101">
        <v>1</v>
      </c>
      <c r="Y10" s="67" t="s">
        <v>244</v>
      </c>
      <c r="Z10" s="63">
        <v>12382</v>
      </c>
      <c r="AA10" s="62">
        <f t="shared" si="1"/>
        <v>84</v>
      </c>
      <c r="AB10" s="62" t="s">
        <v>218</v>
      </c>
      <c r="AC10" s="63">
        <v>43104</v>
      </c>
      <c r="AD10" s="62"/>
      <c r="AE10" s="101">
        <v>1</v>
      </c>
      <c r="AF10" s="62">
        <v>1</v>
      </c>
      <c r="AG10" s="62">
        <v>1</v>
      </c>
      <c r="AH10" s="62">
        <v>1</v>
      </c>
      <c r="AI10" s="63">
        <v>43123</v>
      </c>
      <c r="AJ10" s="62"/>
      <c r="AK10" s="83"/>
      <c r="AL10" s="63"/>
      <c r="AM10" s="331">
        <v>2</v>
      </c>
      <c r="AN10" s="331"/>
      <c r="AO10" s="331"/>
      <c r="AP10" s="331">
        <f t="shared" si="0"/>
        <v>0</v>
      </c>
      <c r="AQ10" s="332"/>
      <c r="AR10" s="333"/>
      <c r="AS10" s="332"/>
      <c r="AT10" s="332"/>
      <c r="AU10" s="333"/>
      <c r="AV10" s="373"/>
    </row>
    <row r="11" spans="1:49" s="136" customFormat="1" ht="11.25">
      <c r="A11" s="78">
        <v>2018</v>
      </c>
      <c r="B11" s="78" t="s">
        <v>204</v>
      </c>
      <c r="C11" s="79">
        <v>43131</v>
      </c>
      <c r="D11" s="79" t="s">
        <v>205</v>
      </c>
      <c r="E11" s="80" t="s">
        <v>206</v>
      </c>
      <c r="F11" s="78" t="s">
        <v>207</v>
      </c>
      <c r="G11" s="78" t="s">
        <v>208</v>
      </c>
      <c r="H11" s="78" t="s">
        <v>209</v>
      </c>
      <c r="I11" s="78" t="s">
        <v>210</v>
      </c>
      <c r="J11" s="78" t="s">
        <v>5306</v>
      </c>
      <c r="K11" s="78" t="s">
        <v>211</v>
      </c>
      <c r="L11" s="78" t="s">
        <v>211</v>
      </c>
      <c r="M11" s="78" t="s">
        <v>211</v>
      </c>
      <c r="N11" s="78" t="s">
        <v>211</v>
      </c>
      <c r="O11" s="78" t="s">
        <v>212</v>
      </c>
      <c r="P11" s="78" t="s">
        <v>213</v>
      </c>
      <c r="Q11" s="81" t="s">
        <v>214</v>
      </c>
      <c r="R11" s="78" t="s">
        <v>245</v>
      </c>
      <c r="S11" s="264" t="s">
        <v>1049</v>
      </c>
      <c r="T11" s="264" t="s">
        <v>918</v>
      </c>
      <c r="U11" s="264" t="s">
        <v>1542</v>
      </c>
      <c r="V11" s="63">
        <v>43108</v>
      </c>
      <c r="W11" s="101">
        <v>8</v>
      </c>
      <c r="X11" s="101">
        <v>1</v>
      </c>
      <c r="Y11" s="67" t="s">
        <v>246</v>
      </c>
      <c r="Z11" s="63">
        <v>13471</v>
      </c>
      <c r="AA11" s="62">
        <f t="shared" si="1"/>
        <v>81</v>
      </c>
      <c r="AB11" s="62" t="s">
        <v>220</v>
      </c>
      <c r="AC11" s="63">
        <v>43108</v>
      </c>
      <c r="AD11" s="62"/>
      <c r="AE11" s="62">
        <v>4</v>
      </c>
      <c r="AF11" s="62">
        <v>2</v>
      </c>
      <c r="AG11" s="62">
        <v>6</v>
      </c>
      <c r="AH11" s="62"/>
      <c r="AI11" s="63"/>
      <c r="AJ11" s="62"/>
      <c r="AK11" s="83"/>
      <c r="AL11" s="63"/>
      <c r="AM11" s="331">
        <v>2</v>
      </c>
      <c r="AN11" s="331"/>
      <c r="AO11" s="331"/>
      <c r="AP11" s="331">
        <f t="shared" si="0"/>
        <v>0</v>
      </c>
      <c r="AQ11" s="332"/>
      <c r="AR11" s="333"/>
      <c r="AS11" s="332"/>
      <c r="AT11" s="332"/>
      <c r="AU11" s="334"/>
      <c r="AV11" s="372"/>
    </row>
    <row r="12" spans="1:49" s="136" customFormat="1" ht="11.25">
      <c r="A12" s="78">
        <v>2018</v>
      </c>
      <c r="B12" s="78" t="s">
        <v>204</v>
      </c>
      <c r="C12" s="79">
        <v>43131</v>
      </c>
      <c r="D12" s="79" t="s">
        <v>205</v>
      </c>
      <c r="E12" s="80" t="s">
        <v>206</v>
      </c>
      <c r="F12" s="78" t="s">
        <v>207</v>
      </c>
      <c r="G12" s="78" t="s">
        <v>208</v>
      </c>
      <c r="H12" s="78" t="s">
        <v>209</v>
      </c>
      <c r="I12" s="78" t="s">
        <v>210</v>
      </c>
      <c r="J12" s="78" t="s">
        <v>5306</v>
      </c>
      <c r="K12" s="78" t="s">
        <v>211</v>
      </c>
      <c r="L12" s="78" t="s">
        <v>211</v>
      </c>
      <c r="M12" s="78" t="s">
        <v>211</v>
      </c>
      <c r="N12" s="78" t="s">
        <v>211</v>
      </c>
      <c r="O12" s="78" t="s">
        <v>212</v>
      </c>
      <c r="P12" s="78" t="s">
        <v>213</v>
      </c>
      <c r="Q12" s="81" t="s">
        <v>214</v>
      </c>
      <c r="R12" s="78" t="s">
        <v>247</v>
      </c>
      <c r="S12" s="264" t="s">
        <v>978</v>
      </c>
      <c r="T12" s="264" t="s">
        <v>1317</v>
      </c>
      <c r="U12" s="264" t="s">
        <v>1525</v>
      </c>
      <c r="V12" s="63">
        <v>43109</v>
      </c>
      <c r="W12" s="101">
        <v>8</v>
      </c>
      <c r="X12" s="101">
        <v>1</v>
      </c>
      <c r="Y12" s="67" t="s">
        <v>248</v>
      </c>
      <c r="Z12" s="63">
        <v>16332</v>
      </c>
      <c r="AA12" s="62">
        <f t="shared" si="1"/>
        <v>73</v>
      </c>
      <c r="AB12" s="62" t="s">
        <v>220</v>
      </c>
      <c r="AC12" s="63">
        <v>43115</v>
      </c>
      <c r="AD12" s="62"/>
      <c r="AE12" s="101">
        <v>1</v>
      </c>
      <c r="AF12" s="62">
        <v>1</v>
      </c>
      <c r="AG12" s="62">
        <v>1</v>
      </c>
      <c r="AH12" s="62">
        <v>1</v>
      </c>
      <c r="AI12" s="63">
        <v>43115</v>
      </c>
      <c r="AJ12" s="62"/>
      <c r="AK12" s="83"/>
      <c r="AL12" s="63"/>
      <c r="AM12" s="331">
        <v>2</v>
      </c>
      <c r="AN12" s="331"/>
      <c r="AO12" s="331"/>
      <c r="AP12" s="331">
        <f t="shared" si="0"/>
        <v>0</v>
      </c>
      <c r="AQ12" s="332"/>
      <c r="AR12" s="333"/>
      <c r="AS12" s="332"/>
      <c r="AT12" s="332"/>
      <c r="AU12" s="334"/>
      <c r="AV12" s="372"/>
    </row>
    <row r="13" spans="1:49" s="136" customFormat="1" ht="11.25">
      <c r="A13" s="78">
        <v>2018</v>
      </c>
      <c r="B13" s="78" t="s">
        <v>204</v>
      </c>
      <c r="C13" s="79">
        <v>43131</v>
      </c>
      <c r="D13" s="79" t="s">
        <v>205</v>
      </c>
      <c r="E13" s="80" t="s">
        <v>206</v>
      </c>
      <c r="F13" s="78" t="s">
        <v>207</v>
      </c>
      <c r="G13" s="78" t="s">
        <v>208</v>
      </c>
      <c r="H13" s="78" t="s">
        <v>209</v>
      </c>
      <c r="I13" s="78" t="s">
        <v>210</v>
      </c>
      <c r="J13" s="78" t="s">
        <v>5306</v>
      </c>
      <c r="K13" s="78" t="s">
        <v>211</v>
      </c>
      <c r="L13" s="78" t="s">
        <v>211</v>
      </c>
      <c r="M13" s="78" t="s">
        <v>211</v>
      </c>
      <c r="N13" s="78" t="s">
        <v>211</v>
      </c>
      <c r="O13" s="78" t="s">
        <v>212</v>
      </c>
      <c r="P13" s="78" t="s">
        <v>213</v>
      </c>
      <c r="Q13" s="81" t="s">
        <v>214</v>
      </c>
      <c r="R13" s="78" t="s">
        <v>249</v>
      </c>
      <c r="S13" s="264" t="s">
        <v>1050</v>
      </c>
      <c r="T13" s="264" t="s">
        <v>1318</v>
      </c>
      <c r="U13" s="264" t="s">
        <v>1543</v>
      </c>
      <c r="V13" s="63">
        <v>43109</v>
      </c>
      <c r="W13" s="101">
        <v>8</v>
      </c>
      <c r="X13" s="101">
        <v>1</v>
      </c>
      <c r="Y13" s="67" t="s">
        <v>250</v>
      </c>
      <c r="Z13" s="63">
        <v>10469</v>
      </c>
      <c r="AA13" s="62">
        <f t="shared" si="1"/>
        <v>89</v>
      </c>
      <c r="AB13" s="62" t="s">
        <v>218</v>
      </c>
      <c r="AC13" s="63">
        <v>43109</v>
      </c>
      <c r="AD13" s="62"/>
      <c r="AE13" s="62">
        <v>4</v>
      </c>
      <c r="AF13" s="62">
        <v>2</v>
      </c>
      <c r="AG13" s="62">
        <v>6</v>
      </c>
      <c r="AH13" s="62"/>
      <c r="AI13" s="63"/>
      <c r="AJ13" s="62"/>
      <c r="AK13" s="83"/>
      <c r="AL13" s="63"/>
      <c r="AM13" s="331">
        <v>2</v>
      </c>
      <c r="AN13" s="331"/>
      <c r="AO13" s="331"/>
      <c r="AP13" s="331">
        <f t="shared" si="0"/>
        <v>0</v>
      </c>
      <c r="AQ13" s="332"/>
      <c r="AR13" s="333"/>
      <c r="AS13" s="332"/>
      <c r="AT13" s="332"/>
      <c r="AU13" s="334"/>
      <c r="AV13" s="372"/>
    </row>
    <row r="14" spans="1:49" s="136" customFormat="1" ht="11.25">
      <c r="A14" s="78">
        <v>2018</v>
      </c>
      <c r="B14" s="78" t="s">
        <v>204</v>
      </c>
      <c r="C14" s="79">
        <v>43131</v>
      </c>
      <c r="D14" s="79" t="s">
        <v>205</v>
      </c>
      <c r="E14" s="80" t="s">
        <v>206</v>
      </c>
      <c r="F14" s="78" t="s">
        <v>207</v>
      </c>
      <c r="G14" s="78" t="s">
        <v>208</v>
      </c>
      <c r="H14" s="78" t="s">
        <v>209</v>
      </c>
      <c r="I14" s="78" t="s">
        <v>210</v>
      </c>
      <c r="J14" s="78" t="s">
        <v>5306</v>
      </c>
      <c r="K14" s="78" t="s">
        <v>211</v>
      </c>
      <c r="L14" s="78" t="s">
        <v>211</v>
      </c>
      <c r="M14" s="78" t="s">
        <v>211</v>
      </c>
      <c r="N14" s="78" t="s">
        <v>211</v>
      </c>
      <c r="O14" s="78" t="s">
        <v>212</v>
      </c>
      <c r="P14" s="78" t="s">
        <v>213</v>
      </c>
      <c r="Q14" s="81" t="s">
        <v>214</v>
      </c>
      <c r="R14" s="80" t="s">
        <v>251</v>
      </c>
      <c r="S14" s="264" t="s">
        <v>1051</v>
      </c>
      <c r="T14" s="264" t="s">
        <v>1319</v>
      </c>
      <c r="U14" s="264" t="s">
        <v>1418</v>
      </c>
      <c r="V14" s="63">
        <v>43115</v>
      </c>
      <c r="W14" s="101">
        <v>11</v>
      </c>
      <c r="X14" s="101">
        <v>1</v>
      </c>
      <c r="Y14" s="67" t="s">
        <v>252</v>
      </c>
      <c r="Z14" s="63">
        <v>14083</v>
      </c>
      <c r="AA14" s="62">
        <f t="shared" si="1"/>
        <v>79</v>
      </c>
      <c r="AB14" s="62" t="s">
        <v>220</v>
      </c>
      <c r="AC14" s="63">
        <v>43130</v>
      </c>
      <c r="AD14" s="62"/>
      <c r="AE14" s="62">
        <v>4</v>
      </c>
      <c r="AF14" s="62">
        <v>2</v>
      </c>
      <c r="AG14" s="62">
        <v>6</v>
      </c>
      <c r="AH14" s="62"/>
      <c r="AI14" s="63"/>
      <c r="AJ14" s="62"/>
      <c r="AK14" s="83"/>
      <c r="AL14" s="63"/>
      <c r="AM14" s="331">
        <v>2</v>
      </c>
      <c r="AN14" s="331"/>
      <c r="AO14" s="331"/>
      <c r="AP14" s="331">
        <f t="shared" si="0"/>
        <v>0</v>
      </c>
      <c r="AQ14" s="332"/>
      <c r="AR14" s="333"/>
      <c r="AS14" s="332"/>
      <c r="AT14" s="332"/>
      <c r="AU14" s="333"/>
      <c r="AV14" s="373"/>
    </row>
    <row r="15" spans="1:49" s="136" customFormat="1" ht="11.25">
      <c r="A15" s="78">
        <v>2018</v>
      </c>
      <c r="B15" s="78" t="s">
        <v>204</v>
      </c>
      <c r="C15" s="79">
        <v>43131</v>
      </c>
      <c r="D15" s="79" t="s">
        <v>205</v>
      </c>
      <c r="E15" s="80" t="s">
        <v>206</v>
      </c>
      <c r="F15" s="78" t="s">
        <v>207</v>
      </c>
      <c r="G15" s="78" t="s">
        <v>208</v>
      </c>
      <c r="H15" s="78" t="s">
        <v>209</v>
      </c>
      <c r="I15" s="78" t="s">
        <v>210</v>
      </c>
      <c r="J15" s="78" t="s">
        <v>5306</v>
      </c>
      <c r="K15" s="78" t="s">
        <v>211</v>
      </c>
      <c r="L15" s="78" t="s">
        <v>211</v>
      </c>
      <c r="M15" s="78" t="s">
        <v>211</v>
      </c>
      <c r="N15" s="78" t="s">
        <v>211</v>
      </c>
      <c r="O15" s="78" t="s">
        <v>212</v>
      </c>
      <c r="P15" s="78" t="s">
        <v>213</v>
      </c>
      <c r="Q15" s="81" t="s">
        <v>214</v>
      </c>
      <c r="R15" s="78" t="s">
        <v>253</v>
      </c>
      <c r="S15" s="264" t="s">
        <v>1052</v>
      </c>
      <c r="T15" s="264" t="s">
        <v>1320</v>
      </c>
      <c r="U15" s="264" t="s">
        <v>1544</v>
      </c>
      <c r="V15" s="63">
        <v>43115</v>
      </c>
      <c r="W15" s="101">
        <v>8</v>
      </c>
      <c r="X15" s="101">
        <v>1</v>
      </c>
      <c r="Y15" s="67" t="s">
        <v>254</v>
      </c>
      <c r="Z15" s="63">
        <v>12304</v>
      </c>
      <c r="AA15" s="62">
        <f t="shared" si="1"/>
        <v>84</v>
      </c>
      <c r="AB15" s="62" t="s">
        <v>220</v>
      </c>
      <c r="AC15" s="63">
        <v>43117</v>
      </c>
      <c r="AD15" s="62"/>
      <c r="AE15" s="101">
        <v>1</v>
      </c>
      <c r="AF15" s="62">
        <v>2</v>
      </c>
      <c r="AG15" s="62">
        <v>1</v>
      </c>
      <c r="AH15" s="62">
        <v>1</v>
      </c>
      <c r="AI15" s="63">
        <v>43118</v>
      </c>
      <c r="AJ15" s="62"/>
      <c r="AK15" s="83"/>
      <c r="AL15" s="63"/>
      <c r="AM15" s="331">
        <v>2</v>
      </c>
      <c r="AN15" s="331"/>
      <c r="AO15" s="331"/>
      <c r="AP15" s="331">
        <f t="shared" si="0"/>
        <v>0</v>
      </c>
      <c r="AQ15" s="332"/>
      <c r="AR15" s="333"/>
      <c r="AS15" s="332"/>
      <c r="AT15" s="332"/>
      <c r="AU15" s="334"/>
      <c r="AV15" s="372"/>
    </row>
    <row r="16" spans="1:49" s="136" customFormat="1" ht="11.25">
      <c r="A16" s="78">
        <v>2018</v>
      </c>
      <c r="B16" s="78" t="s">
        <v>204</v>
      </c>
      <c r="C16" s="79">
        <v>43131</v>
      </c>
      <c r="D16" s="79" t="s">
        <v>205</v>
      </c>
      <c r="E16" s="80" t="s">
        <v>206</v>
      </c>
      <c r="F16" s="78" t="s">
        <v>207</v>
      </c>
      <c r="G16" s="78" t="s">
        <v>208</v>
      </c>
      <c r="H16" s="78" t="s">
        <v>209</v>
      </c>
      <c r="I16" s="78" t="s">
        <v>210</v>
      </c>
      <c r="J16" s="78" t="s">
        <v>5306</v>
      </c>
      <c r="K16" s="78" t="s">
        <v>211</v>
      </c>
      <c r="L16" s="78" t="s">
        <v>211</v>
      </c>
      <c r="M16" s="78" t="s">
        <v>211</v>
      </c>
      <c r="N16" s="78" t="s">
        <v>211</v>
      </c>
      <c r="O16" s="78" t="s">
        <v>212</v>
      </c>
      <c r="P16" s="78" t="s">
        <v>213</v>
      </c>
      <c r="Q16" s="81" t="s">
        <v>214</v>
      </c>
      <c r="R16" s="78" t="s">
        <v>255</v>
      </c>
      <c r="S16" s="264" t="s">
        <v>542</v>
      </c>
      <c r="T16" s="264" t="s">
        <v>1321</v>
      </c>
      <c r="U16" s="264" t="s">
        <v>1545</v>
      </c>
      <c r="V16" s="63">
        <v>43116</v>
      </c>
      <c r="W16" s="101">
        <v>8</v>
      </c>
      <c r="X16" s="101">
        <v>1</v>
      </c>
      <c r="Y16" s="67" t="s">
        <v>256</v>
      </c>
      <c r="Z16" s="63">
        <v>13359</v>
      </c>
      <c r="AA16" s="62">
        <f t="shared" si="1"/>
        <v>81</v>
      </c>
      <c r="AB16" s="62" t="s">
        <v>218</v>
      </c>
      <c r="AC16" s="63">
        <v>43116</v>
      </c>
      <c r="AD16" s="62"/>
      <c r="AE16" s="62">
        <v>4</v>
      </c>
      <c r="AF16" s="62">
        <v>2</v>
      </c>
      <c r="AG16" s="62">
        <v>5</v>
      </c>
      <c r="AH16" s="62">
        <v>1</v>
      </c>
      <c r="AI16" s="63">
        <v>43118</v>
      </c>
      <c r="AJ16" s="62"/>
      <c r="AK16" s="83" t="s">
        <v>257</v>
      </c>
      <c r="AL16" s="63"/>
      <c r="AM16" s="331">
        <v>2</v>
      </c>
      <c r="AN16" s="331"/>
      <c r="AO16" s="331"/>
      <c r="AP16" s="331">
        <f t="shared" si="0"/>
        <v>0</v>
      </c>
      <c r="AQ16" s="332"/>
      <c r="AR16" s="333"/>
      <c r="AS16" s="332"/>
      <c r="AT16" s="332"/>
      <c r="AU16" s="334"/>
      <c r="AV16" s="372"/>
    </row>
    <row r="17" spans="1:48" s="136" customFormat="1" ht="11.25">
      <c r="A17" s="78">
        <v>2018</v>
      </c>
      <c r="B17" s="78" t="s">
        <v>204</v>
      </c>
      <c r="C17" s="79">
        <v>43131</v>
      </c>
      <c r="D17" s="79" t="s">
        <v>205</v>
      </c>
      <c r="E17" s="80" t="s">
        <v>206</v>
      </c>
      <c r="F17" s="78" t="s">
        <v>207</v>
      </c>
      <c r="G17" s="78" t="s">
        <v>208</v>
      </c>
      <c r="H17" s="78" t="s">
        <v>209</v>
      </c>
      <c r="I17" s="78" t="s">
        <v>210</v>
      </c>
      <c r="J17" s="78" t="s">
        <v>5306</v>
      </c>
      <c r="K17" s="78" t="s">
        <v>211</v>
      </c>
      <c r="L17" s="78" t="s">
        <v>211</v>
      </c>
      <c r="M17" s="78" t="s">
        <v>211</v>
      </c>
      <c r="N17" s="78" t="s">
        <v>211</v>
      </c>
      <c r="O17" s="78" t="s">
        <v>212</v>
      </c>
      <c r="P17" s="78" t="s">
        <v>213</v>
      </c>
      <c r="Q17" s="81" t="s">
        <v>214</v>
      </c>
      <c r="R17" s="78" t="s">
        <v>258</v>
      </c>
      <c r="S17" s="264" t="s">
        <v>1053</v>
      </c>
      <c r="T17" s="264" t="s">
        <v>1322</v>
      </c>
      <c r="U17" s="264" t="s">
        <v>1546</v>
      </c>
      <c r="V17" s="63">
        <v>43116</v>
      </c>
      <c r="W17" s="101">
        <v>11</v>
      </c>
      <c r="X17" s="101">
        <v>1</v>
      </c>
      <c r="Y17" s="67" t="s">
        <v>259</v>
      </c>
      <c r="Z17" s="63">
        <v>17387</v>
      </c>
      <c r="AA17" s="62">
        <f t="shared" si="1"/>
        <v>70</v>
      </c>
      <c r="AB17" s="62" t="s">
        <v>218</v>
      </c>
      <c r="AC17" s="63">
        <v>43131</v>
      </c>
      <c r="AD17" s="62"/>
      <c r="AE17" s="62">
        <v>4</v>
      </c>
      <c r="AF17" s="62">
        <v>2</v>
      </c>
      <c r="AG17" s="62">
        <v>6</v>
      </c>
      <c r="AH17" s="62"/>
      <c r="AI17" s="63"/>
      <c r="AJ17" s="62"/>
      <c r="AK17" s="83"/>
      <c r="AL17" s="63"/>
      <c r="AM17" s="331">
        <v>2</v>
      </c>
      <c r="AN17" s="331"/>
      <c r="AO17" s="331"/>
      <c r="AP17" s="331">
        <f t="shared" si="0"/>
        <v>0</v>
      </c>
      <c r="AQ17" s="332"/>
      <c r="AR17" s="333"/>
      <c r="AS17" s="332"/>
      <c r="AT17" s="332"/>
      <c r="AU17" s="333"/>
      <c r="AV17" s="373"/>
    </row>
    <row r="18" spans="1:48" s="136" customFormat="1" ht="11.25">
      <c r="A18" s="78">
        <v>2018</v>
      </c>
      <c r="B18" s="78" t="s">
        <v>204</v>
      </c>
      <c r="C18" s="79">
        <v>43131</v>
      </c>
      <c r="D18" s="79" t="s">
        <v>205</v>
      </c>
      <c r="E18" s="80" t="s">
        <v>206</v>
      </c>
      <c r="F18" s="78" t="s">
        <v>207</v>
      </c>
      <c r="G18" s="78" t="s">
        <v>208</v>
      </c>
      <c r="H18" s="78" t="s">
        <v>209</v>
      </c>
      <c r="I18" s="78" t="s">
        <v>210</v>
      </c>
      <c r="J18" s="78" t="s">
        <v>5306</v>
      </c>
      <c r="K18" s="78" t="s">
        <v>211</v>
      </c>
      <c r="L18" s="78" t="s">
        <v>211</v>
      </c>
      <c r="M18" s="78" t="s">
        <v>211</v>
      </c>
      <c r="N18" s="78" t="s">
        <v>211</v>
      </c>
      <c r="O18" s="78" t="s">
        <v>212</v>
      </c>
      <c r="P18" s="78" t="s">
        <v>213</v>
      </c>
      <c r="Q18" s="81" t="s">
        <v>214</v>
      </c>
      <c r="R18" s="78" t="s">
        <v>260</v>
      </c>
      <c r="S18" s="264" t="s">
        <v>1054</v>
      </c>
      <c r="T18" s="264" t="s">
        <v>1323</v>
      </c>
      <c r="U18" s="264" t="s">
        <v>1374</v>
      </c>
      <c r="V18" s="63">
        <v>43117</v>
      </c>
      <c r="W18" s="101">
        <v>8</v>
      </c>
      <c r="X18" s="101">
        <v>1</v>
      </c>
      <c r="Y18" s="67" t="s">
        <v>261</v>
      </c>
      <c r="Z18" s="63">
        <v>13123</v>
      </c>
      <c r="AA18" s="62">
        <f t="shared" si="1"/>
        <v>82</v>
      </c>
      <c r="AB18" s="62" t="s">
        <v>218</v>
      </c>
      <c r="AC18" s="63">
        <v>43123</v>
      </c>
      <c r="AD18" s="62"/>
      <c r="AE18" s="101">
        <v>1</v>
      </c>
      <c r="AF18" s="62">
        <v>1</v>
      </c>
      <c r="AG18" s="62">
        <v>1</v>
      </c>
      <c r="AH18" s="62">
        <v>1</v>
      </c>
      <c r="AI18" s="63">
        <v>43123</v>
      </c>
      <c r="AJ18" s="62"/>
      <c r="AK18" s="83"/>
      <c r="AL18" s="63"/>
      <c r="AM18" s="331">
        <v>2</v>
      </c>
      <c r="AN18" s="331"/>
      <c r="AO18" s="331"/>
      <c r="AP18" s="331">
        <f t="shared" si="0"/>
        <v>0</v>
      </c>
      <c r="AQ18" s="332"/>
      <c r="AR18" s="333"/>
      <c r="AS18" s="332"/>
      <c r="AT18" s="332"/>
      <c r="AU18" s="334"/>
      <c r="AV18" s="372"/>
    </row>
    <row r="19" spans="1:48" s="136" customFormat="1" ht="11.25">
      <c r="A19" s="78">
        <v>2018</v>
      </c>
      <c r="B19" s="78" t="s">
        <v>204</v>
      </c>
      <c r="C19" s="79">
        <v>43131</v>
      </c>
      <c r="D19" s="79" t="s">
        <v>205</v>
      </c>
      <c r="E19" s="80" t="s">
        <v>206</v>
      </c>
      <c r="F19" s="78" t="s">
        <v>207</v>
      </c>
      <c r="G19" s="78" t="s">
        <v>208</v>
      </c>
      <c r="H19" s="78" t="s">
        <v>209</v>
      </c>
      <c r="I19" s="78" t="s">
        <v>210</v>
      </c>
      <c r="J19" s="78" t="s">
        <v>5306</v>
      </c>
      <c r="K19" s="78" t="s">
        <v>211</v>
      </c>
      <c r="L19" s="78" t="s">
        <v>211</v>
      </c>
      <c r="M19" s="78" t="s">
        <v>211</v>
      </c>
      <c r="N19" s="78" t="s">
        <v>211</v>
      </c>
      <c r="O19" s="78" t="s">
        <v>212</v>
      </c>
      <c r="P19" s="78" t="s">
        <v>213</v>
      </c>
      <c r="Q19" s="81" t="s">
        <v>214</v>
      </c>
      <c r="R19" s="78" t="s">
        <v>262</v>
      </c>
      <c r="S19" s="264" t="s">
        <v>1055</v>
      </c>
      <c r="T19" s="264" t="s">
        <v>982</v>
      </c>
      <c r="U19" s="264" t="s">
        <v>1444</v>
      </c>
      <c r="V19" s="63">
        <v>43117</v>
      </c>
      <c r="W19" s="101">
        <v>8</v>
      </c>
      <c r="X19" s="101">
        <v>1</v>
      </c>
      <c r="Y19" s="67" t="s">
        <v>263</v>
      </c>
      <c r="Z19" s="63">
        <v>21164</v>
      </c>
      <c r="AA19" s="62">
        <f t="shared" si="1"/>
        <v>60</v>
      </c>
      <c r="AB19" s="62" t="s">
        <v>220</v>
      </c>
      <c r="AC19" s="63">
        <v>43117</v>
      </c>
      <c r="AD19" s="62"/>
      <c r="AE19" s="101">
        <v>1</v>
      </c>
      <c r="AF19" s="62">
        <v>1</v>
      </c>
      <c r="AG19" s="62">
        <v>1</v>
      </c>
      <c r="AH19" s="62">
        <v>1</v>
      </c>
      <c r="AI19" s="63">
        <v>43118</v>
      </c>
      <c r="AJ19" s="62"/>
      <c r="AK19" s="83"/>
      <c r="AL19" s="63"/>
      <c r="AM19" s="331">
        <v>2</v>
      </c>
      <c r="AN19" s="331"/>
      <c r="AO19" s="331"/>
      <c r="AP19" s="331">
        <f t="shared" si="0"/>
        <v>0</v>
      </c>
      <c r="AQ19" s="332"/>
      <c r="AR19" s="333"/>
      <c r="AS19" s="332"/>
      <c r="AT19" s="332"/>
      <c r="AU19" s="334"/>
      <c r="AV19" s="372"/>
    </row>
    <row r="20" spans="1:48" s="136" customFormat="1" ht="11.25">
      <c r="A20" s="78">
        <v>2018</v>
      </c>
      <c r="B20" s="78" t="s">
        <v>204</v>
      </c>
      <c r="C20" s="79">
        <v>43131</v>
      </c>
      <c r="D20" s="79" t="s">
        <v>205</v>
      </c>
      <c r="E20" s="80" t="s">
        <v>206</v>
      </c>
      <c r="F20" s="78" t="s">
        <v>207</v>
      </c>
      <c r="G20" s="78" t="s">
        <v>208</v>
      </c>
      <c r="H20" s="78" t="s">
        <v>209</v>
      </c>
      <c r="I20" s="78" t="s">
        <v>210</v>
      </c>
      <c r="J20" s="78" t="s">
        <v>5306</v>
      </c>
      <c r="K20" s="78" t="s">
        <v>211</v>
      </c>
      <c r="L20" s="78" t="s">
        <v>211</v>
      </c>
      <c r="M20" s="78" t="s">
        <v>211</v>
      </c>
      <c r="N20" s="78" t="s">
        <v>211</v>
      </c>
      <c r="O20" s="78" t="s">
        <v>212</v>
      </c>
      <c r="P20" s="78" t="s">
        <v>213</v>
      </c>
      <c r="Q20" s="81" t="s">
        <v>214</v>
      </c>
      <c r="R20" s="78" t="s">
        <v>264</v>
      </c>
      <c r="S20" s="264" t="s">
        <v>1056</v>
      </c>
      <c r="T20" s="264" t="s">
        <v>1038</v>
      </c>
      <c r="U20" s="264" t="s">
        <v>1547</v>
      </c>
      <c r="V20" s="63">
        <v>43119</v>
      </c>
      <c r="W20" s="101">
        <v>8</v>
      </c>
      <c r="X20" s="101">
        <v>5</v>
      </c>
      <c r="Y20" s="67" t="s">
        <v>219</v>
      </c>
      <c r="Z20" s="67" t="s">
        <v>219</v>
      </c>
      <c r="AA20" s="62">
        <v>65</v>
      </c>
      <c r="AB20" s="62" t="s">
        <v>220</v>
      </c>
      <c r="AC20" s="63">
        <v>43122</v>
      </c>
      <c r="AD20" s="62"/>
      <c r="AE20" s="101">
        <v>1</v>
      </c>
      <c r="AF20" s="62">
        <v>1</v>
      </c>
      <c r="AG20" s="62">
        <v>5</v>
      </c>
      <c r="AH20" s="62">
        <v>1</v>
      </c>
      <c r="AI20" s="63">
        <v>43125</v>
      </c>
      <c r="AJ20" s="62"/>
      <c r="AK20" s="83"/>
      <c r="AL20" s="63"/>
      <c r="AM20" s="331">
        <v>1</v>
      </c>
      <c r="AN20" s="331"/>
      <c r="AO20" s="331"/>
      <c r="AP20" s="331">
        <f>+COUNTIF(AM20:AO20,1)</f>
        <v>1</v>
      </c>
      <c r="AQ20" s="332"/>
      <c r="AR20" s="333"/>
      <c r="AS20" s="332"/>
      <c r="AT20" s="332"/>
      <c r="AU20" s="334"/>
      <c r="AV20" s="372"/>
    </row>
    <row r="21" spans="1:48" s="136" customFormat="1" ht="11.25">
      <c r="A21" s="78">
        <v>2018</v>
      </c>
      <c r="B21" s="78" t="s">
        <v>204</v>
      </c>
      <c r="C21" s="79">
        <v>43131</v>
      </c>
      <c r="D21" s="79" t="s">
        <v>205</v>
      </c>
      <c r="E21" s="80" t="s">
        <v>206</v>
      </c>
      <c r="F21" s="78" t="s">
        <v>207</v>
      </c>
      <c r="G21" s="78" t="s">
        <v>208</v>
      </c>
      <c r="H21" s="78" t="s">
        <v>209</v>
      </c>
      <c r="I21" s="78" t="s">
        <v>210</v>
      </c>
      <c r="J21" s="78" t="s">
        <v>5306</v>
      </c>
      <c r="K21" s="78" t="s">
        <v>211</v>
      </c>
      <c r="L21" s="78" t="s">
        <v>211</v>
      </c>
      <c r="M21" s="78" t="s">
        <v>211</v>
      </c>
      <c r="N21" s="78" t="s">
        <v>211</v>
      </c>
      <c r="O21" s="78" t="s">
        <v>212</v>
      </c>
      <c r="P21" s="78" t="s">
        <v>213</v>
      </c>
      <c r="Q21" s="81" t="s">
        <v>214</v>
      </c>
      <c r="R21" s="78" t="s">
        <v>265</v>
      </c>
      <c r="S21" s="264" t="s">
        <v>1057</v>
      </c>
      <c r="T21" s="264" t="s">
        <v>1324</v>
      </c>
      <c r="U21" s="264" t="s">
        <v>1548</v>
      </c>
      <c r="V21" s="63">
        <v>43125</v>
      </c>
      <c r="W21" s="101">
        <v>8</v>
      </c>
      <c r="X21" s="101">
        <v>1</v>
      </c>
      <c r="Y21" s="67" t="s">
        <v>266</v>
      </c>
      <c r="Z21" s="63">
        <v>9030</v>
      </c>
      <c r="AA21" s="62">
        <f t="shared" ref="AA21:AA42" si="2">DATEDIF(Z21,C21,"Y")</f>
        <v>93</v>
      </c>
      <c r="AB21" s="62" t="s">
        <v>220</v>
      </c>
      <c r="AC21" s="63">
        <v>43126</v>
      </c>
      <c r="AD21" s="62"/>
      <c r="AE21" s="62">
        <v>4</v>
      </c>
      <c r="AF21" s="62">
        <v>2</v>
      </c>
      <c r="AG21" s="62">
        <v>5</v>
      </c>
      <c r="AH21" s="62">
        <v>1</v>
      </c>
      <c r="AI21" s="63">
        <v>43127</v>
      </c>
      <c r="AJ21" s="62"/>
      <c r="AK21" s="83" t="s">
        <v>267</v>
      </c>
      <c r="AL21" s="63"/>
      <c r="AM21" s="331">
        <v>2</v>
      </c>
      <c r="AN21" s="331"/>
      <c r="AO21" s="331"/>
      <c r="AP21" s="331">
        <f t="shared" si="0"/>
        <v>0</v>
      </c>
      <c r="AQ21" s="332"/>
      <c r="AR21" s="333"/>
      <c r="AS21" s="332"/>
      <c r="AT21" s="332"/>
      <c r="AU21" s="334"/>
      <c r="AV21" s="372"/>
    </row>
    <row r="22" spans="1:48" s="136" customFormat="1" ht="11.25">
      <c r="A22" s="80">
        <v>2018</v>
      </c>
      <c r="B22" s="78" t="s">
        <v>204</v>
      </c>
      <c r="C22" s="79">
        <v>43159</v>
      </c>
      <c r="D22" s="79" t="s">
        <v>205</v>
      </c>
      <c r="E22" s="80" t="s">
        <v>206</v>
      </c>
      <c r="F22" s="80" t="s">
        <v>207</v>
      </c>
      <c r="G22" s="80" t="s">
        <v>208</v>
      </c>
      <c r="H22" s="80" t="s">
        <v>209</v>
      </c>
      <c r="I22" s="80" t="s">
        <v>210</v>
      </c>
      <c r="J22" s="78" t="s">
        <v>5306</v>
      </c>
      <c r="K22" s="80" t="s">
        <v>211</v>
      </c>
      <c r="L22" s="80" t="s">
        <v>211</v>
      </c>
      <c r="M22" s="80" t="s">
        <v>211</v>
      </c>
      <c r="N22" s="80" t="s">
        <v>211</v>
      </c>
      <c r="O22" s="80" t="s">
        <v>212</v>
      </c>
      <c r="P22" s="80" t="s">
        <v>213</v>
      </c>
      <c r="Q22" s="81" t="s">
        <v>214</v>
      </c>
      <c r="R22" s="80" t="s">
        <v>269</v>
      </c>
      <c r="S22" s="264" t="s">
        <v>1058</v>
      </c>
      <c r="T22" s="264" t="s">
        <v>1325</v>
      </c>
      <c r="U22" s="264" t="s">
        <v>1549</v>
      </c>
      <c r="V22" s="63">
        <v>43150</v>
      </c>
      <c r="W22" s="101">
        <v>11</v>
      </c>
      <c r="X22" s="101">
        <v>1</v>
      </c>
      <c r="Y22" s="67" t="s">
        <v>270</v>
      </c>
      <c r="Z22" s="63">
        <v>17220</v>
      </c>
      <c r="AA22" s="62">
        <f t="shared" si="2"/>
        <v>71</v>
      </c>
      <c r="AB22" s="62" t="s">
        <v>218</v>
      </c>
      <c r="AC22" s="63">
        <v>43150</v>
      </c>
      <c r="AD22" s="62"/>
      <c r="AE22" s="101">
        <v>1</v>
      </c>
      <c r="AF22" s="62">
        <v>1</v>
      </c>
      <c r="AG22" s="62">
        <v>1</v>
      </c>
      <c r="AH22" s="62">
        <v>1</v>
      </c>
      <c r="AI22" s="63">
        <v>43151</v>
      </c>
      <c r="AJ22" s="62"/>
      <c r="AK22" s="83" t="s">
        <v>221</v>
      </c>
      <c r="AL22" s="63">
        <v>43151</v>
      </c>
      <c r="AM22" s="331">
        <v>2</v>
      </c>
      <c r="AN22" s="331"/>
      <c r="AO22" s="331"/>
      <c r="AP22" s="331">
        <f t="shared" si="0"/>
        <v>0</v>
      </c>
      <c r="AQ22" s="332"/>
      <c r="AR22" s="333"/>
      <c r="AS22" s="332"/>
      <c r="AT22" s="332"/>
      <c r="AU22" s="333"/>
      <c r="AV22" s="373"/>
    </row>
    <row r="23" spans="1:48" s="136" customFormat="1" ht="11.25">
      <c r="A23" s="80">
        <v>2018</v>
      </c>
      <c r="B23" s="78" t="s">
        <v>204</v>
      </c>
      <c r="C23" s="79">
        <v>43159</v>
      </c>
      <c r="D23" s="79" t="s">
        <v>205</v>
      </c>
      <c r="E23" s="80" t="s">
        <v>206</v>
      </c>
      <c r="F23" s="80" t="s">
        <v>207</v>
      </c>
      <c r="G23" s="80" t="s">
        <v>208</v>
      </c>
      <c r="H23" s="80" t="s">
        <v>209</v>
      </c>
      <c r="I23" s="80" t="s">
        <v>210</v>
      </c>
      <c r="J23" s="78" t="s">
        <v>5306</v>
      </c>
      <c r="K23" s="80" t="s">
        <v>211</v>
      </c>
      <c r="L23" s="80" t="s">
        <v>211</v>
      </c>
      <c r="M23" s="80" t="s">
        <v>211</v>
      </c>
      <c r="N23" s="80" t="s">
        <v>211</v>
      </c>
      <c r="O23" s="80" t="s">
        <v>212</v>
      </c>
      <c r="P23" s="80" t="s">
        <v>213</v>
      </c>
      <c r="Q23" s="81" t="s">
        <v>214</v>
      </c>
      <c r="R23" s="80" t="s">
        <v>271</v>
      </c>
      <c r="S23" s="264" t="s">
        <v>1059</v>
      </c>
      <c r="T23" s="264" t="s">
        <v>1326</v>
      </c>
      <c r="U23" s="264" t="s">
        <v>1550</v>
      </c>
      <c r="V23" s="63">
        <v>43146</v>
      </c>
      <c r="W23" s="101">
        <v>8</v>
      </c>
      <c r="X23" s="101">
        <v>1</v>
      </c>
      <c r="Y23" s="67" t="s">
        <v>272</v>
      </c>
      <c r="Z23" s="63">
        <v>15236</v>
      </c>
      <c r="AA23" s="62">
        <f t="shared" si="2"/>
        <v>76</v>
      </c>
      <c r="AB23" s="62" t="s">
        <v>220</v>
      </c>
      <c r="AC23" s="63">
        <v>43146</v>
      </c>
      <c r="AD23" s="62"/>
      <c r="AE23" s="62">
        <v>4</v>
      </c>
      <c r="AF23" s="62">
        <v>2</v>
      </c>
      <c r="AG23" s="62">
        <v>5</v>
      </c>
      <c r="AH23" s="62">
        <v>1</v>
      </c>
      <c r="AI23" s="63">
        <v>43165</v>
      </c>
      <c r="AJ23" s="62"/>
      <c r="AK23" s="83" t="s">
        <v>273</v>
      </c>
      <c r="AL23" s="63">
        <v>43165</v>
      </c>
      <c r="AM23" s="331">
        <v>2</v>
      </c>
      <c r="AN23" s="331"/>
      <c r="AO23" s="331"/>
      <c r="AP23" s="331">
        <f t="shared" si="0"/>
        <v>0</v>
      </c>
      <c r="AQ23" s="332"/>
      <c r="AR23" s="333"/>
      <c r="AS23" s="332"/>
      <c r="AT23" s="332"/>
      <c r="AU23" s="334"/>
      <c r="AV23" s="372"/>
    </row>
    <row r="24" spans="1:48" s="136" customFormat="1" ht="11.25">
      <c r="A24" s="80">
        <v>2018</v>
      </c>
      <c r="B24" s="78" t="s">
        <v>204</v>
      </c>
      <c r="C24" s="79">
        <v>43159</v>
      </c>
      <c r="D24" s="79" t="s">
        <v>205</v>
      </c>
      <c r="E24" s="80" t="s">
        <v>206</v>
      </c>
      <c r="F24" s="80" t="s">
        <v>207</v>
      </c>
      <c r="G24" s="80" t="s">
        <v>208</v>
      </c>
      <c r="H24" s="80" t="s">
        <v>209</v>
      </c>
      <c r="I24" s="80" t="s">
        <v>210</v>
      </c>
      <c r="J24" s="78" t="s">
        <v>5306</v>
      </c>
      <c r="K24" s="80" t="s">
        <v>211</v>
      </c>
      <c r="L24" s="80" t="s">
        <v>211</v>
      </c>
      <c r="M24" s="80" t="s">
        <v>211</v>
      </c>
      <c r="N24" s="80" t="s">
        <v>211</v>
      </c>
      <c r="O24" s="80" t="s">
        <v>212</v>
      </c>
      <c r="P24" s="80" t="s">
        <v>213</v>
      </c>
      <c r="Q24" s="81" t="s">
        <v>214</v>
      </c>
      <c r="R24" s="80" t="s">
        <v>274</v>
      </c>
      <c r="S24" s="264" t="s">
        <v>1060</v>
      </c>
      <c r="T24" s="264" t="s">
        <v>1327</v>
      </c>
      <c r="U24" s="264" t="s">
        <v>1551</v>
      </c>
      <c r="V24" s="63">
        <v>43132</v>
      </c>
      <c r="W24" s="101">
        <v>9</v>
      </c>
      <c r="X24" s="101">
        <v>1</v>
      </c>
      <c r="Y24" s="67" t="s">
        <v>275</v>
      </c>
      <c r="Z24" s="63">
        <v>17184</v>
      </c>
      <c r="AA24" s="62">
        <f t="shared" si="2"/>
        <v>71</v>
      </c>
      <c r="AB24" s="62" t="s">
        <v>218</v>
      </c>
      <c r="AC24" s="63">
        <v>43159</v>
      </c>
      <c r="AD24" s="62"/>
      <c r="AE24" s="101">
        <v>1</v>
      </c>
      <c r="AF24" s="62">
        <v>1</v>
      </c>
      <c r="AG24" s="62">
        <v>6</v>
      </c>
      <c r="AH24" s="62"/>
      <c r="AI24" s="63"/>
      <c r="AJ24" s="62"/>
      <c r="AK24" s="83"/>
      <c r="AL24" s="63"/>
      <c r="AM24" s="331">
        <v>2</v>
      </c>
      <c r="AN24" s="331"/>
      <c r="AO24" s="331"/>
      <c r="AP24" s="331">
        <f t="shared" si="0"/>
        <v>0</v>
      </c>
      <c r="AQ24" s="332"/>
      <c r="AR24" s="333"/>
      <c r="AS24" s="332"/>
      <c r="AT24" s="332"/>
      <c r="AU24" s="333"/>
      <c r="AV24" s="373"/>
    </row>
    <row r="25" spans="1:48" s="136" customFormat="1" ht="11.25">
      <c r="A25" s="80">
        <v>2018</v>
      </c>
      <c r="B25" s="78" t="s">
        <v>204</v>
      </c>
      <c r="C25" s="79">
        <v>43159</v>
      </c>
      <c r="D25" s="79" t="s">
        <v>205</v>
      </c>
      <c r="E25" s="80" t="s">
        <v>206</v>
      </c>
      <c r="F25" s="80" t="s">
        <v>207</v>
      </c>
      <c r="G25" s="80" t="s">
        <v>208</v>
      </c>
      <c r="H25" s="80" t="s">
        <v>209</v>
      </c>
      <c r="I25" s="80" t="s">
        <v>210</v>
      </c>
      <c r="J25" s="78" t="s">
        <v>5306</v>
      </c>
      <c r="K25" s="80" t="s">
        <v>211</v>
      </c>
      <c r="L25" s="80" t="s">
        <v>211</v>
      </c>
      <c r="M25" s="80" t="s">
        <v>211</v>
      </c>
      <c r="N25" s="80" t="s">
        <v>211</v>
      </c>
      <c r="O25" s="80" t="s">
        <v>212</v>
      </c>
      <c r="P25" s="80" t="s">
        <v>213</v>
      </c>
      <c r="Q25" s="81" t="s">
        <v>214</v>
      </c>
      <c r="R25" s="80" t="s">
        <v>276</v>
      </c>
      <c r="S25" s="264" t="s">
        <v>1061</v>
      </c>
      <c r="T25" s="264" t="s">
        <v>1328</v>
      </c>
      <c r="U25" s="264" t="s">
        <v>1552</v>
      </c>
      <c r="V25" s="63">
        <v>43132</v>
      </c>
      <c r="W25" s="101">
        <v>8</v>
      </c>
      <c r="X25" s="101">
        <v>1</v>
      </c>
      <c r="Y25" s="67" t="s">
        <v>277</v>
      </c>
      <c r="Z25" s="63">
        <v>15185</v>
      </c>
      <c r="AA25" s="62">
        <f t="shared" si="2"/>
        <v>76</v>
      </c>
      <c r="AB25" s="62" t="s">
        <v>218</v>
      </c>
      <c r="AC25" s="63">
        <v>43132</v>
      </c>
      <c r="AD25" s="62"/>
      <c r="AE25" s="62">
        <v>4</v>
      </c>
      <c r="AF25" s="62">
        <v>2</v>
      </c>
      <c r="AG25" s="62">
        <v>6</v>
      </c>
      <c r="AH25" s="62"/>
      <c r="AI25" s="63"/>
      <c r="AJ25" s="62"/>
      <c r="AK25" s="83"/>
      <c r="AL25" s="63"/>
      <c r="AM25" s="331">
        <v>2</v>
      </c>
      <c r="AN25" s="331"/>
      <c r="AO25" s="331"/>
      <c r="AP25" s="331">
        <f t="shared" si="0"/>
        <v>0</v>
      </c>
      <c r="AQ25" s="332"/>
      <c r="AR25" s="333"/>
      <c r="AS25" s="332"/>
      <c r="AT25" s="332"/>
      <c r="AU25" s="334"/>
      <c r="AV25" s="372"/>
    </row>
    <row r="26" spans="1:48" s="136" customFormat="1" ht="11.25">
      <c r="A26" s="80">
        <v>2018</v>
      </c>
      <c r="B26" s="78" t="s">
        <v>204</v>
      </c>
      <c r="C26" s="79">
        <v>43159</v>
      </c>
      <c r="D26" s="79" t="s">
        <v>205</v>
      </c>
      <c r="E26" s="80" t="s">
        <v>206</v>
      </c>
      <c r="F26" s="80" t="s">
        <v>207</v>
      </c>
      <c r="G26" s="80" t="s">
        <v>208</v>
      </c>
      <c r="H26" s="80" t="s">
        <v>209</v>
      </c>
      <c r="I26" s="80" t="s">
        <v>210</v>
      </c>
      <c r="J26" s="78" t="s">
        <v>5306</v>
      </c>
      <c r="K26" s="80" t="s">
        <v>211</v>
      </c>
      <c r="L26" s="80" t="s">
        <v>211</v>
      </c>
      <c r="M26" s="80" t="s">
        <v>211</v>
      </c>
      <c r="N26" s="80" t="s">
        <v>211</v>
      </c>
      <c r="O26" s="80" t="s">
        <v>212</v>
      </c>
      <c r="P26" s="80" t="s">
        <v>213</v>
      </c>
      <c r="Q26" s="81" t="s">
        <v>214</v>
      </c>
      <c r="R26" s="80" t="s">
        <v>278</v>
      </c>
      <c r="S26" s="264" t="s">
        <v>1062</v>
      </c>
      <c r="T26" s="264" t="s">
        <v>1329</v>
      </c>
      <c r="U26" s="264" t="s">
        <v>1553</v>
      </c>
      <c r="V26" s="63">
        <v>43132</v>
      </c>
      <c r="W26" s="101">
        <v>8</v>
      </c>
      <c r="X26" s="101">
        <v>1</v>
      </c>
      <c r="Y26" s="67" t="s">
        <v>279</v>
      </c>
      <c r="Z26" s="63">
        <v>13651</v>
      </c>
      <c r="AA26" s="62">
        <f t="shared" si="2"/>
        <v>80</v>
      </c>
      <c r="AB26" s="62" t="s">
        <v>218</v>
      </c>
      <c r="AC26" s="63">
        <v>43132</v>
      </c>
      <c r="AD26" s="62"/>
      <c r="AE26" s="62">
        <v>4</v>
      </c>
      <c r="AF26" s="62">
        <v>2</v>
      </c>
      <c r="AG26" s="62">
        <v>5</v>
      </c>
      <c r="AH26" s="62">
        <v>1</v>
      </c>
      <c r="AI26" s="63">
        <v>43160</v>
      </c>
      <c r="AJ26" s="62"/>
      <c r="AK26" s="83" t="s">
        <v>280</v>
      </c>
      <c r="AL26" s="63"/>
      <c r="AM26" s="331">
        <v>2</v>
      </c>
      <c r="AN26" s="331"/>
      <c r="AO26" s="331"/>
      <c r="AP26" s="331">
        <f t="shared" si="0"/>
        <v>0</v>
      </c>
      <c r="AQ26" s="332"/>
      <c r="AR26" s="333"/>
      <c r="AS26" s="332"/>
      <c r="AT26" s="332"/>
      <c r="AU26" s="334"/>
      <c r="AV26" s="372"/>
    </row>
    <row r="27" spans="1:48" s="136" customFormat="1" ht="11.25">
      <c r="A27" s="80">
        <v>2018</v>
      </c>
      <c r="B27" s="78" t="s">
        <v>204</v>
      </c>
      <c r="C27" s="79">
        <v>43159</v>
      </c>
      <c r="D27" s="79" t="s">
        <v>205</v>
      </c>
      <c r="E27" s="80" t="s">
        <v>206</v>
      </c>
      <c r="F27" s="80" t="s">
        <v>207</v>
      </c>
      <c r="G27" s="80" t="s">
        <v>208</v>
      </c>
      <c r="H27" s="80" t="s">
        <v>209</v>
      </c>
      <c r="I27" s="80" t="s">
        <v>210</v>
      </c>
      <c r="J27" s="78" t="s">
        <v>5306</v>
      </c>
      <c r="K27" s="80" t="s">
        <v>211</v>
      </c>
      <c r="L27" s="80" t="s">
        <v>211</v>
      </c>
      <c r="M27" s="80" t="s">
        <v>211</v>
      </c>
      <c r="N27" s="80" t="s">
        <v>211</v>
      </c>
      <c r="O27" s="80" t="s">
        <v>212</v>
      </c>
      <c r="P27" s="80" t="s">
        <v>213</v>
      </c>
      <c r="Q27" s="81" t="s">
        <v>214</v>
      </c>
      <c r="R27" s="80" t="s">
        <v>281</v>
      </c>
      <c r="S27" s="264" t="s">
        <v>1063</v>
      </c>
      <c r="T27" s="264" t="s">
        <v>1330</v>
      </c>
      <c r="U27" s="264" t="s">
        <v>1390</v>
      </c>
      <c r="V27" s="63">
        <v>43137</v>
      </c>
      <c r="W27" s="101">
        <v>8</v>
      </c>
      <c r="X27" s="101">
        <v>1</v>
      </c>
      <c r="Y27" s="67" t="s">
        <v>282</v>
      </c>
      <c r="Z27" s="63">
        <v>20996</v>
      </c>
      <c r="AA27" s="62">
        <f t="shared" si="2"/>
        <v>60</v>
      </c>
      <c r="AB27" s="62" t="s">
        <v>220</v>
      </c>
      <c r="AC27" s="63">
        <v>43137</v>
      </c>
      <c r="AD27" s="62"/>
      <c r="AE27" s="62">
        <v>4</v>
      </c>
      <c r="AF27" s="62">
        <v>1</v>
      </c>
      <c r="AG27" s="62">
        <v>5</v>
      </c>
      <c r="AH27" s="62">
        <v>1</v>
      </c>
      <c r="AI27" s="63">
        <v>43138</v>
      </c>
      <c r="AJ27" s="62"/>
      <c r="AK27" s="83"/>
      <c r="AL27" s="63"/>
      <c r="AM27" s="331">
        <v>2</v>
      </c>
      <c r="AN27" s="331"/>
      <c r="AO27" s="331"/>
      <c r="AP27" s="331">
        <f t="shared" si="0"/>
        <v>0</v>
      </c>
      <c r="AQ27" s="332"/>
      <c r="AR27" s="333"/>
      <c r="AS27" s="332"/>
      <c r="AT27" s="332"/>
      <c r="AU27" s="334"/>
      <c r="AV27" s="372"/>
    </row>
    <row r="28" spans="1:48" s="136" customFormat="1" ht="11.25">
      <c r="A28" s="80">
        <v>2018</v>
      </c>
      <c r="B28" s="78" t="s">
        <v>204</v>
      </c>
      <c r="C28" s="79">
        <v>43159</v>
      </c>
      <c r="D28" s="79" t="s">
        <v>205</v>
      </c>
      <c r="E28" s="80" t="s">
        <v>206</v>
      </c>
      <c r="F28" s="80" t="s">
        <v>207</v>
      </c>
      <c r="G28" s="80" t="s">
        <v>208</v>
      </c>
      <c r="H28" s="80" t="s">
        <v>209</v>
      </c>
      <c r="I28" s="80" t="s">
        <v>210</v>
      </c>
      <c r="J28" s="78" t="s">
        <v>5306</v>
      </c>
      <c r="K28" s="80" t="s">
        <v>211</v>
      </c>
      <c r="L28" s="80" t="s">
        <v>211</v>
      </c>
      <c r="M28" s="80" t="s">
        <v>211</v>
      </c>
      <c r="N28" s="80" t="s">
        <v>211</v>
      </c>
      <c r="O28" s="80" t="s">
        <v>212</v>
      </c>
      <c r="P28" s="80" t="s">
        <v>213</v>
      </c>
      <c r="Q28" s="81" t="s">
        <v>214</v>
      </c>
      <c r="R28" s="80" t="s">
        <v>283</v>
      </c>
      <c r="S28" s="264" t="s">
        <v>861</v>
      </c>
      <c r="T28" s="264" t="s">
        <v>1331</v>
      </c>
      <c r="U28" s="264" t="s">
        <v>1554</v>
      </c>
      <c r="V28" s="63">
        <v>43137</v>
      </c>
      <c r="W28" s="101">
        <v>8</v>
      </c>
      <c r="X28" s="101">
        <v>1</v>
      </c>
      <c r="Y28" s="67" t="s">
        <v>284</v>
      </c>
      <c r="Z28" s="63">
        <v>18796</v>
      </c>
      <c r="AA28" s="62">
        <f t="shared" si="2"/>
        <v>66</v>
      </c>
      <c r="AB28" s="62" t="s">
        <v>220</v>
      </c>
      <c r="AC28" s="63">
        <v>43137</v>
      </c>
      <c r="AD28" s="62"/>
      <c r="AE28" s="62">
        <v>4</v>
      </c>
      <c r="AF28" s="62">
        <v>2</v>
      </c>
      <c r="AG28" s="62">
        <v>5</v>
      </c>
      <c r="AH28" s="62">
        <v>1</v>
      </c>
      <c r="AI28" s="63">
        <v>43140</v>
      </c>
      <c r="AJ28" s="62"/>
      <c r="AK28" s="83"/>
      <c r="AL28" s="63"/>
      <c r="AM28" s="331">
        <v>2</v>
      </c>
      <c r="AN28" s="331"/>
      <c r="AO28" s="331"/>
      <c r="AP28" s="331">
        <f t="shared" si="0"/>
        <v>0</v>
      </c>
      <c r="AQ28" s="332"/>
      <c r="AR28" s="333"/>
      <c r="AS28" s="332"/>
      <c r="AT28" s="332"/>
      <c r="AU28" s="334"/>
      <c r="AV28" s="372"/>
    </row>
    <row r="29" spans="1:48" s="136" customFormat="1" ht="11.25">
      <c r="A29" s="80">
        <v>2018</v>
      </c>
      <c r="B29" s="78" t="s">
        <v>204</v>
      </c>
      <c r="C29" s="79">
        <v>43159</v>
      </c>
      <c r="D29" s="79" t="s">
        <v>205</v>
      </c>
      <c r="E29" s="80" t="s">
        <v>206</v>
      </c>
      <c r="F29" s="80" t="s">
        <v>207</v>
      </c>
      <c r="G29" s="80" t="s">
        <v>208</v>
      </c>
      <c r="H29" s="80" t="s">
        <v>209</v>
      </c>
      <c r="I29" s="80" t="s">
        <v>210</v>
      </c>
      <c r="J29" s="78" t="s">
        <v>5306</v>
      </c>
      <c r="K29" s="80" t="s">
        <v>211</v>
      </c>
      <c r="L29" s="80" t="s">
        <v>211</v>
      </c>
      <c r="M29" s="80" t="s">
        <v>211</v>
      </c>
      <c r="N29" s="80" t="s">
        <v>211</v>
      </c>
      <c r="O29" s="80" t="s">
        <v>212</v>
      </c>
      <c r="P29" s="80" t="s">
        <v>213</v>
      </c>
      <c r="Q29" s="81" t="s">
        <v>214</v>
      </c>
      <c r="R29" s="80" t="s">
        <v>285</v>
      </c>
      <c r="S29" s="264" t="s">
        <v>1064</v>
      </c>
      <c r="T29" s="264" t="s">
        <v>1332</v>
      </c>
      <c r="U29" s="264" t="s">
        <v>1555</v>
      </c>
      <c r="V29" s="63">
        <v>43137</v>
      </c>
      <c r="W29" s="101">
        <v>11</v>
      </c>
      <c r="X29" s="101">
        <v>1</v>
      </c>
      <c r="Y29" s="67" t="s">
        <v>286</v>
      </c>
      <c r="Z29" s="63">
        <v>14364</v>
      </c>
      <c r="AA29" s="62">
        <f t="shared" si="2"/>
        <v>78</v>
      </c>
      <c r="AB29" s="62" t="s">
        <v>220</v>
      </c>
      <c r="AC29" s="63">
        <v>43137</v>
      </c>
      <c r="AD29" s="62"/>
      <c r="AE29" s="62">
        <v>4</v>
      </c>
      <c r="AF29" s="62">
        <v>1</v>
      </c>
      <c r="AG29" s="62">
        <v>5</v>
      </c>
      <c r="AH29" s="62">
        <v>1</v>
      </c>
      <c r="AI29" s="63">
        <v>43138</v>
      </c>
      <c r="AJ29" s="62"/>
      <c r="AK29" s="83"/>
      <c r="AL29" s="63"/>
      <c r="AM29" s="331">
        <v>2</v>
      </c>
      <c r="AN29" s="331"/>
      <c r="AO29" s="331"/>
      <c r="AP29" s="331">
        <f t="shared" si="0"/>
        <v>0</v>
      </c>
      <c r="AQ29" s="332"/>
      <c r="AR29" s="333"/>
      <c r="AS29" s="332"/>
      <c r="AT29" s="332"/>
      <c r="AU29" s="333"/>
      <c r="AV29" s="373"/>
    </row>
    <row r="30" spans="1:48" s="136" customFormat="1" ht="11.25">
      <c r="A30" s="80">
        <v>2018</v>
      </c>
      <c r="B30" s="78" t="s">
        <v>204</v>
      </c>
      <c r="C30" s="79">
        <v>43159</v>
      </c>
      <c r="D30" s="79" t="s">
        <v>205</v>
      </c>
      <c r="E30" s="80" t="s">
        <v>206</v>
      </c>
      <c r="F30" s="80" t="s">
        <v>207</v>
      </c>
      <c r="G30" s="80" t="s">
        <v>208</v>
      </c>
      <c r="H30" s="80" t="s">
        <v>209</v>
      </c>
      <c r="I30" s="80" t="s">
        <v>210</v>
      </c>
      <c r="J30" s="78" t="s">
        <v>5306</v>
      </c>
      <c r="K30" s="80" t="s">
        <v>211</v>
      </c>
      <c r="L30" s="80" t="s">
        <v>211</v>
      </c>
      <c r="M30" s="80" t="s">
        <v>211</v>
      </c>
      <c r="N30" s="80" t="s">
        <v>211</v>
      </c>
      <c r="O30" s="80" t="s">
        <v>212</v>
      </c>
      <c r="P30" s="80" t="s">
        <v>213</v>
      </c>
      <c r="Q30" s="81" t="s">
        <v>214</v>
      </c>
      <c r="R30" s="80" t="s">
        <v>287</v>
      </c>
      <c r="S30" s="264" t="s">
        <v>1065</v>
      </c>
      <c r="T30" s="264" t="s">
        <v>1333</v>
      </c>
      <c r="U30" s="264" t="s">
        <v>1556</v>
      </c>
      <c r="V30" s="63">
        <v>43138</v>
      </c>
      <c r="W30" s="101">
        <v>8</v>
      </c>
      <c r="X30" s="101">
        <v>1</v>
      </c>
      <c r="Y30" s="67" t="s">
        <v>288</v>
      </c>
      <c r="Z30" s="63">
        <v>12899</v>
      </c>
      <c r="AA30" s="62">
        <f t="shared" si="2"/>
        <v>82</v>
      </c>
      <c r="AB30" s="62" t="s">
        <v>218</v>
      </c>
      <c r="AC30" s="63">
        <v>43138</v>
      </c>
      <c r="AD30" s="62"/>
      <c r="AE30" s="62">
        <v>4</v>
      </c>
      <c r="AF30" s="62">
        <v>2</v>
      </c>
      <c r="AG30" s="62">
        <v>6</v>
      </c>
      <c r="AH30" s="62"/>
      <c r="AI30" s="63"/>
      <c r="AJ30" s="62"/>
      <c r="AK30" s="83"/>
      <c r="AL30" s="63"/>
      <c r="AM30" s="331">
        <v>2</v>
      </c>
      <c r="AN30" s="331"/>
      <c r="AO30" s="331"/>
      <c r="AP30" s="331">
        <f t="shared" si="0"/>
        <v>0</v>
      </c>
      <c r="AQ30" s="332"/>
      <c r="AR30" s="333"/>
      <c r="AS30" s="332"/>
      <c r="AT30" s="332"/>
      <c r="AU30" s="334"/>
      <c r="AV30" s="372"/>
    </row>
    <row r="31" spans="1:48" s="136" customFormat="1" ht="11.25">
      <c r="A31" s="80">
        <v>2018</v>
      </c>
      <c r="B31" s="78" t="s">
        <v>204</v>
      </c>
      <c r="C31" s="79">
        <v>43159</v>
      </c>
      <c r="D31" s="79" t="s">
        <v>205</v>
      </c>
      <c r="E31" s="80" t="s">
        <v>206</v>
      </c>
      <c r="F31" s="80" t="s">
        <v>207</v>
      </c>
      <c r="G31" s="80" t="s">
        <v>208</v>
      </c>
      <c r="H31" s="80" t="s">
        <v>209</v>
      </c>
      <c r="I31" s="80" t="s">
        <v>210</v>
      </c>
      <c r="J31" s="78" t="s">
        <v>5306</v>
      </c>
      <c r="K31" s="80" t="s">
        <v>211</v>
      </c>
      <c r="L31" s="80" t="s">
        <v>211</v>
      </c>
      <c r="M31" s="80" t="s">
        <v>211</v>
      </c>
      <c r="N31" s="80" t="s">
        <v>211</v>
      </c>
      <c r="O31" s="80" t="s">
        <v>212</v>
      </c>
      <c r="P31" s="80" t="s">
        <v>213</v>
      </c>
      <c r="Q31" s="81" t="s">
        <v>214</v>
      </c>
      <c r="R31" s="80" t="s">
        <v>289</v>
      </c>
      <c r="S31" s="264" t="s">
        <v>1066</v>
      </c>
      <c r="T31" s="264" t="s">
        <v>1334</v>
      </c>
      <c r="U31" s="264" t="s">
        <v>918</v>
      </c>
      <c r="V31" s="63">
        <v>43145</v>
      </c>
      <c r="W31" s="101">
        <v>11</v>
      </c>
      <c r="X31" s="101">
        <v>5</v>
      </c>
      <c r="Y31" s="67" t="s">
        <v>219</v>
      </c>
      <c r="Z31" s="63">
        <v>13125</v>
      </c>
      <c r="AA31" s="62">
        <f t="shared" si="2"/>
        <v>82</v>
      </c>
      <c r="AB31" s="62" t="s">
        <v>218</v>
      </c>
      <c r="AC31" s="63">
        <v>43145</v>
      </c>
      <c r="AD31" s="62"/>
      <c r="AE31" s="62">
        <v>4</v>
      </c>
      <c r="AF31" s="62">
        <v>1</v>
      </c>
      <c r="AG31" s="62">
        <v>6</v>
      </c>
      <c r="AH31" s="62"/>
      <c r="AI31" s="63"/>
      <c r="AJ31" s="62"/>
      <c r="AK31" s="83"/>
      <c r="AL31" s="63"/>
      <c r="AM31" s="331">
        <v>1</v>
      </c>
      <c r="AN31" s="331"/>
      <c r="AO31" s="331"/>
      <c r="AP31" s="331">
        <f t="shared" si="0"/>
        <v>1</v>
      </c>
      <c r="AQ31" s="332"/>
      <c r="AR31" s="333"/>
      <c r="AS31" s="332"/>
      <c r="AT31" s="332"/>
      <c r="AU31" s="333"/>
      <c r="AV31" s="373"/>
    </row>
    <row r="32" spans="1:48" s="136" customFormat="1" ht="11.25">
      <c r="A32" s="80">
        <v>2018</v>
      </c>
      <c r="B32" s="78" t="s">
        <v>204</v>
      </c>
      <c r="C32" s="79">
        <v>43159</v>
      </c>
      <c r="D32" s="79" t="s">
        <v>205</v>
      </c>
      <c r="E32" s="80" t="s">
        <v>206</v>
      </c>
      <c r="F32" s="80" t="s">
        <v>207</v>
      </c>
      <c r="G32" s="80" t="s">
        <v>208</v>
      </c>
      <c r="H32" s="80" t="s">
        <v>209</v>
      </c>
      <c r="I32" s="80" t="s">
        <v>210</v>
      </c>
      <c r="J32" s="78" t="s">
        <v>5306</v>
      </c>
      <c r="K32" s="80" t="s">
        <v>211</v>
      </c>
      <c r="L32" s="80" t="s">
        <v>211</v>
      </c>
      <c r="M32" s="80" t="s">
        <v>211</v>
      </c>
      <c r="N32" s="80" t="s">
        <v>211</v>
      </c>
      <c r="O32" s="80" t="s">
        <v>212</v>
      </c>
      <c r="P32" s="80" t="s">
        <v>213</v>
      </c>
      <c r="Q32" s="81" t="s">
        <v>214</v>
      </c>
      <c r="R32" s="80" t="s">
        <v>290</v>
      </c>
      <c r="S32" s="264" t="s">
        <v>1067</v>
      </c>
      <c r="T32" s="264" t="s">
        <v>1335</v>
      </c>
      <c r="U32" s="264" t="s">
        <v>1557</v>
      </c>
      <c r="V32" s="63">
        <v>43145</v>
      </c>
      <c r="W32" s="101">
        <v>8</v>
      </c>
      <c r="X32" s="101">
        <v>1</v>
      </c>
      <c r="Y32" s="67" t="s">
        <v>291</v>
      </c>
      <c r="Z32" s="63">
        <v>9329</v>
      </c>
      <c r="AA32" s="62">
        <f t="shared" si="2"/>
        <v>92</v>
      </c>
      <c r="AB32" s="62" t="s">
        <v>218</v>
      </c>
      <c r="AC32" s="63">
        <v>43145</v>
      </c>
      <c r="AD32" s="62"/>
      <c r="AE32" s="62">
        <v>4</v>
      </c>
      <c r="AF32" s="62">
        <v>2</v>
      </c>
      <c r="AG32" s="62">
        <v>6</v>
      </c>
      <c r="AH32" s="62"/>
      <c r="AI32" s="63"/>
      <c r="AJ32" s="62"/>
      <c r="AK32" s="83"/>
      <c r="AL32" s="63"/>
      <c r="AM32" s="331">
        <v>2</v>
      </c>
      <c r="AN32" s="331"/>
      <c r="AO32" s="331"/>
      <c r="AP32" s="331">
        <f t="shared" si="0"/>
        <v>0</v>
      </c>
      <c r="AQ32" s="332"/>
      <c r="AR32" s="333"/>
      <c r="AS32" s="332"/>
      <c r="AT32" s="332"/>
      <c r="AU32" s="334"/>
      <c r="AV32" s="372"/>
    </row>
    <row r="33" spans="1:48" s="136" customFormat="1" ht="11.25">
      <c r="A33" s="80">
        <v>2018</v>
      </c>
      <c r="B33" s="78" t="s">
        <v>204</v>
      </c>
      <c r="C33" s="79">
        <v>43159</v>
      </c>
      <c r="D33" s="79" t="s">
        <v>205</v>
      </c>
      <c r="E33" s="80" t="s">
        <v>206</v>
      </c>
      <c r="F33" s="80" t="s">
        <v>207</v>
      </c>
      <c r="G33" s="80" t="s">
        <v>208</v>
      </c>
      <c r="H33" s="80" t="s">
        <v>209</v>
      </c>
      <c r="I33" s="80" t="s">
        <v>210</v>
      </c>
      <c r="J33" s="78" t="s">
        <v>5306</v>
      </c>
      <c r="K33" s="80" t="s">
        <v>211</v>
      </c>
      <c r="L33" s="80" t="s">
        <v>211</v>
      </c>
      <c r="M33" s="80" t="s">
        <v>211</v>
      </c>
      <c r="N33" s="80" t="s">
        <v>211</v>
      </c>
      <c r="O33" s="80" t="s">
        <v>212</v>
      </c>
      <c r="P33" s="80" t="s">
        <v>213</v>
      </c>
      <c r="Q33" s="81" t="s">
        <v>214</v>
      </c>
      <c r="R33" s="80" t="s">
        <v>292</v>
      </c>
      <c r="S33" s="264" t="s">
        <v>1068</v>
      </c>
      <c r="T33" s="264" t="s">
        <v>1336</v>
      </c>
      <c r="U33" s="264" t="s">
        <v>1558</v>
      </c>
      <c r="V33" s="63">
        <v>43153</v>
      </c>
      <c r="W33" s="101">
        <v>8</v>
      </c>
      <c r="X33" s="101">
        <v>1</v>
      </c>
      <c r="Y33" s="67" t="s">
        <v>293</v>
      </c>
      <c r="Z33" s="63">
        <v>18825</v>
      </c>
      <c r="AA33" s="62">
        <f t="shared" si="2"/>
        <v>66</v>
      </c>
      <c r="AB33" s="62" t="s">
        <v>220</v>
      </c>
      <c r="AC33" s="63">
        <v>43153</v>
      </c>
      <c r="AD33" s="62"/>
      <c r="AE33" s="101">
        <v>1</v>
      </c>
      <c r="AF33" s="62">
        <v>1</v>
      </c>
      <c r="AG33" s="62">
        <v>6</v>
      </c>
      <c r="AH33" s="62"/>
      <c r="AI33" s="63"/>
      <c r="AJ33" s="62"/>
      <c r="AK33" s="83"/>
      <c r="AL33" s="63"/>
      <c r="AM33" s="331">
        <v>2</v>
      </c>
      <c r="AN33" s="331">
        <v>1</v>
      </c>
      <c r="AO33" s="331"/>
      <c r="AP33" s="331">
        <f t="shared" si="0"/>
        <v>1</v>
      </c>
      <c r="AQ33" s="332"/>
      <c r="AR33" s="335">
        <v>43157</v>
      </c>
      <c r="AS33" s="332"/>
      <c r="AT33" s="332"/>
      <c r="AU33" s="334">
        <v>43157</v>
      </c>
      <c r="AV33" s="372"/>
    </row>
    <row r="34" spans="1:48" s="136" customFormat="1" ht="11.25">
      <c r="A34" s="80">
        <v>2018</v>
      </c>
      <c r="B34" s="78" t="s">
        <v>204</v>
      </c>
      <c r="C34" s="79">
        <v>43159</v>
      </c>
      <c r="D34" s="79" t="s">
        <v>205</v>
      </c>
      <c r="E34" s="80" t="s">
        <v>206</v>
      </c>
      <c r="F34" s="80" t="s">
        <v>207</v>
      </c>
      <c r="G34" s="80" t="s">
        <v>208</v>
      </c>
      <c r="H34" s="80" t="s">
        <v>209</v>
      </c>
      <c r="I34" s="80" t="s">
        <v>210</v>
      </c>
      <c r="J34" s="78" t="s">
        <v>5306</v>
      </c>
      <c r="K34" s="80" t="s">
        <v>211</v>
      </c>
      <c r="L34" s="80" t="s">
        <v>211</v>
      </c>
      <c r="M34" s="80" t="s">
        <v>211</v>
      </c>
      <c r="N34" s="80" t="s">
        <v>211</v>
      </c>
      <c r="O34" s="80" t="s">
        <v>212</v>
      </c>
      <c r="P34" s="80" t="s">
        <v>213</v>
      </c>
      <c r="Q34" s="81" t="s">
        <v>214</v>
      </c>
      <c r="R34" s="80" t="s">
        <v>294</v>
      </c>
      <c r="S34" s="264" t="s">
        <v>1069</v>
      </c>
      <c r="T34" s="264" t="s">
        <v>904</v>
      </c>
      <c r="U34" s="264" t="s">
        <v>1559</v>
      </c>
      <c r="V34" s="63">
        <v>43153</v>
      </c>
      <c r="W34" s="101">
        <v>8</v>
      </c>
      <c r="X34" s="101">
        <v>1</v>
      </c>
      <c r="Y34" s="67" t="s">
        <v>295</v>
      </c>
      <c r="Z34" s="63">
        <v>12557</v>
      </c>
      <c r="AA34" s="62">
        <f t="shared" si="2"/>
        <v>83</v>
      </c>
      <c r="AB34" s="62" t="s">
        <v>220</v>
      </c>
      <c r="AC34" s="63">
        <v>43153</v>
      </c>
      <c r="AD34" s="62"/>
      <c r="AE34" s="101">
        <v>1</v>
      </c>
      <c r="AF34" s="62">
        <v>1</v>
      </c>
      <c r="AG34" s="62">
        <v>5</v>
      </c>
      <c r="AH34" s="62">
        <v>1</v>
      </c>
      <c r="AI34" s="63">
        <v>43153</v>
      </c>
      <c r="AJ34" s="62"/>
      <c r="AK34" s="83" t="s">
        <v>296</v>
      </c>
      <c r="AL34" s="63"/>
      <c r="AM34" s="331">
        <v>2</v>
      </c>
      <c r="AN34" s="331"/>
      <c r="AO34" s="331"/>
      <c r="AP34" s="331">
        <f t="shared" si="0"/>
        <v>0</v>
      </c>
      <c r="AQ34" s="332"/>
      <c r="AR34" s="333"/>
      <c r="AS34" s="332"/>
      <c r="AT34" s="332"/>
      <c r="AU34" s="334"/>
      <c r="AV34" s="372"/>
    </row>
    <row r="35" spans="1:48" s="136" customFormat="1" ht="11.25">
      <c r="A35" s="80">
        <v>2018</v>
      </c>
      <c r="B35" s="78" t="s">
        <v>204</v>
      </c>
      <c r="C35" s="79">
        <v>43159</v>
      </c>
      <c r="D35" s="79" t="s">
        <v>205</v>
      </c>
      <c r="E35" s="80" t="s">
        <v>206</v>
      </c>
      <c r="F35" s="80" t="s">
        <v>207</v>
      </c>
      <c r="G35" s="80" t="s">
        <v>208</v>
      </c>
      <c r="H35" s="80" t="s">
        <v>209</v>
      </c>
      <c r="I35" s="80" t="s">
        <v>210</v>
      </c>
      <c r="J35" s="78" t="s">
        <v>5306</v>
      </c>
      <c r="K35" s="80" t="s">
        <v>211</v>
      </c>
      <c r="L35" s="80" t="s">
        <v>211</v>
      </c>
      <c r="M35" s="80" t="s">
        <v>211</v>
      </c>
      <c r="N35" s="80" t="s">
        <v>211</v>
      </c>
      <c r="O35" s="80" t="s">
        <v>212</v>
      </c>
      <c r="P35" s="80" t="s">
        <v>213</v>
      </c>
      <c r="Q35" s="81" t="s">
        <v>214</v>
      </c>
      <c r="R35" s="80" t="s">
        <v>297</v>
      </c>
      <c r="S35" s="264" t="s">
        <v>1070</v>
      </c>
      <c r="T35" s="264" t="s">
        <v>1337</v>
      </c>
      <c r="U35" s="264" t="s">
        <v>1560</v>
      </c>
      <c r="V35" s="63">
        <v>43157</v>
      </c>
      <c r="W35" s="101">
        <v>11</v>
      </c>
      <c r="X35" s="101">
        <v>1</v>
      </c>
      <c r="Y35" s="67" t="s">
        <v>298</v>
      </c>
      <c r="Z35" s="63">
        <v>17576</v>
      </c>
      <c r="AA35" s="62">
        <f t="shared" si="2"/>
        <v>70</v>
      </c>
      <c r="AB35" s="62" t="s">
        <v>220</v>
      </c>
      <c r="AC35" s="63">
        <v>43157</v>
      </c>
      <c r="AD35" s="62"/>
      <c r="AE35" s="62">
        <v>4</v>
      </c>
      <c r="AF35" s="62">
        <v>1</v>
      </c>
      <c r="AG35" s="62">
        <v>6</v>
      </c>
      <c r="AH35" s="62"/>
      <c r="AI35" s="63"/>
      <c r="AJ35" s="62"/>
      <c r="AK35" s="83"/>
      <c r="AL35" s="63"/>
      <c r="AM35" s="331">
        <v>2</v>
      </c>
      <c r="AN35" s="331"/>
      <c r="AO35" s="331"/>
      <c r="AP35" s="331">
        <f t="shared" si="0"/>
        <v>0</v>
      </c>
      <c r="AQ35" s="332"/>
      <c r="AR35" s="333"/>
      <c r="AS35" s="332"/>
      <c r="AT35" s="332"/>
      <c r="AU35" s="333"/>
      <c r="AV35" s="373"/>
    </row>
    <row r="36" spans="1:48" s="136" customFormat="1" ht="11.25">
      <c r="A36" s="80">
        <v>2018</v>
      </c>
      <c r="B36" s="78" t="s">
        <v>204</v>
      </c>
      <c r="C36" s="79">
        <v>43159</v>
      </c>
      <c r="D36" s="79" t="s">
        <v>205</v>
      </c>
      <c r="E36" s="80" t="s">
        <v>206</v>
      </c>
      <c r="F36" s="80" t="s">
        <v>207</v>
      </c>
      <c r="G36" s="80" t="s">
        <v>208</v>
      </c>
      <c r="H36" s="80" t="s">
        <v>209</v>
      </c>
      <c r="I36" s="80" t="s">
        <v>210</v>
      </c>
      <c r="J36" s="78" t="s">
        <v>5306</v>
      </c>
      <c r="K36" s="80" t="s">
        <v>211</v>
      </c>
      <c r="L36" s="80" t="s">
        <v>211</v>
      </c>
      <c r="M36" s="80" t="s">
        <v>211</v>
      </c>
      <c r="N36" s="80" t="s">
        <v>211</v>
      </c>
      <c r="O36" s="80" t="s">
        <v>212</v>
      </c>
      <c r="P36" s="80" t="s">
        <v>213</v>
      </c>
      <c r="Q36" s="81" t="s">
        <v>214</v>
      </c>
      <c r="R36" s="80" t="s">
        <v>299</v>
      </c>
      <c r="S36" s="264" t="s">
        <v>1071</v>
      </c>
      <c r="T36" s="264" t="s">
        <v>1338</v>
      </c>
      <c r="U36" s="264" t="s">
        <v>1561</v>
      </c>
      <c r="V36" s="63">
        <v>43158</v>
      </c>
      <c r="W36" s="101">
        <v>8</v>
      </c>
      <c r="X36" s="101">
        <v>1</v>
      </c>
      <c r="Y36" s="67" t="s">
        <v>300</v>
      </c>
      <c r="Z36" s="63">
        <v>11177</v>
      </c>
      <c r="AA36" s="62">
        <f t="shared" si="2"/>
        <v>87</v>
      </c>
      <c r="AB36" s="62" t="s">
        <v>218</v>
      </c>
      <c r="AC36" s="63">
        <v>43158</v>
      </c>
      <c r="AD36" s="62"/>
      <c r="AE36" s="62">
        <v>4</v>
      </c>
      <c r="AF36" s="62">
        <v>2</v>
      </c>
      <c r="AG36" s="62">
        <v>6</v>
      </c>
      <c r="AH36" s="62"/>
      <c r="AI36" s="63"/>
      <c r="AJ36" s="62"/>
      <c r="AK36" s="83"/>
      <c r="AL36" s="63"/>
      <c r="AM36" s="331">
        <v>2</v>
      </c>
      <c r="AN36" s="331"/>
      <c r="AO36" s="331"/>
      <c r="AP36" s="331">
        <f t="shared" si="0"/>
        <v>0</v>
      </c>
      <c r="AQ36" s="332"/>
      <c r="AR36" s="333"/>
      <c r="AS36" s="332"/>
      <c r="AT36" s="332"/>
      <c r="AU36" s="334"/>
      <c r="AV36" s="372"/>
    </row>
    <row r="37" spans="1:48" s="136" customFormat="1" ht="11.25">
      <c r="A37" s="80">
        <v>2018</v>
      </c>
      <c r="B37" s="78" t="s">
        <v>204</v>
      </c>
      <c r="C37" s="79">
        <v>43159</v>
      </c>
      <c r="D37" s="79" t="s">
        <v>205</v>
      </c>
      <c r="E37" s="80" t="s">
        <v>206</v>
      </c>
      <c r="F37" s="80" t="s">
        <v>207</v>
      </c>
      <c r="G37" s="80" t="s">
        <v>208</v>
      </c>
      <c r="H37" s="80" t="s">
        <v>209</v>
      </c>
      <c r="I37" s="80" t="s">
        <v>210</v>
      </c>
      <c r="J37" s="78" t="s">
        <v>5306</v>
      </c>
      <c r="K37" s="80" t="s">
        <v>211</v>
      </c>
      <c r="L37" s="80" t="s">
        <v>211</v>
      </c>
      <c r="M37" s="80" t="s">
        <v>211</v>
      </c>
      <c r="N37" s="80" t="s">
        <v>211</v>
      </c>
      <c r="O37" s="80" t="s">
        <v>212</v>
      </c>
      <c r="P37" s="80" t="s">
        <v>213</v>
      </c>
      <c r="Q37" s="81" t="s">
        <v>214</v>
      </c>
      <c r="R37" s="80" t="s">
        <v>301</v>
      </c>
      <c r="S37" s="264" t="s">
        <v>1072</v>
      </c>
      <c r="T37" s="264" t="s">
        <v>1339</v>
      </c>
      <c r="U37" s="264" t="s">
        <v>965</v>
      </c>
      <c r="V37" s="63">
        <v>43159</v>
      </c>
      <c r="W37" s="101">
        <v>8</v>
      </c>
      <c r="X37" s="101">
        <v>1</v>
      </c>
      <c r="Y37" s="67" t="s">
        <v>302</v>
      </c>
      <c r="Z37" s="63">
        <v>8335</v>
      </c>
      <c r="AA37" s="62">
        <f t="shared" si="2"/>
        <v>95</v>
      </c>
      <c r="AB37" s="62" t="s">
        <v>220</v>
      </c>
      <c r="AC37" s="63">
        <v>43159</v>
      </c>
      <c r="AD37" s="62"/>
      <c r="AE37" s="101">
        <v>1</v>
      </c>
      <c r="AF37" s="62">
        <v>1</v>
      </c>
      <c r="AG37" s="62">
        <v>1</v>
      </c>
      <c r="AH37" s="62">
        <v>1</v>
      </c>
      <c r="AI37" s="63"/>
      <c r="AJ37" s="62"/>
      <c r="AK37" s="83"/>
      <c r="AL37" s="63"/>
      <c r="AM37" s="331">
        <v>2</v>
      </c>
      <c r="AN37" s="331"/>
      <c r="AO37" s="331"/>
      <c r="AP37" s="331">
        <f t="shared" si="0"/>
        <v>0</v>
      </c>
      <c r="AQ37" s="332"/>
      <c r="AR37" s="333"/>
      <c r="AS37" s="332"/>
      <c r="AT37" s="332"/>
      <c r="AU37" s="334"/>
      <c r="AV37" s="372"/>
    </row>
    <row r="38" spans="1:48" s="136" customFormat="1" ht="11.25">
      <c r="A38" s="80">
        <v>2018</v>
      </c>
      <c r="B38" s="78" t="s">
        <v>204</v>
      </c>
      <c r="C38" s="79">
        <v>43189</v>
      </c>
      <c r="D38" s="79" t="s">
        <v>205</v>
      </c>
      <c r="E38" s="80" t="s">
        <v>206</v>
      </c>
      <c r="F38" s="80" t="s">
        <v>207</v>
      </c>
      <c r="G38" s="80" t="s">
        <v>208</v>
      </c>
      <c r="H38" s="80" t="s">
        <v>209</v>
      </c>
      <c r="I38" s="80" t="s">
        <v>210</v>
      </c>
      <c r="J38" s="78" t="s">
        <v>5306</v>
      </c>
      <c r="K38" s="80" t="s">
        <v>211</v>
      </c>
      <c r="L38" s="80" t="s">
        <v>211</v>
      </c>
      <c r="M38" s="80" t="s">
        <v>211</v>
      </c>
      <c r="N38" s="80" t="s">
        <v>211</v>
      </c>
      <c r="O38" s="80" t="s">
        <v>212</v>
      </c>
      <c r="P38" s="80" t="s">
        <v>213</v>
      </c>
      <c r="Q38" s="81" t="s">
        <v>214</v>
      </c>
      <c r="R38" s="80" t="s">
        <v>304</v>
      </c>
      <c r="S38" s="264" t="s">
        <v>1073</v>
      </c>
      <c r="T38" s="264" t="s">
        <v>1340</v>
      </c>
      <c r="U38" s="264" t="s">
        <v>898</v>
      </c>
      <c r="V38" s="63">
        <v>43165</v>
      </c>
      <c r="W38" s="101">
        <v>8</v>
      </c>
      <c r="X38" s="101">
        <v>5</v>
      </c>
      <c r="Y38" s="67" t="s">
        <v>219</v>
      </c>
      <c r="Z38" s="63">
        <v>21095</v>
      </c>
      <c r="AA38" s="62">
        <f t="shared" si="2"/>
        <v>60</v>
      </c>
      <c r="AB38" s="62" t="s">
        <v>218</v>
      </c>
      <c r="AC38" s="63">
        <v>43166</v>
      </c>
      <c r="AD38" s="62"/>
      <c r="AE38" s="101">
        <v>1</v>
      </c>
      <c r="AF38" s="62">
        <v>1</v>
      </c>
      <c r="AG38" s="62">
        <v>1</v>
      </c>
      <c r="AH38" s="62">
        <v>1</v>
      </c>
      <c r="AI38" s="63">
        <v>43167</v>
      </c>
      <c r="AJ38" s="62"/>
      <c r="AK38" s="83" t="s">
        <v>305</v>
      </c>
      <c r="AL38" s="63">
        <v>43167</v>
      </c>
      <c r="AM38" s="331">
        <v>1</v>
      </c>
      <c r="AN38" s="331"/>
      <c r="AO38" s="331"/>
      <c r="AP38" s="331">
        <f t="shared" si="0"/>
        <v>1</v>
      </c>
      <c r="AQ38" s="332"/>
      <c r="AR38" s="333"/>
      <c r="AS38" s="332"/>
      <c r="AT38" s="332"/>
      <c r="AU38" s="334"/>
      <c r="AV38" s="372"/>
    </row>
    <row r="39" spans="1:48" s="136" customFormat="1" ht="11.25">
      <c r="A39" s="80">
        <v>2018</v>
      </c>
      <c r="B39" s="78" t="s">
        <v>204</v>
      </c>
      <c r="C39" s="79">
        <v>43189</v>
      </c>
      <c r="D39" s="79" t="s">
        <v>205</v>
      </c>
      <c r="E39" s="80" t="s">
        <v>206</v>
      </c>
      <c r="F39" s="80" t="s">
        <v>207</v>
      </c>
      <c r="G39" s="80" t="s">
        <v>208</v>
      </c>
      <c r="H39" s="80" t="s">
        <v>209</v>
      </c>
      <c r="I39" s="80" t="s">
        <v>210</v>
      </c>
      <c r="J39" s="78" t="s">
        <v>5306</v>
      </c>
      <c r="K39" s="80" t="s">
        <v>211</v>
      </c>
      <c r="L39" s="80" t="s">
        <v>211</v>
      </c>
      <c r="M39" s="80" t="s">
        <v>211</v>
      </c>
      <c r="N39" s="80" t="s">
        <v>211</v>
      </c>
      <c r="O39" s="80" t="s">
        <v>212</v>
      </c>
      <c r="P39" s="80" t="s">
        <v>213</v>
      </c>
      <c r="Q39" s="81" t="s">
        <v>214</v>
      </c>
      <c r="R39" s="80" t="s">
        <v>306</v>
      </c>
      <c r="S39" s="264" t="s">
        <v>1074</v>
      </c>
      <c r="T39" s="264" t="s">
        <v>1341</v>
      </c>
      <c r="U39" s="264" t="s">
        <v>1562</v>
      </c>
      <c r="V39" s="63">
        <v>43160</v>
      </c>
      <c r="W39" s="101">
        <v>8</v>
      </c>
      <c r="X39" s="101">
        <v>1</v>
      </c>
      <c r="Y39" s="67" t="s">
        <v>307</v>
      </c>
      <c r="Z39" s="63">
        <v>15622</v>
      </c>
      <c r="AA39" s="62">
        <f t="shared" si="2"/>
        <v>75</v>
      </c>
      <c r="AB39" s="62" t="s">
        <v>220</v>
      </c>
      <c r="AC39" s="63">
        <v>43164</v>
      </c>
      <c r="AD39" s="62"/>
      <c r="AE39" s="62">
        <v>4</v>
      </c>
      <c r="AF39" s="62">
        <v>2</v>
      </c>
      <c r="AG39" s="62">
        <v>5</v>
      </c>
      <c r="AH39" s="62">
        <v>1</v>
      </c>
      <c r="AI39" s="63">
        <v>43173</v>
      </c>
      <c r="AJ39" s="62"/>
      <c r="AK39" s="83" t="s">
        <v>308</v>
      </c>
      <c r="AL39" s="63">
        <v>43173</v>
      </c>
      <c r="AM39" s="331">
        <v>2</v>
      </c>
      <c r="AN39" s="331"/>
      <c r="AO39" s="331"/>
      <c r="AP39" s="331">
        <f t="shared" si="0"/>
        <v>0</v>
      </c>
      <c r="AQ39" s="332"/>
      <c r="AR39" s="333"/>
      <c r="AS39" s="332"/>
      <c r="AT39" s="332"/>
      <c r="AU39" s="334"/>
      <c r="AV39" s="372"/>
    </row>
    <row r="40" spans="1:48" s="136" customFormat="1" ht="11.25">
      <c r="A40" s="80">
        <v>2018</v>
      </c>
      <c r="B40" s="78" t="s">
        <v>204</v>
      </c>
      <c r="C40" s="79">
        <v>43189</v>
      </c>
      <c r="D40" s="79" t="s">
        <v>205</v>
      </c>
      <c r="E40" s="80" t="s">
        <v>206</v>
      </c>
      <c r="F40" s="80" t="s">
        <v>207</v>
      </c>
      <c r="G40" s="80" t="s">
        <v>208</v>
      </c>
      <c r="H40" s="80" t="s">
        <v>209</v>
      </c>
      <c r="I40" s="80" t="s">
        <v>210</v>
      </c>
      <c r="J40" s="78" t="s">
        <v>5306</v>
      </c>
      <c r="K40" s="80" t="s">
        <v>211</v>
      </c>
      <c r="L40" s="80" t="s">
        <v>211</v>
      </c>
      <c r="M40" s="80" t="s">
        <v>211</v>
      </c>
      <c r="N40" s="80" t="s">
        <v>211</v>
      </c>
      <c r="O40" s="80" t="s">
        <v>212</v>
      </c>
      <c r="P40" s="80" t="s">
        <v>213</v>
      </c>
      <c r="Q40" s="81" t="s">
        <v>214</v>
      </c>
      <c r="R40" s="80" t="s">
        <v>309</v>
      </c>
      <c r="S40" s="264" t="s">
        <v>1075</v>
      </c>
      <c r="T40" s="264" t="s">
        <v>1342</v>
      </c>
      <c r="U40" s="264" t="s">
        <v>1563</v>
      </c>
      <c r="V40" s="63">
        <v>43161</v>
      </c>
      <c r="W40" s="101">
        <v>8</v>
      </c>
      <c r="X40" s="101">
        <v>1</v>
      </c>
      <c r="Y40" s="67" t="s">
        <v>310</v>
      </c>
      <c r="Z40" s="63">
        <v>16303</v>
      </c>
      <c r="AA40" s="62">
        <f t="shared" si="2"/>
        <v>73</v>
      </c>
      <c r="AB40" s="62" t="s">
        <v>218</v>
      </c>
      <c r="AC40" s="63">
        <v>43164</v>
      </c>
      <c r="AD40" s="62"/>
      <c r="AE40" s="62">
        <v>4</v>
      </c>
      <c r="AF40" s="62">
        <v>2</v>
      </c>
      <c r="AG40" s="62">
        <v>5</v>
      </c>
      <c r="AH40" s="62">
        <v>1</v>
      </c>
      <c r="AI40" s="63">
        <v>43173</v>
      </c>
      <c r="AJ40" s="62"/>
      <c r="AK40" s="83" t="s">
        <v>311</v>
      </c>
      <c r="AL40" s="63">
        <v>43173</v>
      </c>
      <c r="AM40" s="331">
        <v>2</v>
      </c>
      <c r="AN40" s="331"/>
      <c r="AO40" s="331"/>
      <c r="AP40" s="331">
        <f t="shared" si="0"/>
        <v>0</v>
      </c>
      <c r="AQ40" s="332"/>
      <c r="AR40" s="333"/>
      <c r="AS40" s="332"/>
      <c r="AT40" s="332"/>
      <c r="AU40" s="334"/>
      <c r="AV40" s="372"/>
    </row>
    <row r="41" spans="1:48" s="136" customFormat="1" ht="11.25">
      <c r="A41" s="80">
        <v>2018</v>
      </c>
      <c r="B41" s="78" t="s">
        <v>204</v>
      </c>
      <c r="C41" s="79">
        <v>43189</v>
      </c>
      <c r="D41" s="79" t="s">
        <v>205</v>
      </c>
      <c r="E41" s="80" t="s">
        <v>206</v>
      </c>
      <c r="F41" s="80" t="s">
        <v>207</v>
      </c>
      <c r="G41" s="80" t="s">
        <v>208</v>
      </c>
      <c r="H41" s="80" t="s">
        <v>209</v>
      </c>
      <c r="I41" s="80" t="s">
        <v>210</v>
      </c>
      <c r="J41" s="78" t="s">
        <v>5306</v>
      </c>
      <c r="K41" s="80" t="s">
        <v>211</v>
      </c>
      <c r="L41" s="80" t="s">
        <v>211</v>
      </c>
      <c r="M41" s="80" t="s">
        <v>211</v>
      </c>
      <c r="N41" s="80" t="s">
        <v>211</v>
      </c>
      <c r="O41" s="80" t="s">
        <v>212</v>
      </c>
      <c r="P41" s="80" t="s">
        <v>213</v>
      </c>
      <c r="Q41" s="81" t="s">
        <v>214</v>
      </c>
      <c r="R41" s="80" t="s">
        <v>312</v>
      </c>
      <c r="S41" s="264" t="s">
        <v>1076</v>
      </c>
      <c r="T41" s="264" t="s">
        <v>1320</v>
      </c>
      <c r="U41" s="264" t="s">
        <v>935</v>
      </c>
      <c r="V41" s="63">
        <v>43171</v>
      </c>
      <c r="W41" s="101">
        <v>11</v>
      </c>
      <c r="X41" s="101">
        <v>1</v>
      </c>
      <c r="Y41" s="67" t="s">
        <v>313</v>
      </c>
      <c r="Z41" s="63">
        <v>17841</v>
      </c>
      <c r="AA41" s="62">
        <f t="shared" si="2"/>
        <v>69</v>
      </c>
      <c r="AB41" s="62" t="s">
        <v>218</v>
      </c>
      <c r="AC41" s="63">
        <v>43172</v>
      </c>
      <c r="AD41" s="62"/>
      <c r="AE41" s="101">
        <v>1</v>
      </c>
      <c r="AF41" s="62">
        <v>1</v>
      </c>
      <c r="AG41" s="62">
        <v>1</v>
      </c>
      <c r="AH41" s="62">
        <v>1</v>
      </c>
      <c r="AI41" s="63">
        <v>43178</v>
      </c>
      <c r="AJ41" s="62"/>
      <c r="AK41" s="83" t="s">
        <v>314</v>
      </c>
      <c r="AL41" s="63">
        <v>43178</v>
      </c>
      <c r="AM41" s="331">
        <v>2</v>
      </c>
      <c r="AN41" s="331"/>
      <c r="AO41" s="331"/>
      <c r="AP41" s="331">
        <f t="shared" si="0"/>
        <v>0</v>
      </c>
      <c r="AQ41" s="332"/>
      <c r="AR41" s="333"/>
      <c r="AS41" s="332"/>
      <c r="AT41" s="332"/>
      <c r="AU41" s="333"/>
      <c r="AV41" s="373"/>
    </row>
    <row r="42" spans="1:48" s="136" customFormat="1" ht="11.25">
      <c r="A42" s="80">
        <v>2018</v>
      </c>
      <c r="B42" s="78" t="s">
        <v>204</v>
      </c>
      <c r="C42" s="79">
        <v>43189</v>
      </c>
      <c r="D42" s="82" t="s">
        <v>205</v>
      </c>
      <c r="E42" s="80" t="s">
        <v>206</v>
      </c>
      <c r="F42" s="80" t="s">
        <v>207</v>
      </c>
      <c r="G42" s="80" t="s">
        <v>208</v>
      </c>
      <c r="H42" s="80" t="s">
        <v>209</v>
      </c>
      <c r="I42" s="80" t="s">
        <v>210</v>
      </c>
      <c r="J42" s="78" t="s">
        <v>5306</v>
      </c>
      <c r="K42" s="80" t="s">
        <v>211</v>
      </c>
      <c r="L42" s="80" t="s">
        <v>211</v>
      </c>
      <c r="M42" s="80" t="s">
        <v>211</v>
      </c>
      <c r="N42" s="80" t="s">
        <v>211</v>
      </c>
      <c r="O42" s="80" t="s">
        <v>212</v>
      </c>
      <c r="P42" s="80" t="s">
        <v>213</v>
      </c>
      <c r="Q42" s="81" t="s">
        <v>214</v>
      </c>
      <c r="R42" s="80" t="s">
        <v>315</v>
      </c>
      <c r="S42" s="264" t="s">
        <v>1077</v>
      </c>
      <c r="T42" s="264" t="s">
        <v>1343</v>
      </c>
      <c r="U42" s="264" t="s">
        <v>1564</v>
      </c>
      <c r="V42" s="63">
        <v>43160</v>
      </c>
      <c r="W42" s="101">
        <v>8</v>
      </c>
      <c r="X42" s="101">
        <v>1</v>
      </c>
      <c r="Y42" s="67" t="s">
        <v>316</v>
      </c>
      <c r="Z42" s="63">
        <v>14647</v>
      </c>
      <c r="AA42" s="62">
        <f t="shared" si="2"/>
        <v>78</v>
      </c>
      <c r="AB42" s="62" t="s">
        <v>218</v>
      </c>
      <c r="AC42" s="63">
        <v>43175</v>
      </c>
      <c r="AD42" s="62"/>
      <c r="AE42" s="62">
        <v>3</v>
      </c>
      <c r="AF42" s="62">
        <v>2</v>
      </c>
      <c r="AG42" s="62">
        <v>5</v>
      </c>
      <c r="AH42" s="62">
        <v>1</v>
      </c>
      <c r="AI42" s="63">
        <v>43179</v>
      </c>
      <c r="AJ42" s="62"/>
      <c r="AK42" s="83" t="s">
        <v>317</v>
      </c>
      <c r="AL42" s="63">
        <v>43179</v>
      </c>
      <c r="AM42" s="331">
        <v>2</v>
      </c>
      <c r="AN42" s="331"/>
      <c r="AO42" s="331"/>
      <c r="AP42" s="331">
        <f t="shared" si="0"/>
        <v>0</v>
      </c>
      <c r="AQ42" s="332"/>
      <c r="AR42" s="333"/>
      <c r="AS42" s="332"/>
      <c r="AT42" s="332"/>
      <c r="AU42" s="334"/>
      <c r="AV42" s="372"/>
    </row>
    <row r="43" spans="1:48" s="136" customFormat="1" ht="11.25">
      <c r="A43" s="80">
        <v>2018</v>
      </c>
      <c r="B43" s="78" t="s">
        <v>204</v>
      </c>
      <c r="C43" s="79">
        <v>43189</v>
      </c>
      <c r="D43" s="82" t="s">
        <v>205</v>
      </c>
      <c r="E43" s="80" t="s">
        <v>206</v>
      </c>
      <c r="F43" s="80" t="s">
        <v>207</v>
      </c>
      <c r="G43" s="80" t="s">
        <v>208</v>
      </c>
      <c r="H43" s="80" t="s">
        <v>209</v>
      </c>
      <c r="I43" s="80" t="s">
        <v>210</v>
      </c>
      <c r="J43" s="78" t="s">
        <v>5306</v>
      </c>
      <c r="K43" s="80" t="s">
        <v>211</v>
      </c>
      <c r="L43" s="80" t="s">
        <v>211</v>
      </c>
      <c r="M43" s="80" t="s">
        <v>211</v>
      </c>
      <c r="N43" s="80" t="s">
        <v>211</v>
      </c>
      <c r="O43" s="80" t="s">
        <v>212</v>
      </c>
      <c r="P43" s="80" t="s">
        <v>213</v>
      </c>
      <c r="Q43" s="81" t="s">
        <v>214</v>
      </c>
      <c r="R43" s="80" t="s">
        <v>318</v>
      </c>
      <c r="S43" s="264" t="s">
        <v>1078</v>
      </c>
      <c r="T43" s="264" t="s">
        <v>1344</v>
      </c>
      <c r="U43" s="264" t="s">
        <v>1565</v>
      </c>
      <c r="V43" s="63">
        <v>43180</v>
      </c>
      <c r="W43" s="101">
        <v>8</v>
      </c>
      <c r="X43" s="101">
        <v>5</v>
      </c>
      <c r="Y43" s="67" t="s">
        <v>219</v>
      </c>
      <c r="Z43" s="67" t="s">
        <v>219</v>
      </c>
      <c r="AA43" s="62">
        <v>70</v>
      </c>
      <c r="AB43" s="62" t="s">
        <v>218</v>
      </c>
      <c r="AC43" s="63">
        <v>43185</v>
      </c>
      <c r="AD43" s="62"/>
      <c r="AE43" s="101">
        <v>1</v>
      </c>
      <c r="AF43" s="62">
        <v>1</v>
      </c>
      <c r="AG43" s="62">
        <v>5</v>
      </c>
      <c r="AH43" s="62">
        <v>1</v>
      </c>
      <c r="AI43" s="63">
        <v>43187</v>
      </c>
      <c r="AJ43" s="62"/>
      <c r="AK43" s="83" t="s">
        <v>273</v>
      </c>
      <c r="AL43" s="63">
        <v>43187</v>
      </c>
      <c r="AM43" s="331">
        <v>1</v>
      </c>
      <c r="AN43" s="331"/>
      <c r="AO43" s="331"/>
      <c r="AP43" s="331">
        <f t="shared" si="0"/>
        <v>1</v>
      </c>
      <c r="AQ43" s="332"/>
      <c r="AR43" s="333"/>
      <c r="AS43" s="332"/>
      <c r="AT43" s="332"/>
      <c r="AU43" s="334"/>
      <c r="AV43" s="372"/>
    </row>
    <row r="44" spans="1:48" s="136" customFormat="1" ht="11.25">
      <c r="A44" s="80">
        <v>2018</v>
      </c>
      <c r="B44" s="78" t="s">
        <v>204</v>
      </c>
      <c r="C44" s="79">
        <v>43189</v>
      </c>
      <c r="D44" s="79" t="s">
        <v>205</v>
      </c>
      <c r="E44" s="80" t="s">
        <v>206</v>
      </c>
      <c r="F44" s="80" t="s">
        <v>207</v>
      </c>
      <c r="G44" s="80" t="s">
        <v>208</v>
      </c>
      <c r="H44" s="80" t="s">
        <v>209</v>
      </c>
      <c r="I44" s="80" t="s">
        <v>210</v>
      </c>
      <c r="J44" s="78" t="s">
        <v>5306</v>
      </c>
      <c r="K44" s="80" t="s">
        <v>211</v>
      </c>
      <c r="L44" s="80" t="s">
        <v>211</v>
      </c>
      <c r="M44" s="80" t="s">
        <v>211</v>
      </c>
      <c r="N44" s="80" t="s">
        <v>211</v>
      </c>
      <c r="O44" s="80" t="s">
        <v>212</v>
      </c>
      <c r="P44" s="80" t="s">
        <v>213</v>
      </c>
      <c r="Q44" s="81" t="s">
        <v>214</v>
      </c>
      <c r="R44" s="80" t="s">
        <v>319</v>
      </c>
      <c r="S44" s="264" t="s">
        <v>1079</v>
      </c>
      <c r="T44" s="264" t="s">
        <v>1345</v>
      </c>
      <c r="U44" s="264" t="s">
        <v>1510</v>
      </c>
      <c r="V44" s="63">
        <v>43164</v>
      </c>
      <c r="W44" s="101">
        <v>8</v>
      </c>
      <c r="X44" s="101">
        <v>1</v>
      </c>
      <c r="Y44" s="67" t="s">
        <v>320</v>
      </c>
      <c r="Z44" s="63">
        <v>20855</v>
      </c>
      <c r="AA44" s="62">
        <f t="shared" ref="AA44:AA60" si="3">DATEDIF(Z44,C44,"Y")</f>
        <v>61</v>
      </c>
      <c r="AB44" s="62" t="s">
        <v>218</v>
      </c>
      <c r="AC44" s="63">
        <v>43166</v>
      </c>
      <c r="AD44" s="62"/>
      <c r="AE44" s="101">
        <v>1</v>
      </c>
      <c r="AF44" s="62">
        <v>1</v>
      </c>
      <c r="AG44" s="62">
        <v>1</v>
      </c>
      <c r="AH44" s="62">
        <v>1</v>
      </c>
      <c r="AI44" s="63">
        <v>43193</v>
      </c>
      <c r="AJ44" s="62"/>
      <c r="AK44" s="83" t="s">
        <v>305</v>
      </c>
      <c r="AL44" s="63">
        <v>43193</v>
      </c>
      <c r="AM44" s="331">
        <v>2</v>
      </c>
      <c r="AN44" s="331">
        <v>1</v>
      </c>
      <c r="AO44" s="331"/>
      <c r="AP44" s="331">
        <f t="shared" si="0"/>
        <v>1</v>
      </c>
      <c r="AQ44" s="332"/>
      <c r="AR44" s="335">
        <v>43193</v>
      </c>
      <c r="AS44" s="332"/>
      <c r="AT44" s="332"/>
      <c r="AU44" s="334">
        <v>43193</v>
      </c>
      <c r="AV44" s="372"/>
    </row>
    <row r="45" spans="1:48" s="136" customFormat="1" ht="11.25">
      <c r="A45" s="80">
        <v>2018</v>
      </c>
      <c r="B45" s="78" t="s">
        <v>204</v>
      </c>
      <c r="C45" s="79">
        <v>43189</v>
      </c>
      <c r="D45" s="79" t="s">
        <v>205</v>
      </c>
      <c r="E45" s="80" t="s">
        <v>206</v>
      </c>
      <c r="F45" s="80" t="s">
        <v>207</v>
      </c>
      <c r="G45" s="80" t="s">
        <v>208</v>
      </c>
      <c r="H45" s="80" t="s">
        <v>209</v>
      </c>
      <c r="I45" s="80" t="s">
        <v>210</v>
      </c>
      <c r="J45" s="78" t="s">
        <v>5306</v>
      </c>
      <c r="K45" s="80" t="s">
        <v>211</v>
      </c>
      <c r="L45" s="80" t="s">
        <v>211</v>
      </c>
      <c r="M45" s="80" t="s">
        <v>211</v>
      </c>
      <c r="N45" s="80" t="s">
        <v>211</v>
      </c>
      <c r="O45" s="80" t="s">
        <v>212</v>
      </c>
      <c r="P45" s="80" t="s">
        <v>213</v>
      </c>
      <c r="Q45" s="81" t="s">
        <v>214</v>
      </c>
      <c r="R45" s="80" t="s">
        <v>321</v>
      </c>
      <c r="S45" s="264" t="s">
        <v>1080</v>
      </c>
      <c r="T45" s="264" t="s">
        <v>1346</v>
      </c>
      <c r="U45" s="264" t="s">
        <v>1566</v>
      </c>
      <c r="V45" s="63">
        <v>42976</v>
      </c>
      <c r="W45" s="101">
        <v>11</v>
      </c>
      <c r="X45" s="101">
        <v>1</v>
      </c>
      <c r="Y45" s="67" t="s">
        <v>322</v>
      </c>
      <c r="Z45" s="63">
        <v>12732</v>
      </c>
      <c r="AA45" s="62">
        <f t="shared" si="3"/>
        <v>83</v>
      </c>
      <c r="AB45" s="62" t="s">
        <v>220</v>
      </c>
      <c r="AC45" s="63">
        <v>43172</v>
      </c>
      <c r="AD45" s="62"/>
      <c r="AE45" s="101">
        <v>1</v>
      </c>
      <c r="AF45" s="62">
        <v>1</v>
      </c>
      <c r="AG45" s="62">
        <v>1</v>
      </c>
      <c r="AH45" s="62">
        <v>1</v>
      </c>
      <c r="AI45" s="63">
        <v>43172</v>
      </c>
      <c r="AJ45" s="62"/>
      <c r="AK45" s="83" t="s">
        <v>222</v>
      </c>
      <c r="AL45" s="63">
        <v>43277</v>
      </c>
      <c r="AM45" s="331">
        <v>2</v>
      </c>
      <c r="AN45" s="331"/>
      <c r="AO45" s="331"/>
      <c r="AP45" s="331">
        <f t="shared" si="0"/>
        <v>0</v>
      </c>
      <c r="AQ45" s="332"/>
      <c r="AR45" s="333"/>
      <c r="AS45" s="332"/>
      <c r="AT45" s="332"/>
      <c r="AU45" s="333"/>
      <c r="AV45" s="373"/>
    </row>
    <row r="46" spans="1:48" s="136" customFormat="1" ht="11.25">
      <c r="A46" s="80">
        <v>2018</v>
      </c>
      <c r="B46" s="78" t="s">
        <v>204</v>
      </c>
      <c r="C46" s="79">
        <v>43189</v>
      </c>
      <c r="D46" s="82" t="s">
        <v>205</v>
      </c>
      <c r="E46" s="80" t="s">
        <v>206</v>
      </c>
      <c r="F46" s="80" t="s">
        <v>207</v>
      </c>
      <c r="G46" s="80" t="s">
        <v>208</v>
      </c>
      <c r="H46" s="80" t="s">
        <v>209</v>
      </c>
      <c r="I46" s="80" t="s">
        <v>210</v>
      </c>
      <c r="J46" s="78" t="s">
        <v>5306</v>
      </c>
      <c r="K46" s="80" t="s">
        <v>211</v>
      </c>
      <c r="L46" s="80" t="s">
        <v>211</v>
      </c>
      <c r="M46" s="80" t="s">
        <v>211</v>
      </c>
      <c r="N46" s="80" t="s">
        <v>211</v>
      </c>
      <c r="O46" s="80" t="s">
        <v>212</v>
      </c>
      <c r="P46" s="80" t="s">
        <v>213</v>
      </c>
      <c r="Q46" s="81" t="s">
        <v>214</v>
      </c>
      <c r="R46" s="80" t="s">
        <v>323</v>
      </c>
      <c r="S46" s="264" t="s">
        <v>1081</v>
      </c>
      <c r="T46" s="264" t="s">
        <v>1347</v>
      </c>
      <c r="U46" s="264" t="s">
        <v>1021</v>
      </c>
      <c r="V46" s="63">
        <v>43178</v>
      </c>
      <c r="W46" s="101">
        <v>8</v>
      </c>
      <c r="X46" s="101">
        <v>1</v>
      </c>
      <c r="Y46" s="67" t="s">
        <v>324</v>
      </c>
      <c r="Z46" s="63">
        <v>19968</v>
      </c>
      <c r="AA46" s="62">
        <f t="shared" si="3"/>
        <v>63</v>
      </c>
      <c r="AB46" s="62" t="s">
        <v>220</v>
      </c>
      <c r="AC46" s="63">
        <v>43166</v>
      </c>
      <c r="AD46" s="62"/>
      <c r="AE46" s="101">
        <v>1</v>
      </c>
      <c r="AF46" s="62">
        <v>1</v>
      </c>
      <c r="AG46" s="62">
        <v>1</v>
      </c>
      <c r="AH46" s="62">
        <v>1</v>
      </c>
      <c r="AI46" s="63">
        <v>43166</v>
      </c>
      <c r="AJ46" s="62"/>
      <c r="AK46" s="83" t="s">
        <v>325</v>
      </c>
      <c r="AL46" s="63">
        <v>43351</v>
      </c>
      <c r="AM46" s="331">
        <v>2</v>
      </c>
      <c r="AN46" s="331"/>
      <c r="AO46" s="331"/>
      <c r="AP46" s="331">
        <f t="shared" si="0"/>
        <v>0</v>
      </c>
      <c r="AQ46" s="332"/>
      <c r="AR46" s="333"/>
      <c r="AS46" s="332"/>
      <c r="AT46" s="332"/>
      <c r="AU46" s="334"/>
      <c r="AV46" s="372"/>
    </row>
    <row r="47" spans="1:48" s="136" customFormat="1" ht="11.25">
      <c r="A47" s="80">
        <v>2018</v>
      </c>
      <c r="B47" s="78" t="s">
        <v>204</v>
      </c>
      <c r="C47" s="79">
        <v>43189</v>
      </c>
      <c r="D47" s="79" t="s">
        <v>205</v>
      </c>
      <c r="E47" s="80" t="s">
        <v>206</v>
      </c>
      <c r="F47" s="80" t="s">
        <v>207</v>
      </c>
      <c r="G47" s="80" t="s">
        <v>208</v>
      </c>
      <c r="H47" s="80" t="s">
        <v>209</v>
      </c>
      <c r="I47" s="80" t="s">
        <v>210</v>
      </c>
      <c r="J47" s="78" t="s">
        <v>5306</v>
      </c>
      <c r="K47" s="80" t="s">
        <v>211</v>
      </c>
      <c r="L47" s="80" t="s">
        <v>211</v>
      </c>
      <c r="M47" s="80" t="s">
        <v>211</v>
      </c>
      <c r="N47" s="80" t="s">
        <v>211</v>
      </c>
      <c r="O47" s="80" t="s">
        <v>212</v>
      </c>
      <c r="P47" s="80" t="s">
        <v>213</v>
      </c>
      <c r="Q47" s="81" t="s">
        <v>214</v>
      </c>
      <c r="R47" s="80" t="s">
        <v>326</v>
      </c>
      <c r="S47" s="264" t="s">
        <v>1082</v>
      </c>
      <c r="T47" s="264" t="s">
        <v>1348</v>
      </c>
      <c r="U47" s="264" t="s">
        <v>1567</v>
      </c>
      <c r="V47" s="63">
        <v>43160</v>
      </c>
      <c r="W47" s="101">
        <v>11</v>
      </c>
      <c r="X47" s="101">
        <v>1</v>
      </c>
      <c r="Y47" s="67" t="s">
        <v>327</v>
      </c>
      <c r="Z47" s="63">
        <v>15278</v>
      </c>
      <c r="AA47" s="62">
        <f t="shared" si="3"/>
        <v>76</v>
      </c>
      <c r="AB47" s="62" t="s">
        <v>218</v>
      </c>
      <c r="AC47" s="63">
        <v>43173</v>
      </c>
      <c r="AD47" s="62"/>
      <c r="AE47" s="62">
        <v>4</v>
      </c>
      <c r="AF47" s="62">
        <v>2</v>
      </c>
      <c r="AG47" s="62">
        <v>6</v>
      </c>
      <c r="AH47" s="62"/>
      <c r="AI47" s="63"/>
      <c r="AJ47" s="62"/>
      <c r="AK47" s="83"/>
      <c r="AL47" s="63"/>
      <c r="AM47" s="331">
        <v>2</v>
      </c>
      <c r="AN47" s="331"/>
      <c r="AO47" s="331"/>
      <c r="AP47" s="331">
        <f t="shared" si="0"/>
        <v>0</v>
      </c>
      <c r="AQ47" s="332"/>
      <c r="AR47" s="333"/>
      <c r="AS47" s="332"/>
      <c r="AT47" s="332"/>
      <c r="AU47" s="333"/>
      <c r="AV47" s="373"/>
    </row>
    <row r="48" spans="1:48" s="136" customFormat="1" ht="11.25">
      <c r="A48" s="80">
        <v>2018</v>
      </c>
      <c r="B48" s="78" t="s">
        <v>204</v>
      </c>
      <c r="C48" s="79">
        <v>43189</v>
      </c>
      <c r="D48" s="79" t="s">
        <v>205</v>
      </c>
      <c r="E48" s="80" t="s">
        <v>206</v>
      </c>
      <c r="F48" s="80" t="s">
        <v>207</v>
      </c>
      <c r="G48" s="80" t="s">
        <v>208</v>
      </c>
      <c r="H48" s="80" t="s">
        <v>209</v>
      </c>
      <c r="I48" s="80" t="s">
        <v>210</v>
      </c>
      <c r="J48" s="78" t="s">
        <v>5306</v>
      </c>
      <c r="K48" s="80" t="s">
        <v>211</v>
      </c>
      <c r="L48" s="80" t="s">
        <v>211</v>
      </c>
      <c r="M48" s="80" t="s">
        <v>211</v>
      </c>
      <c r="N48" s="80" t="s">
        <v>211</v>
      </c>
      <c r="O48" s="80" t="s">
        <v>212</v>
      </c>
      <c r="P48" s="80" t="s">
        <v>213</v>
      </c>
      <c r="Q48" s="81" t="s">
        <v>214</v>
      </c>
      <c r="R48" s="80" t="s">
        <v>328</v>
      </c>
      <c r="S48" s="264" t="s">
        <v>1083</v>
      </c>
      <c r="T48" s="264" t="s">
        <v>1349</v>
      </c>
      <c r="U48" s="264" t="s">
        <v>1568</v>
      </c>
      <c r="V48" s="63">
        <v>43162</v>
      </c>
      <c r="W48" s="101">
        <v>9</v>
      </c>
      <c r="X48" s="101">
        <v>1</v>
      </c>
      <c r="Y48" s="67" t="s">
        <v>329</v>
      </c>
      <c r="Z48" s="63">
        <v>16635</v>
      </c>
      <c r="AA48" s="62">
        <f t="shared" si="3"/>
        <v>72</v>
      </c>
      <c r="AB48" s="62" t="s">
        <v>218</v>
      </c>
      <c r="AC48" s="63">
        <v>43164</v>
      </c>
      <c r="AD48" s="62"/>
      <c r="AE48" s="101">
        <v>1</v>
      </c>
      <c r="AF48" s="62">
        <v>1</v>
      </c>
      <c r="AG48" s="62">
        <v>5</v>
      </c>
      <c r="AH48" s="62">
        <v>1</v>
      </c>
      <c r="AI48" s="63"/>
      <c r="AJ48" s="62"/>
      <c r="AK48" s="83"/>
      <c r="AL48" s="63"/>
      <c r="AM48" s="331">
        <v>2</v>
      </c>
      <c r="AN48" s="331"/>
      <c r="AO48" s="331"/>
      <c r="AP48" s="331">
        <f t="shared" si="0"/>
        <v>0</v>
      </c>
      <c r="AQ48" s="332"/>
      <c r="AR48" s="333"/>
      <c r="AS48" s="332"/>
      <c r="AT48" s="332"/>
      <c r="AU48" s="333"/>
      <c r="AV48" s="373"/>
    </row>
    <row r="49" spans="1:48" s="136" customFormat="1" ht="11.25">
      <c r="A49" s="80">
        <v>2018</v>
      </c>
      <c r="B49" s="78" t="s">
        <v>204</v>
      </c>
      <c r="C49" s="79">
        <v>43189</v>
      </c>
      <c r="D49" s="79" t="s">
        <v>205</v>
      </c>
      <c r="E49" s="80" t="s">
        <v>206</v>
      </c>
      <c r="F49" s="80" t="s">
        <v>207</v>
      </c>
      <c r="G49" s="80" t="s">
        <v>208</v>
      </c>
      <c r="H49" s="80" t="s">
        <v>209</v>
      </c>
      <c r="I49" s="80" t="s">
        <v>210</v>
      </c>
      <c r="J49" s="78" t="s">
        <v>5306</v>
      </c>
      <c r="K49" s="80" t="s">
        <v>211</v>
      </c>
      <c r="L49" s="80" t="s">
        <v>211</v>
      </c>
      <c r="M49" s="80" t="s">
        <v>211</v>
      </c>
      <c r="N49" s="80" t="s">
        <v>211</v>
      </c>
      <c r="O49" s="80" t="s">
        <v>212</v>
      </c>
      <c r="P49" s="80" t="s">
        <v>213</v>
      </c>
      <c r="Q49" s="81" t="s">
        <v>214</v>
      </c>
      <c r="R49" s="80" t="s">
        <v>330</v>
      </c>
      <c r="S49" s="264" t="s">
        <v>1084</v>
      </c>
      <c r="T49" s="264" t="s">
        <v>1350</v>
      </c>
      <c r="U49" s="264" t="s">
        <v>1569</v>
      </c>
      <c r="V49" s="63">
        <v>43162</v>
      </c>
      <c r="W49" s="101">
        <v>9</v>
      </c>
      <c r="X49" s="101">
        <v>1</v>
      </c>
      <c r="Y49" s="67" t="s">
        <v>331</v>
      </c>
      <c r="Z49" s="63">
        <v>18161</v>
      </c>
      <c r="AA49" s="62">
        <f t="shared" si="3"/>
        <v>68</v>
      </c>
      <c r="AB49" s="62" t="s">
        <v>220</v>
      </c>
      <c r="AC49" s="63">
        <v>43164</v>
      </c>
      <c r="AD49" s="62"/>
      <c r="AE49" s="101">
        <v>1</v>
      </c>
      <c r="AF49" s="62">
        <v>1</v>
      </c>
      <c r="AG49" s="62">
        <v>5</v>
      </c>
      <c r="AH49" s="62">
        <v>1</v>
      </c>
      <c r="AI49" s="63"/>
      <c r="AJ49" s="62"/>
      <c r="AK49" s="83"/>
      <c r="AL49" s="63"/>
      <c r="AM49" s="331">
        <v>2</v>
      </c>
      <c r="AN49" s="331"/>
      <c r="AO49" s="331"/>
      <c r="AP49" s="331">
        <f t="shared" si="0"/>
        <v>0</v>
      </c>
      <c r="AQ49" s="332"/>
      <c r="AR49" s="333"/>
      <c r="AS49" s="332"/>
      <c r="AT49" s="332"/>
      <c r="AU49" s="333"/>
      <c r="AV49" s="373"/>
    </row>
    <row r="50" spans="1:48" s="136" customFormat="1" ht="11.25">
      <c r="A50" s="80">
        <v>2018</v>
      </c>
      <c r="B50" s="78" t="s">
        <v>204</v>
      </c>
      <c r="C50" s="79">
        <v>43189</v>
      </c>
      <c r="D50" s="79" t="s">
        <v>205</v>
      </c>
      <c r="E50" s="80" t="s">
        <v>206</v>
      </c>
      <c r="F50" s="80" t="s">
        <v>207</v>
      </c>
      <c r="G50" s="80" t="s">
        <v>208</v>
      </c>
      <c r="H50" s="80" t="s">
        <v>209</v>
      </c>
      <c r="I50" s="80" t="s">
        <v>210</v>
      </c>
      <c r="J50" s="78" t="s">
        <v>5306</v>
      </c>
      <c r="K50" s="80" t="s">
        <v>211</v>
      </c>
      <c r="L50" s="80" t="s">
        <v>211</v>
      </c>
      <c r="M50" s="80" t="s">
        <v>211</v>
      </c>
      <c r="N50" s="80" t="s">
        <v>211</v>
      </c>
      <c r="O50" s="80" t="s">
        <v>212</v>
      </c>
      <c r="P50" s="80" t="s">
        <v>213</v>
      </c>
      <c r="Q50" s="81" t="s">
        <v>214</v>
      </c>
      <c r="R50" s="80" t="s">
        <v>332</v>
      </c>
      <c r="S50" s="264" t="s">
        <v>1085</v>
      </c>
      <c r="T50" s="264" t="s">
        <v>1351</v>
      </c>
      <c r="U50" s="264" t="s">
        <v>1570</v>
      </c>
      <c r="V50" s="63">
        <v>43164</v>
      </c>
      <c r="W50" s="101">
        <v>11</v>
      </c>
      <c r="X50" s="101">
        <v>1</v>
      </c>
      <c r="Y50" s="67" t="s">
        <v>333</v>
      </c>
      <c r="Z50" s="63">
        <v>18649</v>
      </c>
      <c r="AA50" s="62">
        <f t="shared" si="3"/>
        <v>67</v>
      </c>
      <c r="AB50" s="62" t="s">
        <v>220</v>
      </c>
      <c r="AC50" s="63">
        <v>43171</v>
      </c>
      <c r="AD50" s="62"/>
      <c r="AE50" s="101">
        <v>1</v>
      </c>
      <c r="AF50" s="62">
        <v>1</v>
      </c>
      <c r="AG50" s="62">
        <v>5</v>
      </c>
      <c r="AH50" s="62">
        <v>2</v>
      </c>
      <c r="AI50" s="63">
        <v>43179</v>
      </c>
      <c r="AJ50" s="62"/>
      <c r="AK50" s="83" t="s">
        <v>334</v>
      </c>
      <c r="AL50" s="63"/>
      <c r="AM50" s="331">
        <v>2</v>
      </c>
      <c r="AN50" s="331"/>
      <c r="AO50" s="331"/>
      <c r="AP50" s="331">
        <f t="shared" si="0"/>
        <v>0</v>
      </c>
      <c r="AQ50" s="332"/>
      <c r="AR50" s="333"/>
      <c r="AS50" s="332"/>
      <c r="AT50" s="332"/>
      <c r="AU50" s="333"/>
      <c r="AV50" s="373"/>
    </row>
    <row r="51" spans="1:48" s="136" customFormat="1" ht="11.25">
      <c r="A51" s="80">
        <v>2018</v>
      </c>
      <c r="B51" s="78" t="s">
        <v>204</v>
      </c>
      <c r="C51" s="79">
        <v>43189</v>
      </c>
      <c r="D51" s="79" t="s">
        <v>205</v>
      </c>
      <c r="E51" s="80" t="s">
        <v>206</v>
      </c>
      <c r="F51" s="80" t="s">
        <v>207</v>
      </c>
      <c r="G51" s="80" t="s">
        <v>208</v>
      </c>
      <c r="H51" s="80" t="s">
        <v>209</v>
      </c>
      <c r="I51" s="80" t="s">
        <v>210</v>
      </c>
      <c r="J51" s="78" t="s">
        <v>5306</v>
      </c>
      <c r="K51" s="80" t="s">
        <v>211</v>
      </c>
      <c r="L51" s="80" t="s">
        <v>211</v>
      </c>
      <c r="M51" s="80" t="s">
        <v>211</v>
      </c>
      <c r="N51" s="80" t="s">
        <v>211</v>
      </c>
      <c r="O51" s="80" t="s">
        <v>212</v>
      </c>
      <c r="P51" s="80" t="s">
        <v>213</v>
      </c>
      <c r="Q51" s="81" t="s">
        <v>214</v>
      </c>
      <c r="R51" s="80" t="s">
        <v>335</v>
      </c>
      <c r="S51" s="264" t="s">
        <v>1086</v>
      </c>
      <c r="T51" s="264" t="s">
        <v>1352</v>
      </c>
      <c r="U51" s="264" t="s">
        <v>866</v>
      </c>
      <c r="V51" s="63">
        <v>43164</v>
      </c>
      <c r="W51" s="101">
        <v>8</v>
      </c>
      <c r="X51" s="101">
        <v>1</v>
      </c>
      <c r="Y51" s="67" t="s">
        <v>336</v>
      </c>
      <c r="Z51" s="63">
        <v>13181</v>
      </c>
      <c r="AA51" s="62">
        <f t="shared" si="3"/>
        <v>82</v>
      </c>
      <c r="AB51" s="62" t="s">
        <v>218</v>
      </c>
      <c r="AC51" s="63">
        <v>43171</v>
      </c>
      <c r="AD51" s="62"/>
      <c r="AE51" s="101">
        <v>1</v>
      </c>
      <c r="AF51" s="62">
        <v>1</v>
      </c>
      <c r="AG51" s="62">
        <v>1</v>
      </c>
      <c r="AH51" s="62">
        <v>1</v>
      </c>
      <c r="AI51" s="63"/>
      <c r="AJ51" s="62"/>
      <c r="AK51" s="83"/>
      <c r="AL51" s="63"/>
      <c r="AM51" s="331">
        <v>2</v>
      </c>
      <c r="AN51" s="331"/>
      <c r="AO51" s="331"/>
      <c r="AP51" s="331">
        <f t="shared" si="0"/>
        <v>0</v>
      </c>
      <c r="AQ51" s="332"/>
      <c r="AR51" s="333"/>
      <c r="AS51" s="332"/>
      <c r="AT51" s="332"/>
      <c r="AU51" s="334"/>
      <c r="AV51" s="372"/>
    </row>
    <row r="52" spans="1:48" s="136" customFormat="1" ht="11.25">
      <c r="A52" s="80">
        <v>2018</v>
      </c>
      <c r="B52" s="78" t="s">
        <v>204</v>
      </c>
      <c r="C52" s="79">
        <v>43189</v>
      </c>
      <c r="D52" s="82" t="s">
        <v>205</v>
      </c>
      <c r="E52" s="80" t="s">
        <v>206</v>
      </c>
      <c r="F52" s="80" t="s">
        <v>207</v>
      </c>
      <c r="G52" s="80" t="s">
        <v>208</v>
      </c>
      <c r="H52" s="80" t="s">
        <v>209</v>
      </c>
      <c r="I52" s="80" t="s">
        <v>210</v>
      </c>
      <c r="J52" s="78" t="s">
        <v>5306</v>
      </c>
      <c r="K52" s="80" t="s">
        <v>211</v>
      </c>
      <c r="L52" s="80" t="s">
        <v>211</v>
      </c>
      <c r="M52" s="80" t="s">
        <v>211</v>
      </c>
      <c r="N52" s="80" t="s">
        <v>211</v>
      </c>
      <c r="O52" s="80" t="s">
        <v>212</v>
      </c>
      <c r="P52" s="80" t="s">
        <v>213</v>
      </c>
      <c r="Q52" s="81" t="s">
        <v>214</v>
      </c>
      <c r="R52" s="80" t="s">
        <v>337</v>
      </c>
      <c r="S52" s="264" t="s">
        <v>1087</v>
      </c>
      <c r="T52" s="264" t="s">
        <v>893</v>
      </c>
      <c r="U52" s="264" t="s">
        <v>1571</v>
      </c>
      <c r="V52" s="63">
        <v>43165</v>
      </c>
      <c r="W52" s="101">
        <v>8</v>
      </c>
      <c r="X52" s="101">
        <v>1</v>
      </c>
      <c r="Y52" s="67" t="s">
        <v>338</v>
      </c>
      <c r="Z52" s="63">
        <v>15074</v>
      </c>
      <c r="AA52" s="62">
        <f t="shared" si="3"/>
        <v>76</v>
      </c>
      <c r="AB52" s="62" t="s">
        <v>220</v>
      </c>
      <c r="AC52" s="63">
        <v>43187</v>
      </c>
      <c r="AD52" s="62"/>
      <c r="AE52" s="101">
        <v>1</v>
      </c>
      <c r="AF52" s="62">
        <v>2</v>
      </c>
      <c r="AG52" s="62">
        <v>6</v>
      </c>
      <c r="AH52" s="62"/>
      <c r="AI52" s="63"/>
      <c r="AJ52" s="62"/>
      <c r="AK52" s="83"/>
      <c r="AL52" s="63"/>
      <c r="AM52" s="331">
        <v>2</v>
      </c>
      <c r="AN52" s="331"/>
      <c r="AO52" s="331"/>
      <c r="AP52" s="331">
        <f t="shared" si="0"/>
        <v>0</v>
      </c>
      <c r="AQ52" s="332"/>
      <c r="AR52" s="333"/>
      <c r="AS52" s="332"/>
      <c r="AT52" s="332"/>
      <c r="AU52" s="334"/>
      <c r="AV52" s="372"/>
    </row>
    <row r="53" spans="1:48" s="136" customFormat="1" ht="11.25">
      <c r="A53" s="80">
        <v>2018</v>
      </c>
      <c r="B53" s="78" t="s">
        <v>204</v>
      </c>
      <c r="C53" s="79">
        <v>43189</v>
      </c>
      <c r="D53" s="82" t="s">
        <v>205</v>
      </c>
      <c r="E53" s="80" t="s">
        <v>206</v>
      </c>
      <c r="F53" s="80" t="s">
        <v>207</v>
      </c>
      <c r="G53" s="80" t="s">
        <v>208</v>
      </c>
      <c r="H53" s="80" t="s">
        <v>209</v>
      </c>
      <c r="I53" s="80" t="s">
        <v>210</v>
      </c>
      <c r="J53" s="78" t="s">
        <v>5306</v>
      </c>
      <c r="K53" s="80" t="s">
        <v>211</v>
      </c>
      <c r="L53" s="80" t="s">
        <v>211</v>
      </c>
      <c r="M53" s="80" t="s">
        <v>211</v>
      </c>
      <c r="N53" s="80" t="s">
        <v>211</v>
      </c>
      <c r="O53" s="80" t="s">
        <v>212</v>
      </c>
      <c r="P53" s="80" t="s">
        <v>213</v>
      </c>
      <c r="Q53" s="81" t="s">
        <v>214</v>
      </c>
      <c r="R53" s="80" t="s">
        <v>339</v>
      </c>
      <c r="S53" s="264" t="s">
        <v>1088</v>
      </c>
      <c r="T53" s="264" t="s">
        <v>1353</v>
      </c>
      <c r="U53" s="264" t="s">
        <v>1572</v>
      </c>
      <c r="V53" s="63">
        <v>43171</v>
      </c>
      <c r="W53" s="101">
        <v>8</v>
      </c>
      <c r="X53" s="101">
        <v>1</v>
      </c>
      <c r="Y53" s="67" t="s">
        <v>340</v>
      </c>
      <c r="Z53" s="63">
        <v>12632</v>
      </c>
      <c r="AA53" s="62">
        <f t="shared" si="3"/>
        <v>83</v>
      </c>
      <c r="AB53" s="62" t="s">
        <v>218</v>
      </c>
      <c r="AC53" s="63">
        <v>43187</v>
      </c>
      <c r="AD53" s="62"/>
      <c r="AE53" s="62">
        <v>4</v>
      </c>
      <c r="AF53" s="62">
        <v>2</v>
      </c>
      <c r="AG53" s="62">
        <v>6</v>
      </c>
      <c r="AH53" s="62"/>
      <c r="AI53" s="63"/>
      <c r="AJ53" s="62"/>
      <c r="AK53" s="83"/>
      <c r="AL53" s="63"/>
      <c r="AM53" s="331">
        <v>2</v>
      </c>
      <c r="AN53" s="331"/>
      <c r="AO53" s="331"/>
      <c r="AP53" s="331">
        <f t="shared" si="0"/>
        <v>0</v>
      </c>
      <c r="AQ53" s="332"/>
      <c r="AR53" s="333"/>
      <c r="AS53" s="332"/>
      <c r="AT53" s="332"/>
      <c r="AU53" s="334"/>
      <c r="AV53" s="372"/>
    </row>
    <row r="54" spans="1:48" s="136" customFormat="1" ht="11.25">
      <c r="A54" s="80">
        <v>2018</v>
      </c>
      <c r="B54" s="78" t="s">
        <v>204</v>
      </c>
      <c r="C54" s="79">
        <v>43189</v>
      </c>
      <c r="D54" s="82" t="s">
        <v>205</v>
      </c>
      <c r="E54" s="80" t="s">
        <v>206</v>
      </c>
      <c r="F54" s="80" t="s">
        <v>207</v>
      </c>
      <c r="G54" s="80" t="s">
        <v>208</v>
      </c>
      <c r="H54" s="80" t="s">
        <v>209</v>
      </c>
      <c r="I54" s="80" t="s">
        <v>210</v>
      </c>
      <c r="J54" s="78" t="s">
        <v>5306</v>
      </c>
      <c r="K54" s="80" t="s">
        <v>211</v>
      </c>
      <c r="L54" s="80" t="s">
        <v>211</v>
      </c>
      <c r="M54" s="80" t="s">
        <v>211</v>
      </c>
      <c r="N54" s="80" t="s">
        <v>211</v>
      </c>
      <c r="O54" s="80" t="s">
        <v>212</v>
      </c>
      <c r="P54" s="80" t="s">
        <v>213</v>
      </c>
      <c r="Q54" s="81" t="s">
        <v>214</v>
      </c>
      <c r="R54" s="80" t="s">
        <v>341</v>
      </c>
      <c r="S54" s="264" t="s">
        <v>943</v>
      </c>
      <c r="T54" s="264" t="s">
        <v>1354</v>
      </c>
      <c r="U54" s="264" t="s">
        <v>1573</v>
      </c>
      <c r="V54" s="63">
        <v>43173</v>
      </c>
      <c r="W54" s="101">
        <v>8</v>
      </c>
      <c r="X54" s="101">
        <v>1</v>
      </c>
      <c r="Y54" s="67" t="s">
        <v>342</v>
      </c>
      <c r="Z54" s="63">
        <v>14725</v>
      </c>
      <c r="AA54" s="62">
        <f t="shared" si="3"/>
        <v>77</v>
      </c>
      <c r="AB54" s="62" t="s">
        <v>218</v>
      </c>
      <c r="AC54" s="63">
        <v>43173</v>
      </c>
      <c r="AD54" s="62"/>
      <c r="AE54" s="62">
        <v>4</v>
      </c>
      <c r="AF54" s="62">
        <v>1</v>
      </c>
      <c r="AG54" s="62">
        <v>5</v>
      </c>
      <c r="AH54" s="62">
        <v>1</v>
      </c>
      <c r="AI54" s="63">
        <v>43174</v>
      </c>
      <c r="AJ54" s="62"/>
      <c r="AK54" s="83" t="s">
        <v>343</v>
      </c>
      <c r="AL54" s="63"/>
      <c r="AM54" s="331">
        <v>2</v>
      </c>
      <c r="AN54" s="331"/>
      <c r="AO54" s="331"/>
      <c r="AP54" s="331">
        <f t="shared" si="0"/>
        <v>0</v>
      </c>
      <c r="AQ54" s="332"/>
      <c r="AR54" s="333"/>
      <c r="AS54" s="332"/>
      <c r="AT54" s="332"/>
      <c r="AU54" s="334"/>
      <c r="AV54" s="372"/>
    </row>
    <row r="55" spans="1:48" s="136" customFormat="1" ht="11.25">
      <c r="A55" s="80">
        <v>2018</v>
      </c>
      <c r="B55" s="78" t="s">
        <v>204</v>
      </c>
      <c r="C55" s="79">
        <v>43189</v>
      </c>
      <c r="D55" s="82" t="s">
        <v>205</v>
      </c>
      <c r="E55" s="80" t="s">
        <v>206</v>
      </c>
      <c r="F55" s="80" t="s">
        <v>207</v>
      </c>
      <c r="G55" s="80" t="s">
        <v>208</v>
      </c>
      <c r="H55" s="80" t="s">
        <v>209</v>
      </c>
      <c r="I55" s="80" t="s">
        <v>210</v>
      </c>
      <c r="J55" s="78" t="s">
        <v>5306</v>
      </c>
      <c r="K55" s="80" t="s">
        <v>211</v>
      </c>
      <c r="L55" s="80" t="s">
        <v>211</v>
      </c>
      <c r="M55" s="80" t="s">
        <v>211</v>
      </c>
      <c r="N55" s="80" t="s">
        <v>211</v>
      </c>
      <c r="O55" s="80" t="s">
        <v>212</v>
      </c>
      <c r="P55" s="80" t="s">
        <v>213</v>
      </c>
      <c r="Q55" s="81" t="s">
        <v>214</v>
      </c>
      <c r="R55" s="80" t="s">
        <v>344</v>
      </c>
      <c r="S55" s="264" t="s">
        <v>1089</v>
      </c>
      <c r="T55" s="264" t="s">
        <v>974</v>
      </c>
      <c r="U55" s="264" t="s">
        <v>1574</v>
      </c>
      <c r="V55" s="63">
        <v>43174</v>
      </c>
      <c r="W55" s="101">
        <v>11</v>
      </c>
      <c r="X55" s="101">
        <v>1</v>
      </c>
      <c r="Y55" s="67" t="s">
        <v>345</v>
      </c>
      <c r="Z55" s="63">
        <v>21111</v>
      </c>
      <c r="AA55" s="62">
        <f t="shared" si="3"/>
        <v>60</v>
      </c>
      <c r="AB55" s="62" t="s">
        <v>220</v>
      </c>
      <c r="AC55" s="63">
        <v>43178</v>
      </c>
      <c r="AD55" s="62"/>
      <c r="AE55" s="101">
        <v>1</v>
      </c>
      <c r="AF55" s="62">
        <v>1</v>
      </c>
      <c r="AG55" s="62">
        <v>5</v>
      </c>
      <c r="AH55" s="62">
        <v>2</v>
      </c>
      <c r="AI55" s="63">
        <v>43180</v>
      </c>
      <c r="AJ55" s="62"/>
      <c r="AK55" s="83" t="s">
        <v>346</v>
      </c>
      <c r="AL55" s="63"/>
      <c r="AM55" s="331">
        <v>2</v>
      </c>
      <c r="AN55" s="331"/>
      <c r="AO55" s="331"/>
      <c r="AP55" s="331">
        <f t="shared" si="0"/>
        <v>0</v>
      </c>
      <c r="AQ55" s="332"/>
      <c r="AR55" s="333"/>
      <c r="AS55" s="332"/>
      <c r="AT55" s="332"/>
      <c r="AU55" s="333"/>
      <c r="AV55" s="373"/>
    </row>
    <row r="56" spans="1:48" s="136" customFormat="1" ht="11.25">
      <c r="A56" s="80">
        <v>2018</v>
      </c>
      <c r="B56" s="78" t="s">
        <v>204</v>
      </c>
      <c r="C56" s="79">
        <v>43189</v>
      </c>
      <c r="D56" s="82" t="s">
        <v>205</v>
      </c>
      <c r="E56" s="80" t="s">
        <v>206</v>
      </c>
      <c r="F56" s="80" t="s">
        <v>207</v>
      </c>
      <c r="G56" s="80" t="s">
        <v>208</v>
      </c>
      <c r="H56" s="80" t="s">
        <v>209</v>
      </c>
      <c r="I56" s="80" t="s">
        <v>210</v>
      </c>
      <c r="J56" s="78" t="s">
        <v>5306</v>
      </c>
      <c r="K56" s="80" t="s">
        <v>211</v>
      </c>
      <c r="L56" s="80" t="s">
        <v>211</v>
      </c>
      <c r="M56" s="80" t="s">
        <v>211</v>
      </c>
      <c r="N56" s="80" t="s">
        <v>211</v>
      </c>
      <c r="O56" s="80" t="s">
        <v>212</v>
      </c>
      <c r="P56" s="80" t="s">
        <v>213</v>
      </c>
      <c r="Q56" s="81" t="s">
        <v>214</v>
      </c>
      <c r="R56" s="80" t="s">
        <v>347</v>
      </c>
      <c r="S56" s="264" t="s">
        <v>1090</v>
      </c>
      <c r="T56" s="264" t="s">
        <v>1355</v>
      </c>
      <c r="U56" s="264" t="s">
        <v>1575</v>
      </c>
      <c r="V56" s="63">
        <v>43174</v>
      </c>
      <c r="W56" s="101">
        <v>11</v>
      </c>
      <c r="X56" s="101">
        <v>1</v>
      </c>
      <c r="Y56" s="67" t="s">
        <v>348</v>
      </c>
      <c r="Z56" s="63">
        <v>17894</v>
      </c>
      <c r="AA56" s="62">
        <f t="shared" si="3"/>
        <v>69</v>
      </c>
      <c r="AB56" s="62" t="s">
        <v>218</v>
      </c>
      <c r="AC56" s="63">
        <v>43175</v>
      </c>
      <c r="AD56" s="62"/>
      <c r="AE56" s="62">
        <v>4</v>
      </c>
      <c r="AF56" s="62">
        <v>2</v>
      </c>
      <c r="AG56" s="62">
        <v>6</v>
      </c>
      <c r="AH56" s="62"/>
      <c r="AI56" s="63"/>
      <c r="AJ56" s="62"/>
      <c r="AK56" s="83"/>
      <c r="AL56" s="63"/>
      <c r="AM56" s="331">
        <v>2</v>
      </c>
      <c r="AN56" s="331"/>
      <c r="AO56" s="331"/>
      <c r="AP56" s="331">
        <f t="shared" si="0"/>
        <v>0</v>
      </c>
      <c r="AQ56" s="332"/>
      <c r="AR56" s="333"/>
      <c r="AS56" s="332"/>
      <c r="AT56" s="332"/>
      <c r="AU56" s="333"/>
      <c r="AV56" s="373"/>
    </row>
    <row r="57" spans="1:48" s="136" customFormat="1" ht="11.25">
      <c r="A57" s="80">
        <v>2018</v>
      </c>
      <c r="B57" s="78" t="s">
        <v>204</v>
      </c>
      <c r="C57" s="79">
        <v>43189</v>
      </c>
      <c r="D57" s="82" t="s">
        <v>205</v>
      </c>
      <c r="E57" s="80" t="s">
        <v>206</v>
      </c>
      <c r="F57" s="80" t="s">
        <v>207</v>
      </c>
      <c r="G57" s="80" t="s">
        <v>208</v>
      </c>
      <c r="H57" s="80" t="s">
        <v>209</v>
      </c>
      <c r="I57" s="80" t="s">
        <v>210</v>
      </c>
      <c r="J57" s="78" t="s">
        <v>5306</v>
      </c>
      <c r="K57" s="80" t="s">
        <v>211</v>
      </c>
      <c r="L57" s="80" t="s">
        <v>211</v>
      </c>
      <c r="M57" s="80" t="s">
        <v>211</v>
      </c>
      <c r="N57" s="80" t="s">
        <v>211</v>
      </c>
      <c r="O57" s="80" t="s">
        <v>212</v>
      </c>
      <c r="P57" s="80" t="s">
        <v>213</v>
      </c>
      <c r="Q57" s="81" t="s">
        <v>214</v>
      </c>
      <c r="R57" s="80" t="s">
        <v>349</v>
      </c>
      <c r="S57" s="264" t="s">
        <v>1091</v>
      </c>
      <c r="T57" s="264" t="s">
        <v>1320</v>
      </c>
      <c r="U57" s="264" t="s">
        <v>1477</v>
      </c>
      <c r="V57" s="63">
        <v>43175</v>
      </c>
      <c r="W57" s="101">
        <v>8</v>
      </c>
      <c r="X57" s="101">
        <v>1</v>
      </c>
      <c r="Y57" s="67" t="s">
        <v>350</v>
      </c>
      <c r="Z57" s="63">
        <v>17907</v>
      </c>
      <c r="AA57" s="62">
        <f t="shared" si="3"/>
        <v>69</v>
      </c>
      <c r="AB57" s="62" t="s">
        <v>220</v>
      </c>
      <c r="AC57" s="63">
        <v>43186</v>
      </c>
      <c r="AD57" s="62"/>
      <c r="AE57" s="62">
        <v>4</v>
      </c>
      <c r="AF57" s="62">
        <v>1</v>
      </c>
      <c r="AG57" s="62">
        <v>5</v>
      </c>
      <c r="AH57" s="62">
        <v>1</v>
      </c>
      <c r="AI57" s="63">
        <v>43187</v>
      </c>
      <c r="AJ57" s="62"/>
      <c r="AK57" s="83" t="s">
        <v>343</v>
      </c>
      <c r="AL57" s="63"/>
      <c r="AM57" s="331">
        <v>2</v>
      </c>
      <c r="AN57" s="331"/>
      <c r="AO57" s="331"/>
      <c r="AP57" s="331">
        <f t="shared" si="0"/>
        <v>0</v>
      </c>
      <c r="AQ57" s="332"/>
      <c r="AR57" s="333"/>
      <c r="AS57" s="332"/>
      <c r="AT57" s="332"/>
      <c r="AU57" s="334"/>
      <c r="AV57" s="372"/>
    </row>
    <row r="58" spans="1:48" s="136" customFormat="1" ht="11.25">
      <c r="A58" s="80">
        <v>2018</v>
      </c>
      <c r="B58" s="78" t="s">
        <v>204</v>
      </c>
      <c r="C58" s="79">
        <v>43189</v>
      </c>
      <c r="D58" s="82" t="s">
        <v>205</v>
      </c>
      <c r="E58" s="80" t="s">
        <v>206</v>
      </c>
      <c r="F58" s="80" t="s">
        <v>207</v>
      </c>
      <c r="G58" s="80" t="s">
        <v>208</v>
      </c>
      <c r="H58" s="80" t="s">
        <v>209</v>
      </c>
      <c r="I58" s="80" t="s">
        <v>210</v>
      </c>
      <c r="J58" s="78" t="s">
        <v>5306</v>
      </c>
      <c r="K58" s="80" t="s">
        <v>211</v>
      </c>
      <c r="L58" s="80" t="s">
        <v>211</v>
      </c>
      <c r="M58" s="80" t="s">
        <v>211</v>
      </c>
      <c r="N58" s="80" t="s">
        <v>211</v>
      </c>
      <c r="O58" s="80" t="s">
        <v>212</v>
      </c>
      <c r="P58" s="80" t="s">
        <v>213</v>
      </c>
      <c r="Q58" s="81" t="s">
        <v>214</v>
      </c>
      <c r="R58" s="80" t="s">
        <v>351</v>
      </c>
      <c r="S58" s="264" t="s">
        <v>1092</v>
      </c>
      <c r="T58" s="264" t="s">
        <v>1344</v>
      </c>
      <c r="U58" s="264" t="s">
        <v>1576</v>
      </c>
      <c r="V58" s="63">
        <v>43178</v>
      </c>
      <c r="W58" s="101">
        <v>8</v>
      </c>
      <c r="X58" s="101">
        <v>1</v>
      </c>
      <c r="Y58" s="67" t="s">
        <v>352</v>
      </c>
      <c r="Z58" s="63">
        <v>15753</v>
      </c>
      <c r="AA58" s="62">
        <f t="shared" si="3"/>
        <v>75</v>
      </c>
      <c r="AB58" s="62" t="s">
        <v>220</v>
      </c>
      <c r="AC58" s="63">
        <v>43178</v>
      </c>
      <c r="AD58" s="62"/>
      <c r="AE58" s="101">
        <v>1</v>
      </c>
      <c r="AF58" s="62">
        <v>2</v>
      </c>
      <c r="AG58" s="62">
        <v>6</v>
      </c>
      <c r="AH58" s="62"/>
      <c r="AI58" s="63"/>
      <c r="AJ58" s="62"/>
      <c r="AK58" s="83"/>
      <c r="AL58" s="63"/>
      <c r="AM58" s="331">
        <v>2</v>
      </c>
      <c r="AN58" s="331"/>
      <c r="AO58" s="331"/>
      <c r="AP58" s="331">
        <f t="shared" si="0"/>
        <v>0</v>
      </c>
      <c r="AQ58" s="332"/>
      <c r="AR58" s="333"/>
      <c r="AS58" s="332"/>
      <c r="AT58" s="332"/>
      <c r="AU58" s="334"/>
      <c r="AV58" s="372"/>
    </row>
    <row r="59" spans="1:48" s="136" customFormat="1" ht="11.25">
      <c r="A59" s="80">
        <v>2018</v>
      </c>
      <c r="B59" s="78" t="s">
        <v>204</v>
      </c>
      <c r="C59" s="79">
        <v>43189</v>
      </c>
      <c r="D59" s="82" t="s">
        <v>205</v>
      </c>
      <c r="E59" s="80" t="s">
        <v>206</v>
      </c>
      <c r="F59" s="80" t="s">
        <v>207</v>
      </c>
      <c r="G59" s="80" t="s">
        <v>208</v>
      </c>
      <c r="H59" s="80" t="s">
        <v>209</v>
      </c>
      <c r="I59" s="80" t="s">
        <v>210</v>
      </c>
      <c r="J59" s="78" t="s">
        <v>5306</v>
      </c>
      <c r="K59" s="80" t="s">
        <v>211</v>
      </c>
      <c r="L59" s="80" t="s">
        <v>211</v>
      </c>
      <c r="M59" s="80" t="s">
        <v>211</v>
      </c>
      <c r="N59" s="80" t="s">
        <v>211</v>
      </c>
      <c r="O59" s="80" t="s">
        <v>212</v>
      </c>
      <c r="P59" s="80" t="s">
        <v>213</v>
      </c>
      <c r="Q59" s="81" t="s">
        <v>214</v>
      </c>
      <c r="R59" s="80" t="s">
        <v>353</v>
      </c>
      <c r="S59" s="264" t="s">
        <v>1093</v>
      </c>
      <c r="T59" s="264" t="s">
        <v>1356</v>
      </c>
      <c r="U59" s="264" t="s">
        <v>1577</v>
      </c>
      <c r="V59" s="63">
        <v>43185</v>
      </c>
      <c r="W59" s="101">
        <v>11</v>
      </c>
      <c r="X59" s="101">
        <v>1</v>
      </c>
      <c r="Y59" s="67" t="s">
        <v>354</v>
      </c>
      <c r="Z59" s="63">
        <v>10735</v>
      </c>
      <c r="AA59" s="62">
        <f t="shared" si="3"/>
        <v>88</v>
      </c>
      <c r="AB59" s="62" t="s">
        <v>218</v>
      </c>
      <c r="AC59" s="63">
        <v>43187</v>
      </c>
      <c r="AD59" s="62"/>
      <c r="AE59" s="101">
        <v>1</v>
      </c>
      <c r="AF59" s="62">
        <v>2</v>
      </c>
      <c r="AG59" s="62">
        <v>6</v>
      </c>
      <c r="AH59" s="62"/>
      <c r="AI59" s="63"/>
      <c r="AJ59" s="62"/>
      <c r="AK59" s="83"/>
      <c r="AL59" s="63"/>
      <c r="AM59" s="331">
        <v>2</v>
      </c>
      <c r="AN59" s="331"/>
      <c r="AO59" s="331"/>
      <c r="AP59" s="331">
        <f t="shared" si="0"/>
        <v>0</v>
      </c>
      <c r="AQ59" s="332"/>
      <c r="AR59" s="333"/>
      <c r="AS59" s="332"/>
      <c r="AT59" s="332"/>
      <c r="AU59" s="333"/>
      <c r="AV59" s="373"/>
    </row>
    <row r="60" spans="1:48" s="136" customFormat="1" ht="11.25">
      <c r="A60" s="80">
        <v>2018</v>
      </c>
      <c r="B60" s="78" t="s">
        <v>204</v>
      </c>
      <c r="C60" s="79">
        <v>43189</v>
      </c>
      <c r="D60" s="82" t="s">
        <v>205</v>
      </c>
      <c r="E60" s="80" t="s">
        <v>206</v>
      </c>
      <c r="F60" s="80" t="s">
        <v>207</v>
      </c>
      <c r="G60" s="80" t="s">
        <v>208</v>
      </c>
      <c r="H60" s="80" t="s">
        <v>209</v>
      </c>
      <c r="I60" s="80" t="s">
        <v>210</v>
      </c>
      <c r="J60" s="78" t="s">
        <v>5306</v>
      </c>
      <c r="K60" s="80" t="s">
        <v>211</v>
      </c>
      <c r="L60" s="80" t="s">
        <v>211</v>
      </c>
      <c r="M60" s="80" t="s">
        <v>211</v>
      </c>
      <c r="N60" s="80" t="s">
        <v>211</v>
      </c>
      <c r="O60" s="80" t="s">
        <v>212</v>
      </c>
      <c r="P60" s="80" t="s">
        <v>213</v>
      </c>
      <c r="Q60" s="81" t="s">
        <v>214</v>
      </c>
      <c r="R60" s="80" t="s">
        <v>355</v>
      </c>
      <c r="S60" s="264" t="s">
        <v>1094</v>
      </c>
      <c r="T60" s="264" t="s">
        <v>1357</v>
      </c>
      <c r="U60" s="264" t="s">
        <v>1578</v>
      </c>
      <c r="V60" s="63">
        <v>43186</v>
      </c>
      <c r="W60" s="101">
        <v>8</v>
      </c>
      <c r="X60" s="101">
        <v>1</v>
      </c>
      <c r="Y60" s="67" t="s">
        <v>356</v>
      </c>
      <c r="Z60" s="63">
        <v>15682</v>
      </c>
      <c r="AA60" s="62">
        <f t="shared" si="3"/>
        <v>75</v>
      </c>
      <c r="AB60" s="62" t="s">
        <v>218</v>
      </c>
      <c r="AC60" s="63">
        <v>43187</v>
      </c>
      <c r="AD60" s="62"/>
      <c r="AE60" s="62">
        <v>3</v>
      </c>
      <c r="AF60" s="62">
        <v>2</v>
      </c>
      <c r="AG60" s="62">
        <v>1</v>
      </c>
      <c r="AH60" s="62">
        <v>2</v>
      </c>
      <c r="AI60" s="63">
        <v>43213</v>
      </c>
      <c r="AJ60" s="62"/>
      <c r="AK60" s="83" t="s">
        <v>357</v>
      </c>
      <c r="AL60" s="63"/>
      <c r="AM60" s="331">
        <v>2</v>
      </c>
      <c r="AN60" s="331"/>
      <c r="AO60" s="331"/>
      <c r="AP60" s="331">
        <f t="shared" si="0"/>
        <v>0</v>
      </c>
      <c r="AQ60" s="332"/>
      <c r="AR60" s="333"/>
      <c r="AS60" s="332"/>
      <c r="AT60" s="332"/>
      <c r="AU60" s="334"/>
      <c r="AV60" s="372"/>
    </row>
    <row r="61" spans="1:48" s="136" customFormat="1" ht="11.25">
      <c r="A61" s="80">
        <v>2018</v>
      </c>
      <c r="B61" s="78" t="s">
        <v>204</v>
      </c>
      <c r="C61" s="79">
        <v>43189</v>
      </c>
      <c r="D61" s="82" t="s">
        <v>205</v>
      </c>
      <c r="E61" s="80" t="s">
        <v>206</v>
      </c>
      <c r="F61" s="80" t="s">
        <v>207</v>
      </c>
      <c r="G61" s="80" t="s">
        <v>208</v>
      </c>
      <c r="H61" s="80" t="s">
        <v>209</v>
      </c>
      <c r="I61" s="80" t="s">
        <v>210</v>
      </c>
      <c r="J61" s="78" t="s">
        <v>5306</v>
      </c>
      <c r="K61" s="80" t="s">
        <v>211</v>
      </c>
      <c r="L61" s="80" t="s">
        <v>211</v>
      </c>
      <c r="M61" s="80" t="s">
        <v>211</v>
      </c>
      <c r="N61" s="80" t="s">
        <v>211</v>
      </c>
      <c r="O61" s="80" t="s">
        <v>212</v>
      </c>
      <c r="P61" s="80" t="s">
        <v>213</v>
      </c>
      <c r="Q61" s="81" t="s">
        <v>214</v>
      </c>
      <c r="R61" s="80" t="s">
        <v>358</v>
      </c>
      <c r="S61" s="264" t="s">
        <v>1095</v>
      </c>
      <c r="T61" s="264" t="s">
        <v>1358</v>
      </c>
      <c r="U61" s="264" t="s">
        <v>1579</v>
      </c>
      <c r="V61" s="63">
        <v>43187</v>
      </c>
      <c r="W61" s="101">
        <v>8</v>
      </c>
      <c r="X61" s="101">
        <v>5</v>
      </c>
      <c r="Y61" s="67" t="s">
        <v>219</v>
      </c>
      <c r="Z61" s="67" t="s">
        <v>219</v>
      </c>
      <c r="AA61" s="62">
        <v>65</v>
      </c>
      <c r="AB61" s="62" t="s">
        <v>220</v>
      </c>
      <c r="AC61" s="63">
        <v>43187</v>
      </c>
      <c r="AD61" s="62"/>
      <c r="AE61" s="101">
        <v>1</v>
      </c>
      <c r="AF61" s="62">
        <v>1</v>
      </c>
      <c r="AG61" s="62">
        <v>1</v>
      </c>
      <c r="AH61" s="62">
        <v>1</v>
      </c>
      <c r="AI61" s="63"/>
      <c r="AJ61" s="62"/>
      <c r="AK61" s="83"/>
      <c r="AL61" s="63"/>
      <c r="AM61" s="331">
        <v>1</v>
      </c>
      <c r="AN61" s="331"/>
      <c r="AO61" s="331"/>
      <c r="AP61" s="331">
        <f t="shared" si="0"/>
        <v>1</v>
      </c>
      <c r="AQ61" s="332"/>
      <c r="AR61" s="333"/>
      <c r="AS61" s="332"/>
      <c r="AT61" s="332"/>
      <c r="AU61" s="334"/>
      <c r="AV61" s="372"/>
    </row>
    <row r="62" spans="1:48" s="136" customFormat="1" ht="11.25">
      <c r="A62" s="80">
        <v>2018</v>
      </c>
      <c r="B62" s="78" t="s">
        <v>204</v>
      </c>
      <c r="C62" s="79">
        <v>43220</v>
      </c>
      <c r="D62" s="82" t="s">
        <v>205</v>
      </c>
      <c r="E62" s="80" t="s">
        <v>206</v>
      </c>
      <c r="F62" s="80" t="s">
        <v>207</v>
      </c>
      <c r="G62" s="80" t="s">
        <v>208</v>
      </c>
      <c r="H62" s="80" t="s">
        <v>209</v>
      </c>
      <c r="I62" s="80" t="s">
        <v>210</v>
      </c>
      <c r="J62" s="78" t="s">
        <v>5306</v>
      </c>
      <c r="K62" s="80" t="s">
        <v>211</v>
      </c>
      <c r="L62" s="80" t="s">
        <v>211</v>
      </c>
      <c r="M62" s="80" t="s">
        <v>211</v>
      </c>
      <c r="N62" s="80" t="s">
        <v>211</v>
      </c>
      <c r="O62" s="80" t="s">
        <v>212</v>
      </c>
      <c r="P62" s="80" t="s">
        <v>213</v>
      </c>
      <c r="Q62" s="81" t="s">
        <v>214</v>
      </c>
      <c r="R62" s="80" t="s">
        <v>360</v>
      </c>
      <c r="S62" s="264" t="s">
        <v>1096</v>
      </c>
      <c r="T62" s="264" t="s">
        <v>1359</v>
      </c>
      <c r="U62" s="264" t="s">
        <v>1580</v>
      </c>
      <c r="V62" s="63">
        <v>43196</v>
      </c>
      <c r="W62" s="101">
        <v>11</v>
      </c>
      <c r="X62" s="101">
        <v>1</v>
      </c>
      <c r="Y62" s="67" t="s">
        <v>361</v>
      </c>
      <c r="Z62" s="63">
        <v>15590</v>
      </c>
      <c r="AA62" s="62">
        <f t="shared" ref="AA62:AA90" si="4">DATEDIF(Z62,C62,"Y")</f>
        <v>75</v>
      </c>
      <c r="AB62" s="62" t="s">
        <v>220</v>
      </c>
      <c r="AC62" s="63">
        <v>43196</v>
      </c>
      <c r="AD62" s="62"/>
      <c r="AE62" s="101">
        <v>1</v>
      </c>
      <c r="AF62" s="62">
        <v>2</v>
      </c>
      <c r="AG62" s="62">
        <v>1</v>
      </c>
      <c r="AH62" s="62">
        <v>1</v>
      </c>
      <c r="AI62" s="63">
        <v>43201</v>
      </c>
      <c r="AJ62" s="62"/>
      <c r="AK62" s="83" t="s">
        <v>305</v>
      </c>
      <c r="AL62" s="63">
        <v>43201</v>
      </c>
      <c r="AM62" s="331">
        <v>2</v>
      </c>
      <c r="AN62" s="331"/>
      <c r="AO62" s="331"/>
      <c r="AP62" s="331">
        <f t="shared" si="0"/>
        <v>0</v>
      </c>
      <c r="AQ62" s="332"/>
      <c r="AR62" s="333"/>
      <c r="AS62" s="332"/>
      <c r="AT62" s="332"/>
      <c r="AU62" s="333"/>
      <c r="AV62" s="373"/>
    </row>
    <row r="63" spans="1:48" s="136" customFormat="1" ht="11.25">
      <c r="A63" s="80">
        <v>2018</v>
      </c>
      <c r="B63" s="78" t="s">
        <v>204</v>
      </c>
      <c r="C63" s="79">
        <v>43220</v>
      </c>
      <c r="D63" s="82" t="s">
        <v>205</v>
      </c>
      <c r="E63" s="80" t="s">
        <v>206</v>
      </c>
      <c r="F63" s="80" t="s">
        <v>207</v>
      </c>
      <c r="G63" s="80" t="s">
        <v>208</v>
      </c>
      <c r="H63" s="80" t="s">
        <v>209</v>
      </c>
      <c r="I63" s="80" t="s">
        <v>210</v>
      </c>
      <c r="J63" s="78" t="s">
        <v>5306</v>
      </c>
      <c r="K63" s="80" t="s">
        <v>211</v>
      </c>
      <c r="L63" s="80" t="s">
        <v>211</v>
      </c>
      <c r="M63" s="80" t="s">
        <v>211</v>
      </c>
      <c r="N63" s="80" t="s">
        <v>211</v>
      </c>
      <c r="O63" s="80" t="s">
        <v>212</v>
      </c>
      <c r="P63" s="80" t="s">
        <v>213</v>
      </c>
      <c r="Q63" s="81" t="s">
        <v>214</v>
      </c>
      <c r="R63" s="80" t="s">
        <v>362</v>
      </c>
      <c r="S63" s="264" t="s">
        <v>1097</v>
      </c>
      <c r="T63" s="264" t="s">
        <v>1360</v>
      </c>
      <c r="U63" s="264" t="s">
        <v>1581</v>
      </c>
      <c r="V63" s="63">
        <v>43208</v>
      </c>
      <c r="W63" s="101">
        <v>8</v>
      </c>
      <c r="X63" s="101">
        <v>1</v>
      </c>
      <c r="Y63" s="67" t="s">
        <v>363</v>
      </c>
      <c r="Z63" s="63">
        <v>14351</v>
      </c>
      <c r="AA63" s="62">
        <f t="shared" si="4"/>
        <v>79</v>
      </c>
      <c r="AB63" s="62" t="s">
        <v>218</v>
      </c>
      <c r="AC63" s="63">
        <v>43208</v>
      </c>
      <c r="AD63" s="62"/>
      <c r="AE63" s="62">
        <v>4</v>
      </c>
      <c r="AF63" s="62">
        <v>2</v>
      </c>
      <c r="AG63" s="62">
        <v>5</v>
      </c>
      <c r="AH63" s="62">
        <v>1</v>
      </c>
      <c r="AI63" s="63">
        <v>43210</v>
      </c>
      <c r="AJ63" s="62"/>
      <c r="AK63" s="83" t="s">
        <v>364</v>
      </c>
      <c r="AL63" s="63">
        <v>43210</v>
      </c>
      <c r="AM63" s="331">
        <v>2</v>
      </c>
      <c r="AN63" s="331"/>
      <c r="AO63" s="331"/>
      <c r="AP63" s="331">
        <f t="shared" si="0"/>
        <v>0</v>
      </c>
      <c r="AQ63" s="332"/>
      <c r="AR63" s="333"/>
      <c r="AS63" s="332"/>
      <c r="AT63" s="332"/>
      <c r="AU63" s="334"/>
      <c r="AV63" s="372"/>
    </row>
    <row r="64" spans="1:48" s="136" customFormat="1" ht="11.25">
      <c r="A64" s="80">
        <v>2018</v>
      </c>
      <c r="B64" s="78" t="s">
        <v>204</v>
      </c>
      <c r="C64" s="79">
        <v>43220</v>
      </c>
      <c r="D64" s="82" t="s">
        <v>205</v>
      </c>
      <c r="E64" s="80" t="s">
        <v>206</v>
      </c>
      <c r="F64" s="80" t="s">
        <v>207</v>
      </c>
      <c r="G64" s="80" t="s">
        <v>208</v>
      </c>
      <c r="H64" s="80" t="s">
        <v>209</v>
      </c>
      <c r="I64" s="80" t="s">
        <v>210</v>
      </c>
      <c r="J64" s="78" t="s">
        <v>5306</v>
      </c>
      <c r="K64" s="80" t="s">
        <v>211</v>
      </c>
      <c r="L64" s="80" t="s">
        <v>211</v>
      </c>
      <c r="M64" s="80" t="s">
        <v>211</v>
      </c>
      <c r="N64" s="80" t="s">
        <v>211</v>
      </c>
      <c r="O64" s="80" t="s">
        <v>212</v>
      </c>
      <c r="P64" s="80" t="s">
        <v>213</v>
      </c>
      <c r="Q64" s="81" t="s">
        <v>214</v>
      </c>
      <c r="R64" s="80" t="s">
        <v>365</v>
      </c>
      <c r="S64" s="264" t="s">
        <v>1098</v>
      </c>
      <c r="T64" s="264" t="s">
        <v>1361</v>
      </c>
      <c r="U64" s="264" t="s">
        <v>1582</v>
      </c>
      <c r="V64" s="63">
        <v>43215</v>
      </c>
      <c r="W64" s="101">
        <v>11</v>
      </c>
      <c r="X64" s="101">
        <v>1</v>
      </c>
      <c r="Y64" s="67" t="s">
        <v>366</v>
      </c>
      <c r="Z64" s="63">
        <v>16526</v>
      </c>
      <c r="AA64" s="62">
        <f t="shared" si="4"/>
        <v>73</v>
      </c>
      <c r="AB64" s="62" t="s">
        <v>218</v>
      </c>
      <c r="AC64" s="63">
        <v>43215</v>
      </c>
      <c r="AD64" s="62"/>
      <c r="AE64" s="101">
        <v>1</v>
      </c>
      <c r="AF64" s="62">
        <v>2</v>
      </c>
      <c r="AG64" s="62">
        <v>1</v>
      </c>
      <c r="AH64" s="62">
        <v>1</v>
      </c>
      <c r="AI64" s="63">
        <v>43215</v>
      </c>
      <c r="AJ64" s="62"/>
      <c r="AK64" s="83" t="s">
        <v>296</v>
      </c>
      <c r="AL64" s="63">
        <v>43215</v>
      </c>
      <c r="AM64" s="331">
        <v>2</v>
      </c>
      <c r="AN64" s="331"/>
      <c r="AO64" s="331"/>
      <c r="AP64" s="331">
        <f t="shared" si="0"/>
        <v>0</v>
      </c>
      <c r="AQ64" s="332"/>
      <c r="AR64" s="333"/>
      <c r="AS64" s="332"/>
      <c r="AT64" s="332"/>
      <c r="AU64" s="333"/>
      <c r="AV64" s="373"/>
    </row>
    <row r="65" spans="1:48" s="136" customFormat="1" ht="11.25">
      <c r="A65" s="80">
        <v>2018</v>
      </c>
      <c r="B65" s="78" t="s">
        <v>204</v>
      </c>
      <c r="C65" s="79">
        <v>43220</v>
      </c>
      <c r="D65" s="82" t="s">
        <v>205</v>
      </c>
      <c r="E65" s="80" t="s">
        <v>206</v>
      </c>
      <c r="F65" s="80" t="s">
        <v>207</v>
      </c>
      <c r="G65" s="80" t="s">
        <v>208</v>
      </c>
      <c r="H65" s="80" t="s">
        <v>209</v>
      </c>
      <c r="I65" s="80" t="s">
        <v>210</v>
      </c>
      <c r="J65" s="78" t="s">
        <v>5306</v>
      </c>
      <c r="K65" s="80" t="s">
        <v>211</v>
      </c>
      <c r="L65" s="80" t="s">
        <v>211</v>
      </c>
      <c r="M65" s="80" t="s">
        <v>211</v>
      </c>
      <c r="N65" s="80" t="s">
        <v>211</v>
      </c>
      <c r="O65" s="80" t="s">
        <v>212</v>
      </c>
      <c r="P65" s="80" t="s">
        <v>213</v>
      </c>
      <c r="Q65" s="81" t="s">
        <v>214</v>
      </c>
      <c r="R65" s="80" t="s">
        <v>367</v>
      </c>
      <c r="S65" s="264" t="s">
        <v>1099</v>
      </c>
      <c r="T65" s="264" t="s">
        <v>1362</v>
      </c>
      <c r="U65" s="264" t="s">
        <v>1582</v>
      </c>
      <c r="V65" s="63">
        <v>43215</v>
      </c>
      <c r="W65" s="101">
        <v>11</v>
      </c>
      <c r="X65" s="101">
        <v>1</v>
      </c>
      <c r="Y65" s="67" t="s">
        <v>368</v>
      </c>
      <c r="Z65" s="63">
        <v>18312</v>
      </c>
      <c r="AA65" s="62">
        <f t="shared" si="4"/>
        <v>68</v>
      </c>
      <c r="AB65" s="62" t="s">
        <v>220</v>
      </c>
      <c r="AC65" s="63">
        <v>43215</v>
      </c>
      <c r="AD65" s="62"/>
      <c r="AE65" s="101">
        <v>1</v>
      </c>
      <c r="AF65" s="62">
        <v>2</v>
      </c>
      <c r="AG65" s="62">
        <v>1</v>
      </c>
      <c r="AH65" s="62">
        <v>1</v>
      </c>
      <c r="AI65" s="63">
        <v>43215</v>
      </c>
      <c r="AJ65" s="62"/>
      <c r="AK65" s="83" t="s">
        <v>305</v>
      </c>
      <c r="AL65" s="63">
        <v>43216</v>
      </c>
      <c r="AM65" s="331">
        <v>2</v>
      </c>
      <c r="AN65" s="331"/>
      <c r="AO65" s="331"/>
      <c r="AP65" s="331">
        <f t="shared" si="0"/>
        <v>0</v>
      </c>
      <c r="AQ65" s="332"/>
      <c r="AR65" s="333"/>
      <c r="AS65" s="332"/>
      <c r="AT65" s="332"/>
      <c r="AU65" s="333"/>
      <c r="AV65" s="373"/>
    </row>
    <row r="66" spans="1:48" s="136" customFormat="1" ht="11.25">
      <c r="A66" s="80">
        <v>2018</v>
      </c>
      <c r="B66" s="78" t="s">
        <v>204</v>
      </c>
      <c r="C66" s="79">
        <v>43220</v>
      </c>
      <c r="D66" s="82" t="s">
        <v>205</v>
      </c>
      <c r="E66" s="80" t="s">
        <v>206</v>
      </c>
      <c r="F66" s="80" t="s">
        <v>207</v>
      </c>
      <c r="G66" s="80" t="s">
        <v>208</v>
      </c>
      <c r="H66" s="80" t="s">
        <v>209</v>
      </c>
      <c r="I66" s="80" t="s">
        <v>210</v>
      </c>
      <c r="J66" s="78" t="s">
        <v>5306</v>
      </c>
      <c r="K66" s="80" t="s">
        <v>211</v>
      </c>
      <c r="L66" s="80" t="s">
        <v>211</v>
      </c>
      <c r="M66" s="80" t="s">
        <v>211</v>
      </c>
      <c r="N66" s="80" t="s">
        <v>211</v>
      </c>
      <c r="O66" s="80" t="s">
        <v>212</v>
      </c>
      <c r="P66" s="80" t="s">
        <v>213</v>
      </c>
      <c r="Q66" s="81" t="s">
        <v>214</v>
      </c>
      <c r="R66" s="80" t="s">
        <v>369</v>
      </c>
      <c r="S66" s="264" t="s">
        <v>1100</v>
      </c>
      <c r="T66" s="264" t="s">
        <v>1324</v>
      </c>
      <c r="U66" s="264" t="s">
        <v>1583</v>
      </c>
      <c r="V66" s="63">
        <v>43214</v>
      </c>
      <c r="W66" s="101">
        <v>11</v>
      </c>
      <c r="X66" s="101">
        <v>1</v>
      </c>
      <c r="Y66" s="67" t="s">
        <v>370</v>
      </c>
      <c r="Z66" s="63">
        <v>8934</v>
      </c>
      <c r="AA66" s="62">
        <f t="shared" si="4"/>
        <v>93</v>
      </c>
      <c r="AB66" s="62" t="s">
        <v>218</v>
      </c>
      <c r="AC66" s="63">
        <v>43214</v>
      </c>
      <c r="AD66" s="62"/>
      <c r="AE66" s="101">
        <v>1</v>
      </c>
      <c r="AF66" s="62">
        <v>2</v>
      </c>
      <c r="AG66" s="62">
        <v>1</v>
      </c>
      <c r="AH66" s="62">
        <v>1</v>
      </c>
      <c r="AI66" s="63">
        <v>43222</v>
      </c>
      <c r="AJ66" s="62"/>
      <c r="AK66" s="83" t="s">
        <v>371</v>
      </c>
      <c r="AL66" s="63">
        <v>43223</v>
      </c>
      <c r="AM66" s="331">
        <v>2</v>
      </c>
      <c r="AN66" s="331"/>
      <c r="AO66" s="331"/>
      <c r="AP66" s="331">
        <f t="shared" si="0"/>
        <v>0</v>
      </c>
      <c r="AQ66" s="332"/>
      <c r="AR66" s="333"/>
      <c r="AS66" s="332"/>
      <c r="AT66" s="332"/>
      <c r="AU66" s="333"/>
      <c r="AV66" s="373"/>
    </row>
    <row r="67" spans="1:48" s="136" customFormat="1" ht="11.25">
      <c r="A67" s="80">
        <v>2018</v>
      </c>
      <c r="B67" s="78" t="s">
        <v>204</v>
      </c>
      <c r="C67" s="79">
        <v>43220</v>
      </c>
      <c r="D67" s="82" t="s">
        <v>205</v>
      </c>
      <c r="E67" s="80" t="s">
        <v>206</v>
      </c>
      <c r="F67" s="80" t="s">
        <v>207</v>
      </c>
      <c r="G67" s="80" t="s">
        <v>208</v>
      </c>
      <c r="H67" s="80" t="s">
        <v>209</v>
      </c>
      <c r="I67" s="80" t="s">
        <v>210</v>
      </c>
      <c r="J67" s="78" t="s">
        <v>5306</v>
      </c>
      <c r="K67" s="80" t="s">
        <v>211</v>
      </c>
      <c r="L67" s="80" t="s">
        <v>211</v>
      </c>
      <c r="M67" s="80" t="s">
        <v>211</v>
      </c>
      <c r="N67" s="80" t="s">
        <v>211</v>
      </c>
      <c r="O67" s="80" t="s">
        <v>212</v>
      </c>
      <c r="P67" s="80" t="s">
        <v>213</v>
      </c>
      <c r="Q67" s="81" t="s">
        <v>214</v>
      </c>
      <c r="R67" s="80" t="s">
        <v>372</v>
      </c>
      <c r="S67" s="264" t="s">
        <v>1101</v>
      </c>
      <c r="T67" s="264" t="s">
        <v>1363</v>
      </c>
      <c r="U67" s="264" t="s">
        <v>1584</v>
      </c>
      <c r="V67" s="63">
        <v>43217</v>
      </c>
      <c r="W67" s="101">
        <v>8</v>
      </c>
      <c r="X67" s="101">
        <v>5</v>
      </c>
      <c r="Y67" s="67" t="s">
        <v>219</v>
      </c>
      <c r="Z67" s="63">
        <v>13955</v>
      </c>
      <c r="AA67" s="62">
        <f t="shared" si="4"/>
        <v>80</v>
      </c>
      <c r="AB67" s="62" t="s">
        <v>220</v>
      </c>
      <c r="AC67" s="63">
        <v>43217</v>
      </c>
      <c r="AD67" s="62"/>
      <c r="AE67" s="101">
        <v>1</v>
      </c>
      <c r="AF67" s="62">
        <v>1</v>
      </c>
      <c r="AG67" s="62">
        <v>5</v>
      </c>
      <c r="AH67" s="62">
        <v>1</v>
      </c>
      <c r="AI67" s="63">
        <v>43223</v>
      </c>
      <c r="AJ67" s="62"/>
      <c r="AK67" s="83" t="s">
        <v>373</v>
      </c>
      <c r="AL67" s="63">
        <v>43223</v>
      </c>
      <c r="AM67" s="331">
        <v>1</v>
      </c>
      <c r="AN67" s="331"/>
      <c r="AO67" s="331"/>
      <c r="AP67" s="331">
        <f t="shared" si="0"/>
        <v>1</v>
      </c>
      <c r="AQ67" s="332"/>
      <c r="AR67" s="333"/>
      <c r="AS67" s="332"/>
      <c r="AT67" s="332"/>
      <c r="AU67" s="334"/>
      <c r="AV67" s="372"/>
    </row>
    <row r="68" spans="1:48" s="136" customFormat="1" ht="11.25">
      <c r="A68" s="80">
        <v>2018</v>
      </c>
      <c r="B68" s="78" t="s">
        <v>204</v>
      </c>
      <c r="C68" s="79">
        <v>43220</v>
      </c>
      <c r="D68" s="82" t="s">
        <v>205</v>
      </c>
      <c r="E68" s="80" t="s">
        <v>206</v>
      </c>
      <c r="F68" s="80" t="s">
        <v>207</v>
      </c>
      <c r="G68" s="80" t="s">
        <v>208</v>
      </c>
      <c r="H68" s="80" t="s">
        <v>209</v>
      </c>
      <c r="I68" s="80" t="s">
        <v>210</v>
      </c>
      <c r="J68" s="78" t="s">
        <v>5306</v>
      </c>
      <c r="K68" s="80" t="s">
        <v>211</v>
      </c>
      <c r="L68" s="80" t="s">
        <v>211</v>
      </c>
      <c r="M68" s="80" t="s">
        <v>211</v>
      </c>
      <c r="N68" s="80" t="s">
        <v>211</v>
      </c>
      <c r="O68" s="80" t="s">
        <v>212</v>
      </c>
      <c r="P68" s="80" t="s">
        <v>213</v>
      </c>
      <c r="Q68" s="81" t="s">
        <v>214</v>
      </c>
      <c r="R68" s="80" t="s">
        <v>374</v>
      </c>
      <c r="S68" s="264" t="s">
        <v>1102</v>
      </c>
      <c r="T68" s="264" t="s">
        <v>1364</v>
      </c>
      <c r="U68" s="264" t="s">
        <v>1585</v>
      </c>
      <c r="V68" s="63">
        <v>43209</v>
      </c>
      <c r="W68" s="101">
        <v>8</v>
      </c>
      <c r="X68" s="101">
        <v>1</v>
      </c>
      <c r="Y68" s="67" t="s">
        <v>375</v>
      </c>
      <c r="Z68" s="63">
        <v>19724</v>
      </c>
      <c r="AA68" s="62">
        <f t="shared" si="4"/>
        <v>64</v>
      </c>
      <c r="AB68" s="62" t="s">
        <v>218</v>
      </c>
      <c r="AC68" s="63">
        <v>43209</v>
      </c>
      <c r="AD68" s="62"/>
      <c r="AE68" s="101">
        <v>1</v>
      </c>
      <c r="AF68" s="62">
        <v>1</v>
      </c>
      <c r="AG68" s="62">
        <v>5</v>
      </c>
      <c r="AH68" s="62">
        <v>1</v>
      </c>
      <c r="AI68" s="63">
        <v>43276</v>
      </c>
      <c r="AJ68" s="62"/>
      <c r="AK68" s="83" t="s">
        <v>222</v>
      </c>
      <c r="AL68" s="63">
        <v>43276</v>
      </c>
      <c r="AM68" s="331">
        <v>2</v>
      </c>
      <c r="AN68" s="331"/>
      <c r="AO68" s="331"/>
      <c r="AP68" s="331">
        <f t="shared" si="0"/>
        <v>0</v>
      </c>
      <c r="AQ68" s="332"/>
      <c r="AR68" s="333"/>
      <c r="AS68" s="332"/>
      <c r="AT68" s="332"/>
      <c r="AU68" s="334"/>
      <c r="AV68" s="372"/>
    </row>
    <row r="69" spans="1:48" s="136" customFormat="1" ht="11.25">
      <c r="A69" s="80">
        <v>2018</v>
      </c>
      <c r="B69" s="78" t="s">
        <v>204</v>
      </c>
      <c r="C69" s="79">
        <v>43220</v>
      </c>
      <c r="D69" s="82" t="s">
        <v>205</v>
      </c>
      <c r="E69" s="80" t="s">
        <v>206</v>
      </c>
      <c r="F69" s="80" t="s">
        <v>207</v>
      </c>
      <c r="G69" s="80" t="s">
        <v>208</v>
      </c>
      <c r="H69" s="80" t="s">
        <v>209</v>
      </c>
      <c r="I69" s="80" t="s">
        <v>210</v>
      </c>
      <c r="J69" s="78" t="s">
        <v>5306</v>
      </c>
      <c r="K69" s="80" t="s">
        <v>211</v>
      </c>
      <c r="L69" s="80" t="s">
        <v>211</v>
      </c>
      <c r="M69" s="80" t="s">
        <v>211</v>
      </c>
      <c r="N69" s="80" t="s">
        <v>211</v>
      </c>
      <c r="O69" s="80" t="s">
        <v>212</v>
      </c>
      <c r="P69" s="80" t="s">
        <v>213</v>
      </c>
      <c r="Q69" s="81" t="s">
        <v>214</v>
      </c>
      <c r="R69" s="80" t="s">
        <v>376</v>
      </c>
      <c r="S69" s="264" t="s">
        <v>1103</v>
      </c>
      <c r="T69" s="264" t="s">
        <v>1365</v>
      </c>
      <c r="U69" s="264" t="s">
        <v>1586</v>
      </c>
      <c r="V69" s="63">
        <v>43217</v>
      </c>
      <c r="W69" s="101">
        <v>8</v>
      </c>
      <c r="X69" s="101">
        <v>1</v>
      </c>
      <c r="Y69" s="67" t="s">
        <v>377</v>
      </c>
      <c r="Z69" s="63">
        <v>10997</v>
      </c>
      <c r="AA69" s="62">
        <f t="shared" si="4"/>
        <v>88</v>
      </c>
      <c r="AB69" s="62" t="s">
        <v>220</v>
      </c>
      <c r="AC69" s="63">
        <v>43217</v>
      </c>
      <c r="AD69" s="62"/>
      <c r="AE69" s="62">
        <v>4</v>
      </c>
      <c r="AF69" s="62">
        <v>2</v>
      </c>
      <c r="AG69" s="62">
        <v>5</v>
      </c>
      <c r="AH69" s="62">
        <v>1</v>
      </c>
      <c r="AI69" s="63">
        <v>43403</v>
      </c>
      <c r="AJ69" s="62"/>
      <c r="AK69" s="83" t="s">
        <v>222</v>
      </c>
      <c r="AL69" s="63">
        <v>43403</v>
      </c>
      <c r="AM69" s="331">
        <v>2</v>
      </c>
      <c r="AN69" s="331"/>
      <c r="AO69" s="331"/>
      <c r="AP69" s="331">
        <f t="shared" ref="AP69:AP132" si="5">+COUNTIF(AM69:AO69,1)</f>
        <v>0</v>
      </c>
      <c r="AQ69" s="332"/>
      <c r="AR69" s="333"/>
      <c r="AS69" s="332"/>
      <c r="AT69" s="332"/>
      <c r="AU69" s="334"/>
      <c r="AV69" s="372"/>
    </row>
    <row r="70" spans="1:48" s="136" customFormat="1" ht="11.25">
      <c r="A70" s="80">
        <v>2018</v>
      </c>
      <c r="B70" s="78" t="s">
        <v>204</v>
      </c>
      <c r="C70" s="79">
        <v>43220</v>
      </c>
      <c r="D70" s="82" t="s">
        <v>205</v>
      </c>
      <c r="E70" s="80" t="s">
        <v>206</v>
      </c>
      <c r="F70" s="80" t="s">
        <v>207</v>
      </c>
      <c r="G70" s="80" t="s">
        <v>208</v>
      </c>
      <c r="H70" s="80" t="s">
        <v>209</v>
      </c>
      <c r="I70" s="80" t="s">
        <v>210</v>
      </c>
      <c r="J70" s="78" t="s">
        <v>5306</v>
      </c>
      <c r="K70" s="80" t="s">
        <v>211</v>
      </c>
      <c r="L70" s="80" t="s">
        <v>211</v>
      </c>
      <c r="M70" s="80" t="s">
        <v>211</v>
      </c>
      <c r="N70" s="80" t="s">
        <v>211</v>
      </c>
      <c r="O70" s="80" t="s">
        <v>212</v>
      </c>
      <c r="P70" s="80" t="s">
        <v>213</v>
      </c>
      <c r="Q70" s="81" t="s">
        <v>214</v>
      </c>
      <c r="R70" s="80" t="s">
        <v>378</v>
      </c>
      <c r="S70" s="264" t="s">
        <v>542</v>
      </c>
      <c r="T70" s="264" t="s">
        <v>870</v>
      </c>
      <c r="U70" s="264" t="s">
        <v>1587</v>
      </c>
      <c r="V70" s="63">
        <v>43192</v>
      </c>
      <c r="W70" s="101">
        <v>11</v>
      </c>
      <c r="X70" s="101">
        <v>1</v>
      </c>
      <c r="Y70" s="67" t="s">
        <v>379</v>
      </c>
      <c r="Z70" s="63">
        <v>12034</v>
      </c>
      <c r="AA70" s="62">
        <f t="shared" si="4"/>
        <v>85</v>
      </c>
      <c r="AB70" s="62" t="s">
        <v>218</v>
      </c>
      <c r="AC70" s="63">
        <v>43192</v>
      </c>
      <c r="AD70" s="62"/>
      <c r="AE70" s="101">
        <v>1</v>
      </c>
      <c r="AF70" s="62">
        <v>2</v>
      </c>
      <c r="AG70" s="62">
        <v>5</v>
      </c>
      <c r="AH70" s="62">
        <v>1</v>
      </c>
      <c r="AI70" s="63">
        <v>43215</v>
      </c>
      <c r="AJ70" s="62"/>
      <c r="AK70" s="83" t="s">
        <v>380</v>
      </c>
      <c r="AL70" s="63"/>
      <c r="AM70" s="331">
        <v>2</v>
      </c>
      <c r="AN70" s="331"/>
      <c r="AO70" s="331"/>
      <c r="AP70" s="331">
        <f t="shared" si="5"/>
        <v>0</v>
      </c>
      <c r="AQ70" s="332"/>
      <c r="AR70" s="333"/>
      <c r="AS70" s="332"/>
      <c r="AT70" s="332"/>
      <c r="AU70" s="333"/>
      <c r="AV70" s="373"/>
    </row>
    <row r="71" spans="1:48" s="136" customFormat="1" ht="11.25">
      <c r="A71" s="80">
        <v>2018</v>
      </c>
      <c r="B71" s="78" t="s">
        <v>204</v>
      </c>
      <c r="C71" s="79">
        <v>43220</v>
      </c>
      <c r="D71" s="82" t="s">
        <v>205</v>
      </c>
      <c r="E71" s="80" t="s">
        <v>206</v>
      </c>
      <c r="F71" s="80" t="s">
        <v>207</v>
      </c>
      <c r="G71" s="80" t="s">
        <v>208</v>
      </c>
      <c r="H71" s="80" t="s">
        <v>209</v>
      </c>
      <c r="I71" s="80" t="s">
        <v>210</v>
      </c>
      <c r="J71" s="78" t="s">
        <v>5306</v>
      </c>
      <c r="K71" s="80" t="s">
        <v>211</v>
      </c>
      <c r="L71" s="80" t="s">
        <v>211</v>
      </c>
      <c r="M71" s="80" t="s">
        <v>211</v>
      </c>
      <c r="N71" s="80" t="s">
        <v>211</v>
      </c>
      <c r="O71" s="80" t="s">
        <v>212</v>
      </c>
      <c r="P71" s="80" t="s">
        <v>213</v>
      </c>
      <c r="Q71" s="81" t="s">
        <v>214</v>
      </c>
      <c r="R71" s="80" t="s">
        <v>381</v>
      </c>
      <c r="S71" s="264" t="s">
        <v>1104</v>
      </c>
      <c r="T71" s="264" t="s">
        <v>1366</v>
      </c>
      <c r="U71" s="264" t="s">
        <v>1386</v>
      </c>
      <c r="V71" s="63">
        <v>43196</v>
      </c>
      <c r="W71" s="101">
        <v>11</v>
      </c>
      <c r="X71" s="101">
        <v>1</v>
      </c>
      <c r="Y71" s="67" t="s">
        <v>382</v>
      </c>
      <c r="Z71" s="63">
        <v>14810</v>
      </c>
      <c r="AA71" s="62">
        <f t="shared" si="4"/>
        <v>77</v>
      </c>
      <c r="AB71" s="62" t="s">
        <v>220</v>
      </c>
      <c r="AC71" s="63">
        <v>43196</v>
      </c>
      <c r="AD71" s="62"/>
      <c r="AE71" s="62">
        <v>4</v>
      </c>
      <c r="AF71" s="62">
        <v>2</v>
      </c>
      <c r="AG71" s="62">
        <v>5</v>
      </c>
      <c r="AH71" s="62">
        <v>1</v>
      </c>
      <c r="AI71" s="63">
        <v>43200</v>
      </c>
      <c r="AJ71" s="62"/>
      <c r="AK71" s="83" t="s">
        <v>383</v>
      </c>
      <c r="AL71" s="63"/>
      <c r="AM71" s="331">
        <v>2</v>
      </c>
      <c r="AN71" s="331"/>
      <c r="AO71" s="331"/>
      <c r="AP71" s="331">
        <f t="shared" si="5"/>
        <v>0</v>
      </c>
      <c r="AQ71" s="332"/>
      <c r="AR71" s="333"/>
      <c r="AS71" s="332"/>
      <c r="AT71" s="332"/>
      <c r="AU71" s="333"/>
      <c r="AV71" s="373"/>
    </row>
    <row r="72" spans="1:48" s="136" customFormat="1" ht="11.25">
      <c r="A72" s="80">
        <v>2018</v>
      </c>
      <c r="B72" s="78" t="s">
        <v>204</v>
      </c>
      <c r="C72" s="79">
        <v>43220</v>
      </c>
      <c r="D72" s="82" t="s">
        <v>205</v>
      </c>
      <c r="E72" s="80" t="s">
        <v>206</v>
      </c>
      <c r="F72" s="80" t="s">
        <v>207</v>
      </c>
      <c r="G72" s="80" t="s">
        <v>208</v>
      </c>
      <c r="H72" s="80" t="s">
        <v>209</v>
      </c>
      <c r="I72" s="80" t="s">
        <v>210</v>
      </c>
      <c r="J72" s="78" t="s">
        <v>5306</v>
      </c>
      <c r="K72" s="80" t="s">
        <v>211</v>
      </c>
      <c r="L72" s="80" t="s">
        <v>211</v>
      </c>
      <c r="M72" s="80" t="s">
        <v>211</v>
      </c>
      <c r="N72" s="80" t="s">
        <v>211</v>
      </c>
      <c r="O72" s="80" t="s">
        <v>212</v>
      </c>
      <c r="P72" s="80" t="s">
        <v>213</v>
      </c>
      <c r="Q72" s="81" t="s">
        <v>214</v>
      </c>
      <c r="R72" s="80" t="s">
        <v>384</v>
      </c>
      <c r="S72" s="264" t="s">
        <v>1105</v>
      </c>
      <c r="T72" s="264" t="s">
        <v>1367</v>
      </c>
      <c r="U72" s="264" t="s">
        <v>1510</v>
      </c>
      <c r="V72" s="63">
        <v>43199</v>
      </c>
      <c r="W72" s="101">
        <v>8</v>
      </c>
      <c r="X72" s="101">
        <v>1</v>
      </c>
      <c r="Y72" s="67" t="s">
        <v>385</v>
      </c>
      <c r="Z72" s="63">
        <v>14629</v>
      </c>
      <c r="AA72" s="62">
        <f t="shared" si="4"/>
        <v>78</v>
      </c>
      <c r="AB72" s="62" t="s">
        <v>218</v>
      </c>
      <c r="AC72" s="63">
        <v>43199</v>
      </c>
      <c r="AD72" s="62"/>
      <c r="AE72" s="101">
        <v>1</v>
      </c>
      <c r="AF72" s="62">
        <v>2</v>
      </c>
      <c r="AG72" s="62">
        <v>1</v>
      </c>
      <c r="AH72" s="62">
        <v>1</v>
      </c>
      <c r="AI72" s="63"/>
      <c r="AJ72" s="62"/>
      <c r="AK72" s="83" t="s">
        <v>386</v>
      </c>
      <c r="AL72" s="63"/>
      <c r="AM72" s="331">
        <v>2</v>
      </c>
      <c r="AN72" s="331"/>
      <c r="AO72" s="331"/>
      <c r="AP72" s="331">
        <f t="shared" si="5"/>
        <v>0</v>
      </c>
      <c r="AQ72" s="332"/>
      <c r="AR72" s="333"/>
      <c r="AS72" s="332"/>
      <c r="AT72" s="332"/>
      <c r="AU72" s="334"/>
      <c r="AV72" s="372"/>
    </row>
    <row r="73" spans="1:48" s="136" customFormat="1" ht="11.25">
      <c r="A73" s="80">
        <v>2018</v>
      </c>
      <c r="B73" s="78" t="s">
        <v>204</v>
      </c>
      <c r="C73" s="79">
        <v>43220</v>
      </c>
      <c r="D73" s="82" t="s">
        <v>205</v>
      </c>
      <c r="E73" s="80" t="s">
        <v>206</v>
      </c>
      <c r="F73" s="80" t="s">
        <v>207</v>
      </c>
      <c r="G73" s="80" t="s">
        <v>208</v>
      </c>
      <c r="H73" s="80" t="s">
        <v>209</v>
      </c>
      <c r="I73" s="80" t="s">
        <v>210</v>
      </c>
      <c r="J73" s="78" t="s">
        <v>5306</v>
      </c>
      <c r="K73" s="80" t="s">
        <v>211</v>
      </c>
      <c r="L73" s="80" t="s">
        <v>211</v>
      </c>
      <c r="M73" s="80" t="s">
        <v>211</v>
      </c>
      <c r="N73" s="80" t="s">
        <v>211</v>
      </c>
      <c r="O73" s="80" t="s">
        <v>212</v>
      </c>
      <c r="P73" s="80" t="s">
        <v>213</v>
      </c>
      <c r="Q73" s="81" t="s">
        <v>214</v>
      </c>
      <c r="R73" s="80" t="s">
        <v>387</v>
      </c>
      <c r="S73" s="264" t="s">
        <v>1106</v>
      </c>
      <c r="T73" s="264" t="s">
        <v>1021</v>
      </c>
      <c r="U73" s="264" t="s">
        <v>1588</v>
      </c>
      <c r="V73" s="63">
        <v>43200</v>
      </c>
      <c r="W73" s="101">
        <v>8</v>
      </c>
      <c r="X73" s="101">
        <v>1</v>
      </c>
      <c r="Y73" s="67" t="s">
        <v>388</v>
      </c>
      <c r="Z73" s="63">
        <v>13712</v>
      </c>
      <c r="AA73" s="62">
        <f t="shared" si="4"/>
        <v>80</v>
      </c>
      <c r="AB73" s="62" t="s">
        <v>220</v>
      </c>
      <c r="AC73" s="63">
        <v>43207</v>
      </c>
      <c r="AD73" s="62"/>
      <c r="AE73" s="101">
        <v>1</v>
      </c>
      <c r="AF73" s="62">
        <v>2</v>
      </c>
      <c r="AG73" s="62">
        <v>1</v>
      </c>
      <c r="AH73" s="62">
        <v>1</v>
      </c>
      <c r="AI73" s="63">
        <v>43216</v>
      </c>
      <c r="AJ73" s="62"/>
      <c r="AK73" s="83" t="s">
        <v>386</v>
      </c>
      <c r="AL73" s="63"/>
      <c r="AM73" s="331">
        <v>2</v>
      </c>
      <c r="AN73" s="331"/>
      <c r="AO73" s="331"/>
      <c r="AP73" s="331">
        <f t="shared" si="5"/>
        <v>0</v>
      </c>
      <c r="AQ73" s="332"/>
      <c r="AR73" s="333"/>
      <c r="AS73" s="332"/>
      <c r="AT73" s="332"/>
      <c r="AU73" s="334"/>
      <c r="AV73" s="372"/>
    </row>
    <row r="74" spans="1:48" s="136" customFormat="1" ht="11.25">
      <c r="A74" s="80">
        <v>2018</v>
      </c>
      <c r="B74" s="78" t="s">
        <v>204</v>
      </c>
      <c r="C74" s="79">
        <v>43220</v>
      </c>
      <c r="D74" s="82" t="s">
        <v>205</v>
      </c>
      <c r="E74" s="80" t="s">
        <v>206</v>
      </c>
      <c r="F74" s="80" t="s">
        <v>207</v>
      </c>
      <c r="G74" s="80" t="s">
        <v>208</v>
      </c>
      <c r="H74" s="80" t="s">
        <v>209</v>
      </c>
      <c r="I74" s="80" t="s">
        <v>210</v>
      </c>
      <c r="J74" s="78" t="s">
        <v>5306</v>
      </c>
      <c r="K74" s="80" t="s">
        <v>211</v>
      </c>
      <c r="L74" s="80" t="s">
        <v>211</v>
      </c>
      <c r="M74" s="80" t="s">
        <v>211</v>
      </c>
      <c r="N74" s="80" t="s">
        <v>211</v>
      </c>
      <c r="O74" s="80" t="s">
        <v>212</v>
      </c>
      <c r="P74" s="80" t="s">
        <v>213</v>
      </c>
      <c r="Q74" s="81" t="s">
        <v>214</v>
      </c>
      <c r="R74" s="80" t="s">
        <v>389</v>
      </c>
      <c r="S74" s="264" t="s">
        <v>1107</v>
      </c>
      <c r="T74" s="264" t="s">
        <v>918</v>
      </c>
      <c r="U74" s="264" t="s">
        <v>993</v>
      </c>
      <c r="V74" s="63">
        <v>43201</v>
      </c>
      <c r="W74" s="101">
        <v>9</v>
      </c>
      <c r="X74" s="101">
        <v>1</v>
      </c>
      <c r="Y74" s="67" t="s">
        <v>390</v>
      </c>
      <c r="Z74" s="63">
        <v>15019</v>
      </c>
      <c r="AA74" s="62">
        <f t="shared" si="4"/>
        <v>77</v>
      </c>
      <c r="AB74" s="62" t="s">
        <v>218</v>
      </c>
      <c r="AC74" s="63">
        <v>43220</v>
      </c>
      <c r="AD74" s="62"/>
      <c r="AE74" s="62">
        <v>4</v>
      </c>
      <c r="AF74" s="62">
        <v>2</v>
      </c>
      <c r="AG74" s="62">
        <v>6</v>
      </c>
      <c r="AH74" s="62"/>
      <c r="AI74" s="63"/>
      <c r="AJ74" s="62"/>
      <c r="AK74" s="83"/>
      <c r="AL74" s="63"/>
      <c r="AM74" s="331">
        <v>2</v>
      </c>
      <c r="AN74" s="331"/>
      <c r="AO74" s="331"/>
      <c r="AP74" s="331">
        <f t="shared" si="5"/>
        <v>0</v>
      </c>
      <c r="AQ74" s="332"/>
      <c r="AR74" s="333"/>
      <c r="AS74" s="332"/>
      <c r="AT74" s="332"/>
      <c r="AU74" s="333"/>
      <c r="AV74" s="373"/>
    </row>
    <row r="75" spans="1:48" s="136" customFormat="1" ht="11.25">
      <c r="A75" s="80">
        <v>2018</v>
      </c>
      <c r="B75" s="78" t="s">
        <v>204</v>
      </c>
      <c r="C75" s="79">
        <v>43220</v>
      </c>
      <c r="D75" s="82" t="s">
        <v>205</v>
      </c>
      <c r="E75" s="80" t="s">
        <v>206</v>
      </c>
      <c r="F75" s="80" t="s">
        <v>207</v>
      </c>
      <c r="G75" s="80" t="s">
        <v>208</v>
      </c>
      <c r="H75" s="80" t="s">
        <v>209</v>
      </c>
      <c r="I75" s="80" t="s">
        <v>210</v>
      </c>
      <c r="J75" s="78" t="s">
        <v>5306</v>
      </c>
      <c r="K75" s="80" t="s">
        <v>211</v>
      </c>
      <c r="L75" s="80" t="s">
        <v>211</v>
      </c>
      <c r="M75" s="80" t="s">
        <v>211</v>
      </c>
      <c r="N75" s="80" t="s">
        <v>211</v>
      </c>
      <c r="O75" s="80" t="s">
        <v>212</v>
      </c>
      <c r="P75" s="80" t="s">
        <v>213</v>
      </c>
      <c r="Q75" s="81" t="s">
        <v>214</v>
      </c>
      <c r="R75" s="80" t="s">
        <v>391</v>
      </c>
      <c r="S75" s="264" t="s">
        <v>1108</v>
      </c>
      <c r="T75" s="264" t="s">
        <v>1368</v>
      </c>
      <c r="U75" s="264" t="s">
        <v>1589</v>
      </c>
      <c r="V75" s="63">
        <v>43202</v>
      </c>
      <c r="W75" s="101">
        <v>9</v>
      </c>
      <c r="X75" s="101">
        <v>1</v>
      </c>
      <c r="Y75" s="67" t="s">
        <v>392</v>
      </c>
      <c r="Z75" s="63">
        <v>17215</v>
      </c>
      <c r="AA75" s="62">
        <f t="shared" si="4"/>
        <v>71</v>
      </c>
      <c r="AB75" s="62" t="s">
        <v>220</v>
      </c>
      <c r="AC75" s="63">
        <v>43220</v>
      </c>
      <c r="AD75" s="62"/>
      <c r="AE75" s="62">
        <v>4</v>
      </c>
      <c r="AF75" s="62">
        <v>2</v>
      </c>
      <c r="AG75" s="62">
        <v>6</v>
      </c>
      <c r="AH75" s="62"/>
      <c r="AI75" s="63"/>
      <c r="AJ75" s="62"/>
      <c r="AK75" s="83"/>
      <c r="AL75" s="63"/>
      <c r="AM75" s="331">
        <v>2</v>
      </c>
      <c r="AN75" s="331"/>
      <c r="AO75" s="331"/>
      <c r="AP75" s="331">
        <f t="shared" si="5"/>
        <v>0</v>
      </c>
      <c r="AQ75" s="332"/>
      <c r="AR75" s="333"/>
      <c r="AS75" s="332"/>
      <c r="AT75" s="332"/>
      <c r="AU75" s="333"/>
      <c r="AV75" s="373"/>
    </row>
    <row r="76" spans="1:48" s="136" customFormat="1" ht="11.25">
      <c r="A76" s="80">
        <v>2018</v>
      </c>
      <c r="B76" s="78" t="s">
        <v>204</v>
      </c>
      <c r="C76" s="79">
        <v>43220</v>
      </c>
      <c r="D76" s="82" t="s">
        <v>205</v>
      </c>
      <c r="E76" s="80" t="s">
        <v>206</v>
      </c>
      <c r="F76" s="80" t="s">
        <v>207</v>
      </c>
      <c r="G76" s="80" t="s">
        <v>208</v>
      </c>
      <c r="H76" s="80" t="s">
        <v>209</v>
      </c>
      <c r="I76" s="80" t="s">
        <v>210</v>
      </c>
      <c r="J76" s="78" t="s">
        <v>5306</v>
      </c>
      <c r="K76" s="80" t="s">
        <v>211</v>
      </c>
      <c r="L76" s="80" t="s">
        <v>211</v>
      </c>
      <c r="M76" s="80" t="s">
        <v>211</v>
      </c>
      <c r="N76" s="80" t="s">
        <v>211</v>
      </c>
      <c r="O76" s="80" t="s">
        <v>212</v>
      </c>
      <c r="P76" s="80" t="s">
        <v>213</v>
      </c>
      <c r="Q76" s="81" t="s">
        <v>214</v>
      </c>
      <c r="R76" s="80" t="s">
        <v>393</v>
      </c>
      <c r="S76" s="264" t="s">
        <v>1109</v>
      </c>
      <c r="T76" s="264" t="s">
        <v>1369</v>
      </c>
      <c r="U76" s="264" t="s">
        <v>1590</v>
      </c>
      <c r="V76" s="63">
        <v>43202</v>
      </c>
      <c r="W76" s="101">
        <v>8</v>
      </c>
      <c r="X76" s="101">
        <v>1</v>
      </c>
      <c r="Y76" s="67" t="s">
        <v>394</v>
      </c>
      <c r="Z76" s="63">
        <v>20140</v>
      </c>
      <c r="AA76" s="62">
        <f t="shared" si="4"/>
        <v>63</v>
      </c>
      <c r="AB76" s="62" t="s">
        <v>218</v>
      </c>
      <c r="AC76" s="63">
        <v>43202</v>
      </c>
      <c r="AD76" s="62"/>
      <c r="AE76" s="101">
        <v>1</v>
      </c>
      <c r="AF76" s="62">
        <v>2</v>
      </c>
      <c r="AG76" s="62">
        <v>6</v>
      </c>
      <c r="AH76" s="62"/>
      <c r="AI76" s="63"/>
      <c r="AJ76" s="62"/>
      <c r="AK76" s="83"/>
      <c r="AL76" s="63"/>
      <c r="AM76" s="331">
        <v>2</v>
      </c>
      <c r="AN76" s="331"/>
      <c r="AO76" s="331"/>
      <c r="AP76" s="331">
        <f t="shared" si="5"/>
        <v>0</v>
      </c>
      <c r="AQ76" s="332"/>
      <c r="AR76" s="333"/>
      <c r="AS76" s="332"/>
      <c r="AT76" s="332"/>
      <c r="AU76" s="334"/>
      <c r="AV76" s="372"/>
    </row>
    <row r="77" spans="1:48" s="136" customFormat="1" ht="11.25">
      <c r="A77" s="80">
        <v>2018</v>
      </c>
      <c r="B77" s="78" t="s">
        <v>204</v>
      </c>
      <c r="C77" s="79">
        <v>43220</v>
      </c>
      <c r="D77" s="82" t="s">
        <v>205</v>
      </c>
      <c r="E77" s="80" t="s">
        <v>206</v>
      </c>
      <c r="F77" s="80" t="s">
        <v>207</v>
      </c>
      <c r="G77" s="80" t="s">
        <v>208</v>
      </c>
      <c r="H77" s="80" t="s">
        <v>209</v>
      </c>
      <c r="I77" s="80" t="s">
        <v>210</v>
      </c>
      <c r="J77" s="78" t="s">
        <v>5306</v>
      </c>
      <c r="K77" s="80" t="s">
        <v>211</v>
      </c>
      <c r="L77" s="80" t="s">
        <v>211</v>
      </c>
      <c r="M77" s="80" t="s">
        <v>211</v>
      </c>
      <c r="N77" s="80" t="s">
        <v>211</v>
      </c>
      <c r="O77" s="80" t="s">
        <v>212</v>
      </c>
      <c r="P77" s="80" t="s">
        <v>213</v>
      </c>
      <c r="Q77" s="81" t="s">
        <v>214</v>
      </c>
      <c r="R77" s="80" t="s">
        <v>395</v>
      </c>
      <c r="S77" s="264" t="s">
        <v>1110</v>
      </c>
      <c r="T77" s="264" t="s">
        <v>869</v>
      </c>
      <c r="U77" s="264" t="s">
        <v>1421</v>
      </c>
      <c r="V77" s="63">
        <v>43202</v>
      </c>
      <c r="W77" s="101">
        <v>11</v>
      </c>
      <c r="X77" s="101">
        <v>1</v>
      </c>
      <c r="Y77" s="67" t="s">
        <v>396</v>
      </c>
      <c r="Z77" s="63">
        <v>14416</v>
      </c>
      <c r="AA77" s="62">
        <f t="shared" si="4"/>
        <v>78</v>
      </c>
      <c r="AB77" s="62" t="s">
        <v>218</v>
      </c>
      <c r="AC77" s="63">
        <v>43202</v>
      </c>
      <c r="AD77" s="62"/>
      <c r="AE77" s="62">
        <v>4</v>
      </c>
      <c r="AF77" s="62">
        <v>2</v>
      </c>
      <c r="AG77" s="62">
        <v>6</v>
      </c>
      <c r="AH77" s="62"/>
      <c r="AI77" s="63"/>
      <c r="AJ77" s="62"/>
      <c r="AK77" s="83"/>
      <c r="AL77" s="63"/>
      <c r="AM77" s="331">
        <v>2</v>
      </c>
      <c r="AN77" s="331"/>
      <c r="AO77" s="331"/>
      <c r="AP77" s="331">
        <f t="shared" si="5"/>
        <v>0</v>
      </c>
      <c r="AQ77" s="332"/>
      <c r="AR77" s="333"/>
      <c r="AS77" s="332"/>
      <c r="AT77" s="332"/>
      <c r="AU77" s="333"/>
      <c r="AV77" s="373"/>
    </row>
    <row r="78" spans="1:48" s="136" customFormat="1" ht="11.25">
      <c r="A78" s="80">
        <v>2018</v>
      </c>
      <c r="B78" s="78" t="s">
        <v>204</v>
      </c>
      <c r="C78" s="79">
        <v>43220</v>
      </c>
      <c r="D78" s="82" t="s">
        <v>205</v>
      </c>
      <c r="E78" s="80" t="s">
        <v>206</v>
      </c>
      <c r="F78" s="80" t="s">
        <v>207</v>
      </c>
      <c r="G78" s="80" t="s">
        <v>208</v>
      </c>
      <c r="H78" s="80" t="s">
        <v>209</v>
      </c>
      <c r="I78" s="80" t="s">
        <v>210</v>
      </c>
      <c r="J78" s="78" t="s">
        <v>5306</v>
      </c>
      <c r="K78" s="80" t="s">
        <v>211</v>
      </c>
      <c r="L78" s="80" t="s">
        <v>211</v>
      </c>
      <c r="M78" s="80" t="s">
        <v>211</v>
      </c>
      <c r="N78" s="80" t="s">
        <v>211</v>
      </c>
      <c r="O78" s="80" t="s">
        <v>212</v>
      </c>
      <c r="P78" s="80" t="s">
        <v>213</v>
      </c>
      <c r="Q78" s="81" t="s">
        <v>214</v>
      </c>
      <c r="R78" s="80" t="s">
        <v>397</v>
      </c>
      <c r="S78" s="264" t="s">
        <v>1111</v>
      </c>
      <c r="T78" s="264" t="s">
        <v>1370</v>
      </c>
      <c r="U78" s="264" t="s">
        <v>1591</v>
      </c>
      <c r="V78" s="63">
        <v>43209</v>
      </c>
      <c r="W78" s="101">
        <v>8</v>
      </c>
      <c r="X78" s="101">
        <v>1</v>
      </c>
      <c r="Y78" s="67" t="s">
        <v>398</v>
      </c>
      <c r="Z78" s="63">
        <v>17321</v>
      </c>
      <c r="AA78" s="62">
        <f t="shared" si="4"/>
        <v>70</v>
      </c>
      <c r="AB78" s="62" t="s">
        <v>218</v>
      </c>
      <c r="AC78" s="63">
        <v>43209</v>
      </c>
      <c r="AD78" s="62"/>
      <c r="AE78" s="101">
        <v>1</v>
      </c>
      <c r="AF78" s="62">
        <v>2</v>
      </c>
      <c r="AG78" s="62">
        <v>1</v>
      </c>
      <c r="AH78" s="62"/>
      <c r="AI78" s="63"/>
      <c r="AJ78" s="62"/>
      <c r="AK78" s="83"/>
      <c r="AL78" s="63"/>
      <c r="AM78" s="331">
        <v>2</v>
      </c>
      <c r="AN78" s="331"/>
      <c r="AO78" s="331"/>
      <c r="AP78" s="331">
        <f t="shared" si="5"/>
        <v>0</v>
      </c>
      <c r="AQ78" s="332"/>
      <c r="AR78" s="333"/>
      <c r="AS78" s="332"/>
      <c r="AT78" s="332"/>
      <c r="AU78" s="334"/>
      <c r="AV78" s="372"/>
    </row>
    <row r="79" spans="1:48" s="136" customFormat="1" ht="11.25">
      <c r="A79" s="80">
        <v>2018</v>
      </c>
      <c r="B79" s="78" t="s">
        <v>204</v>
      </c>
      <c r="C79" s="79">
        <v>43220</v>
      </c>
      <c r="D79" s="82" t="s">
        <v>205</v>
      </c>
      <c r="E79" s="80" t="s">
        <v>206</v>
      </c>
      <c r="F79" s="80" t="s">
        <v>207</v>
      </c>
      <c r="G79" s="80" t="s">
        <v>208</v>
      </c>
      <c r="H79" s="80" t="s">
        <v>209</v>
      </c>
      <c r="I79" s="80" t="s">
        <v>210</v>
      </c>
      <c r="J79" s="78" t="s">
        <v>5306</v>
      </c>
      <c r="K79" s="80" t="s">
        <v>211</v>
      </c>
      <c r="L79" s="80" t="s">
        <v>211</v>
      </c>
      <c r="M79" s="80" t="s">
        <v>211</v>
      </c>
      <c r="N79" s="80" t="s">
        <v>211</v>
      </c>
      <c r="O79" s="80" t="s">
        <v>212</v>
      </c>
      <c r="P79" s="80" t="s">
        <v>213</v>
      </c>
      <c r="Q79" s="81" t="s">
        <v>214</v>
      </c>
      <c r="R79" s="80" t="s">
        <v>399</v>
      </c>
      <c r="S79" s="264" t="s">
        <v>1112</v>
      </c>
      <c r="T79" s="264" t="s">
        <v>1371</v>
      </c>
      <c r="U79" s="264" t="s">
        <v>1574</v>
      </c>
      <c r="V79" s="63">
        <v>43210</v>
      </c>
      <c r="W79" s="101">
        <v>11</v>
      </c>
      <c r="X79" s="101">
        <v>1</v>
      </c>
      <c r="Y79" s="67" t="s">
        <v>400</v>
      </c>
      <c r="Z79" s="63">
        <v>19592</v>
      </c>
      <c r="AA79" s="62">
        <f t="shared" si="4"/>
        <v>64</v>
      </c>
      <c r="AB79" s="62" t="s">
        <v>218</v>
      </c>
      <c r="AC79" s="63">
        <v>43210</v>
      </c>
      <c r="AD79" s="62"/>
      <c r="AE79" s="101">
        <v>1</v>
      </c>
      <c r="AF79" s="62">
        <v>2</v>
      </c>
      <c r="AG79" s="62">
        <v>6</v>
      </c>
      <c r="AH79" s="62"/>
      <c r="AI79" s="63"/>
      <c r="AJ79" s="62"/>
      <c r="AK79" s="83"/>
      <c r="AL79" s="63"/>
      <c r="AM79" s="331">
        <v>2</v>
      </c>
      <c r="AN79" s="331"/>
      <c r="AO79" s="331"/>
      <c r="AP79" s="331">
        <f t="shared" si="5"/>
        <v>0</v>
      </c>
      <c r="AQ79" s="332"/>
      <c r="AR79" s="333"/>
      <c r="AS79" s="332"/>
      <c r="AT79" s="332"/>
      <c r="AU79" s="333"/>
      <c r="AV79" s="373"/>
    </row>
    <row r="80" spans="1:48" s="136" customFormat="1" ht="11.25">
      <c r="A80" s="80">
        <v>2018</v>
      </c>
      <c r="B80" s="78" t="s">
        <v>204</v>
      </c>
      <c r="C80" s="79">
        <v>43220</v>
      </c>
      <c r="D80" s="82" t="s">
        <v>205</v>
      </c>
      <c r="E80" s="80" t="s">
        <v>206</v>
      </c>
      <c r="F80" s="80" t="s">
        <v>207</v>
      </c>
      <c r="G80" s="80" t="s">
        <v>208</v>
      </c>
      <c r="H80" s="80" t="s">
        <v>209</v>
      </c>
      <c r="I80" s="80" t="s">
        <v>210</v>
      </c>
      <c r="J80" s="78" t="s">
        <v>5306</v>
      </c>
      <c r="K80" s="80" t="s">
        <v>211</v>
      </c>
      <c r="L80" s="80" t="s">
        <v>211</v>
      </c>
      <c r="M80" s="80" t="s">
        <v>211</v>
      </c>
      <c r="N80" s="80" t="s">
        <v>211</v>
      </c>
      <c r="O80" s="80" t="s">
        <v>212</v>
      </c>
      <c r="P80" s="80" t="s">
        <v>213</v>
      </c>
      <c r="Q80" s="81" t="s">
        <v>214</v>
      </c>
      <c r="R80" s="80" t="s">
        <v>401</v>
      </c>
      <c r="S80" s="264" t="s">
        <v>1107</v>
      </c>
      <c r="T80" s="264" t="s">
        <v>979</v>
      </c>
      <c r="U80" s="264" t="s">
        <v>1592</v>
      </c>
      <c r="V80" s="63">
        <v>43210</v>
      </c>
      <c r="W80" s="101">
        <v>11</v>
      </c>
      <c r="X80" s="101">
        <v>1</v>
      </c>
      <c r="Y80" s="67" t="s">
        <v>402</v>
      </c>
      <c r="Z80" s="63">
        <v>13211</v>
      </c>
      <c r="AA80" s="62">
        <f t="shared" si="4"/>
        <v>82</v>
      </c>
      <c r="AB80" s="62" t="s">
        <v>218</v>
      </c>
      <c r="AC80" s="63">
        <v>43210</v>
      </c>
      <c r="AD80" s="62"/>
      <c r="AE80" s="101">
        <v>1</v>
      </c>
      <c r="AF80" s="62">
        <v>2</v>
      </c>
      <c r="AG80" s="62">
        <v>6</v>
      </c>
      <c r="AH80" s="62"/>
      <c r="AI80" s="63"/>
      <c r="AJ80" s="62"/>
      <c r="AK80" s="83"/>
      <c r="AL80" s="63"/>
      <c r="AM80" s="331">
        <v>2</v>
      </c>
      <c r="AN80" s="331"/>
      <c r="AO80" s="331"/>
      <c r="AP80" s="331">
        <f t="shared" si="5"/>
        <v>0</v>
      </c>
      <c r="AQ80" s="332"/>
      <c r="AR80" s="333"/>
      <c r="AS80" s="332"/>
      <c r="AT80" s="332"/>
      <c r="AU80" s="333"/>
      <c r="AV80" s="373"/>
    </row>
    <row r="81" spans="1:48" s="136" customFormat="1" ht="11.25">
      <c r="A81" s="80">
        <v>2018</v>
      </c>
      <c r="B81" s="78" t="s">
        <v>204</v>
      </c>
      <c r="C81" s="79">
        <v>43220</v>
      </c>
      <c r="D81" s="82" t="s">
        <v>205</v>
      </c>
      <c r="E81" s="80" t="s">
        <v>206</v>
      </c>
      <c r="F81" s="80" t="s">
        <v>207</v>
      </c>
      <c r="G81" s="80" t="s">
        <v>208</v>
      </c>
      <c r="H81" s="80" t="s">
        <v>209</v>
      </c>
      <c r="I81" s="80" t="s">
        <v>210</v>
      </c>
      <c r="J81" s="78" t="s">
        <v>5306</v>
      </c>
      <c r="K81" s="80" t="s">
        <v>211</v>
      </c>
      <c r="L81" s="80" t="s">
        <v>211</v>
      </c>
      <c r="M81" s="80" t="s">
        <v>211</v>
      </c>
      <c r="N81" s="80" t="s">
        <v>211</v>
      </c>
      <c r="O81" s="80" t="s">
        <v>212</v>
      </c>
      <c r="P81" s="80" t="s">
        <v>213</v>
      </c>
      <c r="Q81" s="81" t="s">
        <v>214</v>
      </c>
      <c r="R81" s="80" t="s">
        <v>403</v>
      </c>
      <c r="S81" s="264" t="s">
        <v>1113</v>
      </c>
      <c r="T81" s="264" t="s">
        <v>1372</v>
      </c>
      <c r="U81" s="264" t="s">
        <v>1421</v>
      </c>
      <c r="V81" s="63">
        <v>43210</v>
      </c>
      <c r="W81" s="101">
        <v>11</v>
      </c>
      <c r="X81" s="101">
        <v>1</v>
      </c>
      <c r="Y81" s="67" t="s">
        <v>404</v>
      </c>
      <c r="Z81" s="63">
        <v>13397</v>
      </c>
      <c r="AA81" s="62">
        <f t="shared" si="4"/>
        <v>81</v>
      </c>
      <c r="AB81" s="62" t="s">
        <v>218</v>
      </c>
      <c r="AC81" s="63">
        <v>43210</v>
      </c>
      <c r="AD81" s="62"/>
      <c r="AE81" s="101">
        <v>1</v>
      </c>
      <c r="AF81" s="62">
        <v>2</v>
      </c>
      <c r="AG81" s="62">
        <v>1</v>
      </c>
      <c r="AH81" s="62">
        <v>1</v>
      </c>
      <c r="AI81" s="63">
        <v>43209</v>
      </c>
      <c r="AJ81" s="62"/>
      <c r="AK81" s="290" t="s">
        <v>405</v>
      </c>
      <c r="AL81" s="63"/>
      <c r="AM81" s="331">
        <v>2</v>
      </c>
      <c r="AN81" s="331"/>
      <c r="AO81" s="331"/>
      <c r="AP81" s="331">
        <f t="shared" si="5"/>
        <v>0</v>
      </c>
      <c r="AQ81" s="332"/>
      <c r="AR81" s="333"/>
      <c r="AS81" s="332"/>
      <c r="AT81" s="332"/>
      <c r="AU81" s="333"/>
      <c r="AV81" s="373"/>
    </row>
    <row r="82" spans="1:48" s="136" customFormat="1" ht="11.25">
      <c r="A82" s="80">
        <v>2018</v>
      </c>
      <c r="B82" s="78" t="s">
        <v>204</v>
      </c>
      <c r="C82" s="79">
        <v>43220</v>
      </c>
      <c r="D82" s="82" t="s">
        <v>205</v>
      </c>
      <c r="E82" s="80" t="s">
        <v>206</v>
      </c>
      <c r="F82" s="80" t="s">
        <v>207</v>
      </c>
      <c r="G82" s="80" t="s">
        <v>208</v>
      </c>
      <c r="H82" s="80" t="s">
        <v>209</v>
      </c>
      <c r="I82" s="80" t="s">
        <v>210</v>
      </c>
      <c r="J82" s="78" t="s">
        <v>5306</v>
      </c>
      <c r="K82" s="80" t="s">
        <v>211</v>
      </c>
      <c r="L82" s="80" t="s">
        <v>211</v>
      </c>
      <c r="M82" s="80" t="s">
        <v>211</v>
      </c>
      <c r="N82" s="80" t="s">
        <v>211</v>
      </c>
      <c r="O82" s="80" t="s">
        <v>212</v>
      </c>
      <c r="P82" s="80" t="s">
        <v>213</v>
      </c>
      <c r="Q82" s="81" t="s">
        <v>214</v>
      </c>
      <c r="R82" s="80" t="s">
        <v>406</v>
      </c>
      <c r="S82" s="264" t="s">
        <v>1114</v>
      </c>
      <c r="T82" s="264" t="s">
        <v>1373</v>
      </c>
      <c r="U82" s="264" t="s">
        <v>1593</v>
      </c>
      <c r="V82" s="63">
        <v>43210</v>
      </c>
      <c r="W82" s="101">
        <v>11</v>
      </c>
      <c r="X82" s="101">
        <v>1</v>
      </c>
      <c r="Y82" s="67" t="s">
        <v>407</v>
      </c>
      <c r="Z82" s="63">
        <v>20079</v>
      </c>
      <c r="AA82" s="62">
        <f t="shared" si="4"/>
        <v>63</v>
      </c>
      <c r="AB82" s="62" t="s">
        <v>218</v>
      </c>
      <c r="AC82" s="63">
        <v>43210</v>
      </c>
      <c r="AD82" s="62"/>
      <c r="AE82" s="101">
        <v>1</v>
      </c>
      <c r="AF82" s="62">
        <v>2</v>
      </c>
      <c r="AG82" s="62">
        <v>6</v>
      </c>
      <c r="AH82" s="62"/>
      <c r="AI82" s="63"/>
      <c r="AJ82" s="62"/>
      <c r="AK82" s="83"/>
      <c r="AL82" s="63"/>
      <c r="AM82" s="331">
        <v>2</v>
      </c>
      <c r="AN82" s="331"/>
      <c r="AO82" s="331"/>
      <c r="AP82" s="331">
        <f t="shared" si="5"/>
        <v>0</v>
      </c>
      <c r="AQ82" s="332"/>
      <c r="AR82" s="333"/>
      <c r="AS82" s="332"/>
      <c r="AT82" s="332"/>
      <c r="AU82" s="333"/>
      <c r="AV82" s="373"/>
    </row>
    <row r="83" spans="1:48" s="136" customFormat="1" ht="11.25">
      <c r="A83" s="80">
        <v>2018</v>
      </c>
      <c r="B83" s="78" t="s">
        <v>204</v>
      </c>
      <c r="C83" s="79">
        <v>43220</v>
      </c>
      <c r="D83" s="82" t="s">
        <v>205</v>
      </c>
      <c r="E83" s="80" t="s">
        <v>206</v>
      </c>
      <c r="F83" s="80" t="s">
        <v>207</v>
      </c>
      <c r="G83" s="80" t="s">
        <v>208</v>
      </c>
      <c r="H83" s="80" t="s">
        <v>209</v>
      </c>
      <c r="I83" s="80" t="s">
        <v>210</v>
      </c>
      <c r="J83" s="78" t="s">
        <v>5306</v>
      </c>
      <c r="K83" s="80" t="s">
        <v>211</v>
      </c>
      <c r="L83" s="80" t="s">
        <v>211</v>
      </c>
      <c r="M83" s="80" t="s">
        <v>211</v>
      </c>
      <c r="N83" s="80" t="s">
        <v>211</v>
      </c>
      <c r="O83" s="80" t="s">
        <v>212</v>
      </c>
      <c r="P83" s="80" t="s">
        <v>213</v>
      </c>
      <c r="Q83" s="81" t="s">
        <v>214</v>
      </c>
      <c r="R83" s="80" t="s">
        <v>408</v>
      </c>
      <c r="S83" s="264" t="s">
        <v>1085</v>
      </c>
      <c r="T83" s="264" t="s">
        <v>1374</v>
      </c>
      <c r="U83" s="264" t="s">
        <v>1571</v>
      </c>
      <c r="V83" s="63">
        <v>43213</v>
      </c>
      <c r="W83" s="101">
        <v>8</v>
      </c>
      <c r="X83" s="101">
        <v>1</v>
      </c>
      <c r="Y83" s="67" t="s">
        <v>409</v>
      </c>
      <c r="Z83" s="63">
        <v>9966</v>
      </c>
      <c r="AA83" s="62">
        <f t="shared" si="4"/>
        <v>91</v>
      </c>
      <c r="AB83" s="62" t="s">
        <v>220</v>
      </c>
      <c r="AC83" s="63">
        <v>43213</v>
      </c>
      <c r="AD83" s="62"/>
      <c r="AE83" s="101">
        <v>1</v>
      </c>
      <c r="AF83" s="62">
        <v>2</v>
      </c>
      <c r="AG83" s="62">
        <v>6</v>
      </c>
      <c r="AH83" s="62"/>
      <c r="AI83" s="63"/>
      <c r="AJ83" s="62"/>
      <c r="AK83" s="83"/>
      <c r="AL83" s="63"/>
      <c r="AM83" s="331">
        <v>2</v>
      </c>
      <c r="AN83" s="331"/>
      <c r="AO83" s="331"/>
      <c r="AP83" s="331">
        <f t="shared" si="5"/>
        <v>0</v>
      </c>
      <c r="AQ83" s="332"/>
      <c r="AR83" s="333"/>
      <c r="AS83" s="332"/>
      <c r="AT83" s="332"/>
      <c r="AU83" s="334"/>
      <c r="AV83" s="372"/>
    </row>
    <row r="84" spans="1:48" s="136" customFormat="1" ht="11.25">
      <c r="A84" s="80">
        <v>2018</v>
      </c>
      <c r="B84" s="78" t="s">
        <v>204</v>
      </c>
      <c r="C84" s="79">
        <v>43220</v>
      </c>
      <c r="D84" s="82" t="s">
        <v>205</v>
      </c>
      <c r="E84" s="80" t="s">
        <v>206</v>
      </c>
      <c r="F84" s="80" t="s">
        <v>207</v>
      </c>
      <c r="G84" s="80" t="s">
        <v>208</v>
      </c>
      <c r="H84" s="80" t="s">
        <v>209</v>
      </c>
      <c r="I84" s="80" t="s">
        <v>210</v>
      </c>
      <c r="J84" s="78" t="s">
        <v>5306</v>
      </c>
      <c r="K84" s="80" t="s">
        <v>211</v>
      </c>
      <c r="L84" s="80" t="s">
        <v>211</v>
      </c>
      <c r="M84" s="80" t="s">
        <v>211</v>
      </c>
      <c r="N84" s="80" t="s">
        <v>211</v>
      </c>
      <c r="O84" s="80" t="s">
        <v>212</v>
      </c>
      <c r="P84" s="80" t="s">
        <v>213</v>
      </c>
      <c r="Q84" s="81" t="s">
        <v>214</v>
      </c>
      <c r="R84" s="80" t="s">
        <v>410</v>
      </c>
      <c r="S84" s="264" t="s">
        <v>1115</v>
      </c>
      <c r="T84" s="264" t="s">
        <v>1375</v>
      </c>
      <c r="U84" s="264" t="s">
        <v>1594</v>
      </c>
      <c r="V84" s="63">
        <v>43213</v>
      </c>
      <c r="W84" s="101">
        <v>9</v>
      </c>
      <c r="X84" s="101">
        <v>1</v>
      </c>
      <c r="Y84" s="67" t="s">
        <v>411</v>
      </c>
      <c r="Z84" s="63">
        <v>14091</v>
      </c>
      <c r="AA84" s="62">
        <f t="shared" si="4"/>
        <v>79</v>
      </c>
      <c r="AB84" s="62" t="s">
        <v>218</v>
      </c>
      <c r="AC84" s="63">
        <v>43220</v>
      </c>
      <c r="AD84" s="62"/>
      <c r="AE84" s="62">
        <v>3</v>
      </c>
      <c r="AF84" s="62">
        <v>2</v>
      </c>
      <c r="AG84" s="62">
        <v>6</v>
      </c>
      <c r="AH84" s="62"/>
      <c r="AI84" s="63"/>
      <c r="AJ84" s="62"/>
      <c r="AK84" s="83"/>
      <c r="AL84" s="63"/>
      <c r="AM84" s="331">
        <v>2</v>
      </c>
      <c r="AN84" s="331"/>
      <c r="AO84" s="331"/>
      <c r="AP84" s="331">
        <f t="shared" si="5"/>
        <v>0</v>
      </c>
      <c r="AQ84" s="332"/>
      <c r="AR84" s="333"/>
      <c r="AS84" s="332"/>
      <c r="AT84" s="332"/>
      <c r="AU84" s="333"/>
      <c r="AV84" s="373"/>
    </row>
    <row r="85" spans="1:48" s="136" customFormat="1" ht="11.25">
      <c r="A85" s="80">
        <v>2018</v>
      </c>
      <c r="B85" s="78" t="s">
        <v>204</v>
      </c>
      <c r="C85" s="79">
        <v>43220</v>
      </c>
      <c r="D85" s="82" t="s">
        <v>205</v>
      </c>
      <c r="E85" s="80" t="s">
        <v>206</v>
      </c>
      <c r="F85" s="80" t="s">
        <v>207</v>
      </c>
      <c r="G85" s="80" t="s">
        <v>208</v>
      </c>
      <c r="H85" s="80" t="s">
        <v>209</v>
      </c>
      <c r="I85" s="80" t="s">
        <v>210</v>
      </c>
      <c r="J85" s="78" t="s">
        <v>5306</v>
      </c>
      <c r="K85" s="80" t="s">
        <v>211</v>
      </c>
      <c r="L85" s="80" t="s">
        <v>211</v>
      </c>
      <c r="M85" s="80" t="s">
        <v>211</v>
      </c>
      <c r="N85" s="80" t="s">
        <v>211</v>
      </c>
      <c r="O85" s="80" t="s">
        <v>212</v>
      </c>
      <c r="P85" s="80" t="s">
        <v>213</v>
      </c>
      <c r="Q85" s="81" t="s">
        <v>214</v>
      </c>
      <c r="R85" s="80" t="s">
        <v>412</v>
      </c>
      <c r="S85" s="264" t="s">
        <v>1116</v>
      </c>
      <c r="T85" s="264" t="s">
        <v>1376</v>
      </c>
      <c r="U85" s="264" t="s">
        <v>1571</v>
      </c>
      <c r="V85" s="63">
        <v>43213</v>
      </c>
      <c r="W85" s="101">
        <v>11</v>
      </c>
      <c r="X85" s="101">
        <v>1</v>
      </c>
      <c r="Y85" s="67" t="s">
        <v>413</v>
      </c>
      <c r="Z85" s="63">
        <v>19873</v>
      </c>
      <c r="AA85" s="62">
        <f t="shared" si="4"/>
        <v>63</v>
      </c>
      <c r="AB85" s="62" t="s">
        <v>218</v>
      </c>
      <c r="AC85" s="63">
        <v>43215</v>
      </c>
      <c r="AD85" s="62"/>
      <c r="AE85" s="101">
        <v>1</v>
      </c>
      <c r="AF85" s="62">
        <v>2</v>
      </c>
      <c r="AG85" s="62">
        <v>6</v>
      </c>
      <c r="AH85" s="62"/>
      <c r="AI85" s="63"/>
      <c r="AJ85" s="62"/>
      <c r="AK85" s="83"/>
      <c r="AL85" s="63"/>
      <c r="AM85" s="331">
        <v>2</v>
      </c>
      <c r="AN85" s="331"/>
      <c r="AO85" s="331"/>
      <c r="AP85" s="331">
        <f t="shared" si="5"/>
        <v>0</v>
      </c>
      <c r="AQ85" s="332"/>
      <c r="AR85" s="333"/>
      <c r="AS85" s="332"/>
      <c r="AT85" s="332"/>
      <c r="AU85" s="333"/>
      <c r="AV85" s="373"/>
    </row>
    <row r="86" spans="1:48" s="136" customFormat="1" ht="11.25">
      <c r="A86" s="80">
        <v>2018</v>
      </c>
      <c r="B86" s="78" t="s">
        <v>204</v>
      </c>
      <c r="C86" s="79">
        <v>43220</v>
      </c>
      <c r="D86" s="82" t="s">
        <v>205</v>
      </c>
      <c r="E86" s="80" t="s">
        <v>206</v>
      </c>
      <c r="F86" s="80" t="s">
        <v>207</v>
      </c>
      <c r="G86" s="80" t="s">
        <v>208</v>
      </c>
      <c r="H86" s="80" t="s">
        <v>209</v>
      </c>
      <c r="I86" s="80" t="s">
        <v>210</v>
      </c>
      <c r="J86" s="78" t="s">
        <v>5306</v>
      </c>
      <c r="K86" s="80" t="s">
        <v>211</v>
      </c>
      <c r="L86" s="80" t="s">
        <v>211</v>
      </c>
      <c r="M86" s="80" t="s">
        <v>211</v>
      </c>
      <c r="N86" s="80" t="s">
        <v>211</v>
      </c>
      <c r="O86" s="80" t="s">
        <v>212</v>
      </c>
      <c r="P86" s="80" t="s">
        <v>213</v>
      </c>
      <c r="Q86" s="81" t="s">
        <v>214</v>
      </c>
      <c r="R86" s="80" t="s">
        <v>414</v>
      </c>
      <c r="S86" s="264" t="s">
        <v>1117</v>
      </c>
      <c r="T86" s="264" t="s">
        <v>1377</v>
      </c>
      <c r="U86" s="264" t="s">
        <v>1595</v>
      </c>
      <c r="V86" s="63">
        <v>43213</v>
      </c>
      <c r="W86" s="101">
        <v>8</v>
      </c>
      <c r="X86" s="101">
        <v>1</v>
      </c>
      <c r="Y86" s="67" t="s">
        <v>415</v>
      </c>
      <c r="Z86" s="63">
        <v>15693</v>
      </c>
      <c r="AA86" s="62">
        <f t="shared" si="4"/>
        <v>75</v>
      </c>
      <c r="AB86" s="62" t="s">
        <v>220</v>
      </c>
      <c r="AC86" s="63">
        <v>43213</v>
      </c>
      <c r="AD86" s="62"/>
      <c r="AE86" s="101">
        <v>1</v>
      </c>
      <c r="AF86" s="62">
        <v>2</v>
      </c>
      <c r="AG86" s="62">
        <v>6</v>
      </c>
      <c r="AH86" s="62"/>
      <c r="AI86" s="63"/>
      <c r="AJ86" s="62"/>
      <c r="AK86" s="83"/>
      <c r="AL86" s="63"/>
      <c r="AM86" s="331">
        <v>2</v>
      </c>
      <c r="AN86" s="331"/>
      <c r="AO86" s="331"/>
      <c r="AP86" s="331">
        <f t="shared" si="5"/>
        <v>0</v>
      </c>
      <c r="AQ86" s="332"/>
      <c r="AR86" s="333"/>
      <c r="AS86" s="332"/>
      <c r="AT86" s="332"/>
      <c r="AU86" s="334"/>
      <c r="AV86" s="372"/>
    </row>
    <row r="87" spans="1:48" s="136" customFormat="1" ht="11.25">
      <c r="A87" s="80">
        <v>2018</v>
      </c>
      <c r="B87" s="78" t="s">
        <v>204</v>
      </c>
      <c r="C87" s="79">
        <v>43220</v>
      </c>
      <c r="D87" s="82" t="s">
        <v>205</v>
      </c>
      <c r="E87" s="80" t="s">
        <v>206</v>
      </c>
      <c r="F87" s="80" t="s">
        <v>207</v>
      </c>
      <c r="G87" s="80" t="s">
        <v>208</v>
      </c>
      <c r="H87" s="80" t="s">
        <v>209</v>
      </c>
      <c r="I87" s="80" t="s">
        <v>210</v>
      </c>
      <c r="J87" s="78" t="s">
        <v>5306</v>
      </c>
      <c r="K87" s="80" t="s">
        <v>211</v>
      </c>
      <c r="L87" s="80" t="s">
        <v>211</v>
      </c>
      <c r="M87" s="80" t="s">
        <v>211</v>
      </c>
      <c r="N87" s="80" t="s">
        <v>211</v>
      </c>
      <c r="O87" s="80" t="s">
        <v>212</v>
      </c>
      <c r="P87" s="80" t="s">
        <v>213</v>
      </c>
      <c r="Q87" s="81" t="s">
        <v>214</v>
      </c>
      <c r="R87" s="80" t="s">
        <v>416</v>
      </c>
      <c r="S87" s="264" t="s">
        <v>1118</v>
      </c>
      <c r="T87" s="264" t="s">
        <v>1333</v>
      </c>
      <c r="U87" s="264" t="s">
        <v>1596</v>
      </c>
      <c r="V87" s="63">
        <v>43214</v>
      </c>
      <c r="W87" s="101">
        <v>11</v>
      </c>
      <c r="X87" s="101">
        <v>1</v>
      </c>
      <c r="Y87" s="67" t="s">
        <v>417</v>
      </c>
      <c r="Z87" s="63">
        <v>10970</v>
      </c>
      <c r="AA87" s="62">
        <f t="shared" si="4"/>
        <v>88</v>
      </c>
      <c r="AB87" s="62" t="s">
        <v>218</v>
      </c>
      <c r="AC87" s="63">
        <v>43214</v>
      </c>
      <c r="AD87" s="62"/>
      <c r="AE87" s="62">
        <v>4</v>
      </c>
      <c r="AF87" s="62">
        <v>2</v>
      </c>
      <c r="AG87" s="62">
        <v>6</v>
      </c>
      <c r="AH87" s="62"/>
      <c r="AI87" s="63"/>
      <c r="AJ87" s="62"/>
      <c r="AK87" s="83"/>
      <c r="AL87" s="63"/>
      <c r="AM87" s="331">
        <v>2</v>
      </c>
      <c r="AN87" s="331"/>
      <c r="AO87" s="331"/>
      <c r="AP87" s="331">
        <f t="shared" si="5"/>
        <v>0</v>
      </c>
      <c r="AQ87" s="332"/>
      <c r="AR87" s="333"/>
      <c r="AS87" s="332"/>
      <c r="AT87" s="332"/>
      <c r="AU87" s="333"/>
      <c r="AV87" s="373"/>
    </row>
    <row r="88" spans="1:48" s="136" customFormat="1" ht="11.25">
      <c r="A88" s="80">
        <v>2018</v>
      </c>
      <c r="B88" s="78" t="s">
        <v>204</v>
      </c>
      <c r="C88" s="79">
        <v>43220</v>
      </c>
      <c r="D88" s="82" t="s">
        <v>205</v>
      </c>
      <c r="E88" s="80" t="s">
        <v>206</v>
      </c>
      <c r="F88" s="80" t="s">
        <v>207</v>
      </c>
      <c r="G88" s="80" t="s">
        <v>208</v>
      </c>
      <c r="H88" s="80" t="s">
        <v>209</v>
      </c>
      <c r="I88" s="80" t="s">
        <v>210</v>
      </c>
      <c r="J88" s="78" t="s">
        <v>5306</v>
      </c>
      <c r="K88" s="80" t="s">
        <v>211</v>
      </c>
      <c r="L88" s="80" t="s">
        <v>211</v>
      </c>
      <c r="M88" s="80" t="s">
        <v>211</v>
      </c>
      <c r="N88" s="80" t="s">
        <v>211</v>
      </c>
      <c r="O88" s="80" t="s">
        <v>212</v>
      </c>
      <c r="P88" s="80" t="s">
        <v>213</v>
      </c>
      <c r="Q88" s="81" t="s">
        <v>214</v>
      </c>
      <c r="R88" s="80" t="s">
        <v>418</v>
      </c>
      <c r="S88" s="264" t="s">
        <v>1119</v>
      </c>
      <c r="T88" s="264" t="s">
        <v>1378</v>
      </c>
      <c r="U88" s="264" t="s">
        <v>1597</v>
      </c>
      <c r="V88" s="63">
        <v>43214</v>
      </c>
      <c r="W88" s="101">
        <v>11</v>
      </c>
      <c r="X88" s="101">
        <v>1</v>
      </c>
      <c r="Y88" s="67" t="s">
        <v>419</v>
      </c>
      <c r="Z88" s="63">
        <v>9081</v>
      </c>
      <c r="AA88" s="62">
        <f t="shared" si="4"/>
        <v>93</v>
      </c>
      <c r="AB88" s="62" t="s">
        <v>220</v>
      </c>
      <c r="AC88" s="63">
        <v>43214</v>
      </c>
      <c r="AD88" s="62"/>
      <c r="AE88" s="62">
        <v>4</v>
      </c>
      <c r="AF88" s="62">
        <v>2</v>
      </c>
      <c r="AG88" s="62">
        <v>6</v>
      </c>
      <c r="AH88" s="62"/>
      <c r="AI88" s="63"/>
      <c r="AJ88" s="62"/>
      <c r="AK88" s="83"/>
      <c r="AL88" s="63"/>
      <c r="AM88" s="331">
        <v>2</v>
      </c>
      <c r="AN88" s="331"/>
      <c r="AO88" s="331"/>
      <c r="AP88" s="331">
        <f t="shared" si="5"/>
        <v>0</v>
      </c>
      <c r="AQ88" s="332"/>
      <c r="AR88" s="333"/>
      <c r="AS88" s="332"/>
      <c r="AT88" s="332"/>
      <c r="AU88" s="333"/>
      <c r="AV88" s="373"/>
    </row>
    <row r="89" spans="1:48" s="136" customFormat="1" ht="11.25">
      <c r="A89" s="80">
        <v>2018</v>
      </c>
      <c r="B89" s="78" t="s">
        <v>204</v>
      </c>
      <c r="C89" s="79">
        <v>43220</v>
      </c>
      <c r="D89" s="82" t="s">
        <v>205</v>
      </c>
      <c r="E89" s="80" t="s">
        <v>206</v>
      </c>
      <c r="F89" s="80" t="s">
        <v>207</v>
      </c>
      <c r="G89" s="80" t="s">
        <v>208</v>
      </c>
      <c r="H89" s="80" t="s">
        <v>209</v>
      </c>
      <c r="I89" s="80" t="s">
        <v>210</v>
      </c>
      <c r="J89" s="78" t="s">
        <v>5306</v>
      </c>
      <c r="K89" s="80" t="s">
        <v>211</v>
      </c>
      <c r="L89" s="80" t="s">
        <v>211</v>
      </c>
      <c r="M89" s="80" t="s">
        <v>211</v>
      </c>
      <c r="N89" s="80" t="s">
        <v>211</v>
      </c>
      <c r="O89" s="80" t="s">
        <v>212</v>
      </c>
      <c r="P89" s="80" t="s">
        <v>213</v>
      </c>
      <c r="Q89" s="81" t="s">
        <v>214</v>
      </c>
      <c r="R89" s="80" t="s">
        <v>420</v>
      </c>
      <c r="S89" s="264" t="s">
        <v>1120</v>
      </c>
      <c r="T89" s="264" t="s">
        <v>1379</v>
      </c>
      <c r="U89" s="264" t="s">
        <v>1510</v>
      </c>
      <c r="V89" s="63">
        <v>43214</v>
      </c>
      <c r="W89" s="101">
        <v>11</v>
      </c>
      <c r="X89" s="101">
        <v>1</v>
      </c>
      <c r="Y89" s="67" t="s">
        <v>421</v>
      </c>
      <c r="Z89" s="63">
        <v>12957</v>
      </c>
      <c r="AA89" s="62">
        <f t="shared" si="4"/>
        <v>82</v>
      </c>
      <c r="AB89" s="62" t="s">
        <v>220</v>
      </c>
      <c r="AC89" s="63">
        <v>43214</v>
      </c>
      <c r="AD89" s="62"/>
      <c r="AE89" s="101">
        <v>1</v>
      </c>
      <c r="AF89" s="62">
        <v>2</v>
      </c>
      <c r="AG89" s="62">
        <v>5</v>
      </c>
      <c r="AH89" s="62"/>
      <c r="AI89" s="63"/>
      <c r="AJ89" s="62"/>
      <c r="AK89" s="83"/>
      <c r="AL89" s="63"/>
      <c r="AM89" s="331">
        <v>2</v>
      </c>
      <c r="AN89" s="331"/>
      <c r="AO89" s="331"/>
      <c r="AP89" s="331">
        <f t="shared" si="5"/>
        <v>0</v>
      </c>
      <c r="AQ89" s="332"/>
      <c r="AR89" s="333"/>
      <c r="AS89" s="332"/>
      <c r="AT89" s="332"/>
      <c r="AU89" s="333"/>
      <c r="AV89" s="373"/>
    </row>
    <row r="90" spans="1:48" s="136" customFormat="1" ht="11.25">
      <c r="A90" s="80">
        <v>2018</v>
      </c>
      <c r="B90" s="78" t="s">
        <v>204</v>
      </c>
      <c r="C90" s="79">
        <v>43220</v>
      </c>
      <c r="D90" s="82" t="s">
        <v>205</v>
      </c>
      <c r="E90" s="80" t="s">
        <v>206</v>
      </c>
      <c r="F90" s="80" t="s">
        <v>207</v>
      </c>
      <c r="G90" s="80" t="s">
        <v>208</v>
      </c>
      <c r="H90" s="80" t="s">
        <v>209</v>
      </c>
      <c r="I90" s="80" t="s">
        <v>210</v>
      </c>
      <c r="J90" s="78" t="s">
        <v>5306</v>
      </c>
      <c r="K90" s="80" t="s">
        <v>211</v>
      </c>
      <c r="L90" s="80" t="s">
        <v>211</v>
      </c>
      <c r="M90" s="80" t="s">
        <v>211</v>
      </c>
      <c r="N90" s="80" t="s">
        <v>211</v>
      </c>
      <c r="O90" s="80" t="s">
        <v>212</v>
      </c>
      <c r="P90" s="80" t="s">
        <v>213</v>
      </c>
      <c r="Q90" s="81" t="s">
        <v>214</v>
      </c>
      <c r="R90" s="80" t="s">
        <v>422</v>
      </c>
      <c r="S90" s="264" t="s">
        <v>1121</v>
      </c>
      <c r="T90" s="264" t="s">
        <v>1380</v>
      </c>
      <c r="U90" s="264" t="s">
        <v>1598</v>
      </c>
      <c r="V90" s="63">
        <v>43215</v>
      </c>
      <c r="W90" s="101">
        <v>8</v>
      </c>
      <c r="X90" s="101">
        <v>1</v>
      </c>
      <c r="Y90" s="67" t="s">
        <v>423</v>
      </c>
      <c r="Z90" s="63">
        <v>10129</v>
      </c>
      <c r="AA90" s="62">
        <f t="shared" si="4"/>
        <v>90</v>
      </c>
      <c r="AB90" s="62" t="s">
        <v>218</v>
      </c>
      <c r="AC90" s="63">
        <v>43215</v>
      </c>
      <c r="AD90" s="62"/>
      <c r="AE90" s="62">
        <v>4</v>
      </c>
      <c r="AF90" s="62">
        <v>2</v>
      </c>
      <c r="AG90" s="62">
        <v>6</v>
      </c>
      <c r="AH90" s="62"/>
      <c r="AI90" s="63"/>
      <c r="AJ90" s="62"/>
      <c r="AK90" s="83"/>
      <c r="AL90" s="63"/>
      <c r="AM90" s="331">
        <v>2</v>
      </c>
      <c r="AN90" s="331"/>
      <c r="AO90" s="331"/>
      <c r="AP90" s="331">
        <f t="shared" si="5"/>
        <v>0</v>
      </c>
      <c r="AQ90" s="332"/>
      <c r="AR90" s="333"/>
      <c r="AS90" s="332"/>
      <c r="AT90" s="332"/>
      <c r="AU90" s="334"/>
      <c r="AV90" s="372"/>
    </row>
    <row r="91" spans="1:48" s="136" customFormat="1" ht="11.25">
      <c r="A91" s="80">
        <v>2018</v>
      </c>
      <c r="B91" s="78" t="s">
        <v>204</v>
      </c>
      <c r="C91" s="79">
        <v>43220</v>
      </c>
      <c r="D91" s="82" t="s">
        <v>205</v>
      </c>
      <c r="E91" s="80" t="s">
        <v>206</v>
      </c>
      <c r="F91" s="80" t="s">
        <v>207</v>
      </c>
      <c r="G91" s="80" t="s">
        <v>208</v>
      </c>
      <c r="H91" s="80" t="s">
        <v>209</v>
      </c>
      <c r="I91" s="80" t="s">
        <v>210</v>
      </c>
      <c r="J91" s="78" t="s">
        <v>5306</v>
      </c>
      <c r="K91" s="80" t="s">
        <v>211</v>
      </c>
      <c r="L91" s="80" t="s">
        <v>211</v>
      </c>
      <c r="M91" s="80" t="s">
        <v>211</v>
      </c>
      <c r="N91" s="80" t="s">
        <v>211</v>
      </c>
      <c r="O91" s="80" t="s">
        <v>212</v>
      </c>
      <c r="P91" s="80" t="s">
        <v>213</v>
      </c>
      <c r="Q91" s="81" t="s">
        <v>214</v>
      </c>
      <c r="R91" s="80" t="s">
        <v>424</v>
      </c>
      <c r="S91" s="264" t="s">
        <v>1122</v>
      </c>
      <c r="T91" s="264" t="s">
        <v>1381</v>
      </c>
      <c r="U91" s="264" t="s">
        <v>1421</v>
      </c>
      <c r="V91" s="63">
        <v>43217</v>
      </c>
      <c r="W91" s="101">
        <v>8</v>
      </c>
      <c r="X91" s="101">
        <v>5</v>
      </c>
      <c r="Y91" s="67" t="s">
        <v>219</v>
      </c>
      <c r="Z91" s="67" t="s">
        <v>219</v>
      </c>
      <c r="AA91" s="62">
        <v>85</v>
      </c>
      <c r="AB91" s="62" t="s">
        <v>220</v>
      </c>
      <c r="AC91" s="63">
        <v>43217</v>
      </c>
      <c r="AD91" s="62"/>
      <c r="AE91" s="101">
        <v>1</v>
      </c>
      <c r="AF91" s="62">
        <v>1</v>
      </c>
      <c r="AG91" s="62">
        <v>6</v>
      </c>
      <c r="AH91" s="62"/>
      <c r="AI91" s="63"/>
      <c r="AJ91" s="62"/>
      <c r="AK91" s="83"/>
      <c r="AL91" s="63"/>
      <c r="AM91" s="331">
        <v>1</v>
      </c>
      <c r="AN91" s="331"/>
      <c r="AO91" s="331"/>
      <c r="AP91" s="331">
        <f t="shared" si="5"/>
        <v>1</v>
      </c>
      <c r="AQ91" s="332"/>
      <c r="AR91" s="333"/>
      <c r="AS91" s="332"/>
      <c r="AT91" s="332"/>
      <c r="AU91" s="334"/>
      <c r="AV91" s="372"/>
    </row>
    <row r="92" spans="1:48" s="136" customFormat="1" ht="11.25">
      <c r="A92" s="80">
        <v>2018</v>
      </c>
      <c r="B92" s="78" t="s">
        <v>204</v>
      </c>
      <c r="C92" s="79">
        <v>43220</v>
      </c>
      <c r="D92" s="82" t="s">
        <v>205</v>
      </c>
      <c r="E92" s="80" t="s">
        <v>206</v>
      </c>
      <c r="F92" s="80" t="s">
        <v>207</v>
      </c>
      <c r="G92" s="80" t="s">
        <v>208</v>
      </c>
      <c r="H92" s="80" t="s">
        <v>209</v>
      </c>
      <c r="I92" s="80" t="s">
        <v>210</v>
      </c>
      <c r="J92" s="78" t="s">
        <v>5306</v>
      </c>
      <c r="K92" s="80" t="s">
        <v>211</v>
      </c>
      <c r="L92" s="80" t="s">
        <v>211</v>
      </c>
      <c r="M92" s="80" t="s">
        <v>211</v>
      </c>
      <c r="N92" s="80" t="s">
        <v>211</v>
      </c>
      <c r="O92" s="80" t="s">
        <v>212</v>
      </c>
      <c r="P92" s="80" t="s">
        <v>213</v>
      </c>
      <c r="Q92" s="81" t="s">
        <v>214</v>
      </c>
      <c r="R92" s="80" t="s">
        <v>425</v>
      </c>
      <c r="S92" s="264" t="s">
        <v>1123</v>
      </c>
      <c r="T92" s="264" t="s">
        <v>974</v>
      </c>
      <c r="U92" s="264" t="s">
        <v>1599</v>
      </c>
      <c r="V92" s="63">
        <v>43217</v>
      </c>
      <c r="W92" s="101">
        <v>8</v>
      </c>
      <c r="X92" s="101">
        <v>1</v>
      </c>
      <c r="Y92" s="67" t="s">
        <v>426</v>
      </c>
      <c r="Z92" s="63">
        <v>11601</v>
      </c>
      <c r="AA92" s="62">
        <f t="shared" ref="AA92:AA102" si="6">DATEDIF(Z92,C92,"Y")</f>
        <v>86</v>
      </c>
      <c r="AB92" s="62" t="s">
        <v>218</v>
      </c>
      <c r="AC92" s="63">
        <v>43217</v>
      </c>
      <c r="AD92" s="62"/>
      <c r="AE92" s="101">
        <v>1</v>
      </c>
      <c r="AF92" s="62">
        <v>2</v>
      </c>
      <c r="AG92" s="62">
        <v>6</v>
      </c>
      <c r="AH92" s="62"/>
      <c r="AI92" s="63"/>
      <c r="AJ92" s="62"/>
      <c r="AK92" s="290"/>
      <c r="AL92" s="63"/>
      <c r="AM92" s="331">
        <v>2</v>
      </c>
      <c r="AN92" s="331"/>
      <c r="AO92" s="331"/>
      <c r="AP92" s="331">
        <f t="shared" si="5"/>
        <v>0</v>
      </c>
      <c r="AQ92" s="332"/>
      <c r="AR92" s="333"/>
      <c r="AS92" s="332"/>
      <c r="AT92" s="332"/>
      <c r="AU92" s="334"/>
      <c r="AV92" s="372"/>
    </row>
    <row r="93" spans="1:48" s="136" customFormat="1" ht="11.25">
      <c r="A93" s="80">
        <v>2018</v>
      </c>
      <c r="B93" s="78" t="s">
        <v>204</v>
      </c>
      <c r="C93" s="79">
        <v>43220</v>
      </c>
      <c r="D93" s="82" t="s">
        <v>205</v>
      </c>
      <c r="E93" s="80" t="s">
        <v>206</v>
      </c>
      <c r="F93" s="80" t="s">
        <v>207</v>
      </c>
      <c r="G93" s="80" t="s">
        <v>208</v>
      </c>
      <c r="H93" s="80" t="s">
        <v>209</v>
      </c>
      <c r="I93" s="80" t="s">
        <v>210</v>
      </c>
      <c r="J93" s="78" t="s">
        <v>5306</v>
      </c>
      <c r="K93" s="80" t="s">
        <v>211</v>
      </c>
      <c r="L93" s="80" t="s">
        <v>211</v>
      </c>
      <c r="M93" s="80" t="s">
        <v>211</v>
      </c>
      <c r="N93" s="80" t="s">
        <v>211</v>
      </c>
      <c r="O93" s="80" t="s">
        <v>212</v>
      </c>
      <c r="P93" s="80" t="s">
        <v>213</v>
      </c>
      <c r="Q93" s="81" t="s">
        <v>214</v>
      </c>
      <c r="R93" s="80" t="s">
        <v>427</v>
      </c>
      <c r="S93" s="264" t="s">
        <v>1124</v>
      </c>
      <c r="T93" s="264" t="s">
        <v>1382</v>
      </c>
      <c r="U93" s="264" t="s">
        <v>989</v>
      </c>
      <c r="V93" s="63">
        <v>43220</v>
      </c>
      <c r="W93" s="101">
        <v>11</v>
      </c>
      <c r="X93" s="101">
        <v>1</v>
      </c>
      <c r="Y93" s="67" t="s">
        <v>428</v>
      </c>
      <c r="Z93" s="63">
        <v>10750</v>
      </c>
      <c r="AA93" s="62">
        <f t="shared" si="6"/>
        <v>88</v>
      </c>
      <c r="AB93" s="62" t="s">
        <v>220</v>
      </c>
      <c r="AC93" s="63">
        <v>43220</v>
      </c>
      <c r="AD93" s="62"/>
      <c r="AE93" s="62">
        <v>4</v>
      </c>
      <c r="AF93" s="62">
        <v>2</v>
      </c>
      <c r="AG93" s="62">
        <v>6</v>
      </c>
      <c r="AH93" s="62"/>
      <c r="AI93" s="63"/>
      <c r="AJ93" s="62"/>
      <c r="AK93" s="83"/>
      <c r="AL93" s="63"/>
      <c r="AM93" s="331">
        <v>2</v>
      </c>
      <c r="AN93" s="331"/>
      <c r="AO93" s="331"/>
      <c r="AP93" s="331">
        <f t="shared" si="5"/>
        <v>0</v>
      </c>
      <c r="AQ93" s="332"/>
      <c r="AR93" s="333"/>
      <c r="AS93" s="332"/>
      <c r="AT93" s="332"/>
      <c r="AU93" s="333"/>
      <c r="AV93" s="373"/>
    </row>
    <row r="94" spans="1:48" s="136" customFormat="1" ht="11.25">
      <c r="A94" s="80">
        <v>2018</v>
      </c>
      <c r="B94" s="78" t="s">
        <v>204</v>
      </c>
      <c r="C94" s="79">
        <v>43251</v>
      </c>
      <c r="D94" s="82" t="s">
        <v>205</v>
      </c>
      <c r="E94" s="80" t="s">
        <v>206</v>
      </c>
      <c r="F94" s="80" t="s">
        <v>207</v>
      </c>
      <c r="G94" s="80" t="s">
        <v>208</v>
      </c>
      <c r="H94" s="80" t="s">
        <v>209</v>
      </c>
      <c r="I94" s="80" t="s">
        <v>210</v>
      </c>
      <c r="J94" s="78" t="s">
        <v>5306</v>
      </c>
      <c r="K94" s="80" t="s">
        <v>211</v>
      </c>
      <c r="L94" s="80" t="s">
        <v>211</v>
      </c>
      <c r="M94" s="80" t="s">
        <v>211</v>
      </c>
      <c r="N94" s="80" t="s">
        <v>211</v>
      </c>
      <c r="O94" s="80" t="s">
        <v>212</v>
      </c>
      <c r="P94" s="80" t="s">
        <v>213</v>
      </c>
      <c r="Q94" s="81" t="s">
        <v>214</v>
      </c>
      <c r="R94" s="80" t="s">
        <v>430</v>
      </c>
      <c r="S94" s="264" t="s">
        <v>897</v>
      </c>
      <c r="T94" s="264" t="s">
        <v>974</v>
      </c>
      <c r="U94" s="264" t="s">
        <v>1600</v>
      </c>
      <c r="V94" s="63">
        <v>43234</v>
      </c>
      <c r="W94" s="101">
        <v>11</v>
      </c>
      <c r="X94" s="101">
        <v>1</v>
      </c>
      <c r="Y94" s="67" t="s">
        <v>431</v>
      </c>
      <c r="Z94" s="63">
        <v>13327</v>
      </c>
      <c r="AA94" s="62">
        <f t="shared" si="6"/>
        <v>81</v>
      </c>
      <c r="AB94" s="62" t="s">
        <v>218</v>
      </c>
      <c r="AC94" s="63">
        <v>43235</v>
      </c>
      <c r="AD94" s="62"/>
      <c r="AE94" s="101">
        <v>1</v>
      </c>
      <c r="AF94" s="62">
        <v>1</v>
      </c>
      <c r="AG94" s="62">
        <v>1</v>
      </c>
      <c r="AH94" s="62">
        <v>1</v>
      </c>
      <c r="AI94" s="63">
        <v>43235</v>
      </c>
      <c r="AJ94" s="62"/>
      <c r="AK94" s="83" t="s">
        <v>222</v>
      </c>
      <c r="AL94" s="63">
        <v>43235</v>
      </c>
      <c r="AM94" s="331">
        <v>2</v>
      </c>
      <c r="AN94" s="331"/>
      <c r="AO94" s="331"/>
      <c r="AP94" s="331">
        <f t="shared" si="5"/>
        <v>0</v>
      </c>
      <c r="AQ94" s="332"/>
      <c r="AR94" s="333"/>
      <c r="AS94" s="332"/>
      <c r="AT94" s="332"/>
      <c r="AU94" s="333"/>
      <c r="AV94" s="373"/>
    </row>
    <row r="95" spans="1:48" s="136" customFormat="1" ht="11.25">
      <c r="A95" s="80">
        <v>2018</v>
      </c>
      <c r="B95" s="78" t="s">
        <v>204</v>
      </c>
      <c r="C95" s="79">
        <v>43251</v>
      </c>
      <c r="D95" s="82" t="s">
        <v>205</v>
      </c>
      <c r="E95" s="80" t="s">
        <v>206</v>
      </c>
      <c r="F95" s="80" t="s">
        <v>207</v>
      </c>
      <c r="G95" s="80" t="s">
        <v>208</v>
      </c>
      <c r="H95" s="80" t="s">
        <v>209</v>
      </c>
      <c r="I95" s="80" t="s">
        <v>210</v>
      </c>
      <c r="J95" s="78" t="s">
        <v>5306</v>
      </c>
      <c r="K95" s="80" t="s">
        <v>211</v>
      </c>
      <c r="L95" s="80" t="s">
        <v>211</v>
      </c>
      <c r="M95" s="80" t="s">
        <v>211</v>
      </c>
      <c r="N95" s="80" t="s">
        <v>211</v>
      </c>
      <c r="O95" s="80" t="s">
        <v>212</v>
      </c>
      <c r="P95" s="80" t="s">
        <v>213</v>
      </c>
      <c r="Q95" s="81" t="s">
        <v>214</v>
      </c>
      <c r="R95" s="80" t="s">
        <v>432</v>
      </c>
      <c r="S95" s="264" t="s">
        <v>1125</v>
      </c>
      <c r="T95" s="264" t="s">
        <v>1383</v>
      </c>
      <c r="U95" s="264" t="s">
        <v>1601</v>
      </c>
      <c r="V95" s="63">
        <v>43228</v>
      </c>
      <c r="W95" s="101">
        <v>8</v>
      </c>
      <c r="X95" s="101">
        <v>1</v>
      </c>
      <c r="Y95" s="67" t="s">
        <v>433</v>
      </c>
      <c r="Z95" s="63">
        <v>14966</v>
      </c>
      <c r="AA95" s="62">
        <f t="shared" si="6"/>
        <v>77</v>
      </c>
      <c r="AB95" s="62" t="s">
        <v>218</v>
      </c>
      <c r="AC95" s="63">
        <v>43228</v>
      </c>
      <c r="AD95" s="62"/>
      <c r="AE95" s="62">
        <v>3</v>
      </c>
      <c r="AF95" s="62">
        <v>1</v>
      </c>
      <c r="AG95" s="62">
        <v>3</v>
      </c>
      <c r="AH95" s="62">
        <v>1</v>
      </c>
      <c r="AI95" s="63">
        <v>43238</v>
      </c>
      <c r="AJ95" s="62"/>
      <c r="AK95" s="83" t="s">
        <v>222</v>
      </c>
      <c r="AL95" s="63">
        <v>43238</v>
      </c>
      <c r="AM95" s="331">
        <v>2</v>
      </c>
      <c r="AN95" s="331"/>
      <c r="AO95" s="331"/>
      <c r="AP95" s="331">
        <f t="shared" si="5"/>
        <v>0</v>
      </c>
      <c r="AQ95" s="332"/>
      <c r="AR95" s="333"/>
      <c r="AS95" s="332"/>
      <c r="AT95" s="332"/>
      <c r="AU95" s="334"/>
      <c r="AV95" s="372"/>
    </row>
    <row r="96" spans="1:48" s="136" customFormat="1" ht="11.25">
      <c r="A96" s="80">
        <v>2018</v>
      </c>
      <c r="B96" s="78" t="s">
        <v>204</v>
      </c>
      <c r="C96" s="79">
        <v>43251</v>
      </c>
      <c r="D96" s="82" t="s">
        <v>205</v>
      </c>
      <c r="E96" s="80" t="s">
        <v>206</v>
      </c>
      <c r="F96" s="80" t="s">
        <v>207</v>
      </c>
      <c r="G96" s="80" t="s">
        <v>208</v>
      </c>
      <c r="H96" s="80" t="s">
        <v>209</v>
      </c>
      <c r="I96" s="80" t="s">
        <v>210</v>
      </c>
      <c r="J96" s="78" t="s">
        <v>5306</v>
      </c>
      <c r="K96" s="80" t="s">
        <v>211</v>
      </c>
      <c r="L96" s="80" t="s">
        <v>211</v>
      </c>
      <c r="M96" s="80" t="s">
        <v>211</v>
      </c>
      <c r="N96" s="80" t="s">
        <v>211</v>
      </c>
      <c r="O96" s="80" t="s">
        <v>212</v>
      </c>
      <c r="P96" s="80" t="s">
        <v>213</v>
      </c>
      <c r="Q96" s="81" t="s">
        <v>214</v>
      </c>
      <c r="R96" s="80" t="s">
        <v>434</v>
      </c>
      <c r="S96" s="264" t="s">
        <v>897</v>
      </c>
      <c r="T96" s="264" t="s">
        <v>1384</v>
      </c>
      <c r="U96" s="264" t="s">
        <v>1602</v>
      </c>
      <c r="V96" s="63">
        <v>43237</v>
      </c>
      <c r="W96" s="101">
        <v>9</v>
      </c>
      <c r="X96" s="101">
        <v>1</v>
      </c>
      <c r="Y96" s="67" t="s">
        <v>435</v>
      </c>
      <c r="Z96" s="63">
        <v>20266</v>
      </c>
      <c r="AA96" s="62">
        <f t="shared" si="6"/>
        <v>62</v>
      </c>
      <c r="AB96" s="62" t="s">
        <v>218</v>
      </c>
      <c r="AC96" s="63">
        <v>43237</v>
      </c>
      <c r="AD96" s="62"/>
      <c r="AE96" s="62">
        <v>3</v>
      </c>
      <c r="AF96" s="62">
        <v>1</v>
      </c>
      <c r="AG96" s="62">
        <v>3</v>
      </c>
      <c r="AH96" s="62">
        <v>1</v>
      </c>
      <c r="AI96" s="63">
        <v>43237</v>
      </c>
      <c r="AJ96" s="62"/>
      <c r="AK96" s="83" t="s">
        <v>296</v>
      </c>
      <c r="AL96" s="63">
        <v>43238</v>
      </c>
      <c r="AM96" s="331">
        <v>2</v>
      </c>
      <c r="AN96" s="331"/>
      <c r="AO96" s="331"/>
      <c r="AP96" s="331">
        <f t="shared" si="5"/>
        <v>0</v>
      </c>
      <c r="AQ96" s="332"/>
      <c r="AR96" s="333"/>
      <c r="AS96" s="332"/>
      <c r="AT96" s="332"/>
      <c r="AU96" s="333"/>
      <c r="AV96" s="373"/>
    </row>
    <row r="97" spans="1:48" s="136" customFormat="1" ht="11.25">
      <c r="A97" s="80">
        <v>2018</v>
      </c>
      <c r="B97" s="78" t="s">
        <v>204</v>
      </c>
      <c r="C97" s="79">
        <v>43251</v>
      </c>
      <c r="D97" s="82" t="s">
        <v>205</v>
      </c>
      <c r="E97" s="80" t="s">
        <v>206</v>
      </c>
      <c r="F97" s="80" t="s">
        <v>207</v>
      </c>
      <c r="G97" s="80" t="s">
        <v>208</v>
      </c>
      <c r="H97" s="80" t="s">
        <v>209</v>
      </c>
      <c r="I97" s="80" t="s">
        <v>210</v>
      </c>
      <c r="J97" s="78" t="s">
        <v>5306</v>
      </c>
      <c r="K97" s="80" t="s">
        <v>211</v>
      </c>
      <c r="L97" s="80" t="s">
        <v>211</v>
      </c>
      <c r="M97" s="80" t="s">
        <v>211</v>
      </c>
      <c r="N97" s="80" t="s">
        <v>211</v>
      </c>
      <c r="O97" s="80" t="s">
        <v>212</v>
      </c>
      <c r="P97" s="80" t="s">
        <v>213</v>
      </c>
      <c r="Q97" s="81" t="s">
        <v>214</v>
      </c>
      <c r="R97" s="80" t="s">
        <v>436</v>
      </c>
      <c r="S97" s="264" t="s">
        <v>1126</v>
      </c>
      <c r="T97" s="264" t="s">
        <v>1385</v>
      </c>
      <c r="U97" s="264" t="s">
        <v>1603</v>
      </c>
      <c r="V97" s="63">
        <v>43235</v>
      </c>
      <c r="W97" s="101">
        <v>11</v>
      </c>
      <c r="X97" s="101">
        <v>1</v>
      </c>
      <c r="Y97" s="67" t="s">
        <v>437</v>
      </c>
      <c r="Z97" s="63">
        <v>11746</v>
      </c>
      <c r="AA97" s="62">
        <f t="shared" si="6"/>
        <v>86</v>
      </c>
      <c r="AB97" s="62" t="s">
        <v>220</v>
      </c>
      <c r="AC97" s="63">
        <v>43235</v>
      </c>
      <c r="AD97" s="62"/>
      <c r="AE97" s="101">
        <v>1</v>
      </c>
      <c r="AF97" s="62">
        <v>1</v>
      </c>
      <c r="AG97" s="62">
        <v>1</v>
      </c>
      <c r="AH97" s="62">
        <v>1</v>
      </c>
      <c r="AI97" s="63">
        <v>43249</v>
      </c>
      <c r="AJ97" s="62"/>
      <c r="AK97" s="83" t="s">
        <v>222</v>
      </c>
      <c r="AL97" s="63">
        <v>43250</v>
      </c>
      <c r="AM97" s="331">
        <v>2</v>
      </c>
      <c r="AN97" s="331"/>
      <c r="AO97" s="331"/>
      <c r="AP97" s="331">
        <f t="shared" si="5"/>
        <v>0</v>
      </c>
      <c r="AQ97" s="332"/>
      <c r="AR97" s="333"/>
      <c r="AS97" s="332"/>
      <c r="AT97" s="332"/>
      <c r="AU97" s="333"/>
      <c r="AV97" s="373"/>
    </row>
    <row r="98" spans="1:48" s="136" customFormat="1" ht="11.25">
      <c r="A98" s="80">
        <v>2018</v>
      </c>
      <c r="B98" s="78" t="s">
        <v>204</v>
      </c>
      <c r="C98" s="79">
        <v>43251</v>
      </c>
      <c r="D98" s="82" t="s">
        <v>205</v>
      </c>
      <c r="E98" s="80" t="s">
        <v>206</v>
      </c>
      <c r="F98" s="80" t="s">
        <v>207</v>
      </c>
      <c r="G98" s="80" t="s">
        <v>208</v>
      </c>
      <c r="H98" s="80" t="s">
        <v>209</v>
      </c>
      <c r="I98" s="80" t="s">
        <v>210</v>
      </c>
      <c r="J98" s="78" t="s">
        <v>5306</v>
      </c>
      <c r="K98" s="80" t="s">
        <v>211</v>
      </c>
      <c r="L98" s="80" t="s">
        <v>211</v>
      </c>
      <c r="M98" s="80" t="s">
        <v>211</v>
      </c>
      <c r="N98" s="80" t="s">
        <v>211</v>
      </c>
      <c r="O98" s="80" t="s">
        <v>212</v>
      </c>
      <c r="P98" s="80" t="s">
        <v>213</v>
      </c>
      <c r="Q98" s="81" t="s">
        <v>214</v>
      </c>
      <c r="R98" s="80" t="s">
        <v>438</v>
      </c>
      <c r="S98" s="264" t="s">
        <v>1112</v>
      </c>
      <c r="T98" s="264" t="s">
        <v>1386</v>
      </c>
      <c r="U98" s="264" t="s">
        <v>1604</v>
      </c>
      <c r="V98" s="63">
        <v>43241</v>
      </c>
      <c r="W98" s="101">
        <v>8</v>
      </c>
      <c r="X98" s="101">
        <v>1</v>
      </c>
      <c r="Y98" s="67" t="s">
        <v>439</v>
      </c>
      <c r="Z98" s="63">
        <v>17874</v>
      </c>
      <c r="AA98" s="62">
        <f t="shared" si="6"/>
        <v>69</v>
      </c>
      <c r="AB98" s="62" t="s">
        <v>218</v>
      </c>
      <c r="AC98" s="63">
        <v>43242</v>
      </c>
      <c r="AD98" s="62"/>
      <c r="AE98" s="101">
        <v>1</v>
      </c>
      <c r="AF98" s="62">
        <v>1</v>
      </c>
      <c r="AG98" s="62">
        <v>1</v>
      </c>
      <c r="AH98" s="62">
        <v>1</v>
      </c>
      <c r="AI98" s="63">
        <v>43375</v>
      </c>
      <c r="AJ98" s="62"/>
      <c r="AK98" s="83" t="s">
        <v>222</v>
      </c>
      <c r="AL98" s="63">
        <v>43375</v>
      </c>
      <c r="AM98" s="331">
        <v>2</v>
      </c>
      <c r="AN98" s="331"/>
      <c r="AO98" s="331"/>
      <c r="AP98" s="331">
        <f t="shared" si="5"/>
        <v>0</v>
      </c>
      <c r="AQ98" s="332"/>
      <c r="AR98" s="333"/>
      <c r="AS98" s="332"/>
      <c r="AT98" s="332"/>
      <c r="AU98" s="334"/>
      <c r="AV98" s="372"/>
    </row>
    <row r="99" spans="1:48" s="136" customFormat="1" ht="11.25">
      <c r="A99" s="80">
        <v>2018</v>
      </c>
      <c r="B99" s="78" t="s">
        <v>204</v>
      </c>
      <c r="C99" s="79">
        <v>43251</v>
      </c>
      <c r="D99" s="82" t="s">
        <v>205</v>
      </c>
      <c r="E99" s="80" t="s">
        <v>206</v>
      </c>
      <c r="F99" s="80" t="s">
        <v>207</v>
      </c>
      <c r="G99" s="80" t="s">
        <v>208</v>
      </c>
      <c r="H99" s="80" t="s">
        <v>209</v>
      </c>
      <c r="I99" s="80" t="s">
        <v>210</v>
      </c>
      <c r="J99" s="78" t="s">
        <v>5306</v>
      </c>
      <c r="K99" s="80" t="s">
        <v>211</v>
      </c>
      <c r="L99" s="80" t="s">
        <v>211</v>
      </c>
      <c r="M99" s="80" t="s">
        <v>211</v>
      </c>
      <c r="N99" s="80" t="s">
        <v>211</v>
      </c>
      <c r="O99" s="80" t="s">
        <v>212</v>
      </c>
      <c r="P99" s="80" t="s">
        <v>213</v>
      </c>
      <c r="Q99" s="81" t="s">
        <v>214</v>
      </c>
      <c r="R99" s="80" t="s">
        <v>440</v>
      </c>
      <c r="S99" s="264" t="s">
        <v>1127</v>
      </c>
      <c r="T99" s="264" t="s">
        <v>1387</v>
      </c>
      <c r="U99" s="264" t="s">
        <v>1605</v>
      </c>
      <c r="V99" s="63">
        <v>43222</v>
      </c>
      <c r="W99" s="101">
        <v>8</v>
      </c>
      <c r="X99" s="101">
        <v>1</v>
      </c>
      <c r="Y99" s="67" t="s">
        <v>441</v>
      </c>
      <c r="Z99" s="63">
        <v>18575</v>
      </c>
      <c r="AA99" s="62">
        <f t="shared" si="6"/>
        <v>67</v>
      </c>
      <c r="AB99" s="62" t="s">
        <v>218</v>
      </c>
      <c r="AC99" s="63">
        <v>43222</v>
      </c>
      <c r="AD99" s="62"/>
      <c r="AE99" s="62">
        <v>4</v>
      </c>
      <c r="AF99" s="62">
        <v>2</v>
      </c>
      <c r="AG99" s="62">
        <v>5</v>
      </c>
      <c r="AH99" s="62"/>
      <c r="AI99" s="63"/>
      <c r="AJ99" s="62"/>
      <c r="AK99" s="83"/>
      <c r="AL99" s="63"/>
      <c r="AM99" s="331">
        <v>2</v>
      </c>
      <c r="AN99" s="331"/>
      <c r="AO99" s="331"/>
      <c r="AP99" s="331">
        <f t="shared" si="5"/>
        <v>0</v>
      </c>
      <c r="AQ99" s="332"/>
      <c r="AR99" s="333"/>
      <c r="AS99" s="332"/>
      <c r="AT99" s="332"/>
      <c r="AU99" s="334"/>
      <c r="AV99" s="372"/>
    </row>
    <row r="100" spans="1:48" s="136" customFormat="1" ht="11.25">
      <c r="A100" s="80">
        <v>2018</v>
      </c>
      <c r="B100" s="78" t="s">
        <v>204</v>
      </c>
      <c r="C100" s="79">
        <v>43251</v>
      </c>
      <c r="D100" s="82" t="s">
        <v>205</v>
      </c>
      <c r="E100" s="80" t="s">
        <v>206</v>
      </c>
      <c r="F100" s="80" t="s">
        <v>207</v>
      </c>
      <c r="G100" s="80" t="s">
        <v>208</v>
      </c>
      <c r="H100" s="80" t="s">
        <v>209</v>
      </c>
      <c r="I100" s="80" t="s">
        <v>210</v>
      </c>
      <c r="J100" s="78" t="s">
        <v>5306</v>
      </c>
      <c r="K100" s="80" t="s">
        <v>211</v>
      </c>
      <c r="L100" s="80" t="s">
        <v>211</v>
      </c>
      <c r="M100" s="80" t="s">
        <v>211</v>
      </c>
      <c r="N100" s="80" t="s">
        <v>211</v>
      </c>
      <c r="O100" s="80" t="s">
        <v>212</v>
      </c>
      <c r="P100" s="80" t="s">
        <v>213</v>
      </c>
      <c r="Q100" s="81" t="s">
        <v>214</v>
      </c>
      <c r="R100" s="80" t="s">
        <v>442</v>
      </c>
      <c r="S100" s="264" t="s">
        <v>1128</v>
      </c>
      <c r="T100" s="264" t="s">
        <v>1320</v>
      </c>
      <c r="U100" s="264" t="s">
        <v>1606</v>
      </c>
      <c r="V100" s="63">
        <v>43227</v>
      </c>
      <c r="W100" s="101">
        <v>8</v>
      </c>
      <c r="X100" s="101">
        <v>1</v>
      </c>
      <c r="Y100" s="67" t="s">
        <v>443</v>
      </c>
      <c r="Z100" s="63">
        <v>11507</v>
      </c>
      <c r="AA100" s="62">
        <f t="shared" si="6"/>
        <v>86</v>
      </c>
      <c r="AB100" s="62" t="s">
        <v>220</v>
      </c>
      <c r="AC100" s="63">
        <v>43227</v>
      </c>
      <c r="AD100" s="62"/>
      <c r="AE100" s="62">
        <v>4</v>
      </c>
      <c r="AF100" s="62">
        <v>1</v>
      </c>
      <c r="AG100" s="62">
        <v>6</v>
      </c>
      <c r="AH100" s="62"/>
      <c r="AI100" s="63"/>
      <c r="AJ100" s="62"/>
      <c r="AK100" s="83"/>
      <c r="AL100" s="63"/>
      <c r="AM100" s="331">
        <v>2</v>
      </c>
      <c r="AN100" s="331"/>
      <c r="AO100" s="331"/>
      <c r="AP100" s="331">
        <f t="shared" si="5"/>
        <v>0</v>
      </c>
      <c r="AQ100" s="332"/>
      <c r="AR100" s="333"/>
      <c r="AS100" s="332"/>
      <c r="AT100" s="332"/>
      <c r="AU100" s="334"/>
      <c r="AV100" s="372"/>
    </row>
    <row r="101" spans="1:48" s="136" customFormat="1" ht="11.25">
      <c r="A101" s="80">
        <v>2018</v>
      </c>
      <c r="B101" s="78" t="s">
        <v>204</v>
      </c>
      <c r="C101" s="84">
        <v>43251</v>
      </c>
      <c r="D101" s="85" t="s">
        <v>205</v>
      </c>
      <c r="E101" s="80" t="s">
        <v>206</v>
      </c>
      <c r="F101" s="80" t="s">
        <v>207</v>
      </c>
      <c r="G101" s="80" t="s">
        <v>208</v>
      </c>
      <c r="H101" s="80" t="s">
        <v>209</v>
      </c>
      <c r="I101" s="80" t="s">
        <v>210</v>
      </c>
      <c r="J101" s="78" t="s">
        <v>5306</v>
      </c>
      <c r="K101" s="80" t="s">
        <v>211</v>
      </c>
      <c r="L101" s="80" t="s">
        <v>211</v>
      </c>
      <c r="M101" s="80" t="s">
        <v>211</v>
      </c>
      <c r="N101" s="80" t="s">
        <v>211</v>
      </c>
      <c r="O101" s="80" t="s">
        <v>212</v>
      </c>
      <c r="P101" s="80" t="s">
        <v>213</v>
      </c>
      <c r="Q101" s="81" t="s">
        <v>214</v>
      </c>
      <c r="R101" s="80" t="s">
        <v>444</v>
      </c>
      <c r="S101" s="264" t="s">
        <v>1129</v>
      </c>
      <c r="T101" s="264" t="s">
        <v>1388</v>
      </c>
      <c r="U101" s="264" t="s">
        <v>1607</v>
      </c>
      <c r="V101" s="63">
        <v>43227</v>
      </c>
      <c r="W101" s="101">
        <v>11</v>
      </c>
      <c r="X101" s="101">
        <v>3</v>
      </c>
      <c r="Y101" s="67" t="s">
        <v>445</v>
      </c>
      <c r="Z101" s="63">
        <v>9265</v>
      </c>
      <c r="AA101" s="62">
        <f t="shared" si="6"/>
        <v>93</v>
      </c>
      <c r="AB101" s="62" t="s">
        <v>218</v>
      </c>
      <c r="AC101" s="63">
        <v>43227</v>
      </c>
      <c r="AD101" s="62"/>
      <c r="AE101" s="62">
        <v>4</v>
      </c>
      <c r="AF101" s="62">
        <v>1</v>
      </c>
      <c r="AG101" s="62">
        <v>6</v>
      </c>
      <c r="AH101" s="62"/>
      <c r="AI101" s="63"/>
      <c r="AJ101" s="62"/>
      <c r="AK101" s="83"/>
      <c r="AL101" s="63"/>
      <c r="AM101" s="331">
        <v>2</v>
      </c>
      <c r="AN101" s="331"/>
      <c r="AO101" s="331"/>
      <c r="AP101" s="331">
        <f t="shared" si="5"/>
        <v>0</v>
      </c>
      <c r="AQ101" s="332"/>
      <c r="AR101" s="333"/>
      <c r="AS101" s="332"/>
      <c r="AT101" s="332"/>
      <c r="AU101" s="333"/>
      <c r="AV101" s="373"/>
    </row>
    <row r="102" spans="1:48" s="136" customFormat="1" ht="11.25">
      <c r="A102" s="80">
        <v>2018</v>
      </c>
      <c r="B102" s="78" t="s">
        <v>204</v>
      </c>
      <c r="C102" s="79">
        <v>43251</v>
      </c>
      <c r="D102" s="82" t="s">
        <v>205</v>
      </c>
      <c r="E102" s="80" t="s">
        <v>206</v>
      </c>
      <c r="F102" s="80" t="s">
        <v>207</v>
      </c>
      <c r="G102" s="80" t="s">
        <v>208</v>
      </c>
      <c r="H102" s="80" t="s">
        <v>209</v>
      </c>
      <c r="I102" s="80" t="s">
        <v>210</v>
      </c>
      <c r="J102" s="78" t="s">
        <v>5306</v>
      </c>
      <c r="K102" s="80" t="s">
        <v>211</v>
      </c>
      <c r="L102" s="80" t="s">
        <v>211</v>
      </c>
      <c r="M102" s="80" t="s">
        <v>211</v>
      </c>
      <c r="N102" s="80" t="s">
        <v>211</v>
      </c>
      <c r="O102" s="80" t="s">
        <v>212</v>
      </c>
      <c r="P102" s="80" t="s">
        <v>213</v>
      </c>
      <c r="Q102" s="81" t="s">
        <v>214</v>
      </c>
      <c r="R102" s="80" t="s">
        <v>446</v>
      </c>
      <c r="S102" s="264" t="s">
        <v>1130</v>
      </c>
      <c r="T102" s="264" t="s">
        <v>918</v>
      </c>
      <c r="U102" s="264" t="s">
        <v>1608</v>
      </c>
      <c r="V102" s="63">
        <v>43227</v>
      </c>
      <c r="W102" s="101">
        <v>11</v>
      </c>
      <c r="X102" s="101">
        <v>1</v>
      </c>
      <c r="Y102" s="67" t="s">
        <v>447</v>
      </c>
      <c r="Z102" s="63">
        <v>14625</v>
      </c>
      <c r="AA102" s="62">
        <f t="shared" si="6"/>
        <v>78</v>
      </c>
      <c r="AB102" s="62" t="s">
        <v>218</v>
      </c>
      <c r="AC102" s="63">
        <v>43227</v>
      </c>
      <c r="AD102" s="62"/>
      <c r="AE102" s="62">
        <v>4</v>
      </c>
      <c r="AF102" s="62">
        <v>1</v>
      </c>
      <c r="AG102" s="62">
        <v>5</v>
      </c>
      <c r="AH102" s="62">
        <v>1</v>
      </c>
      <c r="AI102" s="63"/>
      <c r="AJ102" s="62"/>
      <c r="AK102" s="83"/>
      <c r="AL102" s="63"/>
      <c r="AM102" s="331">
        <v>2</v>
      </c>
      <c r="AN102" s="331">
        <v>1</v>
      </c>
      <c r="AO102" s="331"/>
      <c r="AP102" s="331">
        <f t="shared" si="5"/>
        <v>1</v>
      </c>
      <c r="AQ102" s="332"/>
      <c r="AR102" s="335">
        <v>43235</v>
      </c>
      <c r="AS102" s="332"/>
      <c r="AT102" s="332"/>
      <c r="AU102" s="336">
        <f>+AR102</f>
        <v>43235</v>
      </c>
      <c r="AV102" s="375"/>
    </row>
    <row r="103" spans="1:48" s="136" customFormat="1" ht="11.25">
      <c r="A103" s="80">
        <v>2018</v>
      </c>
      <c r="B103" s="78" t="s">
        <v>204</v>
      </c>
      <c r="C103" s="79">
        <v>43251</v>
      </c>
      <c r="D103" s="82" t="s">
        <v>205</v>
      </c>
      <c r="E103" s="80" t="s">
        <v>206</v>
      </c>
      <c r="F103" s="80" t="s">
        <v>207</v>
      </c>
      <c r="G103" s="80" t="s">
        <v>208</v>
      </c>
      <c r="H103" s="80" t="s">
        <v>209</v>
      </c>
      <c r="I103" s="80" t="s">
        <v>210</v>
      </c>
      <c r="J103" s="78" t="s">
        <v>5306</v>
      </c>
      <c r="K103" s="80" t="s">
        <v>211</v>
      </c>
      <c r="L103" s="80" t="s">
        <v>211</v>
      </c>
      <c r="M103" s="80" t="s">
        <v>211</v>
      </c>
      <c r="N103" s="80" t="s">
        <v>211</v>
      </c>
      <c r="O103" s="80" t="s">
        <v>212</v>
      </c>
      <c r="P103" s="80" t="s">
        <v>213</v>
      </c>
      <c r="Q103" s="81" t="s">
        <v>214</v>
      </c>
      <c r="R103" s="80" t="s">
        <v>448</v>
      </c>
      <c r="S103" s="264" t="s">
        <v>1131</v>
      </c>
      <c r="T103" s="264" t="s">
        <v>974</v>
      </c>
      <c r="U103" s="264" t="s">
        <v>1585</v>
      </c>
      <c r="V103" s="63">
        <v>43234</v>
      </c>
      <c r="W103" s="101">
        <v>11</v>
      </c>
      <c r="X103" s="101">
        <v>5</v>
      </c>
      <c r="Y103" s="67" t="s">
        <v>219</v>
      </c>
      <c r="Z103" s="67" t="s">
        <v>219</v>
      </c>
      <c r="AA103" s="62">
        <v>60</v>
      </c>
      <c r="AB103" s="62" t="s">
        <v>218</v>
      </c>
      <c r="AC103" s="63">
        <v>43234</v>
      </c>
      <c r="AD103" s="62"/>
      <c r="AE103" s="101">
        <v>1</v>
      </c>
      <c r="AF103" s="62">
        <v>1</v>
      </c>
      <c r="AG103" s="62">
        <v>1</v>
      </c>
      <c r="AH103" s="62">
        <v>1</v>
      </c>
      <c r="AI103" s="63"/>
      <c r="AJ103" s="62"/>
      <c r="AK103" s="83"/>
      <c r="AL103" s="63"/>
      <c r="AM103" s="331">
        <v>1</v>
      </c>
      <c r="AN103" s="331"/>
      <c r="AO103" s="331"/>
      <c r="AP103" s="331">
        <f t="shared" si="5"/>
        <v>1</v>
      </c>
      <c r="AQ103" s="332"/>
      <c r="AR103" s="333"/>
      <c r="AS103" s="332"/>
      <c r="AT103" s="332"/>
      <c r="AU103" s="333"/>
      <c r="AV103" s="373"/>
    </row>
    <row r="104" spans="1:48" s="136" customFormat="1" ht="11.25">
      <c r="A104" s="80">
        <v>2018</v>
      </c>
      <c r="B104" s="78" t="s">
        <v>204</v>
      </c>
      <c r="C104" s="79">
        <v>43251</v>
      </c>
      <c r="D104" s="82" t="s">
        <v>205</v>
      </c>
      <c r="E104" s="80" t="s">
        <v>206</v>
      </c>
      <c r="F104" s="80" t="s">
        <v>207</v>
      </c>
      <c r="G104" s="80" t="s">
        <v>208</v>
      </c>
      <c r="H104" s="80" t="s">
        <v>209</v>
      </c>
      <c r="I104" s="80" t="s">
        <v>210</v>
      </c>
      <c r="J104" s="78" t="s">
        <v>5306</v>
      </c>
      <c r="K104" s="80" t="s">
        <v>211</v>
      </c>
      <c r="L104" s="80" t="s">
        <v>211</v>
      </c>
      <c r="M104" s="80" t="s">
        <v>211</v>
      </c>
      <c r="N104" s="80" t="s">
        <v>211</v>
      </c>
      <c r="O104" s="80" t="s">
        <v>212</v>
      </c>
      <c r="P104" s="80" t="s">
        <v>213</v>
      </c>
      <c r="Q104" s="81" t="s">
        <v>214</v>
      </c>
      <c r="R104" s="80" t="s">
        <v>449</v>
      </c>
      <c r="S104" s="264" t="s">
        <v>1132</v>
      </c>
      <c r="T104" s="264" t="s">
        <v>1389</v>
      </c>
      <c r="U104" s="264" t="s">
        <v>1601</v>
      </c>
      <c r="V104" s="63">
        <v>43234</v>
      </c>
      <c r="W104" s="101">
        <v>8</v>
      </c>
      <c r="X104" s="101">
        <v>1</v>
      </c>
      <c r="Y104" s="67" t="s">
        <v>450</v>
      </c>
      <c r="Z104" s="63">
        <v>17568</v>
      </c>
      <c r="AA104" s="62">
        <f t="shared" ref="AA104:AA123" si="7">DATEDIF(Z104,C104,"Y")</f>
        <v>70</v>
      </c>
      <c r="AB104" s="62" t="s">
        <v>218</v>
      </c>
      <c r="AC104" s="63">
        <v>43238</v>
      </c>
      <c r="AD104" s="62"/>
      <c r="AE104" s="62">
        <v>4</v>
      </c>
      <c r="AF104" s="62">
        <v>1</v>
      </c>
      <c r="AG104" s="62">
        <v>5</v>
      </c>
      <c r="AH104" s="62">
        <v>1</v>
      </c>
      <c r="AI104" s="63"/>
      <c r="AJ104" s="62"/>
      <c r="AK104" s="83"/>
      <c r="AL104" s="63"/>
      <c r="AM104" s="331">
        <v>2</v>
      </c>
      <c r="AN104" s="331"/>
      <c r="AO104" s="331"/>
      <c r="AP104" s="331">
        <f t="shared" si="5"/>
        <v>0</v>
      </c>
      <c r="AQ104" s="332"/>
      <c r="AR104" s="333"/>
      <c r="AS104" s="332"/>
      <c r="AT104" s="332"/>
      <c r="AU104" s="334"/>
      <c r="AV104" s="372"/>
    </row>
    <row r="105" spans="1:48" s="136" customFormat="1" ht="11.25">
      <c r="A105" s="80">
        <v>2018</v>
      </c>
      <c r="B105" s="78" t="s">
        <v>204</v>
      </c>
      <c r="C105" s="79">
        <v>43251</v>
      </c>
      <c r="D105" s="82" t="s">
        <v>205</v>
      </c>
      <c r="E105" s="80" t="s">
        <v>206</v>
      </c>
      <c r="F105" s="80" t="s">
        <v>207</v>
      </c>
      <c r="G105" s="80" t="s">
        <v>208</v>
      </c>
      <c r="H105" s="80" t="s">
        <v>209</v>
      </c>
      <c r="I105" s="80" t="s">
        <v>210</v>
      </c>
      <c r="J105" s="78" t="s">
        <v>5306</v>
      </c>
      <c r="K105" s="80" t="s">
        <v>211</v>
      </c>
      <c r="L105" s="80" t="s">
        <v>211</v>
      </c>
      <c r="M105" s="80" t="s">
        <v>211</v>
      </c>
      <c r="N105" s="80" t="s">
        <v>211</v>
      </c>
      <c r="O105" s="80" t="s">
        <v>212</v>
      </c>
      <c r="P105" s="80" t="s">
        <v>213</v>
      </c>
      <c r="Q105" s="81" t="s">
        <v>214</v>
      </c>
      <c r="R105" s="80" t="s">
        <v>451</v>
      </c>
      <c r="S105" s="264" t="s">
        <v>1133</v>
      </c>
      <c r="T105" s="264" t="s">
        <v>1006</v>
      </c>
      <c r="U105" s="264" t="s">
        <v>1609</v>
      </c>
      <c r="V105" s="63">
        <v>43236</v>
      </c>
      <c r="W105" s="101">
        <v>8</v>
      </c>
      <c r="X105" s="101">
        <v>1</v>
      </c>
      <c r="Y105" s="62">
        <v>20581366</v>
      </c>
      <c r="Z105" s="63">
        <v>15848</v>
      </c>
      <c r="AA105" s="62">
        <f t="shared" si="7"/>
        <v>75</v>
      </c>
      <c r="AB105" s="62" t="s">
        <v>220</v>
      </c>
      <c r="AC105" s="63">
        <v>43236</v>
      </c>
      <c r="AD105" s="62"/>
      <c r="AE105" s="62">
        <v>4</v>
      </c>
      <c r="AF105" s="62">
        <v>2</v>
      </c>
      <c r="AG105" s="62">
        <v>5</v>
      </c>
      <c r="AH105" s="62">
        <v>1</v>
      </c>
      <c r="AI105" s="63">
        <v>43238</v>
      </c>
      <c r="AJ105" s="62"/>
      <c r="AK105" s="83"/>
      <c r="AL105" s="63"/>
      <c r="AM105" s="331">
        <v>2</v>
      </c>
      <c r="AN105" s="331"/>
      <c r="AO105" s="331"/>
      <c r="AP105" s="331">
        <f t="shared" si="5"/>
        <v>0</v>
      </c>
      <c r="AQ105" s="332"/>
      <c r="AR105" s="333"/>
      <c r="AS105" s="332"/>
      <c r="AT105" s="332"/>
      <c r="AU105" s="334"/>
      <c r="AV105" s="372"/>
    </row>
    <row r="106" spans="1:48" s="136" customFormat="1" ht="11.25">
      <c r="A106" s="80">
        <v>2018</v>
      </c>
      <c r="B106" s="78" t="s">
        <v>204</v>
      </c>
      <c r="C106" s="79">
        <v>43251</v>
      </c>
      <c r="D106" s="82" t="s">
        <v>205</v>
      </c>
      <c r="E106" s="80" t="s">
        <v>206</v>
      </c>
      <c r="F106" s="80" t="s">
        <v>207</v>
      </c>
      <c r="G106" s="80" t="s">
        <v>208</v>
      </c>
      <c r="H106" s="80" t="s">
        <v>209</v>
      </c>
      <c r="I106" s="80" t="s">
        <v>210</v>
      </c>
      <c r="J106" s="78" t="s">
        <v>5306</v>
      </c>
      <c r="K106" s="80" t="s">
        <v>211</v>
      </c>
      <c r="L106" s="80" t="s">
        <v>211</v>
      </c>
      <c r="M106" s="80" t="s">
        <v>211</v>
      </c>
      <c r="N106" s="80" t="s">
        <v>211</v>
      </c>
      <c r="O106" s="80" t="s">
        <v>212</v>
      </c>
      <c r="P106" s="80" t="s">
        <v>213</v>
      </c>
      <c r="Q106" s="81" t="s">
        <v>214</v>
      </c>
      <c r="R106" s="80" t="s">
        <v>452</v>
      </c>
      <c r="S106" s="264" t="s">
        <v>1134</v>
      </c>
      <c r="T106" s="264" t="s">
        <v>1390</v>
      </c>
      <c r="U106" s="264" t="s">
        <v>1610</v>
      </c>
      <c r="V106" s="63">
        <v>43238</v>
      </c>
      <c r="W106" s="101">
        <v>8</v>
      </c>
      <c r="X106" s="101">
        <v>1</v>
      </c>
      <c r="Y106" s="67" t="s">
        <v>453</v>
      </c>
      <c r="Z106" s="63">
        <v>17970</v>
      </c>
      <c r="AA106" s="62">
        <f t="shared" si="7"/>
        <v>69</v>
      </c>
      <c r="AB106" s="62" t="s">
        <v>218</v>
      </c>
      <c r="AC106" s="63">
        <v>43238</v>
      </c>
      <c r="AD106" s="62"/>
      <c r="AE106" s="101">
        <v>1</v>
      </c>
      <c r="AF106" s="62">
        <v>1</v>
      </c>
      <c r="AG106" s="62">
        <v>1</v>
      </c>
      <c r="AH106" s="62">
        <v>1</v>
      </c>
      <c r="AI106" s="63"/>
      <c r="AJ106" s="62"/>
      <c r="AK106" s="83"/>
      <c r="AL106" s="63"/>
      <c r="AM106" s="331">
        <v>2</v>
      </c>
      <c r="AN106" s="331"/>
      <c r="AO106" s="331"/>
      <c r="AP106" s="331">
        <f t="shared" si="5"/>
        <v>0</v>
      </c>
      <c r="AQ106" s="332"/>
      <c r="AR106" s="333"/>
      <c r="AS106" s="332"/>
      <c r="AT106" s="332"/>
      <c r="AU106" s="334"/>
      <c r="AV106" s="372"/>
    </row>
    <row r="107" spans="1:48" s="136" customFormat="1" ht="11.25">
      <c r="A107" s="80">
        <v>2018</v>
      </c>
      <c r="B107" s="78" t="s">
        <v>204</v>
      </c>
      <c r="C107" s="79">
        <v>43251</v>
      </c>
      <c r="D107" s="82" t="s">
        <v>205</v>
      </c>
      <c r="E107" s="80" t="s">
        <v>206</v>
      </c>
      <c r="F107" s="80" t="s">
        <v>207</v>
      </c>
      <c r="G107" s="80" t="s">
        <v>208</v>
      </c>
      <c r="H107" s="80" t="s">
        <v>209</v>
      </c>
      <c r="I107" s="80" t="s">
        <v>210</v>
      </c>
      <c r="J107" s="78" t="s">
        <v>5306</v>
      </c>
      <c r="K107" s="80" t="s">
        <v>211</v>
      </c>
      <c r="L107" s="80" t="s">
        <v>211</v>
      </c>
      <c r="M107" s="80" t="s">
        <v>211</v>
      </c>
      <c r="N107" s="80" t="s">
        <v>211</v>
      </c>
      <c r="O107" s="80" t="s">
        <v>212</v>
      </c>
      <c r="P107" s="80" t="s">
        <v>213</v>
      </c>
      <c r="Q107" s="81" t="s">
        <v>214</v>
      </c>
      <c r="R107" s="80" t="s">
        <v>454</v>
      </c>
      <c r="S107" s="264" t="s">
        <v>1135</v>
      </c>
      <c r="T107" s="264" t="s">
        <v>1391</v>
      </c>
      <c r="U107" s="264" t="s">
        <v>931</v>
      </c>
      <c r="V107" s="63">
        <v>43238</v>
      </c>
      <c r="W107" s="101">
        <v>4</v>
      </c>
      <c r="X107" s="101">
        <v>1</v>
      </c>
      <c r="Y107" s="67" t="s">
        <v>455</v>
      </c>
      <c r="Z107" s="63">
        <v>13552</v>
      </c>
      <c r="AA107" s="62">
        <f t="shared" si="7"/>
        <v>81</v>
      </c>
      <c r="AB107" s="62" t="s">
        <v>220</v>
      </c>
      <c r="AC107" s="63">
        <v>43238</v>
      </c>
      <c r="AD107" s="62"/>
      <c r="AE107" s="62">
        <v>4</v>
      </c>
      <c r="AF107" s="62">
        <v>2</v>
      </c>
      <c r="AG107" s="62">
        <v>6</v>
      </c>
      <c r="AH107" s="62"/>
      <c r="AI107" s="63"/>
      <c r="AJ107" s="62"/>
      <c r="AK107" s="83"/>
      <c r="AL107" s="63"/>
      <c r="AM107" s="331">
        <v>2</v>
      </c>
      <c r="AN107" s="331"/>
      <c r="AO107" s="331"/>
      <c r="AP107" s="331">
        <f t="shared" si="5"/>
        <v>0</v>
      </c>
      <c r="AQ107" s="332"/>
      <c r="AR107" s="333"/>
      <c r="AS107" s="332"/>
      <c r="AT107" s="332"/>
      <c r="AU107" s="333"/>
      <c r="AV107" s="373"/>
    </row>
    <row r="108" spans="1:48" s="136" customFormat="1" ht="11.25">
      <c r="A108" s="80">
        <v>2018</v>
      </c>
      <c r="B108" s="78" t="s">
        <v>204</v>
      </c>
      <c r="C108" s="79">
        <v>43251</v>
      </c>
      <c r="D108" s="82" t="s">
        <v>205</v>
      </c>
      <c r="E108" s="80" t="s">
        <v>206</v>
      </c>
      <c r="F108" s="80" t="s">
        <v>207</v>
      </c>
      <c r="G108" s="80" t="s">
        <v>208</v>
      </c>
      <c r="H108" s="80" t="s">
        <v>209</v>
      </c>
      <c r="I108" s="80" t="s">
        <v>210</v>
      </c>
      <c r="J108" s="78" t="s">
        <v>5306</v>
      </c>
      <c r="K108" s="80" t="s">
        <v>211</v>
      </c>
      <c r="L108" s="80" t="s">
        <v>211</v>
      </c>
      <c r="M108" s="80" t="s">
        <v>211</v>
      </c>
      <c r="N108" s="80" t="s">
        <v>211</v>
      </c>
      <c r="O108" s="80" t="s">
        <v>212</v>
      </c>
      <c r="P108" s="80" t="s">
        <v>213</v>
      </c>
      <c r="Q108" s="81" t="s">
        <v>214</v>
      </c>
      <c r="R108" s="80" t="s">
        <v>456</v>
      </c>
      <c r="S108" s="264" t="s">
        <v>1136</v>
      </c>
      <c r="T108" s="264" t="s">
        <v>935</v>
      </c>
      <c r="U108" s="264" t="s">
        <v>1611</v>
      </c>
      <c r="V108" s="63">
        <v>43242</v>
      </c>
      <c r="W108" s="101">
        <v>11</v>
      </c>
      <c r="X108" s="101">
        <v>1</v>
      </c>
      <c r="Y108" s="67" t="s">
        <v>457</v>
      </c>
      <c r="Z108" s="63">
        <v>17730</v>
      </c>
      <c r="AA108" s="62">
        <f t="shared" si="7"/>
        <v>69</v>
      </c>
      <c r="AB108" s="62" t="s">
        <v>220</v>
      </c>
      <c r="AC108" s="63">
        <v>43242</v>
      </c>
      <c r="AD108" s="62"/>
      <c r="AE108" s="62">
        <v>4</v>
      </c>
      <c r="AF108" s="62">
        <v>2</v>
      </c>
      <c r="AG108" s="62">
        <v>6</v>
      </c>
      <c r="AH108" s="62"/>
      <c r="AI108" s="63"/>
      <c r="AJ108" s="62"/>
      <c r="AK108" s="83"/>
      <c r="AL108" s="63"/>
      <c r="AM108" s="331">
        <v>2</v>
      </c>
      <c r="AN108" s="331"/>
      <c r="AO108" s="331"/>
      <c r="AP108" s="331">
        <f t="shared" si="5"/>
        <v>0</v>
      </c>
      <c r="AQ108" s="332"/>
      <c r="AR108" s="333"/>
      <c r="AS108" s="332"/>
      <c r="AT108" s="332"/>
      <c r="AU108" s="333"/>
      <c r="AV108" s="373"/>
    </row>
    <row r="109" spans="1:48" s="136" customFormat="1" ht="11.25">
      <c r="A109" s="80">
        <v>2018</v>
      </c>
      <c r="B109" s="78" t="s">
        <v>204</v>
      </c>
      <c r="C109" s="79">
        <v>43251</v>
      </c>
      <c r="D109" s="82" t="s">
        <v>205</v>
      </c>
      <c r="E109" s="80" t="s">
        <v>206</v>
      </c>
      <c r="F109" s="80" t="s">
        <v>207</v>
      </c>
      <c r="G109" s="80" t="s">
        <v>208</v>
      </c>
      <c r="H109" s="80" t="s">
        <v>209</v>
      </c>
      <c r="I109" s="80" t="s">
        <v>210</v>
      </c>
      <c r="J109" s="78" t="s">
        <v>5306</v>
      </c>
      <c r="K109" s="80" t="s">
        <v>211</v>
      </c>
      <c r="L109" s="80" t="s">
        <v>211</v>
      </c>
      <c r="M109" s="80" t="s">
        <v>211</v>
      </c>
      <c r="N109" s="80" t="s">
        <v>211</v>
      </c>
      <c r="O109" s="80" t="s">
        <v>212</v>
      </c>
      <c r="P109" s="80" t="s">
        <v>213</v>
      </c>
      <c r="Q109" s="81" t="s">
        <v>214</v>
      </c>
      <c r="R109" s="80" t="s">
        <v>458</v>
      </c>
      <c r="S109" s="264" t="s">
        <v>1137</v>
      </c>
      <c r="T109" s="264" t="s">
        <v>1344</v>
      </c>
      <c r="U109" s="264" t="s">
        <v>1612</v>
      </c>
      <c r="V109" s="63">
        <v>43242</v>
      </c>
      <c r="W109" s="101">
        <v>8</v>
      </c>
      <c r="X109" s="101">
        <v>1</v>
      </c>
      <c r="Y109" s="67" t="s">
        <v>459</v>
      </c>
      <c r="Z109" s="63">
        <v>18923</v>
      </c>
      <c r="AA109" s="62">
        <f t="shared" si="7"/>
        <v>66</v>
      </c>
      <c r="AB109" s="62" t="s">
        <v>220</v>
      </c>
      <c r="AC109" s="63">
        <v>43242</v>
      </c>
      <c r="AD109" s="62"/>
      <c r="AE109" s="62">
        <v>4</v>
      </c>
      <c r="AF109" s="62">
        <v>1</v>
      </c>
      <c r="AG109" s="62">
        <v>5</v>
      </c>
      <c r="AH109" s="62"/>
      <c r="AI109" s="63"/>
      <c r="AJ109" s="62"/>
      <c r="AK109" s="83"/>
      <c r="AL109" s="63"/>
      <c r="AM109" s="331">
        <v>2</v>
      </c>
      <c r="AN109" s="331"/>
      <c r="AO109" s="331"/>
      <c r="AP109" s="331">
        <f t="shared" si="5"/>
        <v>0</v>
      </c>
      <c r="AQ109" s="332"/>
      <c r="AR109" s="333"/>
      <c r="AS109" s="332"/>
      <c r="AT109" s="332"/>
      <c r="AU109" s="334"/>
      <c r="AV109" s="372"/>
    </row>
    <row r="110" spans="1:48" s="136" customFormat="1" ht="11.25">
      <c r="A110" s="80">
        <v>2018</v>
      </c>
      <c r="B110" s="78" t="s">
        <v>204</v>
      </c>
      <c r="C110" s="79">
        <v>43251</v>
      </c>
      <c r="D110" s="82" t="s">
        <v>205</v>
      </c>
      <c r="E110" s="80" t="s">
        <v>206</v>
      </c>
      <c r="F110" s="80" t="s">
        <v>207</v>
      </c>
      <c r="G110" s="80" t="s">
        <v>208</v>
      </c>
      <c r="H110" s="80" t="s">
        <v>209</v>
      </c>
      <c r="I110" s="80" t="s">
        <v>210</v>
      </c>
      <c r="J110" s="78" t="s">
        <v>5306</v>
      </c>
      <c r="K110" s="80" t="s">
        <v>211</v>
      </c>
      <c r="L110" s="80" t="s">
        <v>211</v>
      </c>
      <c r="M110" s="80" t="s">
        <v>211</v>
      </c>
      <c r="N110" s="80" t="s">
        <v>211</v>
      </c>
      <c r="O110" s="80" t="s">
        <v>212</v>
      </c>
      <c r="P110" s="80" t="s">
        <v>213</v>
      </c>
      <c r="Q110" s="81" t="s">
        <v>214</v>
      </c>
      <c r="R110" s="80" t="s">
        <v>460</v>
      </c>
      <c r="S110" s="264" t="s">
        <v>1138</v>
      </c>
      <c r="T110" s="264" t="s">
        <v>1392</v>
      </c>
      <c r="U110" s="264" t="s">
        <v>1347</v>
      </c>
      <c r="V110" s="63">
        <v>43242</v>
      </c>
      <c r="W110" s="101">
        <v>9</v>
      </c>
      <c r="X110" s="101">
        <v>1</v>
      </c>
      <c r="Y110" s="62">
        <v>48910278</v>
      </c>
      <c r="Z110" s="63">
        <v>16573</v>
      </c>
      <c r="AA110" s="62">
        <f t="shared" si="7"/>
        <v>73</v>
      </c>
      <c r="AB110" s="62" t="s">
        <v>218</v>
      </c>
      <c r="AC110" s="63">
        <v>43242</v>
      </c>
      <c r="AD110" s="62"/>
      <c r="AE110" s="62">
        <v>4</v>
      </c>
      <c r="AF110" s="62">
        <v>2</v>
      </c>
      <c r="AG110" s="62">
        <v>5</v>
      </c>
      <c r="AH110" s="62"/>
      <c r="AI110" s="63"/>
      <c r="AJ110" s="62"/>
      <c r="AK110" s="83"/>
      <c r="AL110" s="63"/>
      <c r="AM110" s="331">
        <v>2</v>
      </c>
      <c r="AN110" s="331"/>
      <c r="AO110" s="331"/>
      <c r="AP110" s="331">
        <f t="shared" si="5"/>
        <v>0</v>
      </c>
      <c r="AQ110" s="332"/>
      <c r="AR110" s="333"/>
      <c r="AS110" s="332"/>
      <c r="AT110" s="332"/>
      <c r="AU110" s="333"/>
      <c r="AV110" s="373"/>
    </row>
    <row r="111" spans="1:48" s="136" customFormat="1" ht="11.25">
      <c r="A111" s="80">
        <v>2018</v>
      </c>
      <c r="B111" s="78" t="s">
        <v>204</v>
      </c>
      <c r="C111" s="79">
        <v>43251</v>
      </c>
      <c r="D111" s="82" t="s">
        <v>205</v>
      </c>
      <c r="E111" s="80" t="s">
        <v>206</v>
      </c>
      <c r="F111" s="80" t="s">
        <v>207</v>
      </c>
      <c r="G111" s="80" t="s">
        <v>208</v>
      </c>
      <c r="H111" s="80" t="s">
        <v>209</v>
      </c>
      <c r="I111" s="80" t="s">
        <v>210</v>
      </c>
      <c r="J111" s="78" t="s">
        <v>5306</v>
      </c>
      <c r="K111" s="80" t="s">
        <v>211</v>
      </c>
      <c r="L111" s="80" t="s">
        <v>211</v>
      </c>
      <c r="M111" s="80" t="s">
        <v>211</v>
      </c>
      <c r="N111" s="80" t="s">
        <v>211</v>
      </c>
      <c r="O111" s="80" t="s">
        <v>212</v>
      </c>
      <c r="P111" s="80" t="s">
        <v>213</v>
      </c>
      <c r="Q111" s="81" t="s">
        <v>214</v>
      </c>
      <c r="R111" s="80" t="s">
        <v>461</v>
      </c>
      <c r="S111" s="264" t="s">
        <v>1139</v>
      </c>
      <c r="T111" s="264" t="s">
        <v>1020</v>
      </c>
      <c r="U111" s="264" t="s">
        <v>1613</v>
      </c>
      <c r="V111" s="63">
        <v>43243</v>
      </c>
      <c r="W111" s="101">
        <v>8</v>
      </c>
      <c r="X111" s="101">
        <v>1</v>
      </c>
      <c r="Y111" s="67" t="s">
        <v>462</v>
      </c>
      <c r="Z111" s="63">
        <v>14080</v>
      </c>
      <c r="AA111" s="62">
        <f t="shared" si="7"/>
        <v>79</v>
      </c>
      <c r="AB111" s="62" t="s">
        <v>218</v>
      </c>
      <c r="AC111" s="63">
        <v>43243</v>
      </c>
      <c r="AD111" s="62"/>
      <c r="AE111" s="62">
        <v>4</v>
      </c>
      <c r="AF111" s="62">
        <v>2</v>
      </c>
      <c r="AG111" s="62">
        <v>6</v>
      </c>
      <c r="AH111" s="62"/>
      <c r="AI111" s="63"/>
      <c r="AJ111" s="62"/>
      <c r="AK111" s="83"/>
      <c r="AL111" s="63"/>
      <c r="AM111" s="331">
        <v>2</v>
      </c>
      <c r="AN111" s="331"/>
      <c r="AO111" s="331"/>
      <c r="AP111" s="331">
        <f t="shared" si="5"/>
        <v>0</v>
      </c>
      <c r="AQ111" s="332"/>
      <c r="AR111" s="333"/>
      <c r="AS111" s="332"/>
      <c r="AT111" s="332"/>
      <c r="AU111" s="334"/>
      <c r="AV111" s="372"/>
    </row>
    <row r="112" spans="1:48" s="136" customFormat="1" ht="11.25">
      <c r="A112" s="80">
        <v>2018</v>
      </c>
      <c r="B112" s="78" t="s">
        <v>204</v>
      </c>
      <c r="C112" s="79">
        <v>43251</v>
      </c>
      <c r="D112" s="82" t="s">
        <v>205</v>
      </c>
      <c r="E112" s="80" t="s">
        <v>206</v>
      </c>
      <c r="F112" s="80" t="s">
        <v>207</v>
      </c>
      <c r="G112" s="80" t="s">
        <v>208</v>
      </c>
      <c r="H112" s="80" t="s">
        <v>209</v>
      </c>
      <c r="I112" s="80" t="s">
        <v>210</v>
      </c>
      <c r="J112" s="78" t="s">
        <v>5306</v>
      </c>
      <c r="K112" s="80" t="s">
        <v>211</v>
      </c>
      <c r="L112" s="80" t="s">
        <v>211</v>
      </c>
      <c r="M112" s="80" t="s">
        <v>211</v>
      </c>
      <c r="N112" s="80" t="s">
        <v>211</v>
      </c>
      <c r="O112" s="80" t="s">
        <v>212</v>
      </c>
      <c r="P112" s="80" t="s">
        <v>213</v>
      </c>
      <c r="Q112" s="81" t="s">
        <v>214</v>
      </c>
      <c r="R112" s="80" t="s">
        <v>463</v>
      </c>
      <c r="S112" s="264" t="s">
        <v>1140</v>
      </c>
      <c r="T112" s="264" t="s">
        <v>1082</v>
      </c>
      <c r="U112" s="264" t="s">
        <v>1431</v>
      </c>
      <c r="V112" s="63">
        <v>43244</v>
      </c>
      <c r="W112" s="101">
        <v>11</v>
      </c>
      <c r="X112" s="101">
        <v>1</v>
      </c>
      <c r="Y112" s="62">
        <v>21095331</v>
      </c>
      <c r="Z112" s="63">
        <v>17860</v>
      </c>
      <c r="AA112" s="62">
        <f t="shared" si="7"/>
        <v>69</v>
      </c>
      <c r="AB112" s="62" t="s">
        <v>218</v>
      </c>
      <c r="AC112" s="63">
        <v>43244</v>
      </c>
      <c r="AD112" s="62"/>
      <c r="AE112" s="62">
        <v>4</v>
      </c>
      <c r="AF112" s="62">
        <v>2</v>
      </c>
      <c r="AG112" s="62">
        <v>6</v>
      </c>
      <c r="AH112" s="62"/>
      <c r="AI112" s="63"/>
      <c r="AJ112" s="62"/>
      <c r="AK112" s="83"/>
      <c r="AL112" s="63"/>
      <c r="AM112" s="331">
        <v>2</v>
      </c>
      <c r="AN112" s="331"/>
      <c r="AO112" s="331"/>
      <c r="AP112" s="331">
        <f t="shared" si="5"/>
        <v>0</v>
      </c>
      <c r="AQ112" s="332"/>
      <c r="AR112" s="333"/>
      <c r="AS112" s="332"/>
      <c r="AT112" s="332"/>
      <c r="AU112" s="333"/>
      <c r="AV112" s="373"/>
    </row>
    <row r="113" spans="1:48" s="136" customFormat="1" ht="11.25">
      <c r="A113" s="80">
        <v>2018</v>
      </c>
      <c r="B113" s="78" t="s">
        <v>204</v>
      </c>
      <c r="C113" s="79">
        <v>43251</v>
      </c>
      <c r="D113" s="82" t="s">
        <v>205</v>
      </c>
      <c r="E113" s="80" t="s">
        <v>206</v>
      </c>
      <c r="F113" s="80" t="s">
        <v>207</v>
      </c>
      <c r="G113" s="80" t="s">
        <v>208</v>
      </c>
      <c r="H113" s="80" t="s">
        <v>209</v>
      </c>
      <c r="I113" s="80" t="s">
        <v>210</v>
      </c>
      <c r="J113" s="78" t="s">
        <v>5306</v>
      </c>
      <c r="K113" s="80" t="s">
        <v>211</v>
      </c>
      <c r="L113" s="80" t="s">
        <v>211</v>
      </c>
      <c r="M113" s="80" t="s">
        <v>211</v>
      </c>
      <c r="N113" s="80" t="s">
        <v>211</v>
      </c>
      <c r="O113" s="80" t="s">
        <v>212</v>
      </c>
      <c r="P113" s="80" t="s">
        <v>213</v>
      </c>
      <c r="Q113" s="81" t="s">
        <v>214</v>
      </c>
      <c r="R113" s="80" t="s">
        <v>464</v>
      </c>
      <c r="S113" s="264" t="s">
        <v>1112</v>
      </c>
      <c r="T113" s="264" t="s">
        <v>1393</v>
      </c>
      <c r="U113" s="264" t="s">
        <v>1614</v>
      </c>
      <c r="V113" s="63">
        <v>43245</v>
      </c>
      <c r="W113" s="101">
        <v>8</v>
      </c>
      <c r="X113" s="101">
        <v>1</v>
      </c>
      <c r="Y113" s="67" t="s">
        <v>465</v>
      </c>
      <c r="Z113" s="63">
        <v>17218</v>
      </c>
      <c r="AA113" s="62">
        <f t="shared" si="7"/>
        <v>71</v>
      </c>
      <c r="AB113" s="62" t="s">
        <v>218</v>
      </c>
      <c r="AC113" s="63">
        <v>43245</v>
      </c>
      <c r="AD113" s="62"/>
      <c r="AE113" s="62">
        <v>4</v>
      </c>
      <c r="AF113" s="62">
        <v>2</v>
      </c>
      <c r="AG113" s="62">
        <v>5</v>
      </c>
      <c r="AH113" s="62">
        <v>1</v>
      </c>
      <c r="AI113" s="63"/>
      <c r="AJ113" s="62"/>
      <c r="AK113" s="83"/>
      <c r="AL113" s="63"/>
      <c r="AM113" s="331">
        <v>2</v>
      </c>
      <c r="AN113" s="331"/>
      <c r="AO113" s="331"/>
      <c r="AP113" s="331">
        <f t="shared" si="5"/>
        <v>0</v>
      </c>
      <c r="AQ113" s="332"/>
      <c r="AR113" s="333"/>
      <c r="AS113" s="332"/>
      <c r="AT113" s="332"/>
      <c r="AU113" s="334"/>
      <c r="AV113" s="372"/>
    </row>
    <row r="114" spans="1:48" s="136" customFormat="1" ht="11.25">
      <c r="A114" s="80">
        <v>2018</v>
      </c>
      <c r="B114" s="78" t="s">
        <v>204</v>
      </c>
      <c r="C114" s="79">
        <v>43251</v>
      </c>
      <c r="D114" s="82" t="s">
        <v>205</v>
      </c>
      <c r="E114" s="80" t="s">
        <v>206</v>
      </c>
      <c r="F114" s="80" t="s">
        <v>207</v>
      </c>
      <c r="G114" s="80" t="s">
        <v>208</v>
      </c>
      <c r="H114" s="80" t="s">
        <v>209</v>
      </c>
      <c r="I114" s="80" t="s">
        <v>210</v>
      </c>
      <c r="J114" s="78" t="s">
        <v>5306</v>
      </c>
      <c r="K114" s="80" t="s">
        <v>211</v>
      </c>
      <c r="L114" s="80" t="s">
        <v>211</v>
      </c>
      <c r="M114" s="80" t="s">
        <v>211</v>
      </c>
      <c r="N114" s="80" t="s">
        <v>211</v>
      </c>
      <c r="O114" s="80" t="s">
        <v>212</v>
      </c>
      <c r="P114" s="80" t="s">
        <v>213</v>
      </c>
      <c r="Q114" s="81" t="s">
        <v>214</v>
      </c>
      <c r="R114" s="80" t="s">
        <v>466</v>
      </c>
      <c r="S114" s="264" t="s">
        <v>1087</v>
      </c>
      <c r="T114" s="264" t="s">
        <v>1394</v>
      </c>
      <c r="U114" s="264" t="s">
        <v>931</v>
      </c>
      <c r="V114" s="63">
        <v>43245</v>
      </c>
      <c r="W114" s="101">
        <v>8</v>
      </c>
      <c r="X114" s="101">
        <v>1</v>
      </c>
      <c r="Y114" s="67" t="s">
        <v>467</v>
      </c>
      <c r="Z114" s="63">
        <v>16719</v>
      </c>
      <c r="AA114" s="62">
        <f t="shared" si="7"/>
        <v>72</v>
      </c>
      <c r="AB114" s="62" t="s">
        <v>218</v>
      </c>
      <c r="AC114" s="63">
        <v>43249</v>
      </c>
      <c r="AD114" s="62"/>
      <c r="AE114" s="101">
        <v>1</v>
      </c>
      <c r="AF114" s="62">
        <v>1</v>
      </c>
      <c r="AG114" s="62">
        <v>5</v>
      </c>
      <c r="AH114" s="62">
        <v>1</v>
      </c>
      <c r="AI114" s="63"/>
      <c r="AJ114" s="62"/>
      <c r="AK114" s="83"/>
      <c r="AL114" s="63"/>
      <c r="AM114" s="331">
        <v>2</v>
      </c>
      <c r="AN114" s="331"/>
      <c r="AO114" s="331"/>
      <c r="AP114" s="331">
        <f t="shared" si="5"/>
        <v>0</v>
      </c>
      <c r="AQ114" s="332"/>
      <c r="AR114" s="333"/>
      <c r="AS114" s="332"/>
      <c r="AT114" s="332"/>
      <c r="AU114" s="334"/>
      <c r="AV114" s="372"/>
    </row>
    <row r="115" spans="1:48" s="136" customFormat="1" ht="11.25">
      <c r="A115" s="80">
        <v>2018</v>
      </c>
      <c r="B115" s="78" t="s">
        <v>204</v>
      </c>
      <c r="C115" s="79">
        <v>43251</v>
      </c>
      <c r="D115" s="82" t="s">
        <v>205</v>
      </c>
      <c r="E115" s="80" t="s">
        <v>206</v>
      </c>
      <c r="F115" s="80" t="s">
        <v>207</v>
      </c>
      <c r="G115" s="80" t="s">
        <v>208</v>
      </c>
      <c r="H115" s="80" t="s">
        <v>209</v>
      </c>
      <c r="I115" s="80" t="s">
        <v>210</v>
      </c>
      <c r="J115" s="78" t="s">
        <v>5306</v>
      </c>
      <c r="K115" s="80" t="s">
        <v>211</v>
      </c>
      <c r="L115" s="80" t="s">
        <v>211</v>
      </c>
      <c r="M115" s="80" t="s">
        <v>211</v>
      </c>
      <c r="N115" s="80" t="s">
        <v>211</v>
      </c>
      <c r="O115" s="80" t="s">
        <v>212</v>
      </c>
      <c r="P115" s="80" t="s">
        <v>213</v>
      </c>
      <c r="Q115" s="81" t="s">
        <v>214</v>
      </c>
      <c r="R115" s="80" t="s">
        <v>468</v>
      </c>
      <c r="S115" s="264" t="s">
        <v>1141</v>
      </c>
      <c r="T115" s="264" t="s">
        <v>1395</v>
      </c>
      <c r="U115" s="264" t="s">
        <v>1615</v>
      </c>
      <c r="V115" s="63">
        <v>43245</v>
      </c>
      <c r="W115" s="101">
        <v>8</v>
      </c>
      <c r="X115" s="101">
        <v>1</v>
      </c>
      <c r="Y115" s="67" t="s">
        <v>469</v>
      </c>
      <c r="Z115" s="63">
        <v>16722</v>
      </c>
      <c r="AA115" s="62">
        <f t="shared" si="7"/>
        <v>72</v>
      </c>
      <c r="AB115" s="62" t="s">
        <v>218</v>
      </c>
      <c r="AC115" s="63">
        <v>43245</v>
      </c>
      <c r="AD115" s="62"/>
      <c r="AE115" s="62">
        <v>4</v>
      </c>
      <c r="AF115" s="62">
        <v>2</v>
      </c>
      <c r="AG115" s="62">
        <v>5</v>
      </c>
      <c r="AH115" s="62">
        <v>1</v>
      </c>
      <c r="AI115" s="63"/>
      <c r="AJ115" s="62"/>
      <c r="AK115" s="83"/>
      <c r="AL115" s="63"/>
      <c r="AM115" s="331">
        <v>2</v>
      </c>
      <c r="AN115" s="331"/>
      <c r="AO115" s="331"/>
      <c r="AP115" s="331">
        <f t="shared" si="5"/>
        <v>0</v>
      </c>
      <c r="AQ115" s="332"/>
      <c r="AR115" s="333"/>
      <c r="AS115" s="332"/>
      <c r="AT115" s="332"/>
      <c r="AU115" s="334"/>
      <c r="AV115" s="372"/>
    </row>
    <row r="116" spans="1:48" s="136" customFormat="1" ht="11.25">
      <c r="A116" s="80">
        <v>2018</v>
      </c>
      <c r="B116" s="78" t="s">
        <v>204</v>
      </c>
      <c r="C116" s="79">
        <v>43251</v>
      </c>
      <c r="D116" s="82" t="s">
        <v>205</v>
      </c>
      <c r="E116" s="80" t="s">
        <v>206</v>
      </c>
      <c r="F116" s="80" t="s">
        <v>207</v>
      </c>
      <c r="G116" s="80" t="s">
        <v>208</v>
      </c>
      <c r="H116" s="80" t="s">
        <v>209</v>
      </c>
      <c r="I116" s="80" t="s">
        <v>210</v>
      </c>
      <c r="J116" s="78" t="s">
        <v>5306</v>
      </c>
      <c r="K116" s="80" t="s">
        <v>211</v>
      </c>
      <c r="L116" s="80" t="s">
        <v>211</v>
      </c>
      <c r="M116" s="80" t="s">
        <v>211</v>
      </c>
      <c r="N116" s="80" t="s">
        <v>211</v>
      </c>
      <c r="O116" s="80" t="s">
        <v>212</v>
      </c>
      <c r="P116" s="80" t="s">
        <v>213</v>
      </c>
      <c r="Q116" s="81" t="s">
        <v>214</v>
      </c>
      <c r="R116" s="80" t="s">
        <v>470</v>
      </c>
      <c r="S116" s="264" t="s">
        <v>1142</v>
      </c>
      <c r="T116" s="264" t="s">
        <v>1396</v>
      </c>
      <c r="U116" s="264" t="s">
        <v>1616</v>
      </c>
      <c r="V116" s="63">
        <v>43245</v>
      </c>
      <c r="W116" s="101">
        <v>8</v>
      </c>
      <c r="X116" s="101">
        <v>1</v>
      </c>
      <c r="Y116" s="67" t="s">
        <v>471</v>
      </c>
      <c r="Z116" s="63">
        <v>11302</v>
      </c>
      <c r="AA116" s="62">
        <f t="shared" si="7"/>
        <v>87</v>
      </c>
      <c r="AB116" s="62" t="s">
        <v>220</v>
      </c>
      <c r="AC116" s="63">
        <v>43245</v>
      </c>
      <c r="AD116" s="62"/>
      <c r="AE116" s="62">
        <v>4</v>
      </c>
      <c r="AF116" s="62">
        <v>2</v>
      </c>
      <c r="AG116" s="62">
        <v>5</v>
      </c>
      <c r="AH116" s="62">
        <v>1</v>
      </c>
      <c r="AI116" s="63"/>
      <c r="AJ116" s="62"/>
      <c r="AK116" s="83"/>
      <c r="AL116" s="63"/>
      <c r="AM116" s="331">
        <v>2</v>
      </c>
      <c r="AN116" s="331"/>
      <c r="AO116" s="331"/>
      <c r="AP116" s="331">
        <f t="shared" si="5"/>
        <v>0</v>
      </c>
      <c r="AQ116" s="332"/>
      <c r="AR116" s="333"/>
      <c r="AS116" s="332"/>
      <c r="AT116" s="332"/>
      <c r="AU116" s="334"/>
      <c r="AV116" s="372"/>
    </row>
    <row r="117" spans="1:48" s="136" customFormat="1" ht="11.25">
      <c r="A117" s="80">
        <v>2018</v>
      </c>
      <c r="B117" s="78" t="s">
        <v>204</v>
      </c>
      <c r="C117" s="79">
        <v>43251</v>
      </c>
      <c r="D117" s="82" t="s">
        <v>205</v>
      </c>
      <c r="E117" s="80" t="s">
        <v>206</v>
      </c>
      <c r="F117" s="80" t="s">
        <v>207</v>
      </c>
      <c r="G117" s="80" t="s">
        <v>208</v>
      </c>
      <c r="H117" s="80" t="s">
        <v>209</v>
      </c>
      <c r="I117" s="80" t="s">
        <v>210</v>
      </c>
      <c r="J117" s="78" t="s">
        <v>5306</v>
      </c>
      <c r="K117" s="80" t="s">
        <v>211</v>
      </c>
      <c r="L117" s="80" t="s">
        <v>211</v>
      </c>
      <c r="M117" s="80" t="s">
        <v>211</v>
      </c>
      <c r="N117" s="80" t="s">
        <v>211</v>
      </c>
      <c r="O117" s="80" t="s">
        <v>212</v>
      </c>
      <c r="P117" s="80" t="s">
        <v>213</v>
      </c>
      <c r="Q117" s="81" t="s">
        <v>214</v>
      </c>
      <c r="R117" s="80" t="s">
        <v>472</v>
      </c>
      <c r="S117" s="264" t="s">
        <v>1143</v>
      </c>
      <c r="T117" s="264" t="s">
        <v>977</v>
      </c>
      <c r="U117" s="264" t="s">
        <v>1617</v>
      </c>
      <c r="V117" s="63">
        <v>43245</v>
      </c>
      <c r="W117" s="101">
        <v>8</v>
      </c>
      <c r="X117" s="101">
        <v>1</v>
      </c>
      <c r="Y117" s="67" t="s">
        <v>473</v>
      </c>
      <c r="Z117" s="63">
        <v>8703</v>
      </c>
      <c r="AA117" s="62">
        <f t="shared" si="7"/>
        <v>94</v>
      </c>
      <c r="AB117" s="62" t="s">
        <v>220</v>
      </c>
      <c r="AC117" s="63">
        <v>43245</v>
      </c>
      <c r="AD117" s="62"/>
      <c r="AE117" s="62">
        <v>4</v>
      </c>
      <c r="AF117" s="62">
        <v>2</v>
      </c>
      <c r="AG117" s="62">
        <v>5</v>
      </c>
      <c r="AH117" s="62"/>
      <c r="AI117" s="63"/>
      <c r="AJ117" s="62"/>
      <c r="AK117" s="83"/>
      <c r="AL117" s="63"/>
      <c r="AM117" s="331">
        <v>2</v>
      </c>
      <c r="AN117" s="331"/>
      <c r="AO117" s="331"/>
      <c r="AP117" s="331">
        <f t="shared" si="5"/>
        <v>0</v>
      </c>
      <c r="AQ117" s="332"/>
      <c r="AR117" s="333"/>
      <c r="AS117" s="332"/>
      <c r="AT117" s="332"/>
      <c r="AU117" s="334"/>
      <c r="AV117" s="372"/>
    </row>
    <row r="118" spans="1:48" s="136" customFormat="1" ht="11.25">
      <c r="A118" s="80">
        <v>2018</v>
      </c>
      <c r="B118" s="78" t="s">
        <v>204</v>
      </c>
      <c r="C118" s="79">
        <v>43251</v>
      </c>
      <c r="D118" s="82" t="s">
        <v>205</v>
      </c>
      <c r="E118" s="80" t="s">
        <v>206</v>
      </c>
      <c r="F118" s="80" t="s">
        <v>207</v>
      </c>
      <c r="G118" s="80" t="s">
        <v>208</v>
      </c>
      <c r="H118" s="80" t="s">
        <v>209</v>
      </c>
      <c r="I118" s="80" t="s">
        <v>210</v>
      </c>
      <c r="J118" s="78" t="s">
        <v>5306</v>
      </c>
      <c r="K118" s="80" t="s">
        <v>211</v>
      </c>
      <c r="L118" s="80" t="s">
        <v>211</v>
      </c>
      <c r="M118" s="80" t="s">
        <v>211</v>
      </c>
      <c r="N118" s="80" t="s">
        <v>211</v>
      </c>
      <c r="O118" s="80" t="s">
        <v>212</v>
      </c>
      <c r="P118" s="80" t="s">
        <v>213</v>
      </c>
      <c r="Q118" s="81" t="s">
        <v>214</v>
      </c>
      <c r="R118" s="80" t="s">
        <v>474</v>
      </c>
      <c r="S118" s="264" t="s">
        <v>1144</v>
      </c>
      <c r="T118" s="264" t="s">
        <v>1397</v>
      </c>
      <c r="U118" s="264" t="s">
        <v>1618</v>
      </c>
      <c r="V118" s="63">
        <v>43246</v>
      </c>
      <c r="W118" s="101">
        <v>9</v>
      </c>
      <c r="X118" s="101">
        <v>1</v>
      </c>
      <c r="Y118" s="62">
        <v>25505799</v>
      </c>
      <c r="Z118" s="63">
        <v>10177</v>
      </c>
      <c r="AA118" s="62">
        <f t="shared" si="7"/>
        <v>90</v>
      </c>
      <c r="AB118" s="62" t="s">
        <v>220</v>
      </c>
      <c r="AC118" s="63">
        <v>43246</v>
      </c>
      <c r="AD118" s="62"/>
      <c r="AE118" s="101">
        <v>1</v>
      </c>
      <c r="AF118" s="62">
        <v>1</v>
      </c>
      <c r="AG118" s="62">
        <v>6</v>
      </c>
      <c r="AH118" s="62">
        <v>1</v>
      </c>
      <c r="AI118" s="63"/>
      <c r="AJ118" s="62"/>
      <c r="AK118" s="83"/>
      <c r="AL118" s="63"/>
      <c r="AM118" s="331">
        <v>2</v>
      </c>
      <c r="AN118" s="331"/>
      <c r="AO118" s="331"/>
      <c r="AP118" s="331">
        <f t="shared" si="5"/>
        <v>0</v>
      </c>
      <c r="AQ118" s="332"/>
      <c r="AR118" s="333"/>
      <c r="AS118" s="332"/>
      <c r="AT118" s="332"/>
      <c r="AU118" s="333"/>
      <c r="AV118" s="373"/>
    </row>
    <row r="119" spans="1:48" s="136" customFormat="1" ht="11.25">
      <c r="A119" s="80">
        <v>2018</v>
      </c>
      <c r="B119" s="78" t="s">
        <v>204</v>
      </c>
      <c r="C119" s="79">
        <v>43251</v>
      </c>
      <c r="D119" s="82" t="s">
        <v>205</v>
      </c>
      <c r="E119" s="80" t="s">
        <v>206</v>
      </c>
      <c r="F119" s="80" t="s">
        <v>207</v>
      </c>
      <c r="G119" s="80" t="s">
        <v>208</v>
      </c>
      <c r="H119" s="80" t="s">
        <v>209</v>
      </c>
      <c r="I119" s="80" t="s">
        <v>210</v>
      </c>
      <c r="J119" s="78" t="s">
        <v>5306</v>
      </c>
      <c r="K119" s="80" t="s">
        <v>211</v>
      </c>
      <c r="L119" s="80" t="s">
        <v>211</v>
      </c>
      <c r="M119" s="80" t="s">
        <v>211</v>
      </c>
      <c r="N119" s="80" t="s">
        <v>211</v>
      </c>
      <c r="O119" s="80" t="s">
        <v>212</v>
      </c>
      <c r="P119" s="80" t="s">
        <v>213</v>
      </c>
      <c r="Q119" s="81" t="s">
        <v>214</v>
      </c>
      <c r="R119" s="80" t="s">
        <v>475</v>
      </c>
      <c r="S119" s="264" t="s">
        <v>1145</v>
      </c>
      <c r="T119" s="264" t="s">
        <v>1398</v>
      </c>
      <c r="U119" s="264" t="s">
        <v>1020</v>
      </c>
      <c r="V119" s="63">
        <v>43248</v>
      </c>
      <c r="W119" s="101">
        <v>8</v>
      </c>
      <c r="X119" s="101">
        <v>1</v>
      </c>
      <c r="Y119" s="67" t="s">
        <v>476</v>
      </c>
      <c r="Z119" s="63">
        <v>20879</v>
      </c>
      <c r="AA119" s="62">
        <f t="shared" si="7"/>
        <v>61</v>
      </c>
      <c r="AB119" s="62" t="s">
        <v>218</v>
      </c>
      <c r="AC119" s="63">
        <v>43248</v>
      </c>
      <c r="AD119" s="62"/>
      <c r="AE119" s="101">
        <v>1</v>
      </c>
      <c r="AF119" s="62">
        <v>1</v>
      </c>
      <c r="AG119" s="62">
        <v>1</v>
      </c>
      <c r="AH119" s="62">
        <v>1</v>
      </c>
      <c r="AI119" s="63"/>
      <c r="AJ119" s="62"/>
      <c r="AK119" s="83"/>
      <c r="AL119" s="63"/>
      <c r="AM119" s="331">
        <v>2</v>
      </c>
      <c r="AN119" s="331"/>
      <c r="AO119" s="331"/>
      <c r="AP119" s="331">
        <f t="shared" si="5"/>
        <v>0</v>
      </c>
      <c r="AQ119" s="332"/>
      <c r="AR119" s="333"/>
      <c r="AS119" s="332"/>
      <c r="AT119" s="332"/>
      <c r="AU119" s="334"/>
      <c r="AV119" s="372"/>
    </row>
    <row r="120" spans="1:48" s="136" customFormat="1" ht="11.25">
      <c r="A120" s="80">
        <v>2018</v>
      </c>
      <c r="B120" s="78" t="s">
        <v>204</v>
      </c>
      <c r="C120" s="79">
        <v>43251</v>
      </c>
      <c r="D120" s="82" t="s">
        <v>205</v>
      </c>
      <c r="E120" s="80" t="s">
        <v>206</v>
      </c>
      <c r="F120" s="80" t="s">
        <v>207</v>
      </c>
      <c r="G120" s="80" t="s">
        <v>208</v>
      </c>
      <c r="H120" s="80" t="s">
        <v>209</v>
      </c>
      <c r="I120" s="80" t="s">
        <v>210</v>
      </c>
      <c r="J120" s="78" t="s">
        <v>5306</v>
      </c>
      <c r="K120" s="80" t="s">
        <v>211</v>
      </c>
      <c r="L120" s="80" t="s">
        <v>211</v>
      </c>
      <c r="M120" s="80" t="s">
        <v>211</v>
      </c>
      <c r="N120" s="80" t="s">
        <v>211</v>
      </c>
      <c r="O120" s="80" t="s">
        <v>212</v>
      </c>
      <c r="P120" s="80" t="s">
        <v>213</v>
      </c>
      <c r="Q120" s="81" t="s">
        <v>214</v>
      </c>
      <c r="R120" s="80" t="s">
        <v>477</v>
      </c>
      <c r="S120" s="264" t="s">
        <v>1146</v>
      </c>
      <c r="T120" s="264" t="s">
        <v>1399</v>
      </c>
      <c r="U120" s="264" t="s">
        <v>1441</v>
      </c>
      <c r="V120" s="63">
        <v>43248</v>
      </c>
      <c r="W120" s="101">
        <v>11</v>
      </c>
      <c r="X120" s="101">
        <v>1</v>
      </c>
      <c r="Y120" s="63" t="s">
        <v>478</v>
      </c>
      <c r="Z120" s="63">
        <v>15205</v>
      </c>
      <c r="AA120" s="62">
        <f t="shared" si="7"/>
        <v>76</v>
      </c>
      <c r="AB120" s="62" t="s">
        <v>220</v>
      </c>
      <c r="AC120" s="63">
        <v>43248</v>
      </c>
      <c r="AD120" s="62"/>
      <c r="AE120" s="101">
        <v>1</v>
      </c>
      <c r="AF120" s="62">
        <v>1</v>
      </c>
      <c r="AG120" s="62">
        <v>6</v>
      </c>
      <c r="AH120" s="62"/>
      <c r="AI120" s="63"/>
      <c r="AJ120" s="62"/>
      <c r="AK120" s="83"/>
      <c r="AL120" s="63"/>
      <c r="AM120" s="331">
        <v>2</v>
      </c>
      <c r="AN120" s="331"/>
      <c r="AO120" s="331"/>
      <c r="AP120" s="331">
        <f t="shared" si="5"/>
        <v>0</v>
      </c>
      <c r="AQ120" s="332"/>
      <c r="AR120" s="333"/>
      <c r="AS120" s="332"/>
      <c r="AT120" s="332"/>
      <c r="AU120" s="333"/>
      <c r="AV120" s="373"/>
    </row>
    <row r="121" spans="1:48" s="136" customFormat="1" ht="11.25">
      <c r="A121" s="80">
        <v>2018</v>
      </c>
      <c r="B121" s="78" t="s">
        <v>204</v>
      </c>
      <c r="C121" s="79">
        <v>43251</v>
      </c>
      <c r="D121" s="82" t="s">
        <v>205</v>
      </c>
      <c r="E121" s="80" t="s">
        <v>206</v>
      </c>
      <c r="F121" s="80" t="s">
        <v>207</v>
      </c>
      <c r="G121" s="80" t="s">
        <v>208</v>
      </c>
      <c r="H121" s="80" t="s">
        <v>209</v>
      </c>
      <c r="I121" s="80" t="s">
        <v>210</v>
      </c>
      <c r="J121" s="78" t="s">
        <v>5306</v>
      </c>
      <c r="K121" s="80" t="s">
        <v>211</v>
      </c>
      <c r="L121" s="80" t="s">
        <v>211</v>
      </c>
      <c r="M121" s="80" t="s">
        <v>211</v>
      </c>
      <c r="N121" s="80" t="s">
        <v>211</v>
      </c>
      <c r="O121" s="80" t="s">
        <v>212</v>
      </c>
      <c r="P121" s="80" t="s">
        <v>213</v>
      </c>
      <c r="Q121" s="81" t="s">
        <v>214</v>
      </c>
      <c r="R121" s="80" t="s">
        <v>479</v>
      </c>
      <c r="S121" s="264" t="s">
        <v>1147</v>
      </c>
      <c r="T121" s="264" t="s">
        <v>1400</v>
      </c>
      <c r="U121" s="264" t="s">
        <v>1576</v>
      </c>
      <c r="V121" s="63">
        <v>43249</v>
      </c>
      <c r="W121" s="101">
        <v>8</v>
      </c>
      <c r="X121" s="101">
        <v>1</v>
      </c>
      <c r="Y121" s="62">
        <v>25554638</v>
      </c>
      <c r="Z121" s="63">
        <v>17348</v>
      </c>
      <c r="AA121" s="62">
        <f t="shared" si="7"/>
        <v>70</v>
      </c>
      <c r="AB121" s="62" t="s">
        <v>220</v>
      </c>
      <c r="AC121" s="63">
        <v>43249</v>
      </c>
      <c r="AD121" s="62"/>
      <c r="AE121" s="101">
        <v>1</v>
      </c>
      <c r="AF121" s="62">
        <v>1</v>
      </c>
      <c r="AG121" s="62">
        <v>6</v>
      </c>
      <c r="AH121" s="62"/>
      <c r="AI121" s="63"/>
      <c r="AJ121" s="62"/>
      <c r="AK121" s="83"/>
      <c r="AL121" s="63"/>
      <c r="AM121" s="331">
        <v>2</v>
      </c>
      <c r="AN121" s="331"/>
      <c r="AO121" s="331"/>
      <c r="AP121" s="331">
        <f t="shared" si="5"/>
        <v>0</v>
      </c>
      <c r="AQ121" s="332"/>
      <c r="AR121" s="333"/>
      <c r="AS121" s="332"/>
      <c r="AT121" s="332"/>
      <c r="AU121" s="334"/>
      <c r="AV121" s="372"/>
    </row>
    <row r="122" spans="1:48" s="136" customFormat="1" ht="11.25">
      <c r="A122" s="80">
        <v>2018</v>
      </c>
      <c r="B122" s="78" t="s">
        <v>204</v>
      </c>
      <c r="C122" s="79">
        <v>43281</v>
      </c>
      <c r="D122" s="82" t="s">
        <v>205</v>
      </c>
      <c r="E122" s="80" t="s">
        <v>206</v>
      </c>
      <c r="F122" s="80" t="s">
        <v>207</v>
      </c>
      <c r="G122" s="80" t="s">
        <v>208</v>
      </c>
      <c r="H122" s="80" t="s">
        <v>209</v>
      </c>
      <c r="I122" s="80" t="s">
        <v>210</v>
      </c>
      <c r="J122" s="78" t="s">
        <v>5306</v>
      </c>
      <c r="K122" s="80" t="s">
        <v>211</v>
      </c>
      <c r="L122" s="80" t="s">
        <v>211</v>
      </c>
      <c r="M122" s="80" t="s">
        <v>211</v>
      </c>
      <c r="N122" s="80" t="s">
        <v>211</v>
      </c>
      <c r="O122" s="80" t="s">
        <v>212</v>
      </c>
      <c r="P122" s="80" t="s">
        <v>213</v>
      </c>
      <c r="Q122" s="81" t="s">
        <v>214</v>
      </c>
      <c r="R122" s="80" t="s">
        <v>481</v>
      </c>
      <c r="S122" s="264" t="s">
        <v>1148</v>
      </c>
      <c r="T122" s="264" t="s">
        <v>1401</v>
      </c>
      <c r="U122" s="264" t="s">
        <v>1619</v>
      </c>
      <c r="V122" s="63">
        <v>43255</v>
      </c>
      <c r="W122" s="101">
        <v>8</v>
      </c>
      <c r="X122" s="101">
        <v>1</v>
      </c>
      <c r="Y122" s="62" t="s">
        <v>482</v>
      </c>
      <c r="Z122" s="63">
        <v>16877</v>
      </c>
      <c r="AA122" s="62">
        <f t="shared" si="7"/>
        <v>72</v>
      </c>
      <c r="AB122" s="62" t="s">
        <v>220</v>
      </c>
      <c r="AC122" s="63">
        <v>43255</v>
      </c>
      <c r="AD122" s="62"/>
      <c r="AE122" s="101">
        <v>1</v>
      </c>
      <c r="AF122" s="62">
        <v>1</v>
      </c>
      <c r="AG122" s="62">
        <v>1</v>
      </c>
      <c r="AH122" s="62">
        <v>1</v>
      </c>
      <c r="AI122" s="63">
        <v>43256</v>
      </c>
      <c r="AJ122" s="62"/>
      <c r="AK122" s="83" t="s">
        <v>483</v>
      </c>
      <c r="AL122" s="63">
        <v>43256</v>
      </c>
      <c r="AM122" s="331">
        <v>2</v>
      </c>
      <c r="AN122" s="331"/>
      <c r="AO122" s="331"/>
      <c r="AP122" s="331">
        <f t="shared" si="5"/>
        <v>0</v>
      </c>
      <c r="AQ122" s="332"/>
      <c r="AR122" s="333"/>
      <c r="AS122" s="332"/>
      <c r="AT122" s="332"/>
      <c r="AU122" s="334"/>
      <c r="AV122" s="372"/>
    </row>
    <row r="123" spans="1:48" s="136" customFormat="1" ht="11.25">
      <c r="A123" s="80">
        <v>2018</v>
      </c>
      <c r="B123" s="78" t="s">
        <v>204</v>
      </c>
      <c r="C123" s="79">
        <v>43281</v>
      </c>
      <c r="D123" s="82" t="s">
        <v>205</v>
      </c>
      <c r="E123" s="80" t="s">
        <v>206</v>
      </c>
      <c r="F123" s="80" t="s">
        <v>207</v>
      </c>
      <c r="G123" s="80" t="s">
        <v>208</v>
      </c>
      <c r="H123" s="80" t="s">
        <v>209</v>
      </c>
      <c r="I123" s="80" t="s">
        <v>210</v>
      </c>
      <c r="J123" s="78" t="s">
        <v>5306</v>
      </c>
      <c r="K123" s="80" t="s">
        <v>211</v>
      </c>
      <c r="L123" s="80" t="s">
        <v>211</v>
      </c>
      <c r="M123" s="80" t="s">
        <v>211</v>
      </c>
      <c r="N123" s="80" t="s">
        <v>211</v>
      </c>
      <c r="O123" s="80" t="s">
        <v>212</v>
      </c>
      <c r="P123" s="80" t="s">
        <v>213</v>
      </c>
      <c r="Q123" s="81" t="s">
        <v>214</v>
      </c>
      <c r="R123" s="80" t="s">
        <v>484</v>
      </c>
      <c r="S123" s="264" t="s">
        <v>1149</v>
      </c>
      <c r="T123" s="264" t="s">
        <v>908</v>
      </c>
      <c r="U123" s="264" t="s">
        <v>1620</v>
      </c>
      <c r="V123" s="63">
        <v>43259</v>
      </c>
      <c r="W123" s="101">
        <v>8</v>
      </c>
      <c r="X123" s="101">
        <v>1</v>
      </c>
      <c r="Y123" s="62" t="s">
        <v>485</v>
      </c>
      <c r="Z123" s="63">
        <v>16909</v>
      </c>
      <c r="AA123" s="62">
        <f t="shared" si="7"/>
        <v>72</v>
      </c>
      <c r="AB123" s="62" t="s">
        <v>220</v>
      </c>
      <c r="AC123" s="63">
        <v>43259</v>
      </c>
      <c r="AD123" s="62"/>
      <c r="AE123" s="101">
        <v>1</v>
      </c>
      <c r="AF123" s="62">
        <v>1</v>
      </c>
      <c r="AG123" s="62">
        <v>1</v>
      </c>
      <c r="AH123" s="62">
        <v>1</v>
      </c>
      <c r="AI123" s="63">
        <v>43259</v>
      </c>
      <c r="AJ123" s="62"/>
      <c r="AK123" s="83" t="s">
        <v>222</v>
      </c>
      <c r="AL123" s="63">
        <v>43259</v>
      </c>
      <c r="AM123" s="331">
        <v>2</v>
      </c>
      <c r="AN123" s="331"/>
      <c r="AO123" s="331"/>
      <c r="AP123" s="331">
        <f t="shared" si="5"/>
        <v>0</v>
      </c>
      <c r="AQ123" s="332"/>
      <c r="AR123" s="333"/>
      <c r="AS123" s="332"/>
      <c r="AT123" s="332"/>
      <c r="AU123" s="334"/>
      <c r="AV123" s="372"/>
    </row>
    <row r="124" spans="1:48" s="136" customFormat="1" ht="11.25">
      <c r="A124" s="80">
        <v>2018</v>
      </c>
      <c r="B124" s="78" t="s">
        <v>204</v>
      </c>
      <c r="C124" s="79">
        <v>43281</v>
      </c>
      <c r="D124" s="82" t="s">
        <v>205</v>
      </c>
      <c r="E124" s="80" t="s">
        <v>206</v>
      </c>
      <c r="F124" s="80" t="s">
        <v>207</v>
      </c>
      <c r="G124" s="80" t="s">
        <v>208</v>
      </c>
      <c r="H124" s="80" t="s">
        <v>209</v>
      </c>
      <c r="I124" s="80" t="s">
        <v>210</v>
      </c>
      <c r="J124" s="78" t="s">
        <v>5306</v>
      </c>
      <c r="K124" s="80" t="s">
        <v>211</v>
      </c>
      <c r="L124" s="80" t="s">
        <v>211</v>
      </c>
      <c r="M124" s="80" t="s">
        <v>211</v>
      </c>
      <c r="N124" s="80" t="s">
        <v>211</v>
      </c>
      <c r="O124" s="80" t="s">
        <v>212</v>
      </c>
      <c r="P124" s="80" t="s">
        <v>213</v>
      </c>
      <c r="Q124" s="81" t="s">
        <v>214</v>
      </c>
      <c r="R124" s="80" t="s">
        <v>486</v>
      </c>
      <c r="S124" s="264" t="s">
        <v>1150</v>
      </c>
      <c r="T124" s="264" t="s">
        <v>1402</v>
      </c>
      <c r="U124" s="264" t="s">
        <v>1621</v>
      </c>
      <c r="V124" s="63">
        <v>43265</v>
      </c>
      <c r="W124" s="101">
        <v>8</v>
      </c>
      <c r="X124" s="101">
        <v>5</v>
      </c>
      <c r="Y124" s="67" t="s">
        <v>219</v>
      </c>
      <c r="Z124" s="67" t="s">
        <v>219</v>
      </c>
      <c r="AA124" s="62">
        <v>65</v>
      </c>
      <c r="AB124" s="62" t="s">
        <v>218</v>
      </c>
      <c r="AC124" s="63">
        <v>43265</v>
      </c>
      <c r="AD124" s="62"/>
      <c r="AE124" s="101">
        <v>1</v>
      </c>
      <c r="AF124" s="62">
        <v>1</v>
      </c>
      <c r="AG124" s="62">
        <v>1</v>
      </c>
      <c r="AH124" s="62">
        <v>2</v>
      </c>
      <c r="AI124" s="63">
        <v>43266</v>
      </c>
      <c r="AJ124" s="62"/>
      <c r="AK124" s="83" t="s">
        <v>222</v>
      </c>
      <c r="AL124" s="63">
        <v>43266</v>
      </c>
      <c r="AM124" s="331">
        <v>1</v>
      </c>
      <c r="AN124" s="331"/>
      <c r="AO124" s="331"/>
      <c r="AP124" s="331">
        <f t="shared" si="5"/>
        <v>1</v>
      </c>
      <c r="AQ124" s="332"/>
      <c r="AR124" s="333"/>
      <c r="AS124" s="332"/>
      <c r="AT124" s="332"/>
      <c r="AU124" s="334"/>
      <c r="AV124" s="372"/>
    </row>
    <row r="125" spans="1:48" s="346" customFormat="1" ht="11.25">
      <c r="A125" s="340">
        <v>2018</v>
      </c>
      <c r="B125" s="338" t="s">
        <v>204</v>
      </c>
      <c r="C125" s="339">
        <v>43281</v>
      </c>
      <c r="D125" s="348" t="s">
        <v>205</v>
      </c>
      <c r="E125" s="340" t="s">
        <v>206</v>
      </c>
      <c r="F125" s="340" t="s">
        <v>207</v>
      </c>
      <c r="G125" s="340" t="s">
        <v>208</v>
      </c>
      <c r="H125" s="340" t="s">
        <v>209</v>
      </c>
      <c r="I125" s="340" t="s">
        <v>210</v>
      </c>
      <c r="J125" s="338" t="s">
        <v>5306</v>
      </c>
      <c r="K125" s="340" t="s">
        <v>211</v>
      </c>
      <c r="L125" s="340" t="s">
        <v>211</v>
      </c>
      <c r="M125" s="340" t="s">
        <v>211</v>
      </c>
      <c r="N125" s="340" t="s">
        <v>211</v>
      </c>
      <c r="O125" s="340" t="s">
        <v>212</v>
      </c>
      <c r="P125" s="340" t="s">
        <v>213</v>
      </c>
      <c r="Q125" s="347" t="s">
        <v>214</v>
      </c>
      <c r="R125" s="340" t="s">
        <v>487</v>
      </c>
      <c r="S125" s="265" t="s">
        <v>1151</v>
      </c>
      <c r="T125" s="265" t="s">
        <v>989</v>
      </c>
      <c r="U125" s="265" t="s">
        <v>1622</v>
      </c>
      <c r="V125" s="103">
        <v>43265</v>
      </c>
      <c r="W125" s="101">
        <v>8</v>
      </c>
      <c r="X125" s="101">
        <v>1</v>
      </c>
      <c r="Y125" s="101" t="s">
        <v>488</v>
      </c>
      <c r="Z125" s="103">
        <v>14803</v>
      </c>
      <c r="AA125" s="101">
        <f t="shared" ref="AA125:AA135" si="8">DATEDIF(Z125,C125,"Y")</f>
        <v>77</v>
      </c>
      <c r="AB125" s="101" t="s">
        <v>218</v>
      </c>
      <c r="AC125" s="103">
        <v>43265</v>
      </c>
      <c r="AD125" s="101"/>
      <c r="AE125" s="101">
        <v>1</v>
      </c>
      <c r="AF125" s="101">
        <v>1</v>
      </c>
      <c r="AG125" s="101">
        <v>1</v>
      </c>
      <c r="AH125" s="101">
        <v>1</v>
      </c>
      <c r="AI125" s="103">
        <v>43266</v>
      </c>
      <c r="AJ125" s="101"/>
      <c r="AK125" s="349" t="s">
        <v>222</v>
      </c>
      <c r="AL125" s="103">
        <v>43266</v>
      </c>
      <c r="AM125" s="101">
        <v>2</v>
      </c>
      <c r="AN125" s="101"/>
      <c r="AO125" s="101"/>
      <c r="AP125" s="101">
        <f t="shared" si="5"/>
        <v>0</v>
      </c>
      <c r="AQ125" s="109"/>
      <c r="AR125" s="344"/>
      <c r="AS125" s="109"/>
      <c r="AT125" s="109"/>
      <c r="AU125" s="103"/>
      <c r="AV125" s="374"/>
    </row>
    <row r="126" spans="1:48" s="136" customFormat="1" ht="11.25">
      <c r="A126" s="80">
        <v>2018</v>
      </c>
      <c r="B126" s="78" t="s">
        <v>204</v>
      </c>
      <c r="C126" s="79">
        <v>43281</v>
      </c>
      <c r="D126" s="82" t="s">
        <v>205</v>
      </c>
      <c r="E126" s="80" t="s">
        <v>206</v>
      </c>
      <c r="F126" s="80" t="s">
        <v>207</v>
      </c>
      <c r="G126" s="80" t="s">
        <v>208</v>
      </c>
      <c r="H126" s="80" t="s">
        <v>209</v>
      </c>
      <c r="I126" s="80" t="s">
        <v>210</v>
      </c>
      <c r="J126" s="78" t="s">
        <v>5306</v>
      </c>
      <c r="K126" s="80" t="s">
        <v>211</v>
      </c>
      <c r="L126" s="80" t="s">
        <v>211</v>
      </c>
      <c r="M126" s="80" t="s">
        <v>211</v>
      </c>
      <c r="N126" s="80" t="s">
        <v>211</v>
      </c>
      <c r="O126" s="80" t="s">
        <v>212</v>
      </c>
      <c r="P126" s="80" t="s">
        <v>213</v>
      </c>
      <c r="Q126" s="81" t="s">
        <v>214</v>
      </c>
      <c r="R126" s="80" t="s">
        <v>489</v>
      </c>
      <c r="S126" s="264" t="s">
        <v>1077</v>
      </c>
      <c r="T126" s="264" t="s">
        <v>1403</v>
      </c>
      <c r="U126" s="264" t="s">
        <v>1623</v>
      </c>
      <c r="V126" s="63">
        <v>43269</v>
      </c>
      <c r="W126" s="101">
        <v>8</v>
      </c>
      <c r="X126" s="101">
        <v>1</v>
      </c>
      <c r="Y126" s="62" t="s">
        <v>490</v>
      </c>
      <c r="Z126" s="63">
        <v>14304</v>
      </c>
      <c r="AA126" s="62">
        <f t="shared" si="8"/>
        <v>79</v>
      </c>
      <c r="AB126" s="62" t="s">
        <v>218</v>
      </c>
      <c r="AC126" s="63">
        <v>43269</v>
      </c>
      <c r="AD126" s="62"/>
      <c r="AE126" s="101">
        <v>1</v>
      </c>
      <c r="AF126" s="62">
        <v>1</v>
      </c>
      <c r="AG126" s="62">
        <v>1</v>
      </c>
      <c r="AH126" s="62">
        <v>1</v>
      </c>
      <c r="AI126" s="63">
        <v>43276</v>
      </c>
      <c r="AJ126" s="62"/>
      <c r="AK126" s="83" t="s">
        <v>222</v>
      </c>
      <c r="AL126" s="63">
        <v>43276</v>
      </c>
      <c r="AM126" s="331">
        <v>2</v>
      </c>
      <c r="AN126" s="331"/>
      <c r="AO126" s="331"/>
      <c r="AP126" s="331">
        <f t="shared" si="5"/>
        <v>0</v>
      </c>
      <c r="AQ126" s="332"/>
      <c r="AR126" s="333"/>
      <c r="AS126" s="332"/>
      <c r="AT126" s="332"/>
      <c r="AU126" s="334"/>
      <c r="AV126" s="372"/>
    </row>
    <row r="127" spans="1:48" s="136" customFormat="1" ht="11.25">
      <c r="A127" s="80">
        <v>2018</v>
      </c>
      <c r="B127" s="78" t="s">
        <v>204</v>
      </c>
      <c r="C127" s="79">
        <v>43281</v>
      </c>
      <c r="D127" s="82" t="s">
        <v>205</v>
      </c>
      <c r="E127" s="80" t="s">
        <v>206</v>
      </c>
      <c r="F127" s="80" t="s">
        <v>207</v>
      </c>
      <c r="G127" s="80" t="s">
        <v>208</v>
      </c>
      <c r="H127" s="80" t="s">
        <v>209</v>
      </c>
      <c r="I127" s="80" t="s">
        <v>210</v>
      </c>
      <c r="J127" s="78" t="s">
        <v>5306</v>
      </c>
      <c r="K127" s="80" t="s">
        <v>211</v>
      </c>
      <c r="L127" s="80" t="s">
        <v>211</v>
      </c>
      <c r="M127" s="80" t="s">
        <v>211</v>
      </c>
      <c r="N127" s="80" t="s">
        <v>211</v>
      </c>
      <c r="O127" s="80" t="s">
        <v>212</v>
      </c>
      <c r="P127" s="80" t="s">
        <v>213</v>
      </c>
      <c r="Q127" s="81" t="s">
        <v>214</v>
      </c>
      <c r="R127" s="80" t="s">
        <v>491</v>
      </c>
      <c r="S127" s="264" t="s">
        <v>1152</v>
      </c>
      <c r="T127" s="264" t="s">
        <v>1404</v>
      </c>
      <c r="U127" s="264" t="s">
        <v>1624</v>
      </c>
      <c r="V127" s="63">
        <v>43276</v>
      </c>
      <c r="W127" s="101">
        <v>8</v>
      </c>
      <c r="X127" s="101">
        <v>1</v>
      </c>
      <c r="Y127" s="62" t="s">
        <v>492</v>
      </c>
      <c r="Z127" s="63">
        <v>18841</v>
      </c>
      <c r="AA127" s="62">
        <f t="shared" si="8"/>
        <v>66</v>
      </c>
      <c r="AB127" s="62" t="s">
        <v>218</v>
      </c>
      <c r="AC127" s="63">
        <v>43276</v>
      </c>
      <c r="AD127" s="62"/>
      <c r="AE127" s="101">
        <v>1</v>
      </c>
      <c r="AF127" s="62">
        <v>1</v>
      </c>
      <c r="AG127" s="62">
        <v>1</v>
      </c>
      <c r="AH127" s="62">
        <v>2</v>
      </c>
      <c r="AI127" s="63">
        <v>43277</v>
      </c>
      <c r="AJ127" s="62"/>
      <c r="AK127" s="83" t="s">
        <v>493</v>
      </c>
      <c r="AL127" s="63">
        <v>43277</v>
      </c>
      <c r="AM127" s="331">
        <v>2</v>
      </c>
      <c r="AN127" s="331"/>
      <c r="AO127" s="331"/>
      <c r="AP127" s="331">
        <f t="shared" si="5"/>
        <v>0</v>
      </c>
      <c r="AQ127" s="332"/>
      <c r="AR127" s="333"/>
      <c r="AS127" s="332"/>
      <c r="AT127" s="332"/>
      <c r="AU127" s="334"/>
      <c r="AV127" s="372"/>
    </row>
    <row r="128" spans="1:48" s="136" customFormat="1" ht="11.25">
      <c r="A128" s="80">
        <v>2018</v>
      </c>
      <c r="B128" s="78" t="s">
        <v>204</v>
      </c>
      <c r="C128" s="79">
        <v>43281</v>
      </c>
      <c r="D128" s="82" t="s">
        <v>205</v>
      </c>
      <c r="E128" s="80" t="s">
        <v>206</v>
      </c>
      <c r="F128" s="80" t="s">
        <v>207</v>
      </c>
      <c r="G128" s="80" t="s">
        <v>208</v>
      </c>
      <c r="H128" s="80" t="s">
        <v>209</v>
      </c>
      <c r="I128" s="80" t="s">
        <v>210</v>
      </c>
      <c r="J128" s="78" t="s">
        <v>5306</v>
      </c>
      <c r="K128" s="80" t="s">
        <v>211</v>
      </c>
      <c r="L128" s="80" t="s">
        <v>211</v>
      </c>
      <c r="M128" s="80" t="s">
        <v>211</v>
      </c>
      <c r="N128" s="80" t="s">
        <v>211</v>
      </c>
      <c r="O128" s="80" t="s">
        <v>212</v>
      </c>
      <c r="P128" s="80" t="s">
        <v>213</v>
      </c>
      <c r="Q128" s="81" t="s">
        <v>214</v>
      </c>
      <c r="R128" s="80" t="s">
        <v>494</v>
      </c>
      <c r="S128" s="264" t="s">
        <v>1107</v>
      </c>
      <c r="T128" s="264" t="s">
        <v>966</v>
      </c>
      <c r="U128" s="264" t="s">
        <v>1625</v>
      </c>
      <c r="V128" s="63">
        <v>43252</v>
      </c>
      <c r="W128" s="101">
        <v>8</v>
      </c>
      <c r="X128" s="101">
        <v>1</v>
      </c>
      <c r="Y128" s="62">
        <v>25423908</v>
      </c>
      <c r="Z128" s="63">
        <v>16949</v>
      </c>
      <c r="AA128" s="62">
        <f t="shared" si="8"/>
        <v>72</v>
      </c>
      <c r="AB128" s="62" t="s">
        <v>218</v>
      </c>
      <c r="AC128" s="63">
        <v>43263</v>
      </c>
      <c r="AD128" s="62"/>
      <c r="AE128" s="62">
        <v>4</v>
      </c>
      <c r="AF128" s="62">
        <v>2</v>
      </c>
      <c r="AG128" s="62">
        <v>5</v>
      </c>
      <c r="AH128" s="62">
        <v>1</v>
      </c>
      <c r="AI128" s="63">
        <v>43271</v>
      </c>
      <c r="AJ128" s="62"/>
      <c r="AK128" s="83" t="s">
        <v>495</v>
      </c>
      <c r="AL128" s="63"/>
      <c r="AM128" s="331">
        <v>2</v>
      </c>
      <c r="AN128" s="331"/>
      <c r="AO128" s="331"/>
      <c r="AP128" s="331">
        <f t="shared" si="5"/>
        <v>0</v>
      </c>
      <c r="AQ128" s="332"/>
      <c r="AR128" s="333"/>
      <c r="AS128" s="332"/>
      <c r="AT128" s="332"/>
      <c r="AU128" s="334"/>
      <c r="AV128" s="372"/>
    </row>
    <row r="129" spans="1:48" s="136" customFormat="1" ht="11.25">
      <c r="A129" s="80">
        <v>2018</v>
      </c>
      <c r="B129" s="78" t="s">
        <v>204</v>
      </c>
      <c r="C129" s="79">
        <v>43281</v>
      </c>
      <c r="D129" s="82" t="s">
        <v>205</v>
      </c>
      <c r="E129" s="80" t="s">
        <v>206</v>
      </c>
      <c r="F129" s="80" t="s">
        <v>207</v>
      </c>
      <c r="G129" s="80" t="s">
        <v>208</v>
      </c>
      <c r="H129" s="80" t="s">
        <v>209</v>
      </c>
      <c r="I129" s="80" t="s">
        <v>210</v>
      </c>
      <c r="J129" s="78" t="s">
        <v>5306</v>
      </c>
      <c r="K129" s="80" t="s">
        <v>211</v>
      </c>
      <c r="L129" s="80" t="s">
        <v>211</v>
      </c>
      <c r="M129" s="80" t="s">
        <v>211</v>
      </c>
      <c r="N129" s="80" t="s">
        <v>211</v>
      </c>
      <c r="O129" s="80" t="s">
        <v>212</v>
      </c>
      <c r="P129" s="80" t="s">
        <v>213</v>
      </c>
      <c r="Q129" s="81" t="s">
        <v>214</v>
      </c>
      <c r="R129" s="80" t="s">
        <v>496</v>
      </c>
      <c r="S129" s="264" t="s">
        <v>1153</v>
      </c>
      <c r="T129" s="264" t="s">
        <v>1405</v>
      </c>
      <c r="U129" s="264" t="s">
        <v>972</v>
      </c>
      <c r="V129" s="63">
        <v>43252</v>
      </c>
      <c r="W129" s="101">
        <v>8</v>
      </c>
      <c r="X129" s="101">
        <v>1</v>
      </c>
      <c r="Y129" s="62">
        <v>10321837</v>
      </c>
      <c r="Z129" s="63">
        <v>17800</v>
      </c>
      <c r="AA129" s="62">
        <f t="shared" si="8"/>
        <v>69</v>
      </c>
      <c r="AB129" s="62" t="s">
        <v>220</v>
      </c>
      <c r="AC129" s="63">
        <v>43252</v>
      </c>
      <c r="AD129" s="62"/>
      <c r="AE129" s="62">
        <v>4</v>
      </c>
      <c r="AF129" s="62">
        <v>1</v>
      </c>
      <c r="AG129" s="62">
        <v>5</v>
      </c>
      <c r="AH129" s="62">
        <v>1</v>
      </c>
      <c r="AI129" s="63">
        <v>43278</v>
      </c>
      <c r="AJ129" s="62"/>
      <c r="AK129" s="83" t="s">
        <v>497</v>
      </c>
      <c r="AL129" s="63"/>
      <c r="AM129" s="331">
        <v>2</v>
      </c>
      <c r="AN129" s="331"/>
      <c r="AO129" s="331"/>
      <c r="AP129" s="331">
        <f t="shared" si="5"/>
        <v>0</v>
      </c>
      <c r="AQ129" s="332"/>
      <c r="AR129" s="333"/>
      <c r="AS129" s="332"/>
      <c r="AT129" s="332"/>
      <c r="AU129" s="334"/>
      <c r="AV129" s="372"/>
    </row>
    <row r="130" spans="1:48" s="136" customFormat="1" ht="11.25">
      <c r="A130" s="80">
        <v>2018</v>
      </c>
      <c r="B130" s="78" t="s">
        <v>204</v>
      </c>
      <c r="C130" s="79">
        <v>43281</v>
      </c>
      <c r="D130" s="82" t="s">
        <v>205</v>
      </c>
      <c r="E130" s="80" t="s">
        <v>206</v>
      </c>
      <c r="F130" s="80" t="s">
        <v>207</v>
      </c>
      <c r="G130" s="80" t="s">
        <v>208</v>
      </c>
      <c r="H130" s="80" t="s">
        <v>209</v>
      </c>
      <c r="I130" s="80" t="s">
        <v>210</v>
      </c>
      <c r="J130" s="78" t="s">
        <v>5306</v>
      </c>
      <c r="K130" s="80" t="s">
        <v>211</v>
      </c>
      <c r="L130" s="80" t="s">
        <v>211</v>
      </c>
      <c r="M130" s="80" t="s">
        <v>211</v>
      </c>
      <c r="N130" s="80" t="s">
        <v>211</v>
      </c>
      <c r="O130" s="80" t="s">
        <v>212</v>
      </c>
      <c r="P130" s="80" t="s">
        <v>213</v>
      </c>
      <c r="Q130" s="81" t="s">
        <v>214</v>
      </c>
      <c r="R130" s="80" t="s">
        <v>498</v>
      </c>
      <c r="S130" s="264" t="s">
        <v>1154</v>
      </c>
      <c r="T130" s="264" t="s">
        <v>1406</v>
      </c>
      <c r="U130" s="264" t="s">
        <v>1626</v>
      </c>
      <c r="V130" s="63">
        <v>43258</v>
      </c>
      <c r="W130" s="101">
        <v>8</v>
      </c>
      <c r="X130" s="101">
        <v>1</v>
      </c>
      <c r="Y130" s="62" t="s">
        <v>499</v>
      </c>
      <c r="Z130" s="63">
        <v>10589</v>
      </c>
      <c r="AA130" s="62">
        <f t="shared" si="8"/>
        <v>89</v>
      </c>
      <c r="AB130" s="62" t="s">
        <v>220</v>
      </c>
      <c r="AC130" s="63">
        <v>43258</v>
      </c>
      <c r="AD130" s="62"/>
      <c r="AE130" s="62">
        <v>4</v>
      </c>
      <c r="AF130" s="62">
        <v>2</v>
      </c>
      <c r="AG130" s="62">
        <v>6</v>
      </c>
      <c r="AH130" s="62"/>
      <c r="AI130" s="63"/>
      <c r="AJ130" s="62"/>
      <c r="AK130" s="83"/>
      <c r="AL130" s="63"/>
      <c r="AM130" s="331">
        <v>2</v>
      </c>
      <c r="AN130" s="331"/>
      <c r="AO130" s="331"/>
      <c r="AP130" s="331">
        <f t="shared" si="5"/>
        <v>0</v>
      </c>
      <c r="AQ130" s="332"/>
      <c r="AR130" s="333"/>
      <c r="AS130" s="332"/>
      <c r="AT130" s="332"/>
      <c r="AU130" s="334"/>
      <c r="AV130" s="372"/>
    </row>
    <row r="131" spans="1:48" s="136" customFormat="1" ht="11.25">
      <c r="A131" s="80">
        <v>2018</v>
      </c>
      <c r="B131" s="78" t="s">
        <v>204</v>
      </c>
      <c r="C131" s="79">
        <v>43281</v>
      </c>
      <c r="D131" s="82" t="s">
        <v>205</v>
      </c>
      <c r="E131" s="80" t="s">
        <v>206</v>
      </c>
      <c r="F131" s="80" t="s">
        <v>207</v>
      </c>
      <c r="G131" s="80" t="s">
        <v>208</v>
      </c>
      <c r="H131" s="80" t="s">
        <v>209</v>
      </c>
      <c r="I131" s="80" t="s">
        <v>210</v>
      </c>
      <c r="J131" s="78" t="s">
        <v>5306</v>
      </c>
      <c r="K131" s="80" t="s">
        <v>211</v>
      </c>
      <c r="L131" s="80" t="s">
        <v>211</v>
      </c>
      <c r="M131" s="80" t="s">
        <v>211</v>
      </c>
      <c r="N131" s="80" t="s">
        <v>211</v>
      </c>
      <c r="O131" s="80" t="s">
        <v>212</v>
      </c>
      <c r="P131" s="80" t="s">
        <v>213</v>
      </c>
      <c r="Q131" s="81" t="s">
        <v>214</v>
      </c>
      <c r="R131" s="80" t="s">
        <v>500</v>
      </c>
      <c r="S131" s="264" t="s">
        <v>1155</v>
      </c>
      <c r="T131" s="264" t="s">
        <v>1407</v>
      </c>
      <c r="U131" s="264" t="s">
        <v>1627</v>
      </c>
      <c r="V131" s="63">
        <v>43262</v>
      </c>
      <c r="W131" s="101">
        <v>8</v>
      </c>
      <c r="X131" s="101">
        <v>1</v>
      </c>
      <c r="Y131" s="62" t="s">
        <v>501</v>
      </c>
      <c r="Z131" s="63">
        <v>14030</v>
      </c>
      <c r="AA131" s="62">
        <f t="shared" si="8"/>
        <v>80</v>
      </c>
      <c r="AB131" s="62" t="s">
        <v>218</v>
      </c>
      <c r="AC131" s="63">
        <v>43262</v>
      </c>
      <c r="AD131" s="62"/>
      <c r="AE131" s="62">
        <v>4</v>
      </c>
      <c r="AF131" s="62">
        <v>2</v>
      </c>
      <c r="AG131" s="62">
        <v>6</v>
      </c>
      <c r="AH131" s="62"/>
      <c r="AI131" s="63"/>
      <c r="AJ131" s="62"/>
      <c r="AK131" s="83"/>
      <c r="AL131" s="63"/>
      <c r="AM131" s="331">
        <v>2</v>
      </c>
      <c r="AN131" s="331"/>
      <c r="AO131" s="331"/>
      <c r="AP131" s="331">
        <f t="shared" si="5"/>
        <v>0</v>
      </c>
      <c r="AQ131" s="332"/>
      <c r="AR131" s="333"/>
      <c r="AS131" s="332"/>
      <c r="AT131" s="332"/>
      <c r="AU131" s="334"/>
      <c r="AV131" s="372"/>
    </row>
    <row r="132" spans="1:48" s="136" customFormat="1" ht="11.25">
      <c r="A132" s="80">
        <v>2018</v>
      </c>
      <c r="B132" s="78" t="s">
        <v>204</v>
      </c>
      <c r="C132" s="79">
        <v>43281</v>
      </c>
      <c r="D132" s="82" t="s">
        <v>205</v>
      </c>
      <c r="E132" s="80" t="s">
        <v>206</v>
      </c>
      <c r="F132" s="80" t="s">
        <v>207</v>
      </c>
      <c r="G132" s="80" t="s">
        <v>208</v>
      </c>
      <c r="H132" s="80" t="s">
        <v>209</v>
      </c>
      <c r="I132" s="80" t="s">
        <v>210</v>
      </c>
      <c r="J132" s="78" t="s">
        <v>5306</v>
      </c>
      <c r="K132" s="80" t="s">
        <v>211</v>
      </c>
      <c r="L132" s="80" t="s">
        <v>211</v>
      </c>
      <c r="M132" s="80" t="s">
        <v>211</v>
      </c>
      <c r="N132" s="80" t="s">
        <v>211</v>
      </c>
      <c r="O132" s="80" t="s">
        <v>212</v>
      </c>
      <c r="P132" s="80" t="s">
        <v>213</v>
      </c>
      <c r="Q132" s="81" t="s">
        <v>214</v>
      </c>
      <c r="R132" s="80" t="s">
        <v>502</v>
      </c>
      <c r="S132" s="264" t="s">
        <v>1156</v>
      </c>
      <c r="T132" s="264" t="s">
        <v>1408</v>
      </c>
      <c r="U132" s="264" t="s">
        <v>1010</v>
      </c>
      <c r="V132" s="63">
        <v>43262</v>
      </c>
      <c r="W132" s="101">
        <v>8</v>
      </c>
      <c r="X132" s="101">
        <v>1</v>
      </c>
      <c r="Y132" s="67" t="s">
        <v>503</v>
      </c>
      <c r="Z132" s="67" t="s">
        <v>504</v>
      </c>
      <c r="AA132" s="62">
        <f t="shared" si="8"/>
        <v>71</v>
      </c>
      <c r="AB132" s="62" t="s">
        <v>218</v>
      </c>
      <c r="AC132" s="63">
        <v>43262</v>
      </c>
      <c r="AD132" s="62"/>
      <c r="AE132" s="62">
        <v>3</v>
      </c>
      <c r="AF132" s="62">
        <v>1</v>
      </c>
      <c r="AG132" s="62">
        <v>6</v>
      </c>
      <c r="AH132" s="62"/>
      <c r="AI132" s="63"/>
      <c r="AJ132" s="62"/>
      <c r="AK132" s="83"/>
      <c r="AL132" s="63"/>
      <c r="AM132" s="331">
        <v>2</v>
      </c>
      <c r="AN132" s="331">
        <v>1</v>
      </c>
      <c r="AO132" s="331"/>
      <c r="AP132" s="331">
        <f t="shared" si="5"/>
        <v>1</v>
      </c>
      <c r="AQ132" s="332"/>
      <c r="AR132" s="335">
        <v>43409</v>
      </c>
      <c r="AS132" s="332"/>
      <c r="AT132" s="332"/>
      <c r="AU132" s="334">
        <v>43409</v>
      </c>
      <c r="AV132" s="372"/>
    </row>
    <row r="133" spans="1:48" s="136" customFormat="1" ht="11.25">
      <c r="A133" s="80">
        <v>2018</v>
      </c>
      <c r="B133" s="78" t="s">
        <v>204</v>
      </c>
      <c r="C133" s="79">
        <v>43281</v>
      </c>
      <c r="D133" s="82" t="s">
        <v>205</v>
      </c>
      <c r="E133" s="80" t="s">
        <v>206</v>
      </c>
      <c r="F133" s="80" t="s">
        <v>207</v>
      </c>
      <c r="G133" s="80" t="s">
        <v>208</v>
      </c>
      <c r="H133" s="80" t="s">
        <v>209</v>
      </c>
      <c r="I133" s="80" t="s">
        <v>210</v>
      </c>
      <c r="J133" s="78" t="s">
        <v>5306</v>
      </c>
      <c r="K133" s="80" t="s">
        <v>211</v>
      </c>
      <c r="L133" s="80" t="s">
        <v>211</v>
      </c>
      <c r="M133" s="80" t="s">
        <v>211</v>
      </c>
      <c r="N133" s="80" t="s">
        <v>211</v>
      </c>
      <c r="O133" s="80" t="s">
        <v>212</v>
      </c>
      <c r="P133" s="80" t="s">
        <v>213</v>
      </c>
      <c r="Q133" s="81" t="s">
        <v>214</v>
      </c>
      <c r="R133" s="80" t="s">
        <v>505</v>
      </c>
      <c r="S133" s="264" t="s">
        <v>1157</v>
      </c>
      <c r="T133" s="264" t="s">
        <v>1409</v>
      </c>
      <c r="U133" s="264" t="s">
        <v>1628</v>
      </c>
      <c r="V133" s="63">
        <v>43264</v>
      </c>
      <c r="W133" s="101">
        <v>8</v>
      </c>
      <c r="X133" s="101">
        <v>1</v>
      </c>
      <c r="Y133" s="62" t="s">
        <v>506</v>
      </c>
      <c r="Z133" s="63">
        <v>14274</v>
      </c>
      <c r="AA133" s="62">
        <f t="shared" si="8"/>
        <v>79</v>
      </c>
      <c r="AB133" s="62" t="s">
        <v>218</v>
      </c>
      <c r="AC133" s="63">
        <v>43264</v>
      </c>
      <c r="AD133" s="62"/>
      <c r="AE133" s="62">
        <v>4</v>
      </c>
      <c r="AF133" s="62">
        <v>2</v>
      </c>
      <c r="AG133" s="62">
        <v>5</v>
      </c>
      <c r="AH133" s="62">
        <v>1</v>
      </c>
      <c r="AI133" s="63"/>
      <c r="AJ133" s="62"/>
      <c r="AK133" s="83" t="s">
        <v>507</v>
      </c>
      <c r="AL133" s="63"/>
      <c r="AM133" s="331">
        <v>2</v>
      </c>
      <c r="AN133" s="331"/>
      <c r="AO133" s="331"/>
      <c r="AP133" s="331">
        <f t="shared" ref="AP133:AP196" si="9">+COUNTIF(AM133:AO133,1)</f>
        <v>0</v>
      </c>
      <c r="AQ133" s="332"/>
      <c r="AR133" s="333"/>
      <c r="AS133" s="332"/>
      <c r="AT133" s="332"/>
      <c r="AU133" s="334"/>
      <c r="AV133" s="372"/>
    </row>
    <row r="134" spans="1:48" s="136" customFormat="1" ht="11.25">
      <c r="A134" s="80">
        <v>2018</v>
      </c>
      <c r="B134" s="78" t="s">
        <v>204</v>
      </c>
      <c r="C134" s="79">
        <v>43281</v>
      </c>
      <c r="D134" s="82" t="s">
        <v>205</v>
      </c>
      <c r="E134" s="80" t="s">
        <v>206</v>
      </c>
      <c r="F134" s="80" t="s">
        <v>207</v>
      </c>
      <c r="G134" s="80" t="s">
        <v>208</v>
      </c>
      <c r="H134" s="80" t="s">
        <v>209</v>
      </c>
      <c r="I134" s="80" t="s">
        <v>210</v>
      </c>
      <c r="J134" s="78" t="s">
        <v>5306</v>
      </c>
      <c r="K134" s="80" t="s">
        <v>211</v>
      </c>
      <c r="L134" s="80" t="s">
        <v>211</v>
      </c>
      <c r="M134" s="80" t="s">
        <v>211</v>
      </c>
      <c r="N134" s="80" t="s">
        <v>211</v>
      </c>
      <c r="O134" s="80" t="s">
        <v>212</v>
      </c>
      <c r="P134" s="80" t="s">
        <v>213</v>
      </c>
      <c r="Q134" s="81" t="s">
        <v>214</v>
      </c>
      <c r="R134" s="80" t="s">
        <v>508</v>
      </c>
      <c r="S134" s="264" t="s">
        <v>1158</v>
      </c>
      <c r="T134" s="264" t="s">
        <v>1410</v>
      </c>
      <c r="U134" s="264" t="s">
        <v>1619</v>
      </c>
      <c r="V134" s="63">
        <v>43264</v>
      </c>
      <c r="W134" s="101">
        <v>8</v>
      </c>
      <c r="X134" s="101">
        <v>1</v>
      </c>
      <c r="Y134" s="62" t="s">
        <v>509</v>
      </c>
      <c r="Z134" s="63">
        <v>21072</v>
      </c>
      <c r="AA134" s="62">
        <f t="shared" si="8"/>
        <v>60</v>
      </c>
      <c r="AB134" s="62" t="s">
        <v>218</v>
      </c>
      <c r="AC134" s="63">
        <v>43265</v>
      </c>
      <c r="AD134" s="62"/>
      <c r="AE134" s="62">
        <v>4</v>
      </c>
      <c r="AF134" s="62">
        <v>1</v>
      </c>
      <c r="AG134" s="62">
        <v>5</v>
      </c>
      <c r="AH134" s="62">
        <v>1</v>
      </c>
      <c r="AI134" s="63"/>
      <c r="AJ134" s="62"/>
      <c r="AK134" s="83"/>
      <c r="AL134" s="63"/>
      <c r="AM134" s="331">
        <v>2</v>
      </c>
      <c r="AN134" s="331">
        <v>1</v>
      </c>
      <c r="AO134" s="331"/>
      <c r="AP134" s="331">
        <f t="shared" si="9"/>
        <v>1</v>
      </c>
      <c r="AQ134" s="332"/>
      <c r="AR134" s="335">
        <v>43269</v>
      </c>
      <c r="AS134" s="332"/>
      <c r="AT134" s="332"/>
      <c r="AU134" s="334">
        <v>43269</v>
      </c>
      <c r="AV134" s="372"/>
    </row>
    <row r="135" spans="1:48" s="136" customFormat="1" ht="11.25">
      <c r="A135" s="80">
        <v>2018</v>
      </c>
      <c r="B135" s="78" t="s">
        <v>204</v>
      </c>
      <c r="C135" s="79">
        <v>43281</v>
      </c>
      <c r="D135" s="82" t="s">
        <v>205</v>
      </c>
      <c r="E135" s="80" t="s">
        <v>206</v>
      </c>
      <c r="F135" s="80" t="s">
        <v>207</v>
      </c>
      <c r="G135" s="80" t="s">
        <v>208</v>
      </c>
      <c r="H135" s="80" t="s">
        <v>209</v>
      </c>
      <c r="I135" s="80" t="s">
        <v>210</v>
      </c>
      <c r="J135" s="78" t="s">
        <v>5306</v>
      </c>
      <c r="K135" s="80" t="s">
        <v>211</v>
      </c>
      <c r="L135" s="80" t="s">
        <v>211</v>
      </c>
      <c r="M135" s="80" t="s">
        <v>211</v>
      </c>
      <c r="N135" s="80" t="s">
        <v>211</v>
      </c>
      <c r="O135" s="80" t="s">
        <v>212</v>
      </c>
      <c r="P135" s="80" t="s">
        <v>213</v>
      </c>
      <c r="Q135" s="81" t="s">
        <v>214</v>
      </c>
      <c r="R135" s="80" t="s">
        <v>510</v>
      </c>
      <c r="S135" s="264" t="s">
        <v>1159</v>
      </c>
      <c r="T135" s="264" t="s">
        <v>1411</v>
      </c>
      <c r="U135" s="264" t="s">
        <v>1629</v>
      </c>
      <c r="V135" s="63">
        <v>43264</v>
      </c>
      <c r="W135" s="101">
        <v>8</v>
      </c>
      <c r="X135" s="101">
        <v>1</v>
      </c>
      <c r="Y135" s="62">
        <v>25726303</v>
      </c>
      <c r="Z135" s="63">
        <v>15194</v>
      </c>
      <c r="AA135" s="62">
        <f t="shared" si="8"/>
        <v>76</v>
      </c>
      <c r="AB135" s="62" t="s">
        <v>218</v>
      </c>
      <c r="AC135" s="63">
        <v>43264</v>
      </c>
      <c r="AD135" s="62"/>
      <c r="AE135" s="101">
        <v>1</v>
      </c>
      <c r="AF135" s="62">
        <v>1</v>
      </c>
      <c r="AG135" s="62">
        <v>6</v>
      </c>
      <c r="AH135" s="62"/>
      <c r="AI135" s="63"/>
      <c r="AJ135" s="62"/>
      <c r="AK135" s="83"/>
      <c r="AL135" s="63"/>
      <c r="AM135" s="331">
        <v>2</v>
      </c>
      <c r="AN135" s="331"/>
      <c r="AO135" s="331"/>
      <c r="AP135" s="331">
        <f t="shared" si="9"/>
        <v>0</v>
      </c>
      <c r="AQ135" s="332"/>
      <c r="AR135" s="333"/>
      <c r="AS135" s="332"/>
      <c r="AT135" s="332"/>
      <c r="AU135" s="334"/>
      <c r="AV135" s="372"/>
    </row>
    <row r="136" spans="1:48" s="136" customFormat="1" ht="11.25">
      <c r="A136" s="80">
        <v>2018</v>
      </c>
      <c r="B136" s="78" t="s">
        <v>204</v>
      </c>
      <c r="C136" s="79">
        <v>43281</v>
      </c>
      <c r="D136" s="82" t="s">
        <v>205</v>
      </c>
      <c r="E136" s="80" t="s">
        <v>206</v>
      </c>
      <c r="F136" s="80" t="s">
        <v>207</v>
      </c>
      <c r="G136" s="80" t="s">
        <v>208</v>
      </c>
      <c r="H136" s="80" t="s">
        <v>209</v>
      </c>
      <c r="I136" s="80" t="s">
        <v>210</v>
      </c>
      <c r="J136" s="78" t="s">
        <v>5306</v>
      </c>
      <c r="K136" s="80" t="s">
        <v>211</v>
      </c>
      <c r="L136" s="80" t="s">
        <v>211</v>
      </c>
      <c r="M136" s="80" t="s">
        <v>211</v>
      </c>
      <c r="N136" s="80" t="s">
        <v>211</v>
      </c>
      <c r="O136" s="80" t="s">
        <v>212</v>
      </c>
      <c r="P136" s="80" t="s">
        <v>213</v>
      </c>
      <c r="Q136" s="81" t="s">
        <v>214</v>
      </c>
      <c r="R136" s="80" t="s">
        <v>511</v>
      </c>
      <c r="S136" s="264" t="s">
        <v>1160</v>
      </c>
      <c r="T136" s="264" t="s">
        <v>219</v>
      </c>
      <c r="U136" s="264" t="s">
        <v>219</v>
      </c>
      <c r="V136" s="63">
        <v>43265</v>
      </c>
      <c r="W136" s="101">
        <v>8</v>
      </c>
      <c r="X136" s="101">
        <v>5</v>
      </c>
      <c r="Y136" s="67" t="s">
        <v>219</v>
      </c>
      <c r="Z136" s="67" t="s">
        <v>219</v>
      </c>
      <c r="AA136" s="62">
        <v>80</v>
      </c>
      <c r="AB136" s="62" t="s">
        <v>220</v>
      </c>
      <c r="AC136" s="63">
        <v>43265</v>
      </c>
      <c r="AD136" s="62"/>
      <c r="AE136" s="62">
        <v>4</v>
      </c>
      <c r="AF136" s="62">
        <v>1</v>
      </c>
      <c r="AG136" s="62">
        <v>6</v>
      </c>
      <c r="AH136" s="62"/>
      <c r="AI136" s="63"/>
      <c r="AJ136" s="62"/>
      <c r="AK136" s="83"/>
      <c r="AL136" s="63"/>
      <c r="AM136" s="331">
        <v>1</v>
      </c>
      <c r="AN136" s="331"/>
      <c r="AO136" s="331"/>
      <c r="AP136" s="331">
        <f t="shared" si="9"/>
        <v>1</v>
      </c>
      <c r="AQ136" s="332"/>
      <c r="AR136" s="333"/>
      <c r="AS136" s="332"/>
      <c r="AT136" s="332"/>
      <c r="AU136" s="334"/>
      <c r="AV136" s="372"/>
    </row>
    <row r="137" spans="1:48" s="136" customFormat="1" ht="11.25">
      <c r="A137" s="80">
        <v>2018</v>
      </c>
      <c r="B137" s="78" t="s">
        <v>204</v>
      </c>
      <c r="C137" s="79">
        <v>43281</v>
      </c>
      <c r="D137" s="82" t="s">
        <v>205</v>
      </c>
      <c r="E137" s="80" t="s">
        <v>206</v>
      </c>
      <c r="F137" s="80" t="s">
        <v>207</v>
      </c>
      <c r="G137" s="80" t="s">
        <v>208</v>
      </c>
      <c r="H137" s="80" t="s">
        <v>209</v>
      </c>
      <c r="I137" s="80" t="s">
        <v>210</v>
      </c>
      <c r="J137" s="78" t="s">
        <v>5306</v>
      </c>
      <c r="K137" s="80" t="s">
        <v>211</v>
      </c>
      <c r="L137" s="80" t="s">
        <v>211</v>
      </c>
      <c r="M137" s="80" t="s">
        <v>211</v>
      </c>
      <c r="N137" s="80" t="s">
        <v>211</v>
      </c>
      <c r="O137" s="80" t="s">
        <v>212</v>
      </c>
      <c r="P137" s="80" t="s">
        <v>213</v>
      </c>
      <c r="Q137" s="81" t="s">
        <v>214</v>
      </c>
      <c r="R137" s="80" t="s">
        <v>512</v>
      </c>
      <c r="S137" s="264" t="s">
        <v>1161</v>
      </c>
      <c r="T137" s="264" t="s">
        <v>1386</v>
      </c>
      <c r="U137" s="264" t="s">
        <v>1630</v>
      </c>
      <c r="V137" s="63">
        <v>43265</v>
      </c>
      <c r="W137" s="101">
        <v>8</v>
      </c>
      <c r="X137" s="101">
        <v>1</v>
      </c>
      <c r="Y137" s="62" t="s">
        <v>513</v>
      </c>
      <c r="Z137" s="63">
        <v>13980</v>
      </c>
      <c r="AA137" s="62">
        <f t="shared" ref="AA137:AA144" si="10">DATEDIF(Z137,C137,"Y")</f>
        <v>80</v>
      </c>
      <c r="AB137" s="62" t="s">
        <v>218</v>
      </c>
      <c r="AC137" s="63">
        <v>43270</v>
      </c>
      <c r="AD137" s="62"/>
      <c r="AE137" s="62">
        <v>4</v>
      </c>
      <c r="AF137" s="62">
        <v>1</v>
      </c>
      <c r="AG137" s="62">
        <v>5</v>
      </c>
      <c r="AH137" s="62">
        <v>1</v>
      </c>
      <c r="AI137" s="63"/>
      <c r="AJ137" s="62"/>
      <c r="AK137" s="83" t="s">
        <v>514</v>
      </c>
      <c r="AL137" s="63"/>
      <c r="AM137" s="331">
        <v>2</v>
      </c>
      <c r="AN137" s="331"/>
      <c r="AO137" s="331"/>
      <c r="AP137" s="331">
        <f t="shared" si="9"/>
        <v>0</v>
      </c>
      <c r="AQ137" s="332"/>
      <c r="AR137" s="333"/>
      <c r="AS137" s="332"/>
      <c r="AT137" s="332"/>
      <c r="AU137" s="334"/>
      <c r="AV137" s="372"/>
    </row>
    <row r="138" spans="1:48" s="136" customFormat="1" ht="11.25">
      <c r="A138" s="80">
        <v>2018</v>
      </c>
      <c r="B138" s="78" t="s">
        <v>204</v>
      </c>
      <c r="C138" s="79">
        <v>43281</v>
      </c>
      <c r="D138" s="82" t="s">
        <v>205</v>
      </c>
      <c r="E138" s="80" t="s">
        <v>206</v>
      </c>
      <c r="F138" s="80" t="s">
        <v>207</v>
      </c>
      <c r="G138" s="80" t="s">
        <v>208</v>
      </c>
      <c r="H138" s="80" t="s">
        <v>209</v>
      </c>
      <c r="I138" s="80" t="s">
        <v>210</v>
      </c>
      <c r="J138" s="78" t="s">
        <v>5306</v>
      </c>
      <c r="K138" s="80" t="s">
        <v>211</v>
      </c>
      <c r="L138" s="80" t="s">
        <v>211</v>
      </c>
      <c r="M138" s="80" t="s">
        <v>211</v>
      </c>
      <c r="N138" s="80" t="s">
        <v>211</v>
      </c>
      <c r="O138" s="80" t="s">
        <v>212</v>
      </c>
      <c r="P138" s="80" t="s">
        <v>213</v>
      </c>
      <c r="Q138" s="81" t="s">
        <v>214</v>
      </c>
      <c r="R138" s="80" t="s">
        <v>515</v>
      </c>
      <c r="S138" s="264" t="s">
        <v>1162</v>
      </c>
      <c r="T138" s="264" t="s">
        <v>1412</v>
      </c>
      <c r="U138" s="264" t="s">
        <v>1631</v>
      </c>
      <c r="V138" s="63">
        <v>43265</v>
      </c>
      <c r="W138" s="101">
        <v>8</v>
      </c>
      <c r="X138" s="101">
        <v>1</v>
      </c>
      <c r="Y138" s="62" t="s">
        <v>516</v>
      </c>
      <c r="Z138" s="63">
        <v>10174</v>
      </c>
      <c r="AA138" s="62">
        <f t="shared" si="10"/>
        <v>90</v>
      </c>
      <c r="AB138" s="62" t="s">
        <v>220</v>
      </c>
      <c r="AC138" s="63">
        <v>43265</v>
      </c>
      <c r="AD138" s="62"/>
      <c r="AE138" s="62">
        <v>4</v>
      </c>
      <c r="AF138" s="62">
        <v>1</v>
      </c>
      <c r="AG138" s="62">
        <v>6</v>
      </c>
      <c r="AH138" s="62"/>
      <c r="AI138" s="63"/>
      <c r="AJ138" s="62"/>
      <c r="AK138" s="83"/>
      <c r="AL138" s="63"/>
      <c r="AM138" s="331">
        <v>2</v>
      </c>
      <c r="AN138" s="331"/>
      <c r="AO138" s="331"/>
      <c r="AP138" s="331">
        <f t="shared" si="9"/>
        <v>0</v>
      </c>
      <c r="AQ138" s="332"/>
      <c r="AR138" s="333"/>
      <c r="AS138" s="332"/>
      <c r="AT138" s="332"/>
      <c r="AU138" s="334"/>
      <c r="AV138" s="372"/>
    </row>
    <row r="139" spans="1:48" s="136" customFormat="1" ht="11.25">
      <c r="A139" s="80">
        <v>2018</v>
      </c>
      <c r="B139" s="78" t="s">
        <v>204</v>
      </c>
      <c r="C139" s="79">
        <v>43281</v>
      </c>
      <c r="D139" s="82" t="s">
        <v>205</v>
      </c>
      <c r="E139" s="80" t="s">
        <v>206</v>
      </c>
      <c r="F139" s="80" t="s">
        <v>207</v>
      </c>
      <c r="G139" s="80" t="s">
        <v>208</v>
      </c>
      <c r="H139" s="80" t="s">
        <v>209</v>
      </c>
      <c r="I139" s="80" t="s">
        <v>210</v>
      </c>
      <c r="J139" s="78" t="s">
        <v>5306</v>
      </c>
      <c r="K139" s="80" t="s">
        <v>211</v>
      </c>
      <c r="L139" s="80" t="s">
        <v>211</v>
      </c>
      <c r="M139" s="80" t="s">
        <v>211</v>
      </c>
      <c r="N139" s="80" t="s">
        <v>211</v>
      </c>
      <c r="O139" s="80" t="s">
        <v>212</v>
      </c>
      <c r="P139" s="80" t="s">
        <v>213</v>
      </c>
      <c r="Q139" s="81" t="s">
        <v>214</v>
      </c>
      <c r="R139" s="80" t="s">
        <v>517</v>
      </c>
      <c r="S139" s="264" t="s">
        <v>1163</v>
      </c>
      <c r="T139" s="264" t="s">
        <v>1413</v>
      </c>
      <c r="U139" s="264" t="s">
        <v>1632</v>
      </c>
      <c r="V139" s="63">
        <v>43269</v>
      </c>
      <c r="W139" s="101">
        <v>8</v>
      </c>
      <c r="X139" s="101">
        <v>1</v>
      </c>
      <c r="Y139" s="62" t="s">
        <v>518</v>
      </c>
      <c r="Z139" s="63">
        <v>13838</v>
      </c>
      <c r="AA139" s="62">
        <f t="shared" si="10"/>
        <v>80</v>
      </c>
      <c r="AB139" s="62" t="s">
        <v>220</v>
      </c>
      <c r="AC139" s="63">
        <v>43278</v>
      </c>
      <c r="AD139" s="62"/>
      <c r="AE139" s="62">
        <v>4</v>
      </c>
      <c r="AF139" s="62">
        <v>2</v>
      </c>
      <c r="AG139" s="62">
        <v>6</v>
      </c>
      <c r="AH139" s="62"/>
      <c r="AI139" s="63"/>
      <c r="AJ139" s="62"/>
      <c r="AK139" s="83"/>
      <c r="AL139" s="63"/>
      <c r="AM139" s="331">
        <v>2</v>
      </c>
      <c r="AN139" s="331"/>
      <c r="AO139" s="331"/>
      <c r="AP139" s="331">
        <f t="shared" si="9"/>
        <v>0</v>
      </c>
      <c r="AQ139" s="332"/>
      <c r="AR139" s="333"/>
      <c r="AS139" s="332"/>
      <c r="AT139" s="332"/>
      <c r="AU139" s="334"/>
      <c r="AV139" s="372"/>
    </row>
    <row r="140" spans="1:48" s="136" customFormat="1" ht="11.25">
      <c r="A140" s="80">
        <v>2018</v>
      </c>
      <c r="B140" s="78" t="s">
        <v>204</v>
      </c>
      <c r="C140" s="79">
        <v>43281</v>
      </c>
      <c r="D140" s="82" t="s">
        <v>205</v>
      </c>
      <c r="E140" s="80" t="s">
        <v>206</v>
      </c>
      <c r="F140" s="80" t="s">
        <v>207</v>
      </c>
      <c r="G140" s="80" t="s">
        <v>208</v>
      </c>
      <c r="H140" s="80" t="s">
        <v>209</v>
      </c>
      <c r="I140" s="80" t="s">
        <v>210</v>
      </c>
      <c r="J140" s="78" t="s">
        <v>5306</v>
      </c>
      <c r="K140" s="80" t="s">
        <v>211</v>
      </c>
      <c r="L140" s="80" t="s">
        <v>211</v>
      </c>
      <c r="M140" s="80" t="s">
        <v>211</v>
      </c>
      <c r="N140" s="80" t="s">
        <v>211</v>
      </c>
      <c r="O140" s="80" t="s">
        <v>212</v>
      </c>
      <c r="P140" s="80" t="s">
        <v>213</v>
      </c>
      <c r="Q140" s="81" t="s">
        <v>214</v>
      </c>
      <c r="R140" s="80" t="s">
        <v>519</v>
      </c>
      <c r="S140" s="264" t="s">
        <v>1054</v>
      </c>
      <c r="T140" s="264" t="s">
        <v>1414</v>
      </c>
      <c r="U140" s="264" t="s">
        <v>1386</v>
      </c>
      <c r="V140" s="63">
        <v>43270</v>
      </c>
      <c r="W140" s="101">
        <v>8</v>
      </c>
      <c r="X140" s="101">
        <v>1</v>
      </c>
      <c r="Y140" s="62" t="s">
        <v>520</v>
      </c>
      <c r="Z140" s="63">
        <v>15684</v>
      </c>
      <c r="AA140" s="62">
        <f t="shared" si="10"/>
        <v>75</v>
      </c>
      <c r="AB140" s="62" t="s">
        <v>218</v>
      </c>
      <c r="AC140" s="63">
        <v>43270</v>
      </c>
      <c r="AD140" s="62"/>
      <c r="AE140" s="62">
        <v>4</v>
      </c>
      <c r="AF140" s="62">
        <v>1</v>
      </c>
      <c r="AG140" s="62">
        <v>5</v>
      </c>
      <c r="AH140" s="62">
        <v>1</v>
      </c>
      <c r="AI140" s="63">
        <v>43278</v>
      </c>
      <c r="AJ140" s="62"/>
      <c r="AK140" s="83" t="s">
        <v>521</v>
      </c>
      <c r="AL140" s="63"/>
      <c r="AM140" s="331">
        <v>2</v>
      </c>
      <c r="AN140" s="331"/>
      <c r="AO140" s="331"/>
      <c r="AP140" s="331">
        <f t="shared" si="9"/>
        <v>0</v>
      </c>
      <c r="AQ140" s="332"/>
      <c r="AR140" s="333"/>
      <c r="AS140" s="332"/>
      <c r="AT140" s="332"/>
      <c r="AU140" s="334"/>
      <c r="AV140" s="372"/>
    </row>
    <row r="141" spans="1:48" s="136" customFormat="1" ht="11.25">
      <c r="A141" s="80">
        <v>2018</v>
      </c>
      <c r="B141" s="78" t="s">
        <v>204</v>
      </c>
      <c r="C141" s="79">
        <v>43281</v>
      </c>
      <c r="D141" s="82" t="s">
        <v>205</v>
      </c>
      <c r="E141" s="80" t="s">
        <v>206</v>
      </c>
      <c r="F141" s="80" t="s">
        <v>207</v>
      </c>
      <c r="G141" s="80" t="s">
        <v>208</v>
      </c>
      <c r="H141" s="80" t="s">
        <v>209</v>
      </c>
      <c r="I141" s="80" t="s">
        <v>210</v>
      </c>
      <c r="J141" s="78" t="s">
        <v>5306</v>
      </c>
      <c r="K141" s="80" t="s">
        <v>211</v>
      </c>
      <c r="L141" s="80" t="s">
        <v>211</v>
      </c>
      <c r="M141" s="80" t="s">
        <v>211</v>
      </c>
      <c r="N141" s="80" t="s">
        <v>211</v>
      </c>
      <c r="O141" s="80" t="s">
        <v>212</v>
      </c>
      <c r="P141" s="80" t="s">
        <v>213</v>
      </c>
      <c r="Q141" s="81" t="s">
        <v>214</v>
      </c>
      <c r="R141" s="80" t="s">
        <v>522</v>
      </c>
      <c r="S141" s="264" t="s">
        <v>1164</v>
      </c>
      <c r="T141" s="264" t="s">
        <v>1415</v>
      </c>
      <c r="U141" s="264" t="s">
        <v>1633</v>
      </c>
      <c r="V141" s="63">
        <v>43271</v>
      </c>
      <c r="W141" s="101">
        <v>8</v>
      </c>
      <c r="X141" s="101">
        <v>1</v>
      </c>
      <c r="Y141" s="62" t="s">
        <v>523</v>
      </c>
      <c r="Z141" s="63">
        <v>19118</v>
      </c>
      <c r="AA141" s="62">
        <f t="shared" si="10"/>
        <v>66</v>
      </c>
      <c r="AB141" s="62" t="s">
        <v>220</v>
      </c>
      <c r="AC141" s="63">
        <v>43279</v>
      </c>
      <c r="AD141" s="62"/>
      <c r="AE141" s="62">
        <v>4</v>
      </c>
      <c r="AF141" s="62">
        <v>1</v>
      </c>
      <c r="AG141" s="62">
        <v>6</v>
      </c>
      <c r="AH141" s="62"/>
      <c r="AI141" s="63"/>
      <c r="AJ141" s="62"/>
      <c r="AK141" s="83"/>
      <c r="AL141" s="63"/>
      <c r="AM141" s="331">
        <v>2</v>
      </c>
      <c r="AN141" s="331"/>
      <c r="AO141" s="331"/>
      <c r="AP141" s="331">
        <f t="shared" si="9"/>
        <v>0</v>
      </c>
      <c r="AQ141" s="332"/>
      <c r="AR141" s="333"/>
      <c r="AS141" s="332"/>
      <c r="AT141" s="332"/>
      <c r="AU141" s="334"/>
      <c r="AV141" s="372"/>
    </row>
    <row r="142" spans="1:48" s="136" customFormat="1" ht="11.25">
      <c r="A142" s="80">
        <v>2018</v>
      </c>
      <c r="B142" s="78" t="s">
        <v>204</v>
      </c>
      <c r="C142" s="79">
        <v>43281</v>
      </c>
      <c r="D142" s="82" t="s">
        <v>205</v>
      </c>
      <c r="E142" s="80" t="s">
        <v>206</v>
      </c>
      <c r="F142" s="80" t="s">
        <v>207</v>
      </c>
      <c r="G142" s="80" t="s">
        <v>208</v>
      </c>
      <c r="H142" s="80" t="s">
        <v>209</v>
      </c>
      <c r="I142" s="80" t="s">
        <v>210</v>
      </c>
      <c r="J142" s="78" t="s">
        <v>5306</v>
      </c>
      <c r="K142" s="80" t="s">
        <v>211</v>
      </c>
      <c r="L142" s="80" t="s">
        <v>211</v>
      </c>
      <c r="M142" s="80" t="s">
        <v>211</v>
      </c>
      <c r="N142" s="80" t="s">
        <v>211</v>
      </c>
      <c r="O142" s="80" t="s">
        <v>212</v>
      </c>
      <c r="P142" s="80" t="s">
        <v>213</v>
      </c>
      <c r="Q142" s="81" t="s">
        <v>214</v>
      </c>
      <c r="R142" s="80" t="s">
        <v>524</v>
      </c>
      <c r="S142" s="264" t="s">
        <v>1165</v>
      </c>
      <c r="T142" s="264" t="s">
        <v>930</v>
      </c>
      <c r="U142" s="264" t="s">
        <v>1634</v>
      </c>
      <c r="V142" s="63">
        <v>43271</v>
      </c>
      <c r="W142" s="101">
        <v>8</v>
      </c>
      <c r="X142" s="101">
        <v>1</v>
      </c>
      <c r="Y142" s="62" t="s">
        <v>525</v>
      </c>
      <c r="Z142" s="63">
        <v>16524</v>
      </c>
      <c r="AA142" s="62">
        <f t="shared" si="10"/>
        <v>73</v>
      </c>
      <c r="AB142" s="62" t="s">
        <v>220</v>
      </c>
      <c r="AC142" s="63">
        <v>43271</v>
      </c>
      <c r="AD142" s="62"/>
      <c r="AE142" s="62">
        <v>4</v>
      </c>
      <c r="AF142" s="62">
        <v>2</v>
      </c>
      <c r="AG142" s="62">
        <v>6</v>
      </c>
      <c r="AH142" s="62"/>
      <c r="AI142" s="63"/>
      <c r="AJ142" s="62"/>
      <c r="AK142" s="83"/>
      <c r="AL142" s="63"/>
      <c r="AM142" s="331">
        <v>2</v>
      </c>
      <c r="AN142" s="331"/>
      <c r="AO142" s="331"/>
      <c r="AP142" s="331">
        <f t="shared" si="9"/>
        <v>0</v>
      </c>
      <c r="AQ142" s="332"/>
      <c r="AR142" s="333"/>
      <c r="AS142" s="332"/>
      <c r="AT142" s="332"/>
      <c r="AU142" s="334"/>
      <c r="AV142" s="372"/>
    </row>
    <row r="143" spans="1:48" s="136" customFormat="1" ht="11.25">
      <c r="A143" s="80">
        <v>2018</v>
      </c>
      <c r="B143" s="78" t="s">
        <v>204</v>
      </c>
      <c r="C143" s="79">
        <v>43281</v>
      </c>
      <c r="D143" s="82" t="s">
        <v>205</v>
      </c>
      <c r="E143" s="80" t="s">
        <v>206</v>
      </c>
      <c r="F143" s="80" t="s">
        <v>207</v>
      </c>
      <c r="G143" s="80" t="s">
        <v>208</v>
      </c>
      <c r="H143" s="80" t="s">
        <v>209</v>
      </c>
      <c r="I143" s="80" t="s">
        <v>210</v>
      </c>
      <c r="J143" s="78" t="s">
        <v>5306</v>
      </c>
      <c r="K143" s="80" t="s">
        <v>211</v>
      </c>
      <c r="L143" s="80" t="s">
        <v>211</v>
      </c>
      <c r="M143" s="80" t="s">
        <v>211</v>
      </c>
      <c r="N143" s="80" t="s">
        <v>211</v>
      </c>
      <c r="O143" s="80" t="s">
        <v>212</v>
      </c>
      <c r="P143" s="80" t="s">
        <v>213</v>
      </c>
      <c r="Q143" s="81" t="s">
        <v>214</v>
      </c>
      <c r="R143" s="80" t="s">
        <v>526</v>
      </c>
      <c r="S143" s="264" t="s">
        <v>1166</v>
      </c>
      <c r="T143" s="264" t="s">
        <v>1368</v>
      </c>
      <c r="U143" s="264" t="s">
        <v>1635</v>
      </c>
      <c r="V143" s="63">
        <v>43271</v>
      </c>
      <c r="W143" s="101">
        <v>8</v>
      </c>
      <c r="X143" s="101">
        <v>1</v>
      </c>
      <c r="Y143" s="62" t="s">
        <v>527</v>
      </c>
      <c r="Z143" s="63">
        <v>13257</v>
      </c>
      <c r="AA143" s="62">
        <f t="shared" si="10"/>
        <v>82</v>
      </c>
      <c r="AB143" s="62" t="s">
        <v>218</v>
      </c>
      <c r="AC143" s="63">
        <v>43271</v>
      </c>
      <c r="AD143" s="62"/>
      <c r="AE143" s="62">
        <v>4</v>
      </c>
      <c r="AF143" s="62">
        <v>2</v>
      </c>
      <c r="AG143" s="62">
        <v>6</v>
      </c>
      <c r="AH143" s="62"/>
      <c r="AI143" s="63"/>
      <c r="AJ143" s="62"/>
      <c r="AK143" s="83"/>
      <c r="AL143" s="63"/>
      <c r="AM143" s="331">
        <v>2</v>
      </c>
      <c r="AN143" s="331"/>
      <c r="AO143" s="331"/>
      <c r="AP143" s="331">
        <f t="shared" si="9"/>
        <v>0</v>
      </c>
      <c r="AQ143" s="332"/>
      <c r="AR143" s="333"/>
      <c r="AS143" s="332"/>
      <c r="AT143" s="332"/>
      <c r="AU143" s="334"/>
      <c r="AV143" s="372"/>
    </row>
    <row r="144" spans="1:48" s="136" customFormat="1" ht="11.25">
      <c r="A144" s="80">
        <v>2018</v>
      </c>
      <c r="B144" s="78" t="s">
        <v>204</v>
      </c>
      <c r="C144" s="79">
        <v>43281</v>
      </c>
      <c r="D144" s="82" t="s">
        <v>205</v>
      </c>
      <c r="E144" s="80" t="s">
        <v>206</v>
      </c>
      <c r="F144" s="80" t="s">
        <v>207</v>
      </c>
      <c r="G144" s="80" t="s">
        <v>208</v>
      </c>
      <c r="H144" s="80" t="s">
        <v>209</v>
      </c>
      <c r="I144" s="80" t="s">
        <v>210</v>
      </c>
      <c r="J144" s="78" t="s">
        <v>5306</v>
      </c>
      <c r="K144" s="80" t="s">
        <v>211</v>
      </c>
      <c r="L144" s="80" t="s">
        <v>211</v>
      </c>
      <c r="M144" s="80" t="s">
        <v>211</v>
      </c>
      <c r="N144" s="80" t="s">
        <v>211</v>
      </c>
      <c r="O144" s="80" t="s">
        <v>212</v>
      </c>
      <c r="P144" s="80" t="s">
        <v>213</v>
      </c>
      <c r="Q144" s="81" t="s">
        <v>214</v>
      </c>
      <c r="R144" s="80" t="s">
        <v>528</v>
      </c>
      <c r="S144" s="264" t="s">
        <v>1167</v>
      </c>
      <c r="T144" s="264" t="s">
        <v>1416</v>
      </c>
      <c r="U144" s="264" t="s">
        <v>1636</v>
      </c>
      <c r="V144" s="63">
        <v>43273</v>
      </c>
      <c r="W144" s="101">
        <v>8</v>
      </c>
      <c r="X144" s="101">
        <v>1</v>
      </c>
      <c r="Y144" s="62" t="s">
        <v>529</v>
      </c>
      <c r="Z144" s="63">
        <v>12062</v>
      </c>
      <c r="AA144" s="62">
        <f t="shared" si="10"/>
        <v>85</v>
      </c>
      <c r="AB144" s="62" t="s">
        <v>218</v>
      </c>
      <c r="AC144" s="63">
        <v>43273</v>
      </c>
      <c r="AD144" s="62"/>
      <c r="AE144" s="62">
        <v>4</v>
      </c>
      <c r="AF144" s="62">
        <v>2</v>
      </c>
      <c r="AG144" s="62">
        <v>1</v>
      </c>
      <c r="AH144" s="62"/>
      <c r="AI144" s="63"/>
      <c r="AJ144" s="62"/>
      <c r="AK144" s="83"/>
      <c r="AL144" s="63"/>
      <c r="AM144" s="331">
        <v>2</v>
      </c>
      <c r="AN144" s="331"/>
      <c r="AO144" s="331"/>
      <c r="AP144" s="331">
        <f t="shared" si="9"/>
        <v>0</v>
      </c>
      <c r="AQ144" s="332"/>
      <c r="AR144" s="333"/>
      <c r="AS144" s="332"/>
      <c r="AT144" s="332"/>
      <c r="AU144" s="334"/>
      <c r="AV144" s="372"/>
    </row>
    <row r="145" spans="1:49" s="136" customFormat="1" ht="11.25">
      <c r="A145" s="80">
        <v>2018</v>
      </c>
      <c r="B145" s="78" t="s">
        <v>204</v>
      </c>
      <c r="C145" s="79">
        <v>43281</v>
      </c>
      <c r="D145" s="82" t="s">
        <v>205</v>
      </c>
      <c r="E145" s="80" t="s">
        <v>206</v>
      </c>
      <c r="F145" s="80" t="s">
        <v>207</v>
      </c>
      <c r="G145" s="80" t="s">
        <v>208</v>
      </c>
      <c r="H145" s="80" t="s">
        <v>209</v>
      </c>
      <c r="I145" s="80" t="s">
        <v>210</v>
      </c>
      <c r="J145" s="78" t="s">
        <v>5306</v>
      </c>
      <c r="K145" s="80" t="s">
        <v>211</v>
      </c>
      <c r="L145" s="80" t="s">
        <v>211</v>
      </c>
      <c r="M145" s="80" t="s">
        <v>211</v>
      </c>
      <c r="N145" s="80" t="s">
        <v>211</v>
      </c>
      <c r="O145" s="80" t="s">
        <v>212</v>
      </c>
      <c r="P145" s="80" t="s">
        <v>213</v>
      </c>
      <c r="Q145" s="81" t="s">
        <v>214</v>
      </c>
      <c r="R145" s="80" t="s">
        <v>530</v>
      </c>
      <c r="S145" s="264" t="s">
        <v>1168</v>
      </c>
      <c r="T145" s="264" t="s">
        <v>219</v>
      </c>
      <c r="U145" s="264" t="s">
        <v>219</v>
      </c>
      <c r="V145" s="63">
        <v>43276</v>
      </c>
      <c r="W145" s="101">
        <v>8</v>
      </c>
      <c r="X145" s="101">
        <v>5</v>
      </c>
      <c r="Y145" s="62" t="s">
        <v>219</v>
      </c>
      <c r="Z145" s="67" t="s">
        <v>219</v>
      </c>
      <c r="AA145" s="62">
        <v>70</v>
      </c>
      <c r="AB145" s="62" t="s">
        <v>220</v>
      </c>
      <c r="AC145" s="63">
        <v>43276</v>
      </c>
      <c r="AD145" s="62"/>
      <c r="AE145" s="101">
        <v>1</v>
      </c>
      <c r="AF145" s="62">
        <v>1</v>
      </c>
      <c r="AG145" s="62">
        <v>6</v>
      </c>
      <c r="AH145" s="62"/>
      <c r="AI145" s="63"/>
      <c r="AJ145" s="62"/>
      <c r="AK145" s="83"/>
      <c r="AL145" s="63"/>
      <c r="AM145" s="331">
        <v>1</v>
      </c>
      <c r="AN145" s="331"/>
      <c r="AO145" s="331"/>
      <c r="AP145" s="331">
        <f t="shared" si="9"/>
        <v>1</v>
      </c>
      <c r="AQ145" s="332"/>
      <c r="AR145" s="333"/>
      <c r="AS145" s="332"/>
      <c r="AT145" s="332"/>
      <c r="AU145" s="334"/>
      <c r="AV145" s="372"/>
    </row>
    <row r="146" spans="1:49" s="136" customFormat="1" ht="11.25">
      <c r="A146" s="80">
        <v>2018</v>
      </c>
      <c r="B146" s="78" t="s">
        <v>204</v>
      </c>
      <c r="C146" s="79">
        <v>43281</v>
      </c>
      <c r="D146" s="82" t="s">
        <v>205</v>
      </c>
      <c r="E146" s="80" t="s">
        <v>206</v>
      </c>
      <c r="F146" s="80" t="s">
        <v>207</v>
      </c>
      <c r="G146" s="80" t="s">
        <v>208</v>
      </c>
      <c r="H146" s="80" t="s">
        <v>209</v>
      </c>
      <c r="I146" s="80" t="s">
        <v>210</v>
      </c>
      <c r="J146" s="78" t="s">
        <v>5306</v>
      </c>
      <c r="K146" s="80" t="s">
        <v>211</v>
      </c>
      <c r="L146" s="80" t="s">
        <v>211</v>
      </c>
      <c r="M146" s="80" t="s">
        <v>211</v>
      </c>
      <c r="N146" s="80" t="s">
        <v>211</v>
      </c>
      <c r="O146" s="80" t="s">
        <v>212</v>
      </c>
      <c r="P146" s="80" t="s">
        <v>213</v>
      </c>
      <c r="Q146" s="81" t="s">
        <v>214</v>
      </c>
      <c r="R146" s="80" t="s">
        <v>531</v>
      </c>
      <c r="S146" s="264" t="s">
        <v>1169</v>
      </c>
      <c r="T146" s="264" t="s">
        <v>918</v>
      </c>
      <c r="U146" s="264" t="s">
        <v>1637</v>
      </c>
      <c r="V146" s="63">
        <v>43276</v>
      </c>
      <c r="W146" s="101">
        <v>8</v>
      </c>
      <c r="X146" s="101">
        <v>1</v>
      </c>
      <c r="Y146" s="62" t="s">
        <v>532</v>
      </c>
      <c r="Z146" s="63">
        <v>20995</v>
      </c>
      <c r="AA146" s="62">
        <f>DATEDIF(Z146,C146,"Y")</f>
        <v>61</v>
      </c>
      <c r="AB146" s="62" t="s">
        <v>218</v>
      </c>
      <c r="AC146" s="63">
        <v>43276</v>
      </c>
      <c r="AD146" s="62"/>
      <c r="AE146" s="62">
        <v>4</v>
      </c>
      <c r="AF146" s="62">
        <v>2</v>
      </c>
      <c r="AG146" s="62">
        <v>6</v>
      </c>
      <c r="AH146" s="62"/>
      <c r="AI146" s="63"/>
      <c r="AJ146" s="62"/>
      <c r="AK146" s="83"/>
      <c r="AL146" s="63"/>
      <c r="AM146" s="331">
        <v>2</v>
      </c>
      <c r="AN146" s="331"/>
      <c r="AO146" s="331"/>
      <c r="AP146" s="331">
        <f t="shared" si="9"/>
        <v>0</v>
      </c>
      <c r="AQ146" s="332"/>
      <c r="AR146" s="333"/>
      <c r="AS146" s="332"/>
      <c r="AT146" s="332"/>
      <c r="AU146" s="334"/>
      <c r="AV146" s="372"/>
    </row>
    <row r="147" spans="1:49" s="136" customFormat="1" ht="11.25">
      <c r="A147" s="80">
        <v>2018</v>
      </c>
      <c r="B147" s="78" t="s">
        <v>204</v>
      </c>
      <c r="C147" s="79">
        <v>43281</v>
      </c>
      <c r="D147" s="82" t="s">
        <v>205</v>
      </c>
      <c r="E147" s="80" t="s">
        <v>206</v>
      </c>
      <c r="F147" s="80" t="s">
        <v>207</v>
      </c>
      <c r="G147" s="80" t="s">
        <v>208</v>
      </c>
      <c r="H147" s="80" t="s">
        <v>209</v>
      </c>
      <c r="I147" s="80" t="s">
        <v>210</v>
      </c>
      <c r="J147" s="78" t="s">
        <v>5306</v>
      </c>
      <c r="K147" s="80" t="s">
        <v>211</v>
      </c>
      <c r="L147" s="80" t="s">
        <v>211</v>
      </c>
      <c r="M147" s="80" t="s">
        <v>211</v>
      </c>
      <c r="N147" s="80" t="s">
        <v>211</v>
      </c>
      <c r="O147" s="80" t="s">
        <v>212</v>
      </c>
      <c r="P147" s="80" t="s">
        <v>213</v>
      </c>
      <c r="Q147" s="81" t="s">
        <v>214</v>
      </c>
      <c r="R147" s="80" t="s">
        <v>533</v>
      </c>
      <c r="S147" s="264" t="s">
        <v>1170</v>
      </c>
      <c r="T147" s="264" t="s">
        <v>923</v>
      </c>
      <c r="U147" s="264" t="s">
        <v>1638</v>
      </c>
      <c r="V147" s="63">
        <v>43276</v>
      </c>
      <c r="W147" s="101">
        <v>8</v>
      </c>
      <c r="X147" s="101">
        <v>1</v>
      </c>
      <c r="Y147" s="62" t="s">
        <v>534</v>
      </c>
      <c r="Z147" s="63">
        <v>16342</v>
      </c>
      <c r="AA147" s="62">
        <f>DATEDIF(Z147,C147,"Y")</f>
        <v>73</v>
      </c>
      <c r="AB147" s="62" t="s">
        <v>220</v>
      </c>
      <c r="AC147" s="63">
        <v>43276</v>
      </c>
      <c r="AD147" s="62"/>
      <c r="AE147" s="62">
        <v>4</v>
      </c>
      <c r="AF147" s="62">
        <v>2</v>
      </c>
      <c r="AG147" s="62">
        <v>6</v>
      </c>
      <c r="AH147" s="62"/>
      <c r="AI147" s="63"/>
      <c r="AJ147" s="62"/>
      <c r="AK147" s="83"/>
      <c r="AL147" s="63"/>
      <c r="AM147" s="331">
        <v>2</v>
      </c>
      <c r="AN147" s="331"/>
      <c r="AO147" s="331"/>
      <c r="AP147" s="331">
        <f t="shared" si="9"/>
        <v>0</v>
      </c>
      <c r="AQ147" s="332"/>
      <c r="AR147" s="333"/>
      <c r="AS147" s="332"/>
      <c r="AT147" s="332"/>
      <c r="AU147" s="334"/>
      <c r="AV147" s="372"/>
    </row>
    <row r="148" spans="1:49" s="136" customFormat="1" ht="11.25">
      <c r="A148" s="80">
        <v>2018</v>
      </c>
      <c r="B148" s="78" t="s">
        <v>204</v>
      </c>
      <c r="C148" s="79">
        <v>43281</v>
      </c>
      <c r="D148" s="82" t="s">
        <v>205</v>
      </c>
      <c r="E148" s="80" t="s">
        <v>206</v>
      </c>
      <c r="F148" s="80" t="s">
        <v>207</v>
      </c>
      <c r="G148" s="80" t="s">
        <v>208</v>
      </c>
      <c r="H148" s="80" t="s">
        <v>209</v>
      </c>
      <c r="I148" s="80" t="s">
        <v>210</v>
      </c>
      <c r="J148" s="78" t="s">
        <v>5306</v>
      </c>
      <c r="K148" s="80" t="s">
        <v>211</v>
      </c>
      <c r="L148" s="80" t="s">
        <v>211</v>
      </c>
      <c r="M148" s="80" t="s">
        <v>211</v>
      </c>
      <c r="N148" s="80" t="s">
        <v>211</v>
      </c>
      <c r="O148" s="80" t="s">
        <v>212</v>
      </c>
      <c r="P148" s="80" t="s">
        <v>213</v>
      </c>
      <c r="Q148" s="81" t="s">
        <v>214</v>
      </c>
      <c r="R148" s="80" t="s">
        <v>535</v>
      </c>
      <c r="S148" s="264" t="s">
        <v>1171</v>
      </c>
      <c r="T148" s="264" t="s">
        <v>1417</v>
      </c>
      <c r="U148" s="264" t="s">
        <v>1639</v>
      </c>
      <c r="V148" s="63">
        <v>43277</v>
      </c>
      <c r="W148" s="101">
        <v>8</v>
      </c>
      <c r="X148" s="101">
        <v>1</v>
      </c>
      <c r="Y148" s="62" t="s">
        <v>536</v>
      </c>
      <c r="Z148" s="63">
        <v>16210</v>
      </c>
      <c r="AA148" s="62">
        <f>DATEDIF(Z148,C148,"Y")</f>
        <v>74</v>
      </c>
      <c r="AB148" s="62" t="s">
        <v>220</v>
      </c>
      <c r="AC148" s="63">
        <v>43277</v>
      </c>
      <c r="AD148" s="62"/>
      <c r="AE148" s="62">
        <v>4</v>
      </c>
      <c r="AF148" s="62">
        <v>2</v>
      </c>
      <c r="AG148" s="62">
        <v>6</v>
      </c>
      <c r="AH148" s="62"/>
      <c r="AI148" s="63"/>
      <c r="AJ148" s="62"/>
      <c r="AK148" s="83"/>
      <c r="AL148" s="63"/>
      <c r="AM148" s="331">
        <v>2</v>
      </c>
      <c r="AN148" s="331"/>
      <c r="AO148" s="331"/>
      <c r="AP148" s="331">
        <f t="shared" si="9"/>
        <v>0</v>
      </c>
      <c r="AQ148" s="332"/>
      <c r="AR148" s="333"/>
      <c r="AS148" s="332"/>
      <c r="AT148" s="332"/>
      <c r="AU148" s="334"/>
      <c r="AV148" s="372"/>
    </row>
    <row r="149" spans="1:49" s="136" customFormat="1" ht="11.25">
      <c r="A149" s="80">
        <v>2018</v>
      </c>
      <c r="B149" s="78" t="s">
        <v>204</v>
      </c>
      <c r="C149" s="79">
        <v>43281</v>
      </c>
      <c r="D149" s="82" t="s">
        <v>205</v>
      </c>
      <c r="E149" s="80" t="s">
        <v>206</v>
      </c>
      <c r="F149" s="80" t="s">
        <v>207</v>
      </c>
      <c r="G149" s="80" t="s">
        <v>208</v>
      </c>
      <c r="H149" s="80" t="s">
        <v>209</v>
      </c>
      <c r="I149" s="80" t="s">
        <v>210</v>
      </c>
      <c r="J149" s="78" t="s">
        <v>5306</v>
      </c>
      <c r="K149" s="80" t="s">
        <v>211</v>
      </c>
      <c r="L149" s="80" t="s">
        <v>211</v>
      </c>
      <c r="M149" s="80" t="s">
        <v>211</v>
      </c>
      <c r="N149" s="80" t="s">
        <v>211</v>
      </c>
      <c r="O149" s="80" t="s">
        <v>212</v>
      </c>
      <c r="P149" s="80" t="s">
        <v>213</v>
      </c>
      <c r="Q149" s="81" t="s">
        <v>214</v>
      </c>
      <c r="R149" s="80" t="s">
        <v>537</v>
      </c>
      <c r="S149" s="264" t="s">
        <v>1172</v>
      </c>
      <c r="T149" s="264" t="s">
        <v>1418</v>
      </c>
      <c r="U149" s="264" t="s">
        <v>1640</v>
      </c>
      <c r="V149" s="63">
        <v>43279</v>
      </c>
      <c r="W149" s="101">
        <v>8</v>
      </c>
      <c r="X149" s="101">
        <v>1</v>
      </c>
      <c r="Y149" s="62" t="s">
        <v>538</v>
      </c>
      <c r="Z149" s="63">
        <v>20482</v>
      </c>
      <c r="AA149" s="62">
        <f>DATEDIF(Z149,C149,"Y")</f>
        <v>62</v>
      </c>
      <c r="AB149" s="62" t="s">
        <v>218</v>
      </c>
      <c r="AC149" s="63">
        <v>43279</v>
      </c>
      <c r="AD149" s="62"/>
      <c r="AE149" s="62">
        <v>4</v>
      </c>
      <c r="AF149" s="62">
        <v>2</v>
      </c>
      <c r="AG149" s="62">
        <v>6</v>
      </c>
      <c r="AH149" s="62"/>
      <c r="AI149" s="63"/>
      <c r="AJ149" s="62"/>
      <c r="AK149" s="83"/>
      <c r="AL149" s="63"/>
      <c r="AM149" s="331">
        <v>2</v>
      </c>
      <c r="AN149" s="331"/>
      <c r="AO149" s="331"/>
      <c r="AP149" s="331">
        <f t="shared" si="9"/>
        <v>0</v>
      </c>
      <c r="AQ149" s="332"/>
      <c r="AR149" s="333"/>
      <c r="AS149" s="332"/>
      <c r="AT149" s="332"/>
      <c r="AU149" s="334"/>
      <c r="AV149" s="372"/>
    </row>
    <row r="150" spans="1:49" s="136" customFormat="1" ht="11.25">
      <c r="A150" s="80">
        <v>2018</v>
      </c>
      <c r="B150" s="78" t="s">
        <v>204</v>
      </c>
      <c r="C150" s="79">
        <v>43281</v>
      </c>
      <c r="D150" s="82" t="s">
        <v>205</v>
      </c>
      <c r="E150" s="80" t="s">
        <v>206</v>
      </c>
      <c r="F150" s="80" t="s">
        <v>207</v>
      </c>
      <c r="G150" s="80" t="s">
        <v>208</v>
      </c>
      <c r="H150" s="80" t="s">
        <v>209</v>
      </c>
      <c r="I150" s="80" t="s">
        <v>210</v>
      </c>
      <c r="J150" s="78" t="s">
        <v>5306</v>
      </c>
      <c r="K150" s="80" t="s">
        <v>211</v>
      </c>
      <c r="L150" s="80" t="s">
        <v>211</v>
      </c>
      <c r="M150" s="80" t="s">
        <v>211</v>
      </c>
      <c r="N150" s="80" t="s">
        <v>211</v>
      </c>
      <c r="O150" s="80" t="s">
        <v>212</v>
      </c>
      <c r="P150" s="80" t="s">
        <v>213</v>
      </c>
      <c r="Q150" s="81" t="s">
        <v>214</v>
      </c>
      <c r="R150" s="80" t="s">
        <v>539</v>
      </c>
      <c r="S150" s="264" t="s">
        <v>1173</v>
      </c>
      <c r="T150" s="264" t="s">
        <v>1419</v>
      </c>
      <c r="U150" s="264" t="s">
        <v>1641</v>
      </c>
      <c r="V150" s="63">
        <v>43280</v>
      </c>
      <c r="W150" s="101">
        <v>8</v>
      </c>
      <c r="X150" s="101">
        <v>5</v>
      </c>
      <c r="Y150" s="67" t="s">
        <v>219</v>
      </c>
      <c r="Z150" s="67" t="s">
        <v>219</v>
      </c>
      <c r="AA150" s="62">
        <v>70</v>
      </c>
      <c r="AB150" s="62" t="s">
        <v>218</v>
      </c>
      <c r="AC150" s="63">
        <v>43280</v>
      </c>
      <c r="AD150" s="62"/>
      <c r="AE150" s="62">
        <v>3</v>
      </c>
      <c r="AF150" s="62">
        <v>1</v>
      </c>
      <c r="AG150" s="62">
        <v>6</v>
      </c>
      <c r="AH150" s="62"/>
      <c r="AI150" s="63"/>
      <c r="AJ150" s="62"/>
      <c r="AK150" s="83"/>
      <c r="AL150" s="63"/>
      <c r="AM150" s="331">
        <v>1</v>
      </c>
      <c r="AN150" s="331"/>
      <c r="AO150" s="331"/>
      <c r="AP150" s="331">
        <f t="shared" si="9"/>
        <v>1</v>
      </c>
      <c r="AQ150" s="332"/>
      <c r="AR150" s="333"/>
      <c r="AS150" s="332"/>
      <c r="AT150" s="332"/>
      <c r="AU150" s="334"/>
      <c r="AV150" s="372"/>
    </row>
    <row r="151" spans="1:49" s="136" customFormat="1" ht="11.25">
      <c r="A151" s="80">
        <v>2018</v>
      </c>
      <c r="B151" s="78" t="s">
        <v>204</v>
      </c>
      <c r="C151" s="79">
        <v>43281</v>
      </c>
      <c r="D151" s="82" t="s">
        <v>205</v>
      </c>
      <c r="E151" s="80" t="s">
        <v>206</v>
      </c>
      <c r="F151" s="80" t="s">
        <v>207</v>
      </c>
      <c r="G151" s="80" t="s">
        <v>208</v>
      </c>
      <c r="H151" s="80" t="s">
        <v>209</v>
      </c>
      <c r="I151" s="80" t="s">
        <v>210</v>
      </c>
      <c r="J151" s="78" t="s">
        <v>5306</v>
      </c>
      <c r="K151" s="80" t="s">
        <v>211</v>
      </c>
      <c r="L151" s="80" t="s">
        <v>211</v>
      </c>
      <c r="M151" s="80" t="s">
        <v>211</v>
      </c>
      <c r="N151" s="80" t="s">
        <v>211</v>
      </c>
      <c r="O151" s="80" t="s">
        <v>212</v>
      </c>
      <c r="P151" s="80" t="s">
        <v>213</v>
      </c>
      <c r="Q151" s="81" t="s">
        <v>214</v>
      </c>
      <c r="R151" s="80" t="s">
        <v>540</v>
      </c>
      <c r="S151" s="264" t="s">
        <v>1174</v>
      </c>
      <c r="T151" s="264" t="s">
        <v>1420</v>
      </c>
      <c r="U151" s="264" t="s">
        <v>1642</v>
      </c>
      <c r="V151" s="63">
        <v>43280</v>
      </c>
      <c r="W151" s="101">
        <v>8</v>
      </c>
      <c r="X151" s="101">
        <v>1</v>
      </c>
      <c r="Y151" s="62" t="s">
        <v>541</v>
      </c>
      <c r="Z151" s="63">
        <v>17790</v>
      </c>
      <c r="AA151" s="62">
        <f t="shared" ref="AA151:AA168" si="11">DATEDIF(Z151,C151,"Y")</f>
        <v>69</v>
      </c>
      <c r="AB151" s="62" t="s">
        <v>218</v>
      </c>
      <c r="AC151" s="63">
        <v>43280</v>
      </c>
      <c r="AD151" s="62"/>
      <c r="AE151" s="101">
        <v>1</v>
      </c>
      <c r="AF151" s="62">
        <v>1</v>
      </c>
      <c r="AG151" s="62">
        <v>6</v>
      </c>
      <c r="AH151" s="62"/>
      <c r="AI151" s="63"/>
      <c r="AJ151" s="62"/>
      <c r="AK151" s="83"/>
      <c r="AL151" s="63"/>
      <c r="AM151" s="331">
        <v>2</v>
      </c>
      <c r="AN151" s="331"/>
      <c r="AO151" s="331"/>
      <c r="AP151" s="331">
        <f t="shared" si="9"/>
        <v>0</v>
      </c>
      <c r="AQ151" s="332"/>
      <c r="AR151" s="333"/>
      <c r="AS151" s="332"/>
      <c r="AT151" s="332"/>
      <c r="AU151" s="334"/>
      <c r="AV151" s="372"/>
    </row>
    <row r="152" spans="1:49" s="136" customFormat="1" ht="11.25">
      <c r="A152" s="80">
        <v>2018</v>
      </c>
      <c r="B152" s="78" t="s">
        <v>204</v>
      </c>
      <c r="C152" s="79">
        <v>43312</v>
      </c>
      <c r="D152" s="82" t="s">
        <v>205</v>
      </c>
      <c r="E152" s="80" t="s">
        <v>206</v>
      </c>
      <c r="F152" s="80" t="s">
        <v>207</v>
      </c>
      <c r="G152" s="80" t="s">
        <v>208</v>
      </c>
      <c r="H152" s="80" t="s">
        <v>209</v>
      </c>
      <c r="I152" s="80" t="s">
        <v>210</v>
      </c>
      <c r="J152" s="78" t="s">
        <v>5306</v>
      </c>
      <c r="K152" s="80" t="s">
        <v>211</v>
      </c>
      <c r="L152" s="80" t="s">
        <v>211</v>
      </c>
      <c r="M152" s="80" t="s">
        <v>211</v>
      </c>
      <c r="N152" s="80" t="s">
        <v>211</v>
      </c>
      <c r="O152" s="80" t="s">
        <v>212</v>
      </c>
      <c r="P152" s="80" t="s">
        <v>213</v>
      </c>
      <c r="Q152" s="81" t="s">
        <v>214</v>
      </c>
      <c r="R152" s="80" t="s">
        <v>543</v>
      </c>
      <c r="S152" s="264" t="s">
        <v>1175</v>
      </c>
      <c r="T152" s="264" t="s">
        <v>1421</v>
      </c>
      <c r="U152" s="264" t="s">
        <v>1643</v>
      </c>
      <c r="V152" s="63">
        <v>43290</v>
      </c>
      <c r="W152" s="101">
        <v>8</v>
      </c>
      <c r="X152" s="101">
        <v>1</v>
      </c>
      <c r="Y152" s="62">
        <v>30137032</v>
      </c>
      <c r="Z152" s="63">
        <v>16403</v>
      </c>
      <c r="AA152" s="62">
        <f t="shared" si="11"/>
        <v>73</v>
      </c>
      <c r="AB152" s="62" t="s">
        <v>220</v>
      </c>
      <c r="AC152" s="63">
        <v>43290</v>
      </c>
      <c r="AD152" s="62"/>
      <c r="AE152" s="101">
        <v>1</v>
      </c>
      <c r="AF152" s="62">
        <v>1</v>
      </c>
      <c r="AG152" s="62">
        <v>1</v>
      </c>
      <c r="AH152" s="62">
        <v>1</v>
      </c>
      <c r="AI152" s="63">
        <v>43291</v>
      </c>
      <c r="AJ152" s="62"/>
      <c r="AK152" s="83" t="s">
        <v>544</v>
      </c>
      <c r="AL152" s="63">
        <v>43291</v>
      </c>
      <c r="AM152" s="331">
        <v>2</v>
      </c>
      <c r="AN152" s="331"/>
      <c r="AO152" s="331"/>
      <c r="AP152" s="331">
        <f t="shared" si="9"/>
        <v>0</v>
      </c>
      <c r="AQ152" s="332"/>
      <c r="AR152" s="333"/>
      <c r="AS152" s="332"/>
      <c r="AT152" s="332"/>
      <c r="AU152" s="334"/>
      <c r="AV152" s="372"/>
    </row>
    <row r="153" spans="1:49" s="136" customFormat="1" ht="11.25">
      <c r="A153" s="80">
        <v>2018</v>
      </c>
      <c r="B153" s="78" t="s">
        <v>204</v>
      </c>
      <c r="C153" s="79">
        <v>43312</v>
      </c>
      <c r="D153" s="82" t="s">
        <v>205</v>
      </c>
      <c r="E153" s="80" t="s">
        <v>206</v>
      </c>
      <c r="F153" s="80" t="s">
        <v>207</v>
      </c>
      <c r="G153" s="80" t="s">
        <v>208</v>
      </c>
      <c r="H153" s="80" t="s">
        <v>209</v>
      </c>
      <c r="I153" s="80" t="s">
        <v>210</v>
      </c>
      <c r="J153" s="78" t="s">
        <v>5306</v>
      </c>
      <c r="K153" s="80" t="s">
        <v>211</v>
      </c>
      <c r="L153" s="80" t="s">
        <v>211</v>
      </c>
      <c r="M153" s="80" t="s">
        <v>211</v>
      </c>
      <c r="N153" s="80" t="s">
        <v>211</v>
      </c>
      <c r="O153" s="80" t="s">
        <v>212</v>
      </c>
      <c r="P153" s="80" t="s">
        <v>213</v>
      </c>
      <c r="Q153" s="81" t="s">
        <v>214</v>
      </c>
      <c r="R153" s="80" t="s">
        <v>545</v>
      </c>
      <c r="S153" s="264" t="s">
        <v>1176</v>
      </c>
      <c r="T153" s="264" t="s">
        <v>1422</v>
      </c>
      <c r="U153" s="264" t="s">
        <v>1644</v>
      </c>
      <c r="V153" s="63">
        <v>43298</v>
      </c>
      <c r="W153" s="101">
        <v>9</v>
      </c>
      <c r="X153" s="101">
        <v>1</v>
      </c>
      <c r="Y153" s="62" t="s">
        <v>546</v>
      </c>
      <c r="Z153" s="63">
        <v>20683</v>
      </c>
      <c r="AA153" s="62">
        <f t="shared" si="11"/>
        <v>61</v>
      </c>
      <c r="AB153" s="62" t="s">
        <v>218</v>
      </c>
      <c r="AC153" s="63">
        <v>43298</v>
      </c>
      <c r="AD153" s="62"/>
      <c r="AE153" s="62">
        <v>3</v>
      </c>
      <c r="AF153" s="62">
        <v>1</v>
      </c>
      <c r="AG153" s="62">
        <v>3</v>
      </c>
      <c r="AH153" s="62">
        <v>1</v>
      </c>
      <c r="AI153" s="63">
        <v>43301</v>
      </c>
      <c r="AJ153" s="62"/>
      <c r="AK153" s="83" t="s">
        <v>547</v>
      </c>
      <c r="AL153" s="63">
        <v>43301</v>
      </c>
      <c r="AM153" s="331">
        <v>2</v>
      </c>
      <c r="AN153" s="331"/>
      <c r="AO153" s="331"/>
      <c r="AP153" s="331">
        <f t="shared" si="9"/>
        <v>0</v>
      </c>
      <c r="AQ153" s="332"/>
      <c r="AR153" s="333"/>
      <c r="AS153" s="332"/>
      <c r="AT153" s="332"/>
      <c r="AU153" s="333"/>
      <c r="AV153" s="373"/>
    </row>
    <row r="154" spans="1:49" s="136" customFormat="1" ht="11.25">
      <c r="A154" s="80">
        <v>2018</v>
      </c>
      <c r="B154" s="78" t="s">
        <v>204</v>
      </c>
      <c r="C154" s="79">
        <v>43312</v>
      </c>
      <c r="D154" s="82" t="s">
        <v>205</v>
      </c>
      <c r="E154" s="80" t="s">
        <v>206</v>
      </c>
      <c r="F154" s="80" t="s">
        <v>207</v>
      </c>
      <c r="G154" s="80" t="s">
        <v>208</v>
      </c>
      <c r="H154" s="80" t="s">
        <v>209</v>
      </c>
      <c r="I154" s="80" t="s">
        <v>210</v>
      </c>
      <c r="J154" s="78" t="s">
        <v>5306</v>
      </c>
      <c r="K154" s="80" t="s">
        <v>211</v>
      </c>
      <c r="L154" s="80" t="s">
        <v>211</v>
      </c>
      <c r="M154" s="80" t="s">
        <v>211</v>
      </c>
      <c r="N154" s="80" t="s">
        <v>211</v>
      </c>
      <c r="O154" s="80" t="s">
        <v>212</v>
      </c>
      <c r="P154" s="80" t="s">
        <v>213</v>
      </c>
      <c r="Q154" s="81" t="s">
        <v>214</v>
      </c>
      <c r="R154" s="80" t="s">
        <v>548</v>
      </c>
      <c r="S154" s="264" t="s">
        <v>1177</v>
      </c>
      <c r="T154" s="264" t="s">
        <v>1423</v>
      </c>
      <c r="U154" s="264" t="s">
        <v>1645</v>
      </c>
      <c r="V154" s="63">
        <v>43299</v>
      </c>
      <c r="W154" s="101">
        <v>8</v>
      </c>
      <c r="X154" s="101">
        <v>1</v>
      </c>
      <c r="Y154" s="62" t="s">
        <v>549</v>
      </c>
      <c r="Z154" s="63">
        <v>19180</v>
      </c>
      <c r="AA154" s="62">
        <f t="shared" si="11"/>
        <v>66</v>
      </c>
      <c r="AB154" s="62" t="s">
        <v>218</v>
      </c>
      <c r="AC154" s="63">
        <v>43299</v>
      </c>
      <c r="AD154" s="62"/>
      <c r="AE154" s="62">
        <v>3</v>
      </c>
      <c r="AF154" s="62">
        <v>1</v>
      </c>
      <c r="AG154" s="62">
        <v>3</v>
      </c>
      <c r="AH154" s="62">
        <v>1</v>
      </c>
      <c r="AI154" s="63">
        <v>43301</v>
      </c>
      <c r="AJ154" s="62"/>
      <c r="AK154" s="83" t="s">
        <v>296</v>
      </c>
      <c r="AL154" s="63">
        <v>43301</v>
      </c>
      <c r="AM154" s="331">
        <v>2</v>
      </c>
      <c r="AN154" s="331"/>
      <c r="AO154" s="331"/>
      <c r="AP154" s="331">
        <f t="shared" si="9"/>
        <v>0</v>
      </c>
      <c r="AQ154" s="332"/>
      <c r="AR154" s="333"/>
      <c r="AS154" s="332"/>
      <c r="AT154" s="332"/>
      <c r="AU154" s="334"/>
      <c r="AV154" s="372"/>
    </row>
    <row r="155" spans="1:49" s="136" customFormat="1" ht="11.25">
      <c r="A155" s="80">
        <v>2018</v>
      </c>
      <c r="B155" s="78" t="s">
        <v>204</v>
      </c>
      <c r="C155" s="79">
        <v>43312</v>
      </c>
      <c r="D155" s="82" t="s">
        <v>205</v>
      </c>
      <c r="E155" s="80" t="s">
        <v>206</v>
      </c>
      <c r="F155" s="80" t="s">
        <v>207</v>
      </c>
      <c r="G155" s="80" t="s">
        <v>208</v>
      </c>
      <c r="H155" s="80" t="s">
        <v>209</v>
      </c>
      <c r="I155" s="80" t="s">
        <v>210</v>
      </c>
      <c r="J155" s="78" t="s">
        <v>5306</v>
      </c>
      <c r="K155" s="80" t="s">
        <v>211</v>
      </c>
      <c r="L155" s="80" t="s">
        <v>211</v>
      </c>
      <c r="M155" s="80" t="s">
        <v>211</v>
      </c>
      <c r="N155" s="80" t="s">
        <v>211</v>
      </c>
      <c r="O155" s="80" t="s">
        <v>212</v>
      </c>
      <c r="P155" s="80" t="s">
        <v>213</v>
      </c>
      <c r="Q155" s="81" t="s">
        <v>214</v>
      </c>
      <c r="R155" s="80" t="s">
        <v>550</v>
      </c>
      <c r="S155" s="264" t="s">
        <v>1178</v>
      </c>
      <c r="T155" s="264" t="s">
        <v>1424</v>
      </c>
      <c r="U155" s="264" t="s">
        <v>1646</v>
      </c>
      <c r="V155" s="63">
        <v>43305</v>
      </c>
      <c r="W155" s="101">
        <v>9</v>
      </c>
      <c r="X155" s="101">
        <v>1</v>
      </c>
      <c r="Y155" s="62" t="s">
        <v>551</v>
      </c>
      <c r="Z155" s="63">
        <v>14141</v>
      </c>
      <c r="AA155" s="62">
        <f t="shared" si="11"/>
        <v>79</v>
      </c>
      <c r="AB155" s="62" t="s">
        <v>218</v>
      </c>
      <c r="AC155" s="63">
        <v>43305</v>
      </c>
      <c r="AD155" s="62"/>
      <c r="AE155" s="62">
        <v>3</v>
      </c>
      <c r="AF155" s="62">
        <v>1</v>
      </c>
      <c r="AG155" s="62">
        <v>3</v>
      </c>
      <c r="AH155" s="62">
        <v>1</v>
      </c>
      <c r="AI155" s="63">
        <v>43312</v>
      </c>
      <c r="AJ155" s="62"/>
      <c r="AK155" s="83" t="s">
        <v>296</v>
      </c>
      <c r="AL155" s="63">
        <v>43312</v>
      </c>
      <c r="AM155" s="331">
        <v>2</v>
      </c>
      <c r="AN155" s="331"/>
      <c r="AO155" s="331"/>
      <c r="AP155" s="331">
        <f t="shared" si="9"/>
        <v>0</v>
      </c>
      <c r="AQ155" s="332"/>
      <c r="AR155" s="333"/>
      <c r="AS155" s="332"/>
      <c r="AT155" s="332"/>
      <c r="AU155" s="333"/>
      <c r="AV155" s="373"/>
    </row>
    <row r="156" spans="1:49" s="136" customFormat="1" ht="11.25">
      <c r="A156" s="80">
        <v>2018</v>
      </c>
      <c r="B156" s="78" t="s">
        <v>204</v>
      </c>
      <c r="C156" s="79">
        <v>43312</v>
      </c>
      <c r="D156" s="82" t="s">
        <v>205</v>
      </c>
      <c r="E156" s="80" t="s">
        <v>206</v>
      </c>
      <c r="F156" s="80" t="s">
        <v>207</v>
      </c>
      <c r="G156" s="80" t="s">
        <v>208</v>
      </c>
      <c r="H156" s="80" t="s">
        <v>209</v>
      </c>
      <c r="I156" s="80" t="s">
        <v>210</v>
      </c>
      <c r="J156" s="78" t="s">
        <v>5306</v>
      </c>
      <c r="K156" s="80" t="s">
        <v>211</v>
      </c>
      <c r="L156" s="80" t="s">
        <v>211</v>
      </c>
      <c r="M156" s="80" t="s">
        <v>211</v>
      </c>
      <c r="N156" s="80" t="s">
        <v>211</v>
      </c>
      <c r="O156" s="80" t="s">
        <v>212</v>
      </c>
      <c r="P156" s="80" t="s">
        <v>213</v>
      </c>
      <c r="Q156" s="81" t="s">
        <v>214</v>
      </c>
      <c r="R156" s="80" t="s">
        <v>552</v>
      </c>
      <c r="S156" s="264" t="s">
        <v>1179</v>
      </c>
      <c r="T156" s="264" t="s">
        <v>1425</v>
      </c>
      <c r="U156" s="264" t="s">
        <v>1441</v>
      </c>
      <c r="V156" s="63">
        <v>43307</v>
      </c>
      <c r="W156" s="101">
        <v>8</v>
      </c>
      <c r="X156" s="101">
        <v>1</v>
      </c>
      <c r="Y156" s="62" t="s">
        <v>553</v>
      </c>
      <c r="Z156" s="63">
        <v>13138</v>
      </c>
      <c r="AA156" s="62">
        <f t="shared" si="11"/>
        <v>82</v>
      </c>
      <c r="AB156" s="62" t="s">
        <v>218</v>
      </c>
      <c r="AC156" s="63">
        <v>43307</v>
      </c>
      <c r="AD156" s="62"/>
      <c r="AE156" s="62">
        <v>3</v>
      </c>
      <c r="AF156" s="62">
        <v>1</v>
      </c>
      <c r="AG156" s="62">
        <v>3</v>
      </c>
      <c r="AH156" s="62">
        <v>1</v>
      </c>
      <c r="AI156" s="63">
        <v>43363</v>
      </c>
      <c r="AJ156" s="62"/>
      <c r="AK156" s="83" t="s">
        <v>296</v>
      </c>
      <c r="AL156" s="63">
        <v>43363</v>
      </c>
      <c r="AM156" s="331">
        <v>2</v>
      </c>
      <c r="AN156" s="331"/>
      <c r="AO156" s="331"/>
      <c r="AP156" s="331">
        <f t="shared" si="9"/>
        <v>0</v>
      </c>
      <c r="AQ156" s="332"/>
      <c r="AR156" s="333"/>
      <c r="AS156" s="332"/>
      <c r="AT156" s="332"/>
      <c r="AU156" s="334"/>
      <c r="AV156" s="372"/>
    </row>
    <row r="157" spans="1:49" s="346" customFormat="1" ht="11.25">
      <c r="A157" s="340">
        <v>2018</v>
      </c>
      <c r="B157" s="338" t="s">
        <v>204</v>
      </c>
      <c r="C157" s="339">
        <v>43312</v>
      </c>
      <c r="D157" s="348" t="s">
        <v>205</v>
      </c>
      <c r="E157" s="340" t="s">
        <v>206</v>
      </c>
      <c r="F157" s="340" t="s">
        <v>207</v>
      </c>
      <c r="G157" s="340" t="s">
        <v>208</v>
      </c>
      <c r="H157" s="340" t="s">
        <v>209</v>
      </c>
      <c r="I157" s="340" t="s">
        <v>210</v>
      </c>
      <c r="J157" s="338" t="s">
        <v>5306</v>
      </c>
      <c r="K157" s="340" t="s">
        <v>211</v>
      </c>
      <c r="L157" s="340" t="s">
        <v>211</v>
      </c>
      <c r="M157" s="340" t="s">
        <v>211</v>
      </c>
      <c r="N157" s="340" t="s">
        <v>211</v>
      </c>
      <c r="O157" s="340" t="s">
        <v>212</v>
      </c>
      <c r="P157" s="340" t="s">
        <v>213</v>
      </c>
      <c r="Q157" s="347" t="s">
        <v>214</v>
      </c>
      <c r="R157" s="340" t="s">
        <v>554</v>
      </c>
      <c r="S157" s="265" t="s">
        <v>964</v>
      </c>
      <c r="T157" s="265" t="s">
        <v>965</v>
      </c>
      <c r="U157" s="265" t="s">
        <v>966</v>
      </c>
      <c r="V157" s="103">
        <v>43283</v>
      </c>
      <c r="W157" s="101">
        <v>8</v>
      </c>
      <c r="X157" s="101">
        <v>1</v>
      </c>
      <c r="Y157" s="350" t="s">
        <v>228</v>
      </c>
      <c r="Z157" s="103">
        <v>14901</v>
      </c>
      <c r="AA157" s="101">
        <f t="shared" si="11"/>
        <v>77</v>
      </c>
      <c r="AB157" s="101" t="s">
        <v>220</v>
      </c>
      <c r="AC157" s="103">
        <v>43290</v>
      </c>
      <c r="AD157" s="101"/>
      <c r="AE157" s="101">
        <v>4</v>
      </c>
      <c r="AF157" s="101">
        <v>2</v>
      </c>
      <c r="AG157" s="101">
        <v>6</v>
      </c>
      <c r="AH157" s="108">
        <v>1</v>
      </c>
      <c r="AI157" s="351">
        <v>43424</v>
      </c>
      <c r="AJ157" s="108"/>
      <c r="AK157" s="343" t="s">
        <v>230</v>
      </c>
      <c r="AL157" s="103"/>
      <c r="AM157" s="101">
        <v>2</v>
      </c>
      <c r="AN157" s="101"/>
      <c r="AO157" s="101"/>
      <c r="AP157" s="101">
        <f t="shared" si="9"/>
        <v>0</v>
      </c>
      <c r="AQ157" s="109"/>
      <c r="AR157" s="344"/>
      <c r="AS157" s="109"/>
      <c r="AT157" s="109"/>
      <c r="AU157" s="103"/>
      <c r="AV157" s="374"/>
      <c r="AW157" s="346" t="s">
        <v>5645</v>
      </c>
    </row>
    <row r="158" spans="1:49" s="136" customFormat="1" ht="11.25">
      <c r="A158" s="80">
        <v>2018</v>
      </c>
      <c r="B158" s="78" t="s">
        <v>204</v>
      </c>
      <c r="C158" s="79">
        <v>43312</v>
      </c>
      <c r="D158" s="82" t="s">
        <v>205</v>
      </c>
      <c r="E158" s="80" t="s">
        <v>206</v>
      </c>
      <c r="F158" s="80" t="s">
        <v>207</v>
      </c>
      <c r="G158" s="80" t="s">
        <v>208</v>
      </c>
      <c r="H158" s="80" t="s">
        <v>209</v>
      </c>
      <c r="I158" s="80" t="s">
        <v>210</v>
      </c>
      <c r="J158" s="78" t="s">
        <v>5306</v>
      </c>
      <c r="K158" s="80" t="s">
        <v>211</v>
      </c>
      <c r="L158" s="80" t="s">
        <v>211</v>
      </c>
      <c r="M158" s="80" t="s">
        <v>211</v>
      </c>
      <c r="N158" s="80" t="s">
        <v>211</v>
      </c>
      <c r="O158" s="80" t="s">
        <v>212</v>
      </c>
      <c r="P158" s="80" t="s">
        <v>213</v>
      </c>
      <c r="Q158" s="81" t="s">
        <v>214</v>
      </c>
      <c r="R158" s="80" t="s">
        <v>555</v>
      </c>
      <c r="S158" s="264" t="s">
        <v>1180</v>
      </c>
      <c r="T158" s="264" t="s">
        <v>1426</v>
      </c>
      <c r="U158" s="264" t="s">
        <v>1459</v>
      </c>
      <c r="V158" s="63">
        <v>43283</v>
      </c>
      <c r="W158" s="101">
        <v>8</v>
      </c>
      <c r="X158" s="101">
        <v>1</v>
      </c>
      <c r="Y158" s="86" t="s">
        <v>556</v>
      </c>
      <c r="Z158" s="63">
        <v>17474</v>
      </c>
      <c r="AA158" s="62">
        <f t="shared" si="11"/>
        <v>70</v>
      </c>
      <c r="AB158" s="62" t="s">
        <v>218</v>
      </c>
      <c r="AC158" s="63">
        <v>43283</v>
      </c>
      <c r="AD158" s="62"/>
      <c r="AE158" s="62">
        <v>4</v>
      </c>
      <c r="AF158" s="62">
        <v>2</v>
      </c>
      <c r="AG158" s="62">
        <v>6</v>
      </c>
      <c r="AH158" s="62"/>
      <c r="AI158" s="63"/>
      <c r="AJ158" s="62"/>
      <c r="AK158" s="83"/>
      <c r="AL158" s="63"/>
      <c r="AM158" s="331">
        <v>2</v>
      </c>
      <c r="AN158" s="331"/>
      <c r="AO158" s="331"/>
      <c r="AP158" s="331">
        <f t="shared" si="9"/>
        <v>0</v>
      </c>
      <c r="AQ158" s="332"/>
      <c r="AR158" s="333"/>
      <c r="AS158" s="332"/>
      <c r="AT158" s="332"/>
      <c r="AU158" s="334"/>
      <c r="AV158" s="372"/>
    </row>
    <row r="159" spans="1:49" s="136" customFormat="1" ht="11.25">
      <c r="A159" s="80">
        <v>2018</v>
      </c>
      <c r="B159" s="78" t="s">
        <v>204</v>
      </c>
      <c r="C159" s="79">
        <v>43312</v>
      </c>
      <c r="D159" s="82" t="s">
        <v>205</v>
      </c>
      <c r="E159" s="80" t="s">
        <v>206</v>
      </c>
      <c r="F159" s="80" t="s">
        <v>207</v>
      </c>
      <c r="G159" s="80" t="s">
        <v>208</v>
      </c>
      <c r="H159" s="80" t="s">
        <v>209</v>
      </c>
      <c r="I159" s="80" t="s">
        <v>210</v>
      </c>
      <c r="J159" s="78" t="s">
        <v>5306</v>
      </c>
      <c r="K159" s="80" t="s">
        <v>211</v>
      </c>
      <c r="L159" s="80" t="s">
        <v>211</v>
      </c>
      <c r="M159" s="80" t="s">
        <v>211</v>
      </c>
      <c r="N159" s="80" t="s">
        <v>211</v>
      </c>
      <c r="O159" s="80" t="s">
        <v>212</v>
      </c>
      <c r="P159" s="80" t="s">
        <v>213</v>
      </c>
      <c r="Q159" s="81" t="s">
        <v>214</v>
      </c>
      <c r="R159" s="80" t="s">
        <v>557</v>
      </c>
      <c r="S159" s="264" t="s">
        <v>1181</v>
      </c>
      <c r="T159" s="264" t="s">
        <v>1320</v>
      </c>
      <c r="U159" s="264" t="s">
        <v>1647</v>
      </c>
      <c r="V159" s="63">
        <v>43284</v>
      </c>
      <c r="W159" s="101">
        <v>8</v>
      </c>
      <c r="X159" s="101">
        <v>1</v>
      </c>
      <c r="Y159" s="87" t="s">
        <v>558</v>
      </c>
      <c r="Z159" s="63">
        <v>14671</v>
      </c>
      <c r="AA159" s="62">
        <f t="shared" si="11"/>
        <v>78</v>
      </c>
      <c r="AB159" s="62" t="s">
        <v>218</v>
      </c>
      <c r="AC159" s="63">
        <v>43284</v>
      </c>
      <c r="AD159" s="62"/>
      <c r="AE159" s="62">
        <v>4</v>
      </c>
      <c r="AF159" s="62">
        <v>1</v>
      </c>
      <c r="AG159" s="62">
        <v>6</v>
      </c>
      <c r="AH159" s="62"/>
      <c r="AI159" s="63"/>
      <c r="AJ159" s="62"/>
      <c r="AK159" s="83"/>
      <c r="AL159" s="63"/>
      <c r="AM159" s="331">
        <v>2</v>
      </c>
      <c r="AN159" s="331">
        <v>1</v>
      </c>
      <c r="AO159" s="331"/>
      <c r="AP159" s="331">
        <f t="shared" si="9"/>
        <v>1</v>
      </c>
      <c r="AQ159" s="332"/>
      <c r="AR159" s="335">
        <v>43286</v>
      </c>
      <c r="AS159" s="332"/>
      <c r="AT159" s="332"/>
      <c r="AU159" s="334">
        <v>43286</v>
      </c>
      <c r="AV159" s="372"/>
    </row>
    <row r="160" spans="1:49" s="136" customFormat="1" ht="11.25">
      <c r="A160" s="80">
        <v>2018</v>
      </c>
      <c r="B160" s="78" t="s">
        <v>204</v>
      </c>
      <c r="C160" s="79">
        <v>43312</v>
      </c>
      <c r="D160" s="82" t="s">
        <v>205</v>
      </c>
      <c r="E160" s="80" t="s">
        <v>206</v>
      </c>
      <c r="F160" s="80" t="s">
        <v>207</v>
      </c>
      <c r="G160" s="80" t="s">
        <v>208</v>
      </c>
      <c r="H160" s="80" t="s">
        <v>209</v>
      </c>
      <c r="I160" s="80" t="s">
        <v>210</v>
      </c>
      <c r="J160" s="78" t="s">
        <v>5306</v>
      </c>
      <c r="K160" s="80" t="s">
        <v>211</v>
      </c>
      <c r="L160" s="80" t="s">
        <v>211</v>
      </c>
      <c r="M160" s="80" t="s">
        <v>211</v>
      </c>
      <c r="N160" s="80" t="s">
        <v>211</v>
      </c>
      <c r="O160" s="80" t="s">
        <v>212</v>
      </c>
      <c r="P160" s="80" t="s">
        <v>213</v>
      </c>
      <c r="Q160" s="81" t="s">
        <v>214</v>
      </c>
      <c r="R160" s="80" t="s">
        <v>559</v>
      </c>
      <c r="S160" s="264" t="s">
        <v>1182</v>
      </c>
      <c r="T160" s="264" t="s">
        <v>1427</v>
      </c>
      <c r="U160" s="264" t="s">
        <v>1606</v>
      </c>
      <c r="V160" s="63">
        <v>43285</v>
      </c>
      <c r="W160" s="101">
        <v>8</v>
      </c>
      <c r="X160" s="101">
        <v>3</v>
      </c>
      <c r="Y160" s="62" t="s">
        <v>560</v>
      </c>
      <c r="Z160" s="63">
        <v>11408</v>
      </c>
      <c r="AA160" s="62">
        <f t="shared" si="11"/>
        <v>87</v>
      </c>
      <c r="AB160" s="62" t="s">
        <v>220</v>
      </c>
      <c r="AC160" s="63">
        <v>43287</v>
      </c>
      <c r="AD160" s="62"/>
      <c r="AE160" s="62">
        <v>4</v>
      </c>
      <c r="AF160" s="62">
        <v>2</v>
      </c>
      <c r="AG160" s="62">
        <v>6</v>
      </c>
      <c r="AH160" s="62"/>
      <c r="AI160" s="63"/>
      <c r="AJ160" s="62"/>
      <c r="AK160" s="83"/>
      <c r="AL160" s="63"/>
      <c r="AM160" s="331">
        <v>2</v>
      </c>
      <c r="AN160" s="331"/>
      <c r="AO160" s="331"/>
      <c r="AP160" s="331">
        <f t="shared" si="9"/>
        <v>0</v>
      </c>
      <c r="AQ160" s="332"/>
      <c r="AR160" s="333"/>
      <c r="AS160" s="332"/>
      <c r="AT160" s="332"/>
      <c r="AU160" s="334"/>
      <c r="AV160" s="372"/>
    </row>
    <row r="161" spans="1:48" s="136" customFormat="1" ht="11.25">
      <c r="A161" s="80">
        <v>2018</v>
      </c>
      <c r="B161" s="78" t="s">
        <v>204</v>
      </c>
      <c r="C161" s="79">
        <v>43312</v>
      </c>
      <c r="D161" s="82" t="s">
        <v>205</v>
      </c>
      <c r="E161" s="80" t="s">
        <v>206</v>
      </c>
      <c r="F161" s="80" t="s">
        <v>207</v>
      </c>
      <c r="G161" s="80" t="s">
        <v>208</v>
      </c>
      <c r="H161" s="80" t="s">
        <v>209</v>
      </c>
      <c r="I161" s="80" t="s">
        <v>210</v>
      </c>
      <c r="J161" s="78" t="s">
        <v>5306</v>
      </c>
      <c r="K161" s="80" t="s">
        <v>211</v>
      </c>
      <c r="L161" s="80" t="s">
        <v>211</v>
      </c>
      <c r="M161" s="80" t="s">
        <v>211</v>
      </c>
      <c r="N161" s="80" t="s">
        <v>211</v>
      </c>
      <c r="O161" s="80" t="s">
        <v>212</v>
      </c>
      <c r="P161" s="80" t="s">
        <v>213</v>
      </c>
      <c r="Q161" s="81" t="s">
        <v>214</v>
      </c>
      <c r="R161" s="80" t="s">
        <v>561</v>
      </c>
      <c r="S161" s="264" t="s">
        <v>1183</v>
      </c>
      <c r="T161" s="264" t="s">
        <v>1428</v>
      </c>
      <c r="U161" s="264" t="s">
        <v>1431</v>
      </c>
      <c r="V161" s="63">
        <v>43285</v>
      </c>
      <c r="W161" s="101">
        <v>8</v>
      </c>
      <c r="X161" s="101">
        <v>1</v>
      </c>
      <c r="Y161" s="62">
        <v>15600425</v>
      </c>
      <c r="Z161" s="63">
        <v>11483</v>
      </c>
      <c r="AA161" s="62">
        <f t="shared" si="11"/>
        <v>87</v>
      </c>
      <c r="AB161" s="62" t="s">
        <v>218</v>
      </c>
      <c r="AC161" s="63">
        <v>43285</v>
      </c>
      <c r="AD161" s="62"/>
      <c r="AE161" s="62">
        <v>4</v>
      </c>
      <c r="AF161" s="62">
        <v>1</v>
      </c>
      <c r="AG161" s="62">
        <v>6</v>
      </c>
      <c r="AH161" s="62"/>
      <c r="AI161" s="63"/>
      <c r="AJ161" s="62"/>
      <c r="AK161" s="83"/>
      <c r="AL161" s="63"/>
      <c r="AM161" s="331">
        <v>2</v>
      </c>
      <c r="AN161" s="331"/>
      <c r="AO161" s="331"/>
      <c r="AP161" s="331">
        <f t="shared" si="9"/>
        <v>0</v>
      </c>
      <c r="AQ161" s="332"/>
      <c r="AR161" s="333"/>
      <c r="AS161" s="332"/>
      <c r="AT161" s="332"/>
      <c r="AU161" s="334"/>
      <c r="AV161" s="372"/>
    </row>
    <row r="162" spans="1:48" s="136" customFormat="1" ht="11.25">
      <c r="A162" s="80">
        <v>2018</v>
      </c>
      <c r="B162" s="78" t="s">
        <v>204</v>
      </c>
      <c r="C162" s="79">
        <v>43312</v>
      </c>
      <c r="D162" s="82" t="s">
        <v>205</v>
      </c>
      <c r="E162" s="80" t="s">
        <v>206</v>
      </c>
      <c r="F162" s="80" t="s">
        <v>207</v>
      </c>
      <c r="G162" s="80" t="s">
        <v>208</v>
      </c>
      <c r="H162" s="80" t="s">
        <v>209</v>
      </c>
      <c r="I162" s="80" t="s">
        <v>210</v>
      </c>
      <c r="J162" s="78" t="s">
        <v>5306</v>
      </c>
      <c r="K162" s="80" t="s">
        <v>211</v>
      </c>
      <c r="L162" s="80" t="s">
        <v>211</v>
      </c>
      <c r="M162" s="80" t="s">
        <v>211</v>
      </c>
      <c r="N162" s="80" t="s">
        <v>211</v>
      </c>
      <c r="O162" s="80" t="s">
        <v>212</v>
      </c>
      <c r="P162" s="80" t="s">
        <v>213</v>
      </c>
      <c r="Q162" s="81" t="s">
        <v>214</v>
      </c>
      <c r="R162" s="80" t="s">
        <v>562</v>
      </c>
      <c r="S162" s="264" t="s">
        <v>1184</v>
      </c>
      <c r="T162" s="264" t="s">
        <v>1429</v>
      </c>
      <c r="U162" s="264" t="s">
        <v>1648</v>
      </c>
      <c r="V162" s="63">
        <v>43287</v>
      </c>
      <c r="W162" s="101">
        <v>9</v>
      </c>
      <c r="X162" s="101">
        <v>1</v>
      </c>
      <c r="Y162" s="62" t="s">
        <v>563</v>
      </c>
      <c r="Z162" s="63">
        <v>15844</v>
      </c>
      <c r="AA162" s="62">
        <f t="shared" si="11"/>
        <v>75</v>
      </c>
      <c r="AB162" s="62" t="s">
        <v>218</v>
      </c>
      <c r="AC162" s="63">
        <v>43287</v>
      </c>
      <c r="AD162" s="62"/>
      <c r="AE162" s="62">
        <v>4</v>
      </c>
      <c r="AF162" s="62">
        <v>1</v>
      </c>
      <c r="AG162" s="62">
        <v>6</v>
      </c>
      <c r="AH162" s="62"/>
      <c r="AI162" s="63"/>
      <c r="AJ162" s="62"/>
      <c r="AK162" s="83"/>
      <c r="AL162" s="63"/>
      <c r="AM162" s="331">
        <v>2</v>
      </c>
      <c r="AN162" s="331"/>
      <c r="AO162" s="331"/>
      <c r="AP162" s="331">
        <f t="shared" si="9"/>
        <v>0</v>
      </c>
      <c r="AQ162" s="332"/>
      <c r="AR162" s="333"/>
      <c r="AS162" s="332"/>
      <c r="AT162" s="332"/>
      <c r="AU162" s="333"/>
      <c r="AV162" s="373"/>
    </row>
    <row r="163" spans="1:48" s="136" customFormat="1" ht="11.25">
      <c r="A163" s="80">
        <v>2018</v>
      </c>
      <c r="B163" s="78" t="s">
        <v>204</v>
      </c>
      <c r="C163" s="79">
        <v>43312</v>
      </c>
      <c r="D163" s="82" t="s">
        <v>205</v>
      </c>
      <c r="E163" s="80" t="s">
        <v>206</v>
      </c>
      <c r="F163" s="80" t="s">
        <v>207</v>
      </c>
      <c r="G163" s="80" t="s">
        <v>208</v>
      </c>
      <c r="H163" s="80" t="s">
        <v>209</v>
      </c>
      <c r="I163" s="80" t="s">
        <v>210</v>
      </c>
      <c r="J163" s="78" t="s">
        <v>5306</v>
      </c>
      <c r="K163" s="80" t="s">
        <v>211</v>
      </c>
      <c r="L163" s="80" t="s">
        <v>211</v>
      </c>
      <c r="M163" s="80" t="s">
        <v>211</v>
      </c>
      <c r="N163" s="80" t="s">
        <v>211</v>
      </c>
      <c r="O163" s="80" t="s">
        <v>212</v>
      </c>
      <c r="P163" s="80" t="s">
        <v>213</v>
      </c>
      <c r="Q163" s="81" t="s">
        <v>214</v>
      </c>
      <c r="R163" s="80" t="s">
        <v>564</v>
      </c>
      <c r="S163" s="264" t="s">
        <v>1185</v>
      </c>
      <c r="T163" s="264" t="s">
        <v>1430</v>
      </c>
      <c r="U163" s="264" t="s">
        <v>1649</v>
      </c>
      <c r="V163" s="63">
        <v>43289</v>
      </c>
      <c r="W163" s="101">
        <v>8</v>
      </c>
      <c r="X163" s="101">
        <v>1</v>
      </c>
      <c r="Y163" s="62">
        <v>25677214</v>
      </c>
      <c r="Z163" s="63">
        <v>18877</v>
      </c>
      <c r="AA163" s="62">
        <f t="shared" si="11"/>
        <v>66</v>
      </c>
      <c r="AB163" s="62" t="s">
        <v>220</v>
      </c>
      <c r="AC163" s="63">
        <v>43283</v>
      </c>
      <c r="AD163" s="62"/>
      <c r="AE163" s="101">
        <v>1</v>
      </c>
      <c r="AF163" s="62">
        <v>1</v>
      </c>
      <c r="AG163" s="62">
        <v>6</v>
      </c>
      <c r="AH163" s="62"/>
      <c r="AI163" s="63"/>
      <c r="AJ163" s="62"/>
      <c r="AK163" s="83"/>
      <c r="AL163" s="63"/>
      <c r="AM163" s="331">
        <v>2</v>
      </c>
      <c r="AN163" s="331"/>
      <c r="AO163" s="331"/>
      <c r="AP163" s="331">
        <f t="shared" si="9"/>
        <v>0</v>
      </c>
      <c r="AQ163" s="332"/>
      <c r="AR163" s="333"/>
      <c r="AS163" s="332"/>
      <c r="AT163" s="332"/>
      <c r="AU163" s="334"/>
      <c r="AV163" s="372"/>
    </row>
    <row r="164" spans="1:48" s="136" customFormat="1" ht="11.25">
      <c r="A164" s="80">
        <v>2018</v>
      </c>
      <c r="B164" s="78" t="s">
        <v>204</v>
      </c>
      <c r="C164" s="79">
        <v>43312</v>
      </c>
      <c r="D164" s="82" t="s">
        <v>205</v>
      </c>
      <c r="E164" s="80" t="s">
        <v>206</v>
      </c>
      <c r="F164" s="80" t="s">
        <v>207</v>
      </c>
      <c r="G164" s="80" t="s">
        <v>208</v>
      </c>
      <c r="H164" s="80" t="s">
        <v>209</v>
      </c>
      <c r="I164" s="80" t="s">
        <v>210</v>
      </c>
      <c r="J164" s="78" t="s">
        <v>5306</v>
      </c>
      <c r="K164" s="80" t="s">
        <v>211</v>
      </c>
      <c r="L164" s="80" t="s">
        <v>211</v>
      </c>
      <c r="M164" s="80" t="s">
        <v>211</v>
      </c>
      <c r="N164" s="80" t="s">
        <v>211</v>
      </c>
      <c r="O164" s="80" t="s">
        <v>212</v>
      </c>
      <c r="P164" s="80" t="s">
        <v>213</v>
      </c>
      <c r="Q164" s="81" t="s">
        <v>214</v>
      </c>
      <c r="R164" s="80" t="s">
        <v>565</v>
      </c>
      <c r="S164" s="264" t="s">
        <v>1186</v>
      </c>
      <c r="T164" s="264" t="s">
        <v>1431</v>
      </c>
      <c r="U164" s="264" t="s">
        <v>1650</v>
      </c>
      <c r="V164" s="63">
        <v>43290</v>
      </c>
      <c r="W164" s="101">
        <v>9</v>
      </c>
      <c r="X164" s="101">
        <v>1</v>
      </c>
      <c r="Y164" s="62" t="s">
        <v>566</v>
      </c>
      <c r="Z164" s="63">
        <v>11104</v>
      </c>
      <c r="AA164" s="62">
        <f t="shared" si="11"/>
        <v>88</v>
      </c>
      <c r="AB164" s="62" t="s">
        <v>218</v>
      </c>
      <c r="AC164" s="63">
        <v>43290</v>
      </c>
      <c r="AD164" s="62"/>
      <c r="AE164" s="62">
        <v>4</v>
      </c>
      <c r="AF164" s="62">
        <v>1</v>
      </c>
      <c r="AG164" s="62">
        <v>6</v>
      </c>
      <c r="AH164" s="62"/>
      <c r="AI164" s="63"/>
      <c r="AJ164" s="62"/>
      <c r="AK164" s="83"/>
      <c r="AL164" s="63"/>
      <c r="AM164" s="331">
        <v>2</v>
      </c>
      <c r="AN164" s="331"/>
      <c r="AO164" s="331"/>
      <c r="AP164" s="331">
        <f t="shared" si="9"/>
        <v>0</v>
      </c>
      <c r="AQ164" s="332"/>
      <c r="AR164" s="333"/>
      <c r="AS164" s="332"/>
      <c r="AT164" s="332"/>
      <c r="AU164" s="333"/>
      <c r="AV164" s="373"/>
    </row>
    <row r="165" spans="1:48" s="136" customFormat="1" ht="11.25">
      <c r="A165" s="80">
        <v>2018</v>
      </c>
      <c r="B165" s="78" t="s">
        <v>204</v>
      </c>
      <c r="C165" s="79">
        <v>43312</v>
      </c>
      <c r="D165" s="82" t="s">
        <v>205</v>
      </c>
      <c r="E165" s="80" t="s">
        <v>206</v>
      </c>
      <c r="F165" s="80" t="s">
        <v>207</v>
      </c>
      <c r="G165" s="80" t="s">
        <v>208</v>
      </c>
      <c r="H165" s="80" t="s">
        <v>209</v>
      </c>
      <c r="I165" s="80" t="s">
        <v>210</v>
      </c>
      <c r="J165" s="78" t="s">
        <v>5306</v>
      </c>
      <c r="K165" s="80" t="s">
        <v>211</v>
      </c>
      <c r="L165" s="80" t="s">
        <v>211</v>
      </c>
      <c r="M165" s="80" t="s">
        <v>211</v>
      </c>
      <c r="N165" s="80" t="s">
        <v>211</v>
      </c>
      <c r="O165" s="80" t="s">
        <v>212</v>
      </c>
      <c r="P165" s="80" t="s">
        <v>213</v>
      </c>
      <c r="Q165" s="81" t="s">
        <v>214</v>
      </c>
      <c r="R165" s="80" t="s">
        <v>567</v>
      </c>
      <c r="S165" s="264" t="s">
        <v>1187</v>
      </c>
      <c r="T165" s="264" t="s">
        <v>1320</v>
      </c>
      <c r="U165" s="264" t="s">
        <v>965</v>
      </c>
      <c r="V165" s="63">
        <v>43292</v>
      </c>
      <c r="W165" s="101">
        <v>8</v>
      </c>
      <c r="X165" s="101">
        <v>1</v>
      </c>
      <c r="Y165" s="62" t="s">
        <v>568</v>
      </c>
      <c r="Z165" s="63">
        <v>18711</v>
      </c>
      <c r="AA165" s="62">
        <f t="shared" si="11"/>
        <v>67</v>
      </c>
      <c r="AB165" s="62" t="s">
        <v>218</v>
      </c>
      <c r="AC165" s="63">
        <v>43292</v>
      </c>
      <c r="AD165" s="62"/>
      <c r="AE165" s="62">
        <v>4</v>
      </c>
      <c r="AF165" s="62">
        <v>1</v>
      </c>
      <c r="AG165" s="62">
        <v>5</v>
      </c>
      <c r="AH165" s="62">
        <v>1</v>
      </c>
      <c r="AI165" s="63">
        <v>43293</v>
      </c>
      <c r="AJ165" s="62"/>
      <c r="AK165" s="83"/>
      <c r="AL165" s="63"/>
      <c r="AM165" s="331">
        <v>2</v>
      </c>
      <c r="AN165" s="331"/>
      <c r="AO165" s="331"/>
      <c r="AP165" s="331">
        <f t="shared" si="9"/>
        <v>0</v>
      </c>
      <c r="AQ165" s="332"/>
      <c r="AR165" s="333"/>
      <c r="AS165" s="332"/>
      <c r="AT165" s="332"/>
      <c r="AU165" s="334"/>
      <c r="AV165" s="372"/>
    </row>
    <row r="166" spans="1:48" s="136" customFormat="1" ht="11.25">
      <c r="A166" s="80">
        <v>2018</v>
      </c>
      <c r="B166" s="78" t="s">
        <v>204</v>
      </c>
      <c r="C166" s="79">
        <v>43312</v>
      </c>
      <c r="D166" s="82" t="s">
        <v>205</v>
      </c>
      <c r="E166" s="80" t="s">
        <v>206</v>
      </c>
      <c r="F166" s="80" t="s">
        <v>207</v>
      </c>
      <c r="G166" s="80" t="s">
        <v>208</v>
      </c>
      <c r="H166" s="80" t="s">
        <v>209</v>
      </c>
      <c r="I166" s="80" t="s">
        <v>210</v>
      </c>
      <c r="J166" s="78" t="s">
        <v>5306</v>
      </c>
      <c r="K166" s="80" t="s">
        <v>211</v>
      </c>
      <c r="L166" s="80" t="s">
        <v>211</v>
      </c>
      <c r="M166" s="80" t="s">
        <v>211</v>
      </c>
      <c r="N166" s="80" t="s">
        <v>211</v>
      </c>
      <c r="O166" s="80" t="s">
        <v>212</v>
      </c>
      <c r="P166" s="80" t="s">
        <v>213</v>
      </c>
      <c r="Q166" s="81" t="s">
        <v>214</v>
      </c>
      <c r="R166" s="80" t="s">
        <v>569</v>
      </c>
      <c r="S166" s="264" t="s">
        <v>1188</v>
      </c>
      <c r="T166" s="264" t="s">
        <v>1432</v>
      </c>
      <c r="U166" s="264" t="s">
        <v>1651</v>
      </c>
      <c r="V166" s="63">
        <v>43293</v>
      </c>
      <c r="W166" s="101">
        <v>8</v>
      </c>
      <c r="X166" s="101">
        <v>1</v>
      </c>
      <c r="Y166" s="62" t="s">
        <v>570</v>
      </c>
      <c r="Z166" s="63">
        <v>13930</v>
      </c>
      <c r="AA166" s="62">
        <f t="shared" si="11"/>
        <v>80</v>
      </c>
      <c r="AB166" s="62" t="s">
        <v>218</v>
      </c>
      <c r="AC166" s="63">
        <v>43293</v>
      </c>
      <c r="AD166" s="62"/>
      <c r="AE166" s="62">
        <v>4</v>
      </c>
      <c r="AF166" s="62">
        <v>1</v>
      </c>
      <c r="AG166" s="62">
        <v>5</v>
      </c>
      <c r="AH166" s="62"/>
      <c r="AI166" s="63"/>
      <c r="AJ166" s="62"/>
      <c r="AK166" s="83"/>
      <c r="AL166" s="63"/>
      <c r="AM166" s="331">
        <v>2</v>
      </c>
      <c r="AN166" s="331"/>
      <c r="AO166" s="331"/>
      <c r="AP166" s="331">
        <f t="shared" si="9"/>
        <v>0</v>
      </c>
      <c r="AQ166" s="332"/>
      <c r="AR166" s="333"/>
      <c r="AS166" s="332"/>
      <c r="AT166" s="332"/>
      <c r="AU166" s="334"/>
      <c r="AV166" s="372"/>
    </row>
    <row r="167" spans="1:48" s="136" customFormat="1" ht="11.25">
      <c r="A167" s="80">
        <v>2018</v>
      </c>
      <c r="B167" s="78" t="s">
        <v>204</v>
      </c>
      <c r="C167" s="79">
        <v>43312</v>
      </c>
      <c r="D167" s="82" t="s">
        <v>205</v>
      </c>
      <c r="E167" s="80" t="s">
        <v>206</v>
      </c>
      <c r="F167" s="80" t="s">
        <v>207</v>
      </c>
      <c r="G167" s="80" t="s">
        <v>208</v>
      </c>
      <c r="H167" s="80" t="s">
        <v>209</v>
      </c>
      <c r="I167" s="80" t="s">
        <v>210</v>
      </c>
      <c r="J167" s="78" t="s">
        <v>5306</v>
      </c>
      <c r="K167" s="80" t="s">
        <v>211</v>
      </c>
      <c r="L167" s="80" t="s">
        <v>211</v>
      </c>
      <c r="M167" s="80" t="s">
        <v>211</v>
      </c>
      <c r="N167" s="80" t="s">
        <v>211</v>
      </c>
      <c r="O167" s="80" t="s">
        <v>212</v>
      </c>
      <c r="P167" s="80" t="s">
        <v>213</v>
      </c>
      <c r="Q167" s="81" t="s">
        <v>214</v>
      </c>
      <c r="R167" s="80" t="s">
        <v>571</v>
      </c>
      <c r="S167" s="264" t="s">
        <v>1189</v>
      </c>
      <c r="T167" s="264" t="s">
        <v>1433</v>
      </c>
      <c r="U167" s="264" t="s">
        <v>1652</v>
      </c>
      <c r="V167" s="63">
        <v>43293</v>
      </c>
      <c r="W167" s="101">
        <v>11</v>
      </c>
      <c r="X167" s="101">
        <v>1</v>
      </c>
      <c r="Y167" s="62" t="s">
        <v>572</v>
      </c>
      <c r="Z167" s="63">
        <v>9958</v>
      </c>
      <c r="AA167" s="62">
        <f t="shared" si="11"/>
        <v>91</v>
      </c>
      <c r="AB167" s="62" t="s">
        <v>220</v>
      </c>
      <c r="AC167" s="63">
        <v>43293</v>
      </c>
      <c r="AD167" s="62"/>
      <c r="AE167" s="62">
        <v>4</v>
      </c>
      <c r="AF167" s="62">
        <v>1</v>
      </c>
      <c r="AG167" s="62">
        <v>6</v>
      </c>
      <c r="AH167" s="62"/>
      <c r="AI167" s="63"/>
      <c r="AJ167" s="62"/>
      <c r="AK167" s="83"/>
      <c r="AL167" s="63"/>
      <c r="AM167" s="331">
        <v>2</v>
      </c>
      <c r="AN167" s="331"/>
      <c r="AO167" s="331"/>
      <c r="AP167" s="331">
        <f t="shared" si="9"/>
        <v>0</v>
      </c>
      <c r="AQ167" s="332"/>
      <c r="AR167" s="333"/>
      <c r="AS167" s="332"/>
      <c r="AT167" s="332"/>
      <c r="AU167" s="333"/>
      <c r="AV167" s="373"/>
    </row>
    <row r="168" spans="1:48" s="136" customFormat="1" ht="11.25">
      <c r="A168" s="80">
        <v>2018</v>
      </c>
      <c r="B168" s="78" t="s">
        <v>204</v>
      </c>
      <c r="C168" s="79">
        <v>43312</v>
      </c>
      <c r="D168" s="82" t="s">
        <v>205</v>
      </c>
      <c r="E168" s="80" t="s">
        <v>206</v>
      </c>
      <c r="F168" s="80" t="s">
        <v>207</v>
      </c>
      <c r="G168" s="80" t="s">
        <v>208</v>
      </c>
      <c r="H168" s="80" t="s">
        <v>209</v>
      </c>
      <c r="I168" s="80" t="s">
        <v>210</v>
      </c>
      <c r="J168" s="78" t="s">
        <v>5306</v>
      </c>
      <c r="K168" s="80" t="s">
        <v>211</v>
      </c>
      <c r="L168" s="80" t="s">
        <v>211</v>
      </c>
      <c r="M168" s="80" t="s">
        <v>211</v>
      </c>
      <c r="N168" s="80" t="s">
        <v>211</v>
      </c>
      <c r="O168" s="80" t="s">
        <v>212</v>
      </c>
      <c r="P168" s="80" t="s">
        <v>213</v>
      </c>
      <c r="Q168" s="81" t="s">
        <v>214</v>
      </c>
      <c r="R168" s="80" t="s">
        <v>573</v>
      </c>
      <c r="S168" s="264" t="s">
        <v>1190</v>
      </c>
      <c r="T168" s="264" t="s">
        <v>1434</v>
      </c>
      <c r="U168" s="264" t="s">
        <v>1525</v>
      </c>
      <c r="V168" s="63">
        <v>43293</v>
      </c>
      <c r="W168" s="101">
        <v>8</v>
      </c>
      <c r="X168" s="101">
        <v>1</v>
      </c>
      <c r="Y168" s="62">
        <v>27058078</v>
      </c>
      <c r="Z168" s="63">
        <v>9647</v>
      </c>
      <c r="AA168" s="62">
        <f t="shared" si="11"/>
        <v>92</v>
      </c>
      <c r="AB168" s="62" t="s">
        <v>220</v>
      </c>
      <c r="AC168" s="63">
        <v>43293</v>
      </c>
      <c r="AD168" s="62"/>
      <c r="AE168" s="101">
        <v>1</v>
      </c>
      <c r="AF168" s="62">
        <v>1</v>
      </c>
      <c r="AG168" s="62">
        <v>6</v>
      </c>
      <c r="AH168" s="62"/>
      <c r="AI168" s="63"/>
      <c r="AJ168" s="62"/>
      <c r="AK168" s="83"/>
      <c r="AL168" s="63"/>
      <c r="AM168" s="331">
        <v>2</v>
      </c>
      <c r="AN168" s="331"/>
      <c r="AO168" s="331"/>
      <c r="AP168" s="331">
        <f t="shared" si="9"/>
        <v>0</v>
      </c>
      <c r="AQ168" s="332"/>
      <c r="AR168" s="333"/>
      <c r="AS168" s="332"/>
      <c r="AT168" s="332"/>
      <c r="AU168" s="334"/>
      <c r="AV168" s="372"/>
    </row>
    <row r="169" spans="1:48" s="136" customFormat="1" ht="11.25">
      <c r="A169" s="80">
        <v>2018</v>
      </c>
      <c r="B169" s="78" t="s">
        <v>204</v>
      </c>
      <c r="C169" s="79">
        <v>43312</v>
      </c>
      <c r="D169" s="82" t="s">
        <v>205</v>
      </c>
      <c r="E169" s="80" t="s">
        <v>206</v>
      </c>
      <c r="F169" s="80" t="s">
        <v>207</v>
      </c>
      <c r="G169" s="80" t="s">
        <v>208</v>
      </c>
      <c r="H169" s="80" t="s">
        <v>209</v>
      </c>
      <c r="I169" s="80" t="s">
        <v>210</v>
      </c>
      <c r="J169" s="78" t="s">
        <v>5306</v>
      </c>
      <c r="K169" s="80" t="s">
        <v>211</v>
      </c>
      <c r="L169" s="80" t="s">
        <v>211</v>
      </c>
      <c r="M169" s="80" t="s">
        <v>211</v>
      </c>
      <c r="N169" s="80" t="s">
        <v>211</v>
      </c>
      <c r="O169" s="80" t="s">
        <v>212</v>
      </c>
      <c r="P169" s="80" t="s">
        <v>213</v>
      </c>
      <c r="Q169" s="81" t="s">
        <v>214</v>
      </c>
      <c r="R169" s="80" t="s">
        <v>574</v>
      </c>
      <c r="S169" s="264" t="s">
        <v>1191</v>
      </c>
      <c r="T169" s="264" t="s">
        <v>1320</v>
      </c>
      <c r="U169" s="264" t="s">
        <v>1602</v>
      </c>
      <c r="V169" s="63">
        <v>43294</v>
      </c>
      <c r="W169" s="101">
        <v>8</v>
      </c>
      <c r="X169" s="101">
        <v>5</v>
      </c>
      <c r="Y169" s="62" t="s">
        <v>219</v>
      </c>
      <c r="Z169" s="67" t="s">
        <v>219</v>
      </c>
      <c r="AA169" s="62">
        <v>75</v>
      </c>
      <c r="AB169" s="62" t="s">
        <v>220</v>
      </c>
      <c r="AC169" s="63">
        <v>43292</v>
      </c>
      <c r="AD169" s="62"/>
      <c r="AE169" s="101">
        <v>1</v>
      </c>
      <c r="AF169" s="62">
        <v>1</v>
      </c>
      <c r="AG169" s="62">
        <v>6</v>
      </c>
      <c r="AH169" s="62"/>
      <c r="AI169" s="63"/>
      <c r="AJ169" s="62"/>
      <c r="AK169" s="83"/>
      <c r="AL169" s="63"/>
      <c r="AM169" s="331">
        <v>1</v>
      </c>
      <c r="AN169" s="331"/>
      <c r="AO169" s="331"/>
      <c r="AP169" s="331">
        <f t="shared" si="9"/>
        <v>1</v>
      </c>
      <c r="AQ169" s="332"/>
      <c r="AR169" s="333"/>
      <c r="AS169" s="332"/>
      <c r="AT169" s="332"/>
      <c r="AU169" s="334"/>
      <c r="AV169" s="372"/>
    </row>
    <row r="170" spans="1:48" s="136" customFormat="1" ht="11.25">
      <c r="A170" s="80">
        <v>2018</v>
      </c>
      <c r="B170" s="78" t="s">
        <v>204</v>
      </c>
      <c r="C170" s="79">
        <v>43312</v>
      </c>
      <c r="D170" s="82" t="s">
        <v>205</v>
      </c>
      <c r="E170" s="80" t="s">
        <v>206</v>
      </c>
      <c r="F170" s="80" t="s">
        <v>207</v>
      </c>
      <c r="G170" s="80" t="s">
        <v>208</v>
      </c>
      <c r="H170" s="80" t="s">
        <v>209</v>
      </c>
      <c r="I170" s="80" t="s">
        <v>210</v>
      </c>
      <c r="J170" s="78" t="s">
        <v>5306</v>
      </c>
      <c r="K170" s="80" t="s">
        <v>211</v>
      </c>
      <c r="L170" s="80" t="s">
        <v>211</v>
      </c>
      <c r="M170" s="80" t="s">
        <v>211</v>
      </c>
      <c r="N170" s="80" t="s">
        <v>211</v>
      </c>
      <c r="O170" s="80" t="s">
        <v>212</v>
      </c>
      <c r="P170" s="80" t="s">
        <v>213</v>
      </c>
      <c r="Q170" s="81" t="s">
        <v>214</v>
      </c>
      <c r="R170" s="80" t="s">
        <v>575</v>
      </c>
      <c r="S170" s="264" t="s">
        <v>1192</v>
      </c>
      <c r="T170" s="264" t="s">
        <v>1435</v>
      </c>
      <c r="U170" s="264" t="s">
        <v>1317</v>
      </c>
      <c r="V170" s="63">
        <v>43296</v>
      </c>
      <c r="W170" s="101">
        <v>8</v>
      </c>
      <c r="X170" s="101">
        <v>1</v>
      </c>
      <c r="Y170" s="62" t="s">
        <v>576</v>
      </c>
      <c r="Z170" s="63">
        <v>18149</v>
      </c>
      <c r="AA170" s="62">
        <f t="shared" ref="AA170:AA184" si="12">DATEDIF(Z170,C170,"Y")</f>
        <v>68</v>
      </c>
      <c r="AB170" s="62" t="s">
        <v>218</v>
      </c>
      <c r="AC170" s="63">
        <v>43297</v>
      </c>
      <c r="AD170" s="62"/>
      <c r="AE170" s="62">
        <v>4</v>
      </c>
      <c r="AF170" s="62">
        <v>1</v>
      </c>
      <c r="AG170" s="62">
        <v>5</v>
      </c>
      <c r="AH170" s="62">
        <v>1</v>
      </c>
      <c r="AI170" s="63">
        <v>43311</v>
      </c>
      <c r="AJ170" s="62"/>
      <c r="AK170" s="83" t="s">
        <v>577</v>
      </c>
      <c r="AL170" s="63"/>
      <c r="AM170" s="331">
        <v>2</v>
      </c>
      <c r="AN170" s="331"/>
      <c r="AO170" s="331"/>
      <c r="AP170" s="331">
        <f t="shared" si="9"/>
        <v>0</v>
      </c>
      <c r="AQ170" s="332"/>
      <c r="AR170" s="333"/>
      <c r="AS170" s="332"/>
      <c r="AT170" s="332"/>
      <c r="AU170" s="334"/>
      <c r="AV170" s="372"/>
    </row>
    <row r="171" spans="1:48" s="136" customFormat="1" ht="11.25">
      <c r="A171" s="80">
        <v>2018</v>
      </c>
      <c r="B171" s="78" t="s">
        <v>204</v>
      </c>
      <c r="C171" s="79">
        <v>43312</v>
      </c>
      <c r="D171" s="82" t="s">
        <v>205</v>
      </c>
      <c r="E171" s="80" t="s">
        <v>206</v>
      </c>
      <c r="F171" s="80" t="s">
        <v>207</v>
      </c>
      <c r="G171" s="80" t="s">
        <v>208</v>
      </c>
      <c r="H171" s="80" t="s">
        <v>209</v>
      </c>
      <c r="I171" s="80" t="s">
        <v>210</v>
      </c>
      <c r="J171" s="78" t="s">
        <v>5306</v>
      </c>
      <c r="K171" s="80" t="s">
        <v>211</v>
      </c>
      <c r="L171" s="80" t="s">
        <v>211</v>
      </c>
      <c r="M171" s="80" t="s">
        <v>211</v>
      </c>
      <c r="N171" s="80" t="s">
        <v>211</v>
      </c>
      <c r="O171" s="80" t="s">
        <v>212</v>
      </c>
      <c r="P171" s="80" t="s">
        <v>213</v>
      </c>
      <c r="Q171" s="81" t="s">
        <v>214</v>
      </c>
      <c r="R171" s="80" t="s">
        <v>578</v>
      </c>
      <c r="S171" s="264" t="s">
        <v>1193</v>
      </c>
      <c r="T171" s="264" t="s">
        <v>1436</v>
      </c>
      <c r="U171" s="264" t="s">
        <v>1653</v>
      </c>
      <c r="V171" s="63">
        <v>43297</v>
      </c>
      <c r="W171" s="101">
        <v>8</v>
      </c>
      <c r="X171" s="101">
        <v>1</v>
      </c>
      <c r="Y171" s="62" t="s">
        <v>579</v>
      </c>
      <c r="Z171" s="63">
        <v>18963</v>
      </c>
      <c r="AA171" s="62">
        <f t="shared" si="12"/>
        <v>66</v>
      </c>
      <c r="AB171" s="62" t="s">
        <v>218</v>
      </c>
      <c r="AC171" s="63">
        <v>43297</v>
      </c>
      <c r="AD171" s="62"/>
      <c r="AE171" s="101">
        <v>1</v>
      </c>
      <c r="AF171" s="62">
        <v>1</v>
      </c>
      <c r="AG171" s="62">
        <v>6</v>
      </c>
      <c r="AH171" s="62"/>
      <c r="AI171" s="63"/>
      <c r="AJ171" s="62"/>
      <c r="AK171" s="83"/>
      <c r="AL171" s="63"/>
      <c r="AM171" s="331">
        <v>2</v>
      </c>
      <c r="AN171" s="331"/>
      <c r="AO171" s="331"/>
      <c r="AP171" s="331">
        <f t="shared" si="9"/>
        <v>0</v>
      </c>
      <c r="AQ171" s="332"/>
      <c r="AR171" s="333"/>
      <c r="AS171" s="332"/>
      <c r="AT171" s="332"/>
      <c r="AU171" s="334"/>
      <c r="AV171" s="372"/>
    </row>
    <row r="172" spans="1:48" s="136" customFormat="1" ht="11.25">
      <c r="A172" s="80">
        <v>2018</v>
      </c>
      <c r="B172" s="78" t="s">
        <v>204</v>
      </c>
      <c r="C172" s="79">
        <v>43312</v>
      </c>
      <c r="D172" s="82" t="s">
        <v>205</v>
      </c>
      <c r="E172" s="80" t="s">
        <v>206</v>
      </c>
      <c r="F172" s="80" t="s">
        <v>207</v>
      </c>
      <c r="G172" s="80" t="s">
        <v>208</v>
      </c>
      <c r="H172" s="80" t="s">
        <v>209</v>
      </c>
      <c r="I172" s="80" t="s">
        <v>210</v>
      </c>
      <c r="J172" s="78" t="s">
        <v>5306</v>
      </c>
      <c r="K172" s="80" t="s">
        <v>211</v>
      </c>
      <c r="L172" s="80" t="s">
        <v>211</v>
      </c>
      <c r="M172" s="80" t="s">
        <v>211</v>
      </c>
      <c r="N172" s="80" t="s">
        <v>211</v>
      </c>
      <c r="O172" s="80" t="s">
        <v>212</v>
      </c>
      <c r="P172" s="80" t="s">
        <v>213</v>
      </c>
      <c r="Q172" s="81" t="s">
        <v>214</v>
      </c>
      <c r="R172" s="80" t="s">
        <v>580</v>
      </c>
      <c r="S172" s="264" t="s">
        <v>1194</v>
      </c>
      <c r="T172" s="264" t="s">
        <v>1437</v>
      </c>
      <c r="U172" s="264" t="s">
        <v>1654</v>
      </c>
      <c r="V172" s="63">
        <v>43298</v>
      </c>
      <c r="W172" s="101">
        <v>9</v>
      </c>
      <c r="X172" s="101">
        <v>1</v>
      </c>
      <c r="Y172" s="62" t="s">
        <v>581</v>
      </c>
      <c r="Z172" s="63">
        <v>21077</v>
      </c>
      <c r="AA172" s="62">
        <f t="shared" si="12"/>
        <v>60</v>
      </c>
      <c r="AB172" s="62" t="s">
        <v>220</v>
      </c>
      <c r="AC172" s="63">
        <v>43298</v>
      </c>
      <c r="AD172" s="62"/>
      <c r="AE172" s="62">
        <v>3</v>
      </c>
      <c r="AF172" s="62">
        <v>1</v>
      </c>
      <c r="AG172" s="62">
        <v>6</v>
      </c>
      <c r="AH172" s="62"/>
      <c r="AI172" s="63"/>
      <c r="AJ172" s="62"/>
      <c r="AK172" s="83"/>
      <c r="AL172" s="63"/>
      <c r="AM172" s="331">
        <v>2</v>
      </c>
      <c r="AN172" s="331"/>
      <c r="AO172" s="331"/>
      <c r="AP172" s="331">
        <f t="shared" si="9"/>
        <v>0</v>
      </c>
      <c r="AQ172" s="332"/>
      <c r="AR172" s="333"/>
      <c r="AS172" s="332"/>
      <c r="AT172" s="332"/>
      <c r="AU172" s="333"/>
      <c r="AV172" s="373"/>
    </row>
    <row r="173" spans="1:48" s="136" customFormat="1" ht="11.25">
      <c r="A173" s="80">
        <v>2018</v>
      </c>
      <c r="B173" s="78" t="s">
        <v>204</v>
      </c>
      <c r="C173" s="79">
        <v>43312</v>
      </c>
      <c r="D173" s="82" t="s">
        <v>205</v>
      </c>
      <c r="E173" s="80" t="s">
        <v>206</v>
      </c>
      <c r="F173" s="80" t="s">
        <v>207</v>
      </c>
      <c r="G173" s="80" t="s">
        <v>208</v>
      </c>
      <c r="H173" s="80" t="s">
        <v>209</v>
      </c>
      <c r="I173" s="80" t="s">
        <v>210</v>
      </c>
      <c r="J173" s="78" t="s">
        <v>5306</v>
      </c>
      <c r="K173" s="80" t="s">
        <v>211</v>
      </c>
      <c r="L173" s="80" t="s">
        <v>211</v>
      </c>
      <c r="M173" s="80" t="s">
        <v>211</v>
      </c>
      <c r="N173" s="80" t="s">
        <v>211</v>
      </c>
      <c r="O173" s="80" t="s">
        <v>212</v>
      </c>
      <c r="P173" s="80" t="s">
        <v>213</v>
      </c>
      <c r="Q173" s="81" t="s">
        <v>214</v>
      </c>
      <c r="R173" s="80" t="s">
        <v>582</v>
      </c>
      <c r="S173" s="264" t="s">
        <v>1195</v>
      </c>
      <c r="T173" s="264" t="s">
        <v>1438</v>
      </c>
      <c r="U173" s="264" t="s">
        <v>1655</v>
      </c>
      <c r="V173" s="63">
        <v>43299</v>
      </c>
      <c r="W173" s="101">
        <v>8</v>
      </c>
      <c r="X173" s="101">
        <v>1</v>
      </c>
      <c r="Y173" s="62" t="s">
        <v>583</v>
      </c>
      <c r="Z173" s="63">
        <v>14640</v>
      </c>
      <c r="AA173" s="62">
        <f t="shared" si="12"/>
        <v>78</v>
      </c>
      <c r="AB173" s="62" t="s">
        <v>220</v>
      </c>
      <c r="AC173" s="63">
        <v>43300</v>
      </c>
      <c r="AD173" s="62"/>
      <c r="AE173" s="62">
        <v>4</v>
      </c>
      <c r="AF173" s="62">
        <v>1</v>
      </c>
      <c r="AG173" s="62">
        <v>6</v>
      </c>
      <c r="AH173" s="62"/>
      <c r="AI173" s="63"/>
      <c r="AJ173" s="62"/>
      <c r="AK173" s="83"/>
      <c r="AL173" s="63"/>
      <c r="AM173" s="331">
        <v>2</v>
      </c>
      <c r="AN173" s="331"/>
      <c r="AO173" s="331"/>
      <c r="AP173" s="331">
        <f t="shared" si="9"/>
        <v>0</v>
      </c>
      <c r="AQ173" s="332"/>
      <c r="AR173" s="333"/>
      <c r="AS173" s="332"/>
      <c r="AT173" s="332"/>
      <c r="AU173" s="334"/>
      <c r="AV173" s="372"/>
    </row>
    <row r="174" spans="1:48" s="136" customFormat="1" ht="11.25">
      <c r="A174" s="80">
        <v>2018</v>
      </c>
      <c r="B174" s="78" t="s">
        <v>204</v>
      </c>
      <c r="C174" s="79">
        <v>43312</v>
      </c>
      <c r="D174" s="82" t="s">
        <v>205</v>
      </c>
      <c r="E174" s="80" t="s">
        <v>206</v>
      </c>
      <c r="F174" s="80" t="s">
        <v>207</v>
      </c>
      <c r="G174" s="80" t="s">
        <v>208</v>
      </c>
      <c r="H174" s="80" t="s">
        <v>209</v>
      </c>
      <c r="I174" s="80" t="s">
        <v>210</v>
      </c>
      <c r="J174" s="78" t="s">
        <v>5306</v>
      </c>
      <c r="K174" s="80" t="s">
        <v>211</v>
      </c>
      <c r="L174" s="80" t="s">
        <v>211</v>
      </c>
      <c r="M174" s="80" t="s">
        <v>211</v>
      </c>
      <c r="N174" s="80" t="s">
        <v>211</v>
      </c>
      <c r="O174" s="80" t="s">
        <v>212</v>
      </c>
      <c r="P174" s="80" t="s">
        <v>213</v>
      </c>
      <c r="Q174" s="81" t="s">
        <v>214</v>
      </c>
      <c r="R174" s="80" t="s">
        <v>584</v>
      </c>
      <c r="S174" s="264" t="s">
        <v>1196</v>
      </c>
      <c r="T174" s="264" t="s">
        <v>1439</v>
      </c>
      <c r="U174" s="264" t="s">
        <v>1656</v>
      </c>
      <c r="V174" s="63">
        <v>43299</v>
      </c>
      <c r="W174" s="101">
        <v>11</v>
      </c>
      <c r="X174" s="101">
        <v>1</v>
      </c>
      <c r="Y174" s="62" t="s">
        <v>585</v>
      </c>
      <c r="Z174" s="63">
        <v>19667</v>
      </c>
      <c r="AA174" s="62">
        <f t="shared" si="12"/>
        <v>64</v>
      </c>
      <c r="AB174" s="62" t="s">
        <v>220</v>
      </c>
      <c r="AC174" s="63">
        <v>43300</v>
      </c>
      <c r="AD174" s="62"/>
      <c r="AE174" s="62">
        <v>4</v>
      </c>
      <c r="AF174" s="62">
        <v>1</v>
      </c>
      <c r="AG174" s="62">
        <v>6</v>
      </c>
      <c r="AH174" s="62"/>
      <c r="AI174" s="63"/>
      <c r="AJ174" s="62"/>
      <c r="AK174" s="83"/>
      <c r="AL174" s="63"/>
      <c r="AM174" s="331">
        <v>2</v>
      </c>
      <c r="AN174" s="331"/>
      <c r="AO174" s="331"/>
      <c r="AP174" s="331">
        <f t="shared" si="9"/>
        <v>0</v>
      </c>
      <c r="AQ174" s="332"/>
      <c r="AR174" s="333"/>
      <c r="AS174" s="332"/>
      <c r="AT174" s="332"/>
      <c r="AU174" s="333"/>
      <c r="AV174" s="373"/>
    </row>
    <row r="175" spans="1:48" s="136" customFormat="1" ht="11.25">
      <c r="A175" s="80">
        <v>2018</v>
      </c>
      <c r="B175" s="78" t="s">
        <v>204</v>
      </c>
      <c r="C175" s="79">
        <v>43312</v>
      </c>
      <c r="D175" s="82" t="s">
        <v>205</v>
      </c>
      <c r="E175" s="80" t="s">
        <v>206</v>
      </c>
      <c r="F175" s="80" t="s">
        <v>207</v>
      </c>
      <c r="G175" s="80" t="s">
        <v>208</v>
      </c>
      <c r="H175" s="80" t="s">
        <v>209</v>
      </c>
      <c r="I175" s="80" t="s">
        <v>210</v>
      </c>
      <c r="J175" s="78" t="s">
        <v>5306</v>
      </c>
      <c r="K175" s="80" t="s">
        <v>211</v>
      </c>
      <c r="L175" s="80" t="s">
        <v>211</v>
      </c>
      <c r="M175" s="80" t="s">
        <v>211</v>
      </c>
      <c r="N175" s="80" t="s">
        <v>211</v>
      </c>
      <c r="O175" s="80" t="s">
        <v>212</v>
      </c>
      <c r="P175" s="80" t="s">
        <v>213</v>
      </c>
      <c r="Q175" s="81" t="s">
        <v>214</v>
      </c>
      <c r="R175" s="80" t="s">
        <v>586</v>
      </c>
      <c r="S175" s="264" t="s">
        <v>1197</v>
      </c>
      <c r="T175" s="264" t="s">
        <v>1440</v>
      </c>
      <c r="U175" s="264" t="s">
        <v>1657</v>
      </c>
      <c r="V175" s="63">
        <v>43300</v>
      </c>
      <c r="W175" s="101">
        <v>8</v>
      </c>
      <c r="X175" s="101">
        <v>1</v>
      </c>
      <c r="Y175" s="62" t="s">
        <v>587</v>
      </c>
      <c r="Z175" s="63">
        <v>18759</v>
      </c>
      <c r="AA175" s="62">
        <f t="shared" si="12"/>
        <v>67</v>
      </c>
      <c r="AB175" s="62" t="s">
        <v>220</v>
      </c>
      <c r="AC175" s="63">
        <v>43300</v>
      </c>
      <c r="AD175" s="62"/>
      <c r="AE175" s="62">
        <v>3</v>
      </c>
      <c r="AF175" s="62">
        <v>1</v>
      </c>
      <c r="AG175" s="62">
        <v>6</v>
      </c>
      <c r="AH175" s="62"/>
      <c r="AI175" s="63"/>
      <c r="AJ175" s="62"/>
      <c r="AK175" s="83"/>
      <c r="AL175" s="63"/>
      <c r="AM175" s="331">
        <v>2</v>
      </c>
      <c r="AN175" s="331">
        <v>1</v>
      </c>
      <c r="AO175" s="331"/>
      <c r="AP175" s="331">
        <f t="shared" si="9"/>
        <v>1</v>
      </c>
      <c r="AQ175" s="332"/>
      <c r="AR175" s="335">
        <v>43305</v>
      </c>
      <c r="AS175" s="332"/>
      <c r="AT175" s="332"/>
      <c r="AU175" s="334">
        <v>43305</v>
      </c>
      <c r="AV175" s="372"/>
    </row>
    <row r="176" spans="1:48" s="136" customFormat="1" ht="11.25">
      <c r="A176" s="80">
        <v>2018</v>
      </c>
      <c r="B176" s="78" t="s">
        <v>204</v>
      </c>
      <c r="C176" s="79">
        <v>43312</v>
      </c>
      <c r="D176" s="82" t="s">
        <v>205</v>
      </c>
      <c r="E176" s="80" t="s">
        <v>206</v>
      </c>
      <c r="F176" s="80" t="s">
        <v>207</v>
      </c>
      <c r="G176" s="80" t="s">
        <v>208</v>
      </c>
      <c r="H176" s="80" t="s">
        <v>209</v>
      </c>
      <c r="I176" s="80" t="s">
        <v>210</v>
      </c>
      <c r="J176" s="78" t="s">
        <v>5306</v>
      </c>
      <c r="K176" s="80" t="s">
        <v>211</v>
      </c>
      <c r="L176" s="80" t="s">
        <v>211</v>
      </c>
      <c r="M176" s="80" t="s">
        <v>211</v>
      </c>
      <c r="N176" s="80" t="s">
        <v>211</v>
      </c>
      <c r="O176" s="80" t="s">
        <v>212</v>
      </c>
      <c r="P176" s="80" t="s">
        <v>213</v>
      </c>
      <c r="Q176" s="81" t="s">
        <v>214</v>
      </c>
      <c r="R176" s="80" t="s">
        <v>588</v>
      </c>
      <c r="S176" s="264" t="s">
        <v>1198</v>
      </c>
      <c r="T176" s="264" t="s">
        <v>1441</v>
      </c>
      <c r="U176" s="264" t="s">
        <v>1658</v>
      </c>
      <c r="V176" s="63">
        <v>43300</v>
      </c>
      <c r="W176" s="101">
        <v>8</v>
      </c>
      <c r="X176" s="101">
        <v>1</v>
      </c>
      <c r="Y176" s="62" t="s">
        <v>589</v>
      </c>
      <c r="Z176" s="63">
        <v>19675</v>
      </c>
      <c r="AA176" s="62">
        <f t="shared" si="12"/>
        <v>64</v>
      </c>
      <c r="AB176" s="62" t="s">
        <v>218</v>
      </c>
      <c r="AC176" s="63">
        <v>43300</v>
      </c>
      <c r="AD176" s="62"/>
      <c r="AE176" s="62">
        <v>3</v>
      </c>
      <c r="AF176" s="62">
        <v>1</v>
      </c>
      <c r="AG176" s="62">
        <v>6</v>
      </c>
      <c r="AH176" s="62"/>
      <c r="AI176" s="63"/>
      <c r="AJ176" s="62"/>
      <c r="AK176" s="83"/>
      <c r="AL176" s="63"/>
      <c r="AM176" s="331">
        <v>2</v>
      </c>
      <c r="AN176" s="331"/>
      <c r="AO176" s="331"/>
      <c r="AP176" s="331">
        <f t="shared" si="9"/>
        <v>0</v>
      </c>
      <c r="AQ176" s="332"/>
      <c r="AR176" s="333"/>
      <c r="AS176" s="332"/>
      <c r="AT176" s="332"/>
      <c r="AU176" s="334"/>
      <c r="AV176" s="372"/>
    </row>
    <row r="177" spans="1:48" s="136" customFormat="1" ht="11.25">
      <c r="A177" s="80">
        <v>2018</v>
      </c>
      <c r="B177" s="78" t="s">
        <v>204</v>
      </c>
      <c r="C177" s="79">
        <v>43312</v>
      </c>
      <c r="D177" s="82" t="s">
        <v>205</v>
      </c>
      <c r="E177" s="80" t="s">
        <v>206</v>
      </c>
      <c r="F177" s="80" t="s">
        <v>207</v>
      </c>
      <c r="G177" s="80" t="s">
        <v>208</v>
      </c>
      <c r="H177" s="80" t="s">
        <v>209</v>
      </c>
      <c r="I177" s="80" t="s">
        <v>210</v>
      </c>
      <c r="J177" s="78" t="s">
        <v>5306</v>
      </c>
      <c r="K177" s="80" t="s">
        <v>211</v>
      </c>
      <c r="L177" s="80" t="s">
        <v>211</v>
      </c>
      <c r="M177" s="80" t="s">
        <v>211</v>
      </c>
      <c r="N177" s="80" t="s">
        <v>211</v>
      </c>
      <c r="O177" s="80" t="s">
        <v>212</v>
      </c>
      <c r="P177" s="80" t="s">
        <v>213</v>
      </c>
      <c r="Q177" s="81" t="s">
        <v>214</v>
      </c>
      <c r="R177" s="80" t="s">
        <v>590</v>
      </c>
      <c r="S177" s="264" t="s">
        <v>1199</v>
      </c>
      <c r="T177" s="264" t="s">
        <v>1391</v>
      </c>
      <c r="U177" s="264" t="s">
        <v>1472</v>
      </c>
      <c r="V177" s="63">
        <v>43301</v>
      </c>
      <c r="W177" s="101">
        <v>9</v>
      </c>
      <c r="X177" s="101">
        <v>1</v>
      </c>
      <c r="Y177" s="62" t="s">
        <v>591</v>
      </c>
      <c r="Z177" s="63">
        <v>16575</v>
      </c>
      <c r="AA177" s="62">
        <f t="shared" si="12"/>
        <v>73</v>
      </c>
      <c r="AB177" s="62" t="s">
        <v>220</v>
      </c>
      <c r="AC177" s="63">
        <v>43301</v>
      </c>
      <c r="AD177" s="62"/>
      <c r="AE177" s="62">
        <v>4</v>
      </c>
      <c r="AF177" s="62">
        <v>1</v>
      </c>
      <c r="AG177" s="62">
        <v>6</v>
      </c>
      <c r="AH177" s="62"/>
      <c r="AI177" s="63"/>
      <c r="AJ177" s="62"/>
      <c r="AK177" s="83"/>
      <c r="AL177" s="63"/>
      <c r="AM177" s="331">
        <v>2</v>
      </c>
      <c r="AN177" s="331"/>
      <c r="AO177" s="331"/>
      <c r="AP177" s="331">
        <f t="shared" si="9"/>
        <v>0</v>
      </c>
      <c r="AQ177" s="332"/>
      <c r="AR177" s="333"/>
      <c r="AS177" s="332"/>
      <c r="AT177" s="332"/>
      <c r="AU177" s="333"/>
      <c r="AV177" s="373"/>
    </row>
    <row r="178" spans="1:48" s="136" customFormat="1" ht="11.25">
      <c r="A178" s="80">
        <v>2018</v>
      </c>
      <c r="B178" s="78" t="s">
        <v>204</v>
      </c>
      <c r="C178" s="79">
        <v>43312</v>
      </c>
      <c r="D178" s="82" t="s">
        <v>205</v>
      </c>
      <c r="E178" s="80" t="s">
        <v>206</v>
      </c>
      <c r="F178" s="80" t="s">
        <v>207</v>
      </c>
      <c r="G178" s="80" t="s">
        <v>208</v>
      </c>
      <c r="H178" s="80" t="s">
        <v>209</v>
      </c>
      <c r="I178" s="80" t="s">
        <v>210</v>
      </c>
      <c r="J178" s="78" t="s">
        <v>5306</v>
      </c>
      <c r="K178" s="80" t="s">
        <v>211</v>
      </c>
      <c r="L178" s="80" t="s">
        <v>211</v>
      </c>
      <c r="M178" s="80" t="s">
        <v>211</v>
      </c>
      <c r="N178" s="80" t="s">
        <v>211</v>
      </c>
      <c r="O178" s="80" t="s">
        <v>212</v>
      </c>
      <c r="P178" s="80" t="s">
        <v>213</v>
      </c>
      <c r="Q178" s="81" t="s">
        <v>214</v>
      </c>
      <c r="R178" s="80" t="s">
        <v>592</v>
      </c>
      <c r="S178" s="264" t="s">
        <v>1200</v>
      </c>
      <c r="T178" s="264" t="s">
        <v>1321</v>
      </c>
      <c r="U178" s="264" t="s">
        <v>1659</v>
      </c>
      <c r="V178" s="63">
        <v>43301</v>
      </c>
      <c r="W178" s="101">
        <v>8</v>
      </c>
      <c r="X178" s="101">
        <v>1</v>
      </c>
      <c r="Y178" s="62">
        <v>10273098</v>
      </c>
      <c r="Z178" s="63">
        <v>11195</v>
      </c>
      <c r="AA178" s="62">
        <f t="shared" si="12"/>
        <v>87</v>
      </c>
      <c r="AB178" s="62" t="s">
        <v>220</v>
      </c>
      <c r="AC178" s="63">
        <v>43301</v>
      </c>
      <c r="AD178" s="62"/>
      <c r="AE178" s="62">
        <v>4</v>
      </c>
      <c r="AF178" s="62">
        <v>2</v>
      </c>
      <c r="AG178" s="62">
        <v>6</v>
      </c>
      <c r="AH178" s="62"/>
      <c r="AI178" s="63"/>
      <c r="AJ178" s="62"/>
      <c r="AK178" s="83"/>
      <c r="AL178" s="63"/>
      <c r="AM178" s="331">
        <v>2</v>
      </c>
      <c r="AN178" s="331"/>
      <c r="AO178" s="331"/>
      <c r="AP178" s="331">
        <f t="shared" si="9"/>
        <v>0</v>
      </c>
      <c r="AQ178" s="332"/>
      <c r="AR178" s="333"/>
      <c r="AS178" s="332"/>
      <c r="AT178" s="332"/>
      <c r="AU178" s="334"/>
      <c r="AV178" s="372"/>
    </row>
    <row r="179" spans="1:48" s="136" customFormat="1" ht="11.25">
      <c r="A179" s="80">
        <v>2018</v>
      </c>
      <c r="B179" s="78" t="s">
        <v>204</v>
      </c>
      <c r="C179" s="79">
        <v>43312</v>
      </c>
      <c r="D179" s="82" t="s">
        <v>205</v>
      </c>
      <c r="E179" s="80" t="s">
        <v>206</v>
      </c>
      <c r="F179" s="80" t="s">
        <v>207</v>
      </c>
      <c r="G179" s="80" t="s">
        <v>208</v>
      </c>
      <c r="H179" s="80" t="s">
        <v>209</v>
      </c>
      <c r="I179" s="80" t="s">
        <v>210</v>
      </c>
      <c r="J179" s="78" t="s">
        <v>5306</v>
      </c>
      <c r="K179" s="80" t="s">
        <v>211</v>
      </c>
      <c r="L179" s="80" t="s">
        <v>211</v>
      </c>
      <c r="M179" s="80" t="s">
        <v>211</v>
      </c>
      <c r="N179" s="80" t="s">
        <v>211</v>
      </c>
      <c r="O179" s="80" t="s">
        <v>212</v>
      </c>
      <c r="P179" s="80" t="s">
        <v>213</v>
      </c>
      <c r="Q179" s="81" t="s">
        <v>214</v>
      </c>
      <c r="R179" s="80" t="s">
        <v>593</v>
      </c>
      <c r="S179" s="264" t="s">
        <v>1201</v>
      </c>
      <c r="T179" s="264" t="s">
        <v>1021</v>
      </c>
      <c r="U179" s="264" t="s">
        <v>1660</v>
      </c>
      <c r="V179" s="63">
        <v>43301</v>
      </c>
      <c r="W179" s="101">
        <v>8</v>
      </c>
      <c r="X179" s="101">
        <v>1</v>
      </c>
      <c r="Y179" s="62" t="s">
        <v>594</v>
      </c>
      <c r="Z179" s="63">
        <v>12995</v>
      </c>
      <c r="AA179" s="62">
        <f t="shared" si="12"/>
        <v>83</v>
      </c>
      <c r="AB179" s="62" t="s">
        <v>218</v>
      </c>
      <c r="AC179" s="63">
        <v>43301</v>
      </c>
      <c r="AD179" s="62"/>
      <c r="AE179" s="62">
        <v>4</v>
      </c>
      <c r="AF179" s="62">
        <v>1</v>
      </c>
      <c r="AG179" s="62">
        <v>6</v>
      </c>
      <c r="AH179" s="62"/>
      <c r="AI179" s="63"/>
      <c r="AJ179" s="62"/>
      <c r="AK179" s="83"/>
      <c r="AL179" s="63"/>
      <c r="AM179" s="331">
        <v>2</v>
      </c>
      <c r="AN179" s="331"/>
      <c r="AO179" s="331"/>
      <c r="AP179" s="331">
        <f t="shared" si="9"/>
        <v>0</v>
      </c>
      <c r="AQ179" s="332"/>
      <c r="AR179" s="333"/>
      <c r="AS179" s="332"/>
      <c r="AT179" s="332"/>
      <c r="AU179" s="334"/>
      <c r="AV179" s="372"/>
    </row>
    <row r="180" spans="1:48" s="136" customFormat="1" ht="11.25">
      <c r="A180" s="80">
        <v>2018</v>
      </c>
      <c r="B180" s="78" t="s">
        <v>204</v>
      </c>
      <c r="C180" s="79">
        <v>43312</v>
      </c>
      <c r="D180" s="82" t="s">
        <v>205</v>
      </c>
      <c r="E180" s="80" t="s">
        <v>206</v>
      </c>
      <c r="F180" s="80" t="s">
        <v>207</v>
      </c>
      <c r="G180" s="80" t="s">
        <v>208</v>
      </c>
      <c r="H180" s="80" t="s">
        <v>209</v>
      </c>
      <c r="I180" s="80" t="s">
        <v>210</v>
      </c>
      <c r="J180" s="78" t="s">
        <v>5306</v>
      </c>
      <c r="K180" s="80" t="s">
        <v>211</v>
      </c>
      <c r="L180" s="80" t="s">
        <v>211</v>
      </c>
      <c r="M180" s="80" t="s">
        <v>211</v>
      </c>
      <c r="N180" s="80" t="s">
        <v>211</v>
      </c>
      <c r="O180" s="80" t="s">
        <v>212</v>
      </c>
      <c r="P180" s="80" t="s">
        <v>213</v>
      </c>
      <c r="Q180" s="81" t="s">
        <v>214</v>
      </c>
      <c r="R180" s="80" t="s">
        <v>595</v>
      </c>
      <c r="S180" s="264" t="s">
        <v>1202</v>
      </c>
      <c r="T180" s="264" t="s">
        <v>1442</v>
      </c>
      <c r="U180" s="264" t="s">
        <v>1661</v>
      </c>
      <c r="V180" s="63">
        <v>43301</v>
      </c>
      <c r="W180" s="101">
        <v>8</v>
      </c>
      <c r="X180" s="101">
        <v>1</v>
      </c>
      <c r="Y180" s="62" t="s">
        <v>596</v>
      </c>
      <c r="Z180" s="63">
        <v>11917</v>
      </c>
      <c r="AA180" s="62">
        <f t="shared" si="12"/>
        <v>85</v>
      </c>
      <c r="AB180" s="62" t="s">
        <v>220</v>
      </c>
      <c r="AC180" s="63">
        <v>43301</v>
      </c>
      <c r="AD180" s="62"/>
      <c r="AE180" s="62">
        <v>4</v>
      </c>
      <c r="AF180" s="62">
        <v>1</v>
      </c>
      <c r="AG180" s="62">
        <v>6</v>
      </c>
      <c r="AH180" s="62"/>
      <c r="AI180" s="63"/>
      <c r="AJ180" s="62"/>
      <c r="AK180" s="83"/>
      <c r="AL180" s="63"/>
      <c r="AM180" s="331">
        <v>2</v>
      </c>
      <c r="AN180" s="331"/>
      <c r="AO180" s="331"/>
      <c r="AP180" s="331">
        <f t="shared" si="9"/>
        <v>0</v>
      </c>
      <c r="AQ180" s="332"/>
      <c r="AR180" s="333"/>
      <c r="AS180" s="332"/>
      <c r="AT180" s="332"/>
      <c r="AU180" s="334"/>
      <c r="AV180" s="372"/>
    </row>
    <row r="181" spans="1:48" s="136" customFormat="1" ht="11.25">
      <c r="A181" s="80">
        <v>2018</v>
      </c>
      <c r="B181" s="78" t="s">
        <v>204</v>
      </c>
      <c r="C181" s="79">
        <v>43312</v>
      </c>
      <c r="D181" s="82" t="s">
        <v>205</v>
      </c>
      <c r="E181" s="80" t="s">
        <v>206</v>
      </c>
      <c r="F181" s="80" t="s">
        <v>207</v>
      </c>
      <c r="G181" s="80" t="s">
        <v>208</v>
      </c>
      <c r="H181" s="80" t="s">
        <v>209</v>
      </c>
      <c r="I181" s="80" t="s">
        <v>210</v>
      </c>
      <c r="J181" s="78" t="s">
        <v>5306</v>
      </c>
      <c r="K181" s="80" t="s">
        <v>211</v>
      </c>
      <c r="L181" s="80" t="s">
        <v>211</v>
      </c>
      <c r="M181" s="80" t="s">
        <v>211</v>
      </c>
      <c r="N181" s="80" t="s">
        <v>211</v>
      </c>
      <c r="O181" s="80" t="s">
        <v>212</v>
      </c>
      <c r="P181" s="80" t="s">
        <v>213</v>
      </c>
      <c r="Q181" s="81" t="s">
        <v>214</v>
      </c>
      <c r="R181" s="80" t="s">
        <v>597</v>
      </c>
      <c r="S181" s="264" t="s">
        <v>1203</v>
      </c>
      <c r="T181" s="264" t="s">
        <v>1365</v>
      </c>
      <c r="U181" s="264" t="s">
        <v>1662</v>
      </c>
      <c r="V181" s="63">
        <v>43304</v>
      </c>
      <c r="W181" s="101">
        <v>11</v>
      </c>
      <c r="X181" s="101">
        <v>1</v>
      </c>
      <c r="Y181" s="62" t="s">
        <v>598</v>
      </c>
      <c r="Z181" s="63">
        <v>12932</v>
      </c>
      <c r="AA181" s="62">
        <f t="shared" si="12"/>
        <v>83</v>
      </c>
      <c r="AB181" s="62" t="s">
        <v>220</v>
      </c>
      <c r="AC181" s="63">
        <v>43304</v>
      </c>
      <c r="AD181" s="62"/>
      <c r="AE181" s="62">
        <v>4</v>
      </c>
      <c r="AF181" s="62">
        <v>2</v>
      </c>
      <c r="AG181" s="62">
        <v>6</v>
      </c>
      <c r="AH181" s="62"/>
      <c r="AI181" s="63"/>
      <c r="AJ181" s="62"/>
      <c r="AK181" s="83"/>
      <c r="AL181" s="63"/>
      <c r="AM181" s="331">
        <v>2</v>
      </c>
      <c r="AN181" s="331"/>
      <c r="AO181" s="331"/>
      <c r="AP181" s="331">
        <f t="shared" si="9"/>
        <v>0</v>
      </c>
      <c r="AQ181" s="332"/>
      <c r="AR181" s="333"/>
      <c r="AS181" s="332"/>
      <c r="AT181" s="332"/>
      <c r="AU181" s="333"/>
      <c r="AV181" s="373"/>
    </row>
    <row r="182" spans="1:48" s="136" customFormat="1" ht="11.25">
      <c r="A182" s="80">
        <v>2018</v>
      </c>
      <c r="B182" s="78" t="s">
        <v>204</v>
      </c>
      <c r="C182" s="79">
        <v>43312</v>
      </c>
      <c r="D182" s="82" t="s">
        <v>205</v>
      </c>
      <c r="E182" s="80" t="s">
        <v>206</v>
      </c>
      <c r="F182" s="80" t="s">
        <v>207</v>
      </c>
      <c r="G182" s="80" t="s">
        <v>208</v>
      </c>
      <c r="H182" s="80" t="s">
        <v>209</v>
      </c>
      <c r="I182" s="80" t="s">
        <v>210</v>
      </c>
      <c r="J182" s="78" t="s">
        <v>5306</v>
      </c>
      <c r="K182" s="80" t="s">
        <v>211</v>
      </c>
      <c r="L182" s="80" t="s">
        <v>211</v>
      </c>
      <c r="M182" s="80" t="s">
        <v>211</v>
      </c>
      <c r="N182" s="80" t="s">
        <v>211</v>
      </c>
      <c r="O182" s="80" t="s">
        <v>212</v>
      </c>
      <c r="P182" s="80" t="s">
        <v>213</v>
      </c>
      <c r="Q182" s="81" t="s">
        <v>214</v>
      </c>
      <c r="R182" s="80" t="s">
        <v>599</v>
      </c>
      <c r="S182" s="264" t="s">
        <v>1174</v>
      </c>
      <c r="T182" s="264" t="s">
        <v>1443</v>
      </c>
      <c r="U182" s="264" t="s">
        <v>1486</v>
      </c>
      <c r="V182" s="63">
        <v>43305</v>
      </c>
      <c r="W182" s="101">
        <v>8</v>
      </c>
      <c r="X182" s="101">
        <v>1</v>
      </c>
      <c r="Y182" s="62" t="s">
        <v>600</v>
      </c>
      <c r="Z182" s="63">
        <v>14622</v>
      </c>
      <c r="AA182" s="62">
        <f t="shared" si="12"/>
        <v>78</v>
      </c>
      <c r="AB182" s="62" t="s">
        <v>218</v>
      </c>
      <c r="AC182" s="63">
        <v>43306</v>
      </c>
      <c r="AD182" s="62"/>
      <c r="AE182" s="62">
        <v>4</v>
      </c>
      <c r="AF182" s="62">
        <v>2</v>
      </c>
      <c r="AG182" s="62">
        <v>6</v>
      </c>
      <c r="AH182" s="62"/>
      <c r="AI182" s="63"/>
      <c r="AJ182" s="62"/>
      <c r="AK182" s="83"/>
      <c r="AL182" s="63"/>
      <c r="AM182" s="331">
        <v>2</v>
      </c>
      <c r="AN182" s="331"/>
      <c r="AO182" s="331"/>
      <c r="AP182" s="331">
        <f t="shared" si="9"/>
        <v>0</v>
      </c>
      <c r="AQ182" s="332"/>
      <c r="AR182" s="333"/>
      <c r="AS182" s="332"/>
      <c r="AT182" s="332"/>
      <c r="AU182" s="334"/>
      <c r="AV182" s="372"/>
    </row>
    <row r="183" spans="1:48" s="136" customFormat="1" ht="11.25">
      <c r="A183" s="80">
        <v>2018</v>
      </c>
      <c r="B183" s="78" t="s">
        <v>204</v>
      </c>
      <c r="C183" s="79">
        <v>43312</v>
      </c>
      <c r="D183" s="82" t="s">
        <v>205</v>
      </c>
      <c r="E183" s="80" t="s">
        <v>206</v>
      </c>
      <c r="F183" s="80" t="s">
        <v>207</v>
      </c>
      <c r="G183" s="80" t="s">
        <v>208</v>
      </c>
      <c r="H183" s="80" t="s">
        <v>209</v>
      </c>
      <c r="I183" s="80" t="s">
        <v>210</v>
      </c>
      <c r="J183" s="78" t="s">
        <v>5306</v>
      </c>
      <c r="K183" s="80" t="s">
        <v>211</v>
      </c>
      <c r="L183" s="80" t="s">
        <v>211</v>
      </c>
      <c r="M183" s="80" t="s">
        <v>211</v>
      </c>
      <c r="N183" s="80" t="s">
        <v>211</v>
      </c>
      <c r="O183" s="80" t="s">
        <v>212</v>
      </c>
      <c r="P183" s="80" t="s">
        <v>213</v>
      </c>
      <c r="Q183" s="81" t="s">
        <v>214</v>
      </c>
      <c r="R183" s="80" t="s">
        <v>601</v>
      </c>
      <c r="S183" s="264" t="s">
        <v>1204</v>
      </c>
      <c r="T183" s="264" t="s">
        <v>1444</v>
      </c>
      <c r="U183" s="264" t="s">
        <v>1441</v>
      </c>
      <c r="V183" s="63">
        <v>43305</v>
      </c>
      <c r="W183" s="101">
        <v>11</v>
      </c>
      <c r="X183" s="101">
        <v>1</v>
      </c>
      <c r="Y183" s="62" t="s">
        <v>602</v>
      </c>
      <c r="Z183" s="63">
        <v>10083</v>
      </c>
      <c r="AA183" s="62">
        <f t="shared" si="12"/>
        <v>90</v>
      </c>
      <c r="AB183" s="62" t="s">
        <v>218</v>
      </c>
      <c r="AC183" s="63">
        <v>43305</v>
      </c>
      <c r="AD183" s="62"/>
      <c r="AE183" s="62">
        <v>4</v>
      </c>
      <c r="AF183" s="62">
        <v>2</v>
      </c>
      <c r="AG183" s="62">
        <v>6</v>
      </c>
      <c r="AH183" s="62"/>
      <c r="AI183" s="63"/>
      <c r="AJ183" s="62"/>
      <c r="AK183" s="83"/>
      <c r="AL183" s="63"/>
      <c r="AM183" s="331">
        <v>2</v>
      </c>
      <c r="AN183" s="331"/>
      <c r="AO183" s="331"/>
      <c r="AP183" s="331">
        <f t="shared" si="9"/>
        <v>0</v>
      </c>
      <c r="AQ183" s="332"/>
      <c r="AR183" s="333"/>
      <c r="AS183" s="332"/>
      <c r="AT183" s="332"/>
      <c r="AU183" s="333"/>
      <c r="AV183" s="373"/>
    </row>
    <row r="184" spans="1:48" s="136" customFormat="1" ht="11.25">
      <c r="A184" s="80">
        <v>2018</v>
      </c>
      <c r="B184" s="78" t="s">
        <v>204</v>
      </c>
      <c r="C184" s="79">
        <v>43312</v>
      </c>
      <c r="D184" s="82" t="s">
        <v>205</v>
      </c>
      <c r="E184" s="80" t="s">
        <v>206</v>
      </c>
      <c r="F184" s="80" t="s">
        <v>207</v>
      </c>
      <c r="G184" s="80" t="s">
        <v>208</v>
      </c>
      <c r="H184" s="80" t="s">
        <v>209</v>
      </c>
      <c r="I184" s="80" t="s">
        <v>210</v>
      </c>
      <c r="J184" s="78" t="s">
        <v>5306</v>
      </c>
      <c r="K184" s="80" t="s">
        <v>211</v>
      </c>
      <c r="L184" s="80" t="s">
        <v>211</v>
      </c>
      <c r="M184" s="80" t="s">
        <v>211</v>
      </c>
      <c r="N184" s="80" t="s">
        <v>211</v>
      </c>
      <c r="O184" s="80" t="s">
        <v>212</v>
      </c>
      <c r="P184" s="80" t="s">
        <v>213</v>
      </c>
      <c r="Q184" s="81" t="s">
        <v>214</v>
      </c>
      <c r="R184" s="80" t="s">
        <v>603</v>
      </c>
      <c r="S184" s="264" t="s">
        <v>1205</v>
      </c>
      <c r="T184" s="264" t="s">
        <v>1445</v>
      </c>
      <c r="U184" s="264" t="s">
        <v>1663</v>
      </c>
      <c r="V184" s="63">
        <v>43306</v>
      </c>
      <c r="W184" s="101">
        <v>8</v>
      </c>
      <c r="X184" s="101">
        <v>1</v>
      </c>
      <c r="Y184" s="62" t="s">
        <v>604</v>
      </c>
      <c r="Z184" s="63">
        <v>18210</v>
      </c>
      <c r="AA184" s="62">
        <f t="shared" si="12"/>
        <v>68</v>
      </c>
      <c r="AB184" s="62" t="s">
        <v>220</v>
      </c>
      <c r="AC184" s="63">
        <v>43306</v>
      </c>
      <c r="AD184" s="62"/>
      <c r="AE184" s="62">
        <v>4</v>
      </c>
      <c r="AF184" s="62">
        <v>2</v>
      </c>
      <c r="AG184" s="62">
        <v>6</v>
      </c>
      <c r="AH184" s="62"/>
      <c r="AI184" s="63"/>
      <c r="AJ184" s="62"/>
      <c r="AK184" s="83"/>
      <c r="AL184" s="63"/>
      <c r="AM184" s="331">
        <v>2</v>
      </c>
      <c r="AN184" s="331"/>
      <c r="AO184" s="331"/>
      <c r="AP184" s="331">
        <f t="shared" si="9"/>
        <v>0</v>
      </c>
      <c r="AQ184" s="332"/>
      <c r="AR184" s="333"/>
      <c r="AS184" s="332"/>
      <c r="AT184" s="332"/>
      <c r="AU184" s="334"/>
      <c r="AV184" s="372"/>
    </row>
    <row r="185" spans="1:48" s="136" customFormat="1" ht="11.25">
      <c r="A185" s="80">
        <v>2018</v>
      </c>
      <c r="B185" s="78" t="s">
        <v>204</v>
      </c>
      <c r="C185" s="79">
        <v>43312</v>
      </c>
      <c r="D185" s="82" t="s">
        <v>205</v>
      </c>
      <c r="E185" s="80" t="s">
        <v>206</v>
      </c>
      <c r="F185" s="80" t="s">
        <v>207</v>
      </c>
      <c r="G185" s="80" t="s">
        <v>208</v>
      </c>
      <c r="H185" s="80" t="s">
        <v>209</v>
      </c>
      <c r="I185" s="80" t="s">
        <v>210</v>
      </c>
      <c r="J185" s="78" t="s">
        <v>5306</v>
      </c>
      <c r="K185" s="80" t="s">
        <v>211</v>
      </c>
      <c r="L185" s="80" t="s">
        <v>211</v>
      </c>
      <c r="M185" s="80" t="s">
        <v>211</v>
      </c>
      <c r="N185" s="80" t="s">
        <v>211</v>
      </c>
      <c r="O185" s="80" t="s">
        <v>212</v>
      </c>
      <c r="P185" s="80" t="s">
        <v>213</v>
      </c>
      <c r="Q185" s="81" t="s">
        <v>214</v>
      </c>
      <c r="R185" s="80" t="s">
        <v>605</v>
      </c>
      <c r="S185" s="264" t="s">
        <v>1206</v>
      </c>
      <c r="T185" s="264" t="s">
        <v>1446</v>
      </c>
      <c r="U185" s="264" t="s">
        <v>1664</v>
      </c>
      <c r="V185" s="63">
        <v>43307</v>
      </c>
      <c r="W185" s="101">
        <v>9</v>
      </c>
      <c r="X185" s="101">
        <v>5</v>
      </c>
      <c r="Y185" s="67" t="s">
        <v>219</v>
      </c>
      <c r="Z185" s="67" t="s">
        <v>219</v>
      </c>
      <c r="AA185" s="62">
        <v>70</v>
      </c>
      <c r="AB185" s="62" t="s">
        <v>218</v>
      </c>
      <c r="AC185" s="63">
        <v>43307</v>
      </c>
      <c r="AD185" s="62"/>
      <c r="AE185" s="62">
        <v>4</v>
      </c>
      <c r="AF185" s="62">
        <v>1</v>
      </c>
      <c r="AG185" s="62">
        <v>6</v>
      </c>
      <c r="AH185" s="62"/>
      <c r="AI185" s="63"/>
      <c r="AJ185" s="62"/>
      <c r="AK185" s="83"/>
      <c r="AL185" s="63"/>
      <c r="AM185" s="331">
        <v>1</v>
      </c>
      <c r="AN185" s="331"/>
      <c r="AO185" s="331"/>
      <c r="AP185" s="331">
        <f t="shared" si="9"/>
        <v>1</v>
      </c>
      <c r="AQ185" s="332"/>
      <c r="AR185" s="333"/>
      <c r="AS185" s="332"/>
      <c r="AT185" s="332"/>
      <c r="AU185" s="333"/>
      <c r="AV185" s="373"/>
    </row>
    <row r="186" spans="1:48" s="136" customFormat="1" ht="11.25">
      <c r="A186" s="80">
        <v>2018</v>
      </c>
      <c r="B186" s="78" t="s">
        <v>204</v>
      </c>
      <c r="C186" s="79">
        <v>43312</v>
      </c>
      <c r="D186" s="82" t="s">
        <v>205</v>
      </c>
      <c r="E186" s="80" t="s">
        <v>206</v>
      </c>
      <c r="F186" s="80" t="s">
        <v>207</v>
      </c>
      <c r="G186" s="80" t="s">
        <v>208</v>
      </c>
      <c r="H186" s="80" t="s">
        <v>209</v>
      </c>
      <c r="I186" s="80" t="s">
        <v>210</v>
      </c>
      <c r="J186" s="78" t="s">
        <v>5306</v>
      </c>
      <c r="K186" s="80" t="s">
        <v>211</v>
      </c>
      <c r="L186" s="80" t="s">
        <v>211</v>
      </c>
      <c r="M186" s="80" t="s">
        <v>211</v>
      </c>
      <c r="N186" s="80" t="s">
        <v>211</v>
      </c>
      <c r="O186" s="80" t="s">
        <v>212</v>
      </c>
      <c r="P186" s="80" t="s">
        <v>213</v>
      </c>
      <c r="Q186" s="81" t="s">
        <v>214</v>
      </c>
      <c r="R186" s="80" t="s">
        <v>606</v>
      </c>
      <c r="S186" s="264" t="s">
        <v>1207</v>
      </c>
      <c r="T186" s="264" t="s">
        <v>1447</v>
      </c>
      <c r="U186" s="264" t="s">
        <v>1665</v>
      </c>
      <c r="V186" s="63">
        <v>43307</v>
      </c>
      <c r="W186" s="101">
        <v>8</v>
      </c>
      <c r="X186" s="101">
        <v>1</v>
      </c>
      <c r="Y186" s="62" t="s">
        <v>607</v>
      </c>
      <c r="Z186" s="63">
        <v>16133</v>
      </c>
      <c r="AA186" s="62">
        <f>DATEDIF(Z186,C186,"Y")</f>
        <v>74</v>
      </c>
      <c r="AB186" s="62" t="s">
        <v>220</v>
      </c>
      <c r="AC186" s="63">
        <v>43307</v>
      </c>
      <c r="AD186" s="62"/>
      <c r="AE186" s="62">
        <v>4</v>
      </c>
      <c r="AF186" s="62">
        <v>1</v>
      </c>
      <c r="AG186" s="62">
        <v>6</v>
      </c>
      <c r="AH186" s="62"/>
      <c r="AI186" s="63"/>
      <c r="AJ186" s="62"/>
      <c r="AK186" s="83"/>
      <c r="AL186" s="63"/>
      <c r="AM186" s="331">
        <v>2</v>
      </c>
      <c r="AN186" s="331"/>
      <c r="AO186" s="331"/>
      <c r="AP186" s="331">
        <f t="shared" si="9"/>
        <v>0</v>
      </c>
      <c r="AQ186" s="332"/>
      <c r="AR186" s="333"/>
      <c r="AS186" s="332"/>
      <c r="AT186" s="332"/>
      <c r="AU186" s="334"/>
      <c r="AV186" s="372"/>
    </row>
    <row r="187" spans="1:48" s="136" customFormat="1" ht="11.25">
      <c r="A187" s="80">
        <v>2018</v>
      </c>
      <c r="B187" s="78" t="s">
        <v>204</v>
      </c>
      <c r="C187" s="79">
        <v>43312</v>
      </c>
      <c r="D187" s="82" t="s">
        <v>205</v>
      </c>
      <c r="E187" s="80" t="s">
        <v>206</v>
      </c>
      <c r="F187" s="80" t="s">
        <v>207</v>
      </c>
      <c r="G187" s="80" t="s">
        <v>208</v>
      </c>
      <c r="H187" s="80" t="s">
        <v>209</v>
      </c>
      <c r="I187" s="80" t="s">
        <v>210</v>
      </c>
      <c r="J187" s="78" t="s">
        <v>5306</v>
      </c>
      <c r="K187" s="80" t="s">
        <v>211</v>
      </c>
      <c r="L187" s="80" t="s">
        <v>211</v>
      </c>
      <c r="M187" s="80" t="s">
        <v>211</v>
      </c>
      <c r="N187" s="80" t="s">
        <v>211</v>
      </c>
      <c r="O187" s="80" t="s">
        <v>212</v>
      </c>
      <c r="P187" s="80" t="s">
        <v>213</v>
      </c>
      <c r="Q187" s="81" t="s">
        <v>214</v>
      </c>
      <c r="R187" s="80" t="s">
        <v>608</v>
      </c>
      <c r="S187" s="264" t="s">
        <v>1208</v>
      </c>
      <c r="T187" s="264" t="s">
        <v>1448</v>
      </c>
      <c r="U187" s="264" t="s">
        <v>1323</v>
      </c>
      <c r="V187" s="63">
        <v>43307</v>
      </c>
      <c r="W187" s="101">
        <v>8</v>
      </c>
      <c r="X187" s="101">
        <v>1</v>
      </c>
      <c r="Y187" s="62" t="s">
        <v>609</v>
      </c>
      <c r="Z187" s="63">
        <v>19965</v>
      </c>
      <c r="AA187" s="62">
        <f>DATEDIF(Z187,C187,"Y")</f>
        <v>63</v>
      </c>
      <c r="AB187" s="62" t="s">
        <v>218</v>
      </c>
      <c r="AC187" s="63">
        <v>43307</v>
      </c>
      <c r="AD187" s="62"/>
      <c r="AE187" s="62">
        <v>4</v>
      </c>
      <c r="AF187" s="62">
        <v>1</v>
      </c>
      <c r="AG187" s="62">
        <v>6</v>
      </c>
      <c r="AH187" s="62"/>
      <c r="AI187" s="63"/>
      <c r="AJ187" s="62"/>
      <c r="AK187" s="83"/>
      <c r="AL187" s="63"/>
      <c r="AM187" s="331">
        <v>2</v>
      </c>
      <c r="AN187" s="331">
        <v>1</v>
      </c>
      <c r="AO187" s="331"/>
      <c r="AP187" s="331">
        <f t="shared" si="9"/>
        <v>1</v>
      </c>
      <c r="AQ187" s="332"/>
      <c r="AR187" s="335">
        <v>43321</v>
      </c>
      <c r="AS187" s="332"/>
      <c r="AT187" s="332"/>
      <c r="AU187" s="334">
        <v>43321</v>
      </c>
      <c r="AV187" s="372"/>
    </row>
    <row r="188" spans="1:48" s="136" customFormat="1" ht="11.25">
      <c r="A188" s="80">
        <v>2018</v>
      </c>
      <c r="B188" s="78" t="s">
        <v>204</v>
      </c>
      <c r="C188" s="79">
        <v>43312</v>
      </c>
      <c r="D188" s="82" t="s">
        <v>205</v>
      </c>
      <c r="E188" s="80" t="s">
        <v>206</v>
      </c>
      <c r="F188" s="80" t="s">
        <v>207</v>
      </c>
      <c r="G188" s="80" t="s">
        <v>208</v>
      </c>
      <c r="H188" s="80" t="s">
        <v>209</v>
      </c>
      <c r="I188" s="80" t="s">
        <v>210</v>
      </c>
      <c r="J188" s="78" t="s">
        <v>5306</v>
      </c>
      <c r="K188" s="80" t="s">
        <v>211</v>
      </c>
      <c r="L188" s="80" t="s">
        <v>211</v>
      </c>
      <c r="M188" s="80" t="s">
        <v>211</v>
      </c>
      <c r="N188" s="80" t="s">
        <v>211</v>
      </c>
      <c r="O188" s="80" t="s">
        <v>212</v>
      </c>
      <c r="P188" s="80" t="s">
        <v>213</v>
      </c>
      <c r="Q188" s="81" t="s">
        <v>214</v>
      </c>
      <c r="R188" s="80" t="s">
        <v>610</v>
      </c>
      <c r="S188" s="264" t="s">
        <v>1209</v>
      </c>
      <c r="T188" s="264" t="s">
        <v>974</v>
      </c>
      <c r="U188" s="264" t="s">
        <v>1006</v>
      </c>
      <c r="V188" s="63">
        <v>43311</v>
      </c>
      <c r="W188" s="101">
        <v>9</v>
      </c>
      <c r="X188" s="101">
        <v>1</v>
      </c>
      <c r="Y188" s="62">
        <v>24408201</v>
      </c>
      <c r="Z188" s="63">
        <v>9052</v>
      </c>
      <c r="AA188" s="62">
        <f>DATEDIF(Z188,C188,"Y")</f>
        <v>93</v>
      </c>
      <c r="AB188" s="62" t="s">
        <v>218</v>
      </c>
      <c r="AC188" s="63">
        <v>43311</v>
      </c>
      <c r="AD188" s="62"/>
      <c r="AE188" s="62">
        <v>4</v>
      </c>
      <c r="AF188" s="62">
        <v>2</v>
      </c>
      <c r="AG188" s="62">
        <v>6</v>
      </c>
      <c r="AH188" s="62"/>
      <c r="AI188" s="63"/>
      <c r="AJ188" s="62"/>
      <c r="AK188" s="83"/>
      <c r="AL188" s="63"/>
      <c r="AM188" s="331">
        <v>2</v>
      </c>
      <c r="AN188" s="331"/>
      <c r="AO188" s="331"/>
      <c r="AP188" s="331">
        <f t="shared" si="9"/>
        <v>0</v>
      </c>
      <c r="AQ188" s="332"/>
      <c r="AR188" s="333"/>
      <c r="AS188" s="332"/>
      <c r="AT188" s="332"/>
      <c r="AU188" s="333"/>
      <c r="AV188" s="373"/>
    </row>
    <row r="189" spans="1:48" s="136" customFormat="1" ht="11.25">
      <c r="A189" s="80">
        <v>2018</v>
      </c>
      <c r="B189" s="78" t="s">
        <v>204</v>
      </c>
      <c r="C189" s="79">
        <v>43312</v>
      </c>
      <c r="D189" s="82" t="s">
        <v>205</v>
      </c>
      <c r="E189" s="80" t="s">
        <v>206</v>
      </c>
      <c r="F189" s="80" t="s">
        <v>207</v>
      </c>
      <c r="G189" s="80" t="s">
        <v>208</v>
      </c>
      <c r="H189" s="80" t="s">
        <v>209</v>
      </c>
      <c r="I189" s="80" t="s">
        <v>210</v>
      </c>
      <c r="J189" s="78" t="s">
        <v>5306</v>
      </c>
      <c r="K189" s="80" t="s">
        <v>211</v>
      </c>
      <c r="L189" s="80" t="s">
        <v>211</v>
      </c>
      <c r="M189" s="80" t="s">
        <v>211</v>
      </c>
      <c r="N189" s="80" t="s">
        <v>211</v>
      </c>
      <c r="O189" s="80" t="s">
        <v>212</v>
      </c>
      <c r="P189" s="80" t="s">
        <v>213</v>
      </c>
      <c r="Q189" s="81" t="s">
        <v>214</v>
      </c>
      <c r="R189" s="80" t="s">
        <v>611</v>
      </c>
      <c r="S189" s="264" t="s">
        <v>1210</v>
      </c>
      <c r="T189" s="264" t="s">
        <v>1449</v>
      </c>
      <c r="U189" s="264" t="s">
        <v>1666</v>
      </c>
      <c r="V189" s="63">
        <v>43312</v>
      </c>
      <c r="W189" s="101">
        <v>9</v>
      </c>
      <c r="X189" s="101">
        <v>1</v>
      </c>
      <c r="Y189" s="62" t="s">
        <v>612</v>
      </c>
      <c r="Z189" s="63">
        <v>12700</v>
      </c>
      <c r="AA189" s="62">
        <f>DATEDIF(Z189,C189,"Y")</f>
        <v>83</v>
      </c>
      <c r="AB189" s="62" t="s">
        <v>220</v>
      </c>
      <c r="AC189" s="63">
        <v>43312</v>
      </c>
      <c r="AD189" s="62"/>
      <c r="AE189" s="101">
        <v>1</v>
      </c>
      <c r="AF189" s="62">
        <v>1</v>
      </c>
      <c r="AG189" s="62">
        <v>6</v>
      </c>
      <c r="AH189" s="62"/>
      <c r="AI189" s="63"/>
      <c r="AJ189" s="62"/>
      <c r="AK189" s="83"/>
      <c r="AL189" s="63"/>
      <c r="AM189" s="331">
        <v>2</v>
      </c>
      <c r="AN189" s="331"/>
      <c r="AO189" s="331"/>
      <c r="AP189" s="331">
        <f t="shared" si="9"/>
        <v>0</v>
      </c>
      <c r="AQ189" s="332"/>
      <c r="AR189" s="333"/>
      <c r="AS189" s="332"/>
      <c r="AT189" s="332"/>
      <c r="AU189" s="333"/>
      <c r="AV189" s="373"/>
    </row>
    <row r="190" spans="1:48" s="136" customFormat="1" ht="11.25">
      <c r="A190" s="80">
        <v>2018</v>
      </c>
      <c r="B190" s="78" t="s">
        <v>204</v>
      </c>
      <c r="C190" s="79">
        <v>43312</v>
      </c>
      <c r="D190" s="82" t="s">
        <v>205</v>
      </c>
      <c r="E190" s="80" t="s">
        <v>206</v>
      </c>
      <c r="F190" s="80" t="s">
        <v>207</v>
      </c>
      <c r="G190" s="80" t="s">
        <v>208</v>
      </c>
      <c r="H190" s="80" t="s">
        <v>209</v>
      </c>
      <c r="I190" s="80" t="s">
        <v>210</v>
      </c>
      <c r="J190" s="78" t="s">
        <v>5306</v>
      </c>
      <c r="K190" s="80" t="s">
        <v>211</v>
      </c>
      <c r="L190" s="80" t="s">
        <v>211</v>
      </c>
      <c r="M190" s="80" t="s">
        <v>211</v>
      </c>
      <c r="N190" s="80" t="s">
        <v>211</v>
      </c>
      <c r="O190" s="80" t="s">
        <v>212</v>
      </c>
      <c r="P190" s="80" t="s">
        <v>213</v>
      </c>
      <c r="Q190" s="81" t="s">
        <v>214</v>
      </c>
      <c r="R190" s="80" t="s">
        <v>613</v>
      </c>
      <c r="S190" s="264" t="s">
        <v>1211</v>
      </c>
      <c r="T190" s="264" t="s">
        <v>1450</v>
      </c>
      <c r="U190" s="264" t="s">
        <v>1667</v>
      </c>
      <c r="V190" s="63">
        <v>43332</v>
      </c>
      <c r="W190" s="101">
        <v>8</v>
      </c>
      <c r="X190" s="101">
        <v>1</v>
      </c>
      <c r="Y190" s="62" t="s">
        <v>614</v>
      </c>
      <c r="Z190" s="63">
        <v>10566</v>
      </c>
      <c r="AA190" s="62">
        <f>DATEDIF(Z190,C190,"Y")</f>
        <v>89</v>
      </c>
      <c r="AB190" s="62" t="s">
        <v>218</v>
      </c>
      <c r="AC190" s="63">
        <v>43332</v>
      </c>
      <c r="AD190" s="62"/>
      <c r="AE190" s="62">
        <v>4</v>
      </c>
      <c r="AF190" s="62">
        <v>1</v>
      </c>
      <c r="AG190" s="62">
        <v>6</v>
      </c>
      <c r="AH190" s="62"/>
      <c r="AI190" s="63"/>
      <c r="AJ190" s="62"/>
      <c r="AK190" s="83"/>
      <c r="AL190" s="63"/>
      <c r="AM190" s="331">
        <v>2</v>
      </c>
      <c r="AN190" s="331"/>
      <c r="AO190" s="331"/>
      <c r="AP190" s="331">
        <f t="shared" si="9"/>
        <v>0</v>
      </c>
      <c r="AQ190" s="332"/>
      <c r="AR190" s="333"/>
      <c r="AS190" s="332"/>
      <c r="AT190" s="332"/>
      <c r="AU190" s="334"/>
      <c r="AV190" s="372"/>
    </row>
    <row r="191" spans="1:48" s="136" customFormat="1" ht="11.25">
      <c r="A191" s="80">
        <v>2018</v>
      </c>
      <c r="B191" s="78" t="s">
        <v>204</v>
      </c>
      <c r="C191" s="84">
        <v>43343</v>
      </c>
      <c r="D191" s="85" t="s">
        <v>205</v>
      </c>
      <c r="E191" s="80" t="s">
        <v>206</v>
      </c>
      <c r="F191" s="80" t="s">
        <v>207</v>
      </c>
      <c r="G191" s="80" t="s">
        <v>208</v>
      </c>
      <c r="H191" s="80" t="s">
        <v>209</v>
      </c>
      <c r="I191" s="80" t="s">
        <v>210</v>
      </c>
      <c r="J191" s="78" t="s">
        <v>5306</v>
      </c>
      <c r="K191" s="80" t="s">
        <v>211</v>
      </c>
      <c r="L191" s="80" t="s">
        <v>211</v>
      </c>
      <c r="M191" s="80" t="s">
        <v>211</v>
      </c>
      <c r="N191" s="80" t="s">
        <v>211</v>
      </c>
      <c r="O191" s="80" t="s">
        <v>212</v>
      </c>
      <c r="P191" s="80" t="s">
        <v>213</v>
      </c>
      <c r="Q191" s="81" t="s">
        <v>214</v>
      </c>
      <c r="R191" s="80" t="s">
        <v>616</v>
      </c>
      <c r="S191" s="264" t="s">
        <v>1212</v>
      </c>
      <c r="T191" s="264" t="s">
        <v>1451</v>
      </c>
      <c r="U191" s="264" t="s">
        <v>1668</v>
      </c>
      <c r="V191" s="63">
        <v>43319</v>
      </c>
      <c r="W191" s="101">
        <v>11</v>
      </c>
      <c r="X191" s="101">
        <v>5</v>
      </c>
      <c r="Y191" s="67" t="s">
        <v>219</v>
      </c>
      <c r="Z191" s="67" t="s">
        <v>219</v>
      </c>
      <c r="AA191" s="62">
        <v>65</v>
      </c>
      <c r="AB191" s="62" t="s">
        <v>220</v>
      </c>
      <c r="AC191" s="63">
        <v>43319</v>
      </c>
      <c r="AD191" s="62"/>
      <c r="AE191" s="101">
        <v>1</v>
      </c>
      <c r="AF191" s="62">
        <v>1</v>
      </c>
      <c r="AG191" s="62">
        <v>1</v>
      </c>
      <c r="AH191" s="62">
        <v>1</v>
      </c>
      <c r="AI191" s="63">
        <v>43320</v>
      </c>
      <c r="AJ191" s="62"/>
      <c r="AK191" s="83" t="s">
        <v>222</v>
      </c>
      <c r="AL191" s="63">
        <f>+AI191</f>
        <v>43320</v>
      </c>
      <c r="AM191" s="331">
        <v>1</v>
      </c>
      <c r="AN191" s="331"/>
      <c r="AO191" s="331"/>
      <c r="AP191" s="331">
        <f t="shared" si="9"/>
        <v>1</v>
      </c>
      <c r="AQ191" s="332"/>
      <c r="AR191" s="333"/>
      <c r="AS191" s="332"/>
      <c r="AT191" s="332"/>
      <c r="AU191" s="333"/>
      <c r="AV191" s="373"/>
    </row>
    <row r="192" spans="1:48" s="136" customFormat="1" ht="11.25">
      <c r="A192" s="80">
        <v>2018</v>
      </c>
      <c r="B192" s="78" t="s">
        <v>204</v>
      </c>
      <c r="C192" s="84">
        <v>43343</v>
      </c>
      <c r="D192" s="85" t="s">
        <v>205</v>
      </c>
      <c r="E192" s="80" t="s">
        <v>206</v>
      </c>
      <c r="F192" s="80" t="s">
        <v>207</v>
      </c>
      <c r="G192" s="80" t="s">
        <v>208</v>
      </c>
      <c r="H192" s="80" t="s">
        <v>209</v>
      </c>
      <c r="I192" s="80" t="s">
        <v>210</v>
      </c>
      <c r="J192" s="78" t="s">
        <v>5306</v>
      </c>
      <c r="K192" s="80" t="s">
        <v>211</v>
      </c>
      <c r="L192" s="80" t="s">
        <v>211</v>
      </c>
      <c r="M192" s="80" t="s">
        <v>211</v>
      </c>
      <c r="N192" s="80" t="s">
        <v>211</v>
      </c>
      <c r="O192" s="80" t="s">
        <v>212</v>
      </c>
      <c r="P192" s="80" t="s">
        <v>213</v>
      </c>
      <c r="Q192" s="81" t="s">
        <v>214</v>
      </c>
      <c r="R192" s="80" t="s">
        <v>617</v>
      </c>
      <c r="S192" s="264" t="s">
        <v>1060</v>
      </c>
      <c r="T192" s="264" t="s">
        <v>1452</v>
      </c>
      <c r="U192" s="264" t="s">
        <v>1669</v>
      </c>
      <c r="V192" s="63">
        <v>43328</v>
      </c>
      <c r="W192" s="101">
        <v>8</v>
      </c>
      <c r="X192" s="101">
        <v>1</v>
      </c>
      <c r="Y192" s="62" t="s">
        <v>618</v>
      </c>
      <c r="Z192" s="63">
        <v>14613</v>
      </c>
      <c r="AA192" s="62">
        <f t="shared" ref="AA192:AA220" si="13">DATEDIF(Z192,C192,"Y")</f>
        <v>78</v>
      </c>
      <c r="AB192" s="62" t="s">
        <v>218</v>
      </c>
      <c r="AC192" s="63">
        <v>43328</v>
      </c>
      <c r="AD192" s="62"/>
      <c r="AE192" s="101">
        <v>1</v>
      </c>
      <c r="AF192" s="62">
        <v>1</v>
      </c>
      <c r="AG192" s="62">
        <v>1</v>
      </c>
      <c r="AH192" s="62">
        <v>1</v>
      </c>
      <c r="AI192" s="63">
        <v>43329</v>
      </c>
      <c r="AJ192" s="62"/>
      <c r="AK192" s="83" t="s">
        <v>222</v>
      </c>
      <c r="AL192" s="63">
        <f>+AI192</f>
        <v>43329</v>
      </c>
      <c r="AM192" s="331">
        <v>2</v>
      </c>
      <c r="AN192" s="331"/>
      <c r="AO192" s="331"/>
      <c r="AP192" s="331">
        <f t="shared" si="9"/>
        <v>0</v>
      </c>
      <c r="AQ192" s="332"/>
      <c r="AR192" s="333"/>
      <c r="AS192" s="332"/>
      <c r="AT192" s="332"/>
      <c r="AU192" s="334"/>
      <c r="AV192" s="372"/>
    </row>
    <row r="193" spans="1:48" s="136" customFormat="1" ht="11.25">
      <c r="A193" s="80">
        <v>2018</v>
      </c>
      <c r="B193" s="78" t="s">
        <v>204</v>
      </c>
      <c r="C193" s="84">
        <v>43343</v>
      </c>
      <c r="D193" s="85" t="s">
        <v>205</v>
      </c>
      <c r="E193" s="80" t="s">
        <v>206</v>
      </c>
      <c r="F193" s="80" t="s">
        <v>207</v>
      </c>
      <c r="G193" s="80" t="s">
        <v>208</v>
      </c>
      <c r="H193" s="80" t="s">
        <v>209</v>
      </c>
      <c r="I193" s="80" t="s">
        <v>210</v>
      </c>
      <c r="J193" s="78" t="s">
        <v>5306</v>
      </c>
      <c r="K193" s="80" t="s">
        <v>211</v>
      </c>
      <c r="L193" s="80" t="s">
        <v>211</v>
      </c>
      <c r="M193" s="80" t="s">
        <v>211</v>
      </c>
      <c r="N193" s="80" t="s">
        <v>211</v>
      </c>
      <c r="O193" s="80" t="s">
        <v>212</v>
      </c>
      <c r="P193" s="80" t="s">
        <v>213</v>
      </c>
      <c r="Q193" s="81" t="s">
        <v>214</v>
      </c>
      <c r="R193" s="80" t="s">
        <v>619</v>
      </c>
      <c r="S193" s="264" t="s">
        <v>1213</v>
      </c>
      <c r="T193" s="264" t="s">
        <v>1453</v>
      </c>
      <c r="U193" s="264" t="s">
        <v>1670</v>
      </c>
      <c r="V193" s="63">
        <v>43333</v>
      </c>
      <c r="W193" s="101">
        <v>11</v>
      </c>
      <c r="X193" s="101">
        <v>1</v>
      </c>
      <c r="Y193" s="62" t="s">
        <v>620</v>
      </c>
      <c r="Z193" s="63">
        <v>13070</v>
      </c>
      <c r="AA193" s="62">
        <f t="shared" si="13"/>
        <v>82</v>
      </c>
      <c r="AB193" s="62" t="s">
        <v>218</v>
      </c>
      <c r="AC193" s="63">
        <v>43334</v>
      </c>
      <c r="AD193" s="62"/>
      <c r="AE193" s="101">
        <v>1</v>
      </c>
      <c r="AF193" s="62">
        <v>1</v>
      </c>
      <c r="AG193" s="62">
        <v>1</v>
      </c>
      <c r="AH193" s="62">
        <v>1</v>
      </c>
      <c r="AI193" s="63">
        <v>43334</v>
      </c>
      <c r="AJ193" s="62"/>
      <c r="AK193" s="83" t="s">
        <v>621</v>
      </c>
      <c r="AL193" s="63">
        <v>43334</v>
      </c>
      <c r="AM193" s="331">
        <v>2</v>
      </c>
      <c r="AN193" s="331"/>
      <c r="AO193" s="331"/>
      <c r="AP193" s="331">
        <f t="shared" si="9"/>
        <v>0</v>
      </c>
      <c r="AQ193" s="332"/>
      <c r="AR193" s="333"/>
      <c r="AS193" s="332"/>
      <c r="AT193" s="332"/>
      <c r="AU193" s="333"/>
      <c r="AV193" s="373"/>
    </row>
    <row r="194" spans="1:48" s="136" customFormat="1" ht="11.25">
      <c r="A194" s="80">
        <v>2018</v>
      </c>
      <c r="B194" s="78" t="s">
        <v>204</v>
      </c>
      <c r="C194" s="84">
        <v>43343</v>
      </c>
      <c r="D194" s="85" t="s">
        <v>205</v>
      </c>
      <c r="E194" s="80" t="s">
        <v>206</v>
      </c>
      <c r="F194" s="80" t="s">
        <v>207</v>
      </c>
      <c r="G194" s="80" t="s">
        <v>208</v>
      </c>
      <c r="H194" s="80" t="s">
        <v>209</v>
      </c>
      <c r="I194" s="80" t="s">
        <v>210</v>
      </c>
      <c r="J194" s="78" t="s">
        <v>5306</v>
      </c>
      <c r="K194" s="80" t="s">
        <v>211</v>
      </c>
      <c r="L194" s="80" t="s">
        <v>211</v>
      </c>
      <c r="M194" s="80" t="s">
        <v>211</v>
      </c>
      <c r="N194" s="80" t="s">
        <v>211</v>
      </c>
      <c r="O194" s="80" t="s">
        <v>212</v>
      </c>
      <c r="P194" s="80" t="s">
        <v>213</v>
      </c>
      <c r="Q194" s="81" t="s">
        <v>214</v>
      </c>
      <c r="R194" s="80" t="s">
        <v>622</v>
      </c>
      <c r="S194" s="264" t="s">
        <v>1214</v>
      </c>
      <c r="T194" s="264" t="s">
        <v>1454</v>
      </c>
      <c r="U194" s="264" t="s">
        <v>1323</v>
      </c>
      <c r="V194" s="63">
        <v>43335</v>
      </c>
      <c r="W194" s="101">
        <v>11</v>
      </c>
      <c r="X194" s="101">
        <v>1</v>
      </c>
      <c r="Y194" s="62" t="s">
        <v>623</v>
      </c>
      <c r="Z194" s="63">
        <v>15585</v>
      </c>
      <c r="AA194" s="62">
        <f t="shared" si="13"/>
        <v>75</v>
      </c>
      <c r="AB194" s="62" t="s">
        <v>220</v>
      </c>
      <c r="AC194" s="63">
        <v>43335</v>
      </c>
      <c r="AD194" s="62"/>
      <c r="AE194" s="101">
        <v>1</v>
      </c>
      <c r="AF194" s="62">
        <v>1</v>
      </c>
      <c r="AG194" s="62">
        <v>1</v>
      </c>
      <c r="AH194" s="62">
        <v>1</v>
      </c>
      <c r="AI194" s="63">
        <v>43335</v>
      </c>
      <c r="AJ194" s="62"/>
      <c r="AK194" s="83" t="s">
        <v>222</v>
      </c>
      <c r="AL194" s="63">
        <v>43335</v>
      </c>
      <c r="AM194" s="331">
        <v>2</v>
      </c>
      <c r="AN194" s="331"/>
      <c r="AO194" s="331"/>
      <c r="AP194" s="331">
        <f t="shared" si="9"/>
        <v>0</v>
      </c>
      <c r="AQ194" s="332"/>
      <c r="AR194" s="333"/>
      <c r="AS194" s="332"/>
      <c r="AT194" s="332"/>
      <c r="AU194" s="333"/>
      <c r="AV194" s="373"/>
    </row>
    <row r="195" spans="1:48" s="136" customFormat="1" ht="11.25">
      <c r="A195" s="80">
        <v>2018</v>
      </c>
      <c r="B195" s="78" t="s">
        <v>204</v>
      </c>
      <c r="C195" s="84">
        <v>43343</v>
      </c>
      <c r="D195" s="85" t="s">
        <v>205</v>
      </c>
      <c r="E195" s="80" t="s">
        <v>206</v>
      </c>
      <c r="F195" s="80" t="s">
        <v>207</v>
      </c>
      <c r="G195" s="80" t="s">
        <v>208</v>
      </c>
      <c r="H195" s="80" t="s">
        <v>209</v>
      </c>
      <c r="I195" s="80" t="s">
        <v>210</v>
      </c>
      <c r="J195" s="78" t="s">
        <v>5306</v>
      </c>
      <c r="K195" s="80" t="s">
        <v>211</v>
      </c>
      <c r="L195" s="80" t="s">
        <v>211</v>
      </c>
      <c r="M195" s="80" t="s">
        <v>211</v>
      </c>
      <c r="N195" s="80" t="s">
        <v>211</v>
      </c>
      <c r="O195" s="80" t="s">
        <v>212</v>
      </c>
      <c r="P195" s="80" t="s">
        <v>213</v>
      </c>
      <c r="Q195" s="81" t="s">
        <v>214</v>
      </c>
      <c r="R195" s="80" t="s">
        <v>624</v>
      </c>
      <c r="S195" s="264" t="s">
        <v>1091</v>
      </c>
      <c r="T195" s="264" t="s">
        <v>1455</v>
      </c>
      <c r="U195" s="264" t="s">
        <v>1457</v>
      </c>
      <c r="V195" s="63">
        <v>43313</v>
      </c>
      <c r="W195" s="101">
        <v>11</v>
      </c>
      <c r="X195" s="101">
        <v>1</v>
      </c>
      <c r="Y195" s="62" t="s">
        <v>625</v>
      </c>
      <c r="Z195" s="63">
        <v>13128</v>
      </c>
      <c r="AA195" s="62">
        <f t="shared" si="13"/>
        <v>82</v>
      </c>
      <c r="AB195" s="62" t="s">
        <v>220</v>
      </c>
      <c r="AC195" s="63">
        <v>43313</v>
      </c>
      <c r="AD195" s="62"/>
      <c r="AE195" s="62">
        <v>4</v>
      </c>
      <c r="AF195" s="62">
        <v>1</v>
      </c>
      <c r="AG195" s="62">
        <v>6</v>
      </c>
      <c r="AH195" s="62"/>
      <c r="AI195" s="63"/>
      <c r="AJ195" s="62"/>
      <c r="AK195" s="83"/>
      <c r="AL195" s="63"/>
      <c r="AM195" s="331">
        <v>2</v>
      </c>
      <c r="AN195" s="331">
        <v>1</v>
      </c>
      <c r="AO195" s="331"/>
      <c r="AP195" s="331">
        <f t="shared" si="9"/>
        <v>1</v>
      </c>
      <c r="AQ195" s="332"/>
      <c r="AR195" s="335">
        <v>43392</v>
      </c>
      <c r="AS195" s="332"/>
      <c r="AT195" s="332"/>
      <c r="AU195" s="336">
        <f>+AR195</f>
        <v>43392</v>
      </c>
      <c r="AV195" s="375"/>
    </row>
    <row r="196" spans="1:48" s="136" customFormat="1" ht="11.25">
      <c r="A196" s="80">
        <v>2018</v>
      </c>
      <c r="B196" s="78" t="s">
        <v>204</v>
      </c>
      <c r="C196" s="84">
        <v>43343</v>
      </c>
      <c r="D196" s="85" t="s">
        <v>205</v>
      </c>
      <c r="E196" s="80" t="s">
        <v>206</v>
      </c>
      <c r="F196" s="80" t="s">
        <v>207</v>
      </c>
      <c r="G196" s="80" t="s">
        <v>208</v>
      </c>
      <c r="H196" s="80" t="s">
        <v>209</v>
      </c>
      <c r="I196" s="80" t="s">
        <v>210</v>
      </c>
      <c r="J196" s="78" t="s">
        <v>5306</v>
      </c>
      <c r="K196" s="80" t="s">
        <v>211</v>
      </c>
      <c r="L196" s="80" t="s">
        <v>211</v>
      </c>
      <c r="M196" s="80" t="s">
        <v>211</v>
      </c>
      <c r="N196" s="80" t="s">
        <v>211</v>
      </c>
      <c r="O196" s="80" t="s">
        <v>212</v>
      </c>
      <c r="P196" s="80" t="s">
        <v>213</v>
      </c>
      <c r="Q196" s="81" t="s">
        <v>214</v>
      </c>
      <c r="R196" s="80" t="s">
        <v>626</v>
      </c>
      <c r="S196" s="264" t="s">
        <v>1215</v>
      </c>
      <c r="T196" s="264" t="s">
        <v>1456</v>
      </c>
      <c r="U196" s="264" t="s">
        <v>1671</v>
      </c>
      <c r="V196" s="63">
        <v>43314</v>
      </c>
      <c r="W196" s="101">
        <v>11</v>
      </c>
      <c r="X196" s="101">
        <v>1</v>
      </c>
      <c r="Y196" s="62" t="s">
        <v>627</v>
      </c>
      <c r="Z196" s="63">
        <v>6945</v>
      </c>
      <c r="AA196" s="62">
        <f t="shared" si="13"/>
        <v>99</v>
      </c>
      <c r="AB196" s="62" t="s">
        <v>220</v>
      </c>
      <c r="AC196" s="63">
        <v>43314</v>
      </c>
      <c r="AD196" s="62"/>
      <c r="AE196" s="62">
        <v>4</v>
      </c>
      <c r="AF196" s="62">
        <v>2</v>
      </c>
      <c r="AG196" s="62">
        <v>6</v>
      </c>
      <c r="AH196" s="62"/>
      <c r="AI196" s="63"/>
      <c r="AJ196" s="62"/>
      <c r="AK196" s="83"/>
      <c r="AL196" s="63"/>
      <c r="AM196" s="331">
        <v>2</v>
      </c>
      <c r="AN196" s="331"/>
      <c r="AO196" s="331"/>
      <c r="AP196" s="331">
        <f t="shared" si="9"/>
        <v>0</v>
      </c>
      <c r="AQ196" s="332"/>
      <c r="AR196" s="333"/>
      <c r="AS196" s="332"/>
      <c r="AT196" s="332"/>
      <c r="AU196" s="333"/>
      <c r="AV196" s="373"/>
    </row>
    <row r="197" spans="1:48" s="136" customFormat="1" ht="11.25">
      <c r="A197" s="80">
        <v>2018</v>
      </c>
      <c r="B197" s="78" t="s">
        <v>204</v>
      </c>
      <c r="C197" s="84">
        <v>43343</v>
      </c>
      <c r="D197" s="85" t="s">
        <v>205</v>
      </c>
      <c r="E197" s="80" t="s">
        <v>206</v>
      </c>
      <c r="F197" s="80" t="s">
        <v>207</v>
      </c>
      <c r="G197" s="80" t="s">
        <v>208</v>
      </c>
      <c r="H197" s="80" t="s">
        <v>209</v>
      </c>
      <c r="I197" s="80" t="s">
        <v>210</v>
      </c>
      <c r="J197" s="78" t="s">
        <v>5306</v>
      </c>
      <c r="K197" s="80" t="s">
        <v>211</v>
      </c>
      <c r="L197" s="80" t="s">
        <v>211</v>
      </c>
      <c r="M197" s="80" t="s">
        <v>211</v>
      </c>
      <c r="N197" s="80" t="s">
        <v>211</v>
      </c>
      <c r="O197" s="80" t="s">
        <v>212</v>
      </c>
      <c r="P197" s="80" t="s">
        <v>213</v>
      </c>
      <c r="Q197" s="81" t="s">
        <v>214</v>
      </c>
      <c r="R197" s="80" t="s">
        <v>628</v>
      </c>
      <c r="S197" s="264" t="s">
        <v>1216</v>
      </c>
      <c r="T197" s="264" t="s">
        <v>935</v>
      </c>
      <c r="U197" s="264" t="s">
        <v>1672</v>
      </c>
      <c r="V197" s="63">
        <v>43315</v>
      </c>
      <c r="W197" s="101">
        <v>11</v>
      </c>
      <c r="X197" s="101">
        <v>1</v>
      </c>
      <c r="Y197" s="62" t="s">
        <v>629</v>
      </c>
      <c r="Z197" s="63">
        <v>12643</v>
      </c>
      <c r="AA197" s="62">
        <f t="shared" si="13"/>
        <v>84</v>
      </c>
      <c r="AB197" s="62" t="s">
        <v>220</v>
      </c>
      <c r="AC197" s="63">
        <v>43315</v>
      </c>
      <c r="AD197" s="62"/>
      <c r="AE197" s="62">
        <v>4</v>
      </c>
      <c r="AF197" s="62">
        <v>2</v>
      </c>
      <c r="AG197" s="62">
        <v>6</v>
      </c>
      <c r="AH197" s="62"/>
      <c r="AI197" s="63"/>
      <c r="AJ197" s="62"/>
      <c r="AK197" s="83"/>
      <c r="AL197" s="63"/>
      <c r="AM197" s="331">
        <v>2</v>
      </c>
      <c r="AN197" s="331"/>
      <c r="AO197" s="331"/>
      <c r="AP197" s="331">
        <f t="shared" ref="AP197:AP260" si="14">+COUNTIF(AM197:AO197,1)</f>
        <v>0</v>
      </c>
      <c r="AQ197" s="332"/>
      <c r="AR197" s="333"/>
      <c r="AS197" s="332"/>
      <c r="AT197" s="332"/>
      <c r="AU197" s="333"/>
      <c r="AV197" s="373"/>
    </row>
    <row r="198" spans="1:48" s="136" customFormat="1" ht="11.25">
      <c r="A198" s="80">
        <v>2018</v>
      </c>
      <c r="B198" s="78" t="s">
        <v>204</v>
      </c>
      <c r="C198" s="84">
        <v>43343</v>
      </c>
      <c r="D198" s="85" t="s">
        <v>205</v>
      </c>
      <c r="E198" s="80" t="s">
        <v>206</v>
      </c>
      <c r="F198" s="80" t="s">
        <v>207</v>
      </c>
      <c r="G198" s="80" t="s">
        <v>208</v>
      </c>
      <c r="H198" s="80" t="s">
        <v>209</v>
      </c>
      <c r="I198" s="80" t="s">
        <v>210</v>
      </c>
      <c r="J198" s="78" t="s">
        <v>5306</v>
      </c>
      <c r="K198" s="80" t="s">
        <v>211</v>
      </c>
      <c r="L198" s="80" t="s">
        <v>211</v>
      </c>
      <c r="M198" s="80" t="s">
        <v>211</v>
      </c>
      <c r="N198" s="80" t="s">
        <v>211</v>
      </c>
      <c r="O198" s="80" t="s">
        <v>212</v>
      </c>
      <c r="P198" s="80" t="s">
        <v>213</v>
      </c>
      <c r="Q198" s="81" t="s">
        <v>214</v>
      </c>
      <c r="R198" s="80" t="s">
        <v>630</v>
      </c>
      <c r="S198" s="264" t="s">
        <v>1217</v>
      </c>
      <c r="T198" s="264" t="s">
        <v>1457</v>
      </c>
      <c r="U198" s="264" t="s">
        <v>1673</v>
      </c>
      <c r="V198" s="63">
        <v>43319</v>
      </c>
      <c r="W198" s="101">
        <v>8</v>
      </c>
      <c r="X198" s="101">
        <v>1</v>
      </c>
      <c r="Y198" s="62" t="s">
        <v>631</v>
      </c>
      <c r="Z198" s="63">
        <v>14269</v>
      </c>
      <c r="AA198" s="62">
        <f t="shared" si="13"/>
        <v>79</v>
      </c>
      <c r="AB198" s="62" t="s">
        <v>220</v>
      </c>
      <c r="AC198" s="63">
        <v>43319</v>
      </c>
      <c r="AD198" s="62"/>
      <c r="AE198" s="62">
        <v>4</v>
      </c>
      <c r="AF198" s="62">
        <v>1</v>
      </c>
      <c r="AG198" s="62">
        <v>6</v>
      </c>
      <c r="AH198" s="62"/>
      <c r="AI198" s="63"/>
      <c r="AJ198" s="62"/>
      <c r="AK198" s="83"/>
      <c r="AL198" s="63"/>
      <c r="AM198" s="331">
        <v>2</v>
      </c>
      <c r="AN198" s="331"/>
      <c r="AO198" s="331"/>
      <c r="AP198" s="331">
        <f t="shared" si="14"/>
        <v>0</v>
      </c>
      <c r="AQ198" s="332"/>
      <c r="AR198" s="333"/>
      <c r="AS198" s="332"/>
      <c r="AT198" s="332"/>
      <c r="AU198" s="334"/>
      <c r="AV198" s="372"/>
    </row>
    <row r="199" spans="1:48" s="136" customFormat="1" ht="11.25">
      <c r="A199" s="80">
        <v>2018</v>
      </c>
      <c r="B199" s="78" t="s">
        <v>204</v>
      </c>
      <c r="C199" s="84">
        <v>43343</v>
      </c>
      <c r="D199" s="85" t="s">
        <v>205</v>
      </c>
      <c r="E199" s="80" t="s">
        <v>206</v>
      </c>
      <c r="F199" s="80" t="s">
        <v>207</v>
      </c>
      <c r="G199" s="80" t="s">
        <v>208</v>
      </c>
      <c r="H199" s="80" t="s">
        <v>209</v>
      </c>
      <c r="I199" s="80" t="s">
        <v>210</v>
      </c>
      <c r="J199" s="78" t="s">
        <v>5306</v>
      </c>
      <c r="K199" s="80" t="s">
        <v>211</v>
      </c>
      <c r="L199" s="80" t="s">
        <v>211</v>
      </c>
      <c r="M199" s="80" t="s">
        <v>211</v>
      </c>
      <c r="N199" s="80" t="s">
        <v>211</v>
      </c>
      <c r="O199" s="80" t="s">
        <v>212</v>
      </c>
      <c r="P199" s="80" t="s">
        <v>213</v>
      </c>
      <c r="Q199" s="81" t="s">
        <v>214</v>
      </c>
      <c r="R199" s="80" t="s">
        <v>632</v>
      </c>
      <c r="S199" s="264" t="s">
        <v>1218</v>
      </c>
      <c r="T199" s="264" t="s">
        <v>1458</v>
      </c>
      <c r="U199" s="264" t="s">
        <v>1674</v>
      </c>
      <c r="V199" s="63">
        <v>43321</v>
      </c>
      <c r="W199" s="101">
        <v>11</v>
      </c>
      <c r="X199" s="101">
        <v>1</v>
      </c>
      <c r="Y199" s="62" t="s">
        <v>633</v>
      </c>
      <c r="Z199" s="63">
        <v>13579</v>
      </c>
      <c r="AA199" s="62">
        <f t="shared" si="13"/>
        <v>81</v>
      </c>
      <c r="AB199" s="62" t="s">
        <v>220</v>
      </c>
      <c r="AC199" s="63">
        <v>43321</v>
      </c>
      <c r="AD199" s="62"/>
      <c r="AE199" s="101">
        <v>1</v>
      </c>
      <c r="AF199" s="62">
        <v>2</v>
      </c>
      <c r="AG199" s="62">
        <v>6</v>
      </c>
      <c r="AH199" s="62"/>
      <c r="AI199" s="63"/>
      <c r="AJ199" s="62"/>
      <c r="AK199" s="83"/>
      <c r="AL199" s="63"/>
      <c r="AM199" s="331">
        <v>2</v>
      </c>
      <c r="AN199" s="331"/>
      <c r="AO199" s="331"/>
      <c r="AP199" s="331">
        <f t="shared" si="14"/>
        <v>0</v>
      </c>
      <c r="AQ199" s="332"/>
      <c r="AR199" s="333"/>
      <c r="AS199" s="332"/>
      <c r="AT199" s="332"/>
      <c r="AU199" s="333"/>
      <c r="AV199" s="373"/>
    </row>
    <row r="200" spans="1:48" s="136" customFormat="1" ht="11.25">
      <c r="A200" s="80">
        <v>2018</v>
      </c>
      <c r="B200" s="78" t="s">
        <v>204</v>
      </c>
      <c r="C200" s="84">
        <v>43343</v>
      </c>
      <c r="D200" s="85" t="s">
        <v>205</v>
      </c>
      <c r="E200" s="80" t="s">
        <v>206</v>
      </c>
      <c r="F200" s="80" t="s">
        <v>207</v>
      </c>
      <c r="G200" s="80" t="s">
        <v>208</v>
      </c>
      <c r="H200" s="80" t="s">
        <v>209</v>
      </c>
      <c r="I200" s="80" t="s">
        <v>210</v>
      </c>
      <c r="J200" s="78" t="s">
        <v>5306</v>
      </c>
      <c r="K200" s="80" t="s">
        <v>211</v>
      </c>
      <c r="L200" s="80" t="s">
        <v>211</v>
      </c>
      <c r="M200" s="80" t="s">
        <v>211</v>
      </c>
      <c r="N200" s="80" t="s">
        <v>211</v>
      </c>
      <c r="O200" s="80" t="s">
        <v>212</v>
      </c>
      <c r="P200" s="80" t="s">
        <v>213</v>
      </c>
      <c r="Q200" s="81" t="s">
        <v>214</v>
      </c>
      <c r="R200" s="80" t="s">
        <v>634</v>
      </c>
      <c r="S200" s="264" t="s">
        <v>1151</v>
      </c>
      <c r="T200" s="264" t="s">
        <v>1459</v>
      </c>
      <c r="U200" s="264" t="s">
        <v>1675</v>
      </c>
      <c r="V200" s="63">
        <v>43322</v>
      </c>
      <c r="W200" s="101">
        <v>8</v>
      </c>
      <c r="X200" s="101">
        <v>1</v>
      </c>
      <c r="Y200" s="62" t="s">
        <v>635</v>
      </c>
      <c r="Z200" s="63">
        <v>10416</v>
      </c>
      <c r="AA200" s="62">
        <f t="shared" si="13"/>
        <v>90</v>
      </c>
      <c r="AB200" s="62" t="s">
        <v>218</v>
      </c>
      <c r="AC200" s="63">
        <v>43322</v>
      </c>
      <c r="AD200" s="62"/>
      <c r="AE200" s="101">
        <v>1</v>
      </c>
      <c r="AF200" s="62">
        <v>1</v>
      </c>
      <c r="AG200" s="62">
        <v>6</v>
      </c>
      <c r="AH200" s="62"/>
      <c r="AI200" s="63"/>
      <c r="AJ200" s="62"/>
      <c r="AK200" s="83"/>
      <c r="AL200" s="63"/>
      <c r="AM200" s="331">
        <v>2</v>
      </c>
      <c r="AN200" s="331"/>
      <c r="AO200" s="331"/>
      <c r="AP200" s="331">
        <f t="shared" si="14"/>
        <v>0</v>
      </c>
      <c r="AQ200" s="332"/>
      <c r="AR200" s="333"/>
      <c r="AS200" s="332"/>
      <c r="AT200" s="332"/>
      <c r="AU200" s="334"/>
      <c r="AV200" s="372"/>
    </row>
    <row r="201" spans="1:48" s="136" customFormat="1" ht="11.25">
      <c r="A201" s="80">
        <v>2018</v>
      </c>
      <c r="B201" s="78" t="s">
        <v>204</v>
      </c>
      <c r="C201" s="84">
        <v>43343</v>
      </c>
      <c r="D201" s="85" t="s">
        <v>205</v>
      </c>
      <c r="E201" s="80" t="s">
        <v>206</v>
      </c>
      <c r="F201" s="80" t="s">
        <v>207</v>
      </c>
      <c r="G201" s="80" t="s">
        <v>208</v>
      </c>
      <c r="H201" s="80" t="s">
        <v>209</v>
      </c>
      <c r="I201" s="80" t="s">
        <v>210</v>
      </c>
      <c r="J201" s="78" t="s">
        <v>5306</v>
      </c>
      <c r="K201" s="80" t="s">
        <v>211</v>
      </c>
      <c r="L201" s="80" t="s">
        <v>211</v>
      </c>
      <c r="M201" s="80" t="s">
        <v>211</v>
      </c>
      <c r="N201" s="80" t="s">
        <v>211</v>
      </c>
      <c r="O201" s="80" t="s">
        <v>212</v>
      </c>
      <c r="P201" s="80" t="s">
        <v>213</v>
      </c>
      <c r="Q201" s="81" t="s">
        <v>214</v>
      </c>
      <c r="R201" s="80" t="s">
        <v>636</v>
      </c>
      <c r="S201" s="264" t="s">
        <v>1219</v>
      </c>
      <c r="T201" s="264" t="s">
        <v>1438</v>
      </c>
      <c r="U201" s="264" t="s">
        <v>1676</v>
      </c>
      <c r="V201" s="63">
        <v>43322</v>
      </c>
      <c r="W201" s="101">
        <v>8</v>
      </c>
      <c r="X201" s="101">
        <v>1</v>
      </c>
      <c r="Y201" s="62" t="s">
        <v>637</v>
      </c>
      <c r="Z201" s="63">
        <v>14513</v>
      </c>
      <c r="AA201" s="62">
        <f t="shared" si="13"/>
        <v>78</v>
      </c>
      <c r="AB201" s="62" t="s">
        <v>218</v>
      </c>
      <c r="AC201" s="63">
        <v>43318</v>
      </c>
      <c r="AD201" s="62"/>
      <c r="AE201" s="101">
        <v>1</v>
      </c>
      <c r="AF201" s="62">
        <v>2</v>
      </c>
      <c r="AG201" s="62">
        <v>6</v>
      </c>
      <c r="AH201" s="62"/>
      <c r="AI201" s="63"/>
      <c r="AJ201" s="62"/>
      <c r="AK201" s="83"/>
      <c r="AL201" s="63"/>
      <c r="AM201" s="331">
        <v>2</v>
      </c>
      <c r="AN201" s="331"/>
      <c r="AO201" s="331"/>
      <c r="AP201" s="331">
        <f t="shared" si="14"/>
        <v>0</v>
      </c>
      <c r="AQ201" s="332"/>
      <c r="AR201" s="333"/>
      <c r="AS201" s="332"/>
      <c r="AT201" s="332"/>
      <c r="AU201" s="334"/>
      <c r="AV201" s="372"/>
    </row>
    <row r="202" spans="1:48" s="136" customFormat="1" ht="11.25">
      <c r="A202" s="80">
        <v>2018</v>
      </c>
      <c r="B202" s="78" t="s">
        <v>204</v>
      </c>
      <c r="C202" s="84">
        <v>43343</v>
      </c>
      <c r="D202" s="85" t="s">
        <v>205</v>
      </c>
      <c r="E202" s="80" t="s">
        <v>206</v>
      </c>
      <c r="F202" s="80" t="s">
        <v>207</v>
      </c>
      <c r="G202" s="80" t="s">
        <v>208</v>
      </c>
      <c r="H202" s="80" t="s">
        <v>209</v>
      </c>
      <c r="I202" s="80" t="s">
        <v>210</v>
      </c>
      <c r="J202" s="78" t="s">
        <v>5306</v>
      </c>
      <c r="K202" s="80" t="s">
        <v>211</v>
      </c>
      <c r="L202" s="80" t="s">
        <v>211</v>
      </c>
      <c r="M202" s="80" t="s">
        <v>211</v>
      </c>
      <c r="N202" s="80" t="s">
        <v>211</v>
      </c>
      <c r="O202" s="80" t="s">
        <v>212</v>
      </c>
      <c r="P202" s="80" t="s">
        <v>213</v>
      </c>
      <c r="Q202" s="81" t="s">
        <v>214</v>
      </c>
      <c r="R202" s="80" t="s">
        <v>638</v>
      </c>
      <c r="S202" s="264" t="s">
        <v>1220</v>
      </c>
      <c r="T202" s="264" t="s">
        <v>1460</v>
      </c>
      <c r="U202" s="264" t="s">
        <v>1677</v>
      </c>
      <c r="V202" s="63">
        <v>43322</v>
      </c>
      <c r="W202" s="101">
        <v>8</v>
      </c>
      <c r="X202" s="101">
        <v>1</v>
      </c>
      <c r="Y202" s="62" t="s">
        <v>639</v>
      </c>
      <c r="Z202" s="63">
        <v>21973</v>
      </c>
      <c r="AA202" s="62">
        <f t="shared" si="13"/>
        <v>58</v>
      </c>
      <c r="AB202" s="62" t="s">
        <v>218</v>
      </c>
      <c r="AC202" s="63">
        <v>43322</v>
      </c>
      <c r="AD202" s="62"/>
      <c r="AE202" s="62">
        <v>4</v>
      </c>
      <c r="AF202" s="62">
        <v>2</v>
      </c>
      <c r="AG202" s="62">
        <v>6</v>
      </c>
      <c r="AH202" s="62"/>
      <c r="AI202" s="63"/>
      <c r="AJ202" s="62"/>
      <c r="AK202" s="83"/>
      <c r="AL202" s="63"/>
      <c r="AM202" s="331">
        <v>2</v>
      </c>
      <c r="AN202" s="331"/>
      <c r="AO202" s="331"/>
      <c r="AP202" s="331">
        <f t="shared" si="14"/>
        <v>0</v>
      </c>
      <c r="AQ202" s="332"/>
      <c r="AR202" s="333"/>
      <c r="AS202" s="332"/>
      <c r="AT202" s="332"/>
      <c r="AU202" s="334"/>
      <c r="AV202" s="372"/>
    </row>
    <row r="203" spans="1:48" s="136" customFormat="1" ht="11.25">
      <c r="A203" s="80">
        <v>2018</v>
      </c>
      <c r="B203" s="78" t="s">
        <v>204</v>
      </c>
      <c r="C203" s="84">
        <v>43343</v>
      </c>
      <c r="D203" s="85" t="s">
        <v>205</v>
      </c>
      <c r="E203" s="80" t="s">
        <v>206</v>
      </c>
      <c r="F203" s="80" t="s">
        <v>207</v>
      </c>
      <c r="G203" s="80" t="s">
        <v>208</v>
      </c>
      <c r="H203" s="80" t="s">
        <v>209</v>
      </c>
      <c r="I203" s="80" t="s">
        <v>210</v>
      </c>
      <c r="J203" s="78" t="s">
        <v>5306</v>
      </c>
      <c r="K203" s="80" t="s">
        <v>211</v>
      </c>
      <c r="L203" s="80" t="s">
        <v>211</v>
      </c>
      <c r="M203" s="80" t="s">
        <v>211</v>
      </c>
      <c r="N203" s="80" t="s">
        <v>211</v>
      </c>
      <c r="O203" s="80" t="s">
        <v>212</v>
      </c>
      <c r="P203" s="80" t="s">
        <v>213</v>
      </c>
      <c r="Q203" s="81" t="s">
        <v>214</v>
      </c>
      <c r="R203" s="80" t="s">
        <v>640</v>
      </c>
      <c r="S203" s="264" t="s">
        <v>1221</v>
      </c>
      <c r="T203" s="264" t="s">
        <v>1461</v>
      </c>
      <c r="U203" s="264" t="s">
        <v>1678</v>
      </c>
      <c r="V203" s="63">
        <v>43325</v>
      </c>
      <c r="W203" s="101">
        <v>8</v>
      </c>
      <c r="X203" s="101">
        <v>1</v>
      </c>
      <c r="Y203" s="62">
        <v>10553759</v>
      </c>
      <c r="Z203" s="63">
        <v>12452</v>
      </c>
      <c r="AA203" s="62">
        <f t="shared" si="13"/>
        <v>84</v>
      </c>
      <c r="AB203" s="62" t="s">
        <v>220</v>
      </c>
      <c r="AC203" s="63">
        <v>43325</v>
      </c>
      <c r="AD203" s="62"/>
      <c r="AE203" s="101">
        <v>1</v>
      </c>
      <c r="AF203" s="62">
        <v>1</v>
      </c>
      <c r="AG203" s="62">
        <v>6</v>
      </c>
      <c r="AH203" s="62"/>
      <c r="AI203" s="63"/>
      <c r="AJ203" s="62"/>
      <c r="AK203" s="83"/>
      <c r="AL203" s="63"/>
      <c r="AM203" s="331">
        <v>2</v>
      </c>
      <c r="AN203" s="331"/>
      <c r="AO203" s="331"/>
      <c r="AP203" s="331">
        <f t="shared" si="14"/>
        <v>0</v>
      </c>
      <c r="AQ203" s="332"/>
      <c r="AR203" s="333"/>
      <c r="AS203" s="332"/>
      <c r="AT203" s="332"/>
      <c r="AU203" s="334"/>
      <c r="AV203" s="372"/>
    </row>
    <row r="204" spans="1:48" s="136" customFormat="1" ht="11.25">
      <c r="A204" s="80">
        <v>2018</v>
      </c>
      <c r="B204" s="78" t="s">
        <v>204</v>
      </c>
      <c r="C204" s="84">
        <v>43343</v>
      </c>
      <c r="D204" s="85" t="s">
        <v>205</v>
      </c>
      <c r="E204" s="80" t="s">
        <v>206</v>
      </c>
      <c r="F204" s="80" t="s">
        <v>207</v>
      </c>
      <c r="G204" s="80" t="s">
        <v>208</v>
      </c>
      <c r="H204" s="80" t="s">
        <v>209</v>
      </c>
      <c r="I204" s="80" t="s">
        <v>210</v>
      </c>
      <c r="J204" s="78" t="s">
        <v>5306</v>
      </c>
      <c r="K204" s="80" t="s">
        <v>211</v>
      </c>
      <c r="L204" s="80" t="s">
        <v>211</v>
      </c>
      <c r="M204" s="80" t="s">
        <v>211</v>
      </c>
      <c r="N204" s="80" t="s">
        <v>211</v>
      </c>
      <c r="O204" s="80" t="s">
        <v>212</v>
      </c>
      <c r="P204" s="80" t="s">
        <v>213</v>
      </c>
      <c r="Q204" s="81" t="s">
        <v>214</v>
      </c>
      <c r="R204" s="80" t="s">
        <v>641</v>
      </c>
      <c r="S204" s="264" t="s">
        <v>1222</v>
      </c>
      <c r="T204" s="264" t="s">
        <v>1462</v>
      </c>
      <c r="U204" s="264" t="s">
        <v>1619</v>
      </c>
      <c r="V204" s="63">
        <v>43326</v>
      </c>
      <c r="W204" s="101">
        <v>9</v>
      </c>
      <c r="X204" s="101">
        <v>1</v>
      </c>
      <c r="Y204" s="62" t="s">
        <v>642</v>
      </c>
      <c r="Z204" s="63">
        <v>15870</v>
      </c>
      <c r="AA204" s="62">
        <f t="shared" si="13"/>
        <v>75</v>
      </c>
      <c r="AB204" s="62" t="s">
        <v>220</v>
      </c>
      <c r="AC204" s="63">
        <v>43326</v>
      </c>
      <c r="AD204" s="62"/>
      <c r="AE204" s="101">
        <v>1</v>
      </c>
      <c r="AF204" s="62">
        <v>1</v>
      </c>
      <c r="AG204" s="62">
        <v>6</v>
      </c>
      <c r="AH204" s="62"/>
      <c r="AI204" s="63"/>
      <c r="AJ204" s="62"/>
      <c r="AK204" s="83"/>
      <c r="AL204" s="63"/>
      <c r="AM204" s="331">
        <v>2</v>
      </c>
      <c r="AN204" s="331">
        <v>1</v>
      </c>
      <c r="AO204" s="331"/>
      <c r="AP204" s="331">
        <f t="shared" si="14"/>
        <v>1</v>
      </c>
      <c r="AQ204" s="332"/>
      <c r="AR204" s="335">
        <v>43328</v>
      </c>
      <c r="AS204" s="332"/>
      <c r="AT204" s="332"/>
      <c r="AU204" s="336">
        <f>+AR204</f>
        <v>43328</v>
      </c>
      <c r="AV204" s="375"/>
    </row>
    <row r="205" spans="1:48" s="136" customFormat="1" ht="11.25">
      <c r="A205" s="80">
        <v>2018</v>
      </c>
      <c r="B205" s="78" t="s">
        <v>204</v>
      </c>
      <c r="C205" s="84">
        <v>43343</v>
      </c>
      <c r="D205" s="85" t="s">
        <v>205</v>
      </c>
      <c r="E205" s="80" t="s">
        <v>206</v>
      </c>
      <c r="F205" s="80" t="s">
        <v>207</v>
      </c>
      <c r="G205" s="80" t="s">
        <v>208</v>
      </c>
      <c r="H205" s="80" t="s">
        <v>209</v>
      </c>
      <c r="I205" s="80" t="s">
        <v>210</v>
      </c>
      <c r="J205" s="78" t="s">
        <v>5306</v>
      </c>
      <c r="K205" s="80" t="s">
        <v>211</v>
      </c>
      <c r="L205" s="80" t="s">
        <v>211</v>
      </c>
      <c r="M205" s="80" t="s">
        <v>211</v>
      </c>
      <c r="N205" s="80" t="s">
        <v>211</v>
      </c>
      <c r="O205" s="80" t="s">
        <v>212</v>
      </c>
      <c r="P205" s="80" t="s">
        <v>213</v>
      </c>
      <c r="Q205" s="81" t="s">
        <v>214</v>
      </c>
      <c r="R205" s="80" t="s">
        <v>643</v>
      </c>
      <c r="S205" s="264" t="s">
        <v>1118</v>
      </c>
      <c r="T205" s="264" t="s">
        <v>1357</v>
      </c>
      <c r="U205" s="264" t="s">
        <v>1679</v>
      </c>
      <c r="V205" s="63">
        <v>43327</v>
      </c>
      <c r="W205" s="101">
        <v>9</v>
      </c>
      <c r="X205" s="101">
        <v>1</v>
      </c>
      <c r="Y205" s="62" t="s">
        <v>644</v>
      </c>
      <c r="Z205" s="63">
        <v>15636</v>
      </c>
      <c r="AA205" s="62">
        <f t="shared" si="13"/>
        <v>75</v>
      </c>
      <c r="AB205" s="62" t="s">
        <v>218</v>
      </c>
      <c r="AC205" s="63">
        <v>43327</v>
      </c>
      <c r="AD205" s="62"/>
      <c r="AE205" s="62">
        <v>3</v>
      </c>
      <c r="AF205" s="62">
        <v>2</v>
      </c>
      <c r="AG205" s="62">
        <v>6</v>
      </c>
      <c r="AH205" s="62"/>
      <c r="AI205" s="63"/>
      <c r="AJ205" s="62"/>
      <c r="AK205" s="83"/>
      <c r="AL205" s="63"/>
      <c r="AM205" s="331">
        <v>2</v>
      </c>
      <c r="AN205" s="331"/>
      <c r="AO205" s="331"/>
      <c r="AP205" s="331">
        <f t="shared" si="14"/>
        <v>0</v>
      </c>
      <c r="AQ205" s="332"/>
      <c r="AR205" s="333"/>
      <c r="AS205" s="332"/>
      <c r="AT205" s="332"/>
      <c r="AU205" s="333"/>
      <c r="AV205" s="373"/>
    </row>
    <row r="206" spans="1:48" s="136" customFormat="1" ht="11.25">
      <c r="A206" s="80">
        <v>2018</v>
      </c>
      <c r="B206" s="78" t="s">
        <v>204</v>
      </c>
      <c r="C206" s="84">
        <v>43343</v>
      </c>
      <c r="D206" s="85" t="s">
        <v>205</v>
      </c>
      <c r="E206" s="80" t="s">
        <v>206</v>
      </c>
      <c r="F206" s="80" t="s">
        <v>207</v>
      </c>
      <c r="G206" s="80" t="s">
        <v>208</v>
      </c>
      <c r="H206" s="80" t="s">
        <v>209</v>
      </c>
      <c r="I206" s="80" t="s">
        <v>210</v>
      </c>
      <c r="J206" s="78" t="s">
        <v>5306</v>
      </c>
      <c r="K206" s="80" t="s">
        <v>211</v>
      </c>
      <c r="L206" s="80" t="s">
        <v>211</v>
      </c>
      <c r="M206" s="80" t="s">
        <v>211</v>
      </c>
      <c r="N206" s="80" t="s">
        <v>211</v>
      </c>
      <c r="O206" s="80" t="s">
        <v>212</v>
      </c>
      <c r="P206" s="80" t="s">
        <v>213</v>
      </c>
      <c r="Q206" s="81" t="s">
        <v>214</v>
      </c>
      <c r="R206" s="80" t="s">
        <v>645</v>
      </c>
      <c r="S206" s="264" t="s">
        <v>1223</v>
      </c>
      <c r="T206" s="264" t="s">
        <v>1463</v>
      </c>
      <c r="U206" s="264" t="s">
        <v>980</v>
      </c>
      <c r="V206" s="63">
        <v>43327</v>
      </c>
      <c r="W206" s="101">
        <v>8</v>
      </c>
      <c r="X206" s="101">
        <v>1</v>
      </c>
      <c r="Y206" s="62" t="s">
        <v>646</v>
      </c>
      <c r="Z206" s="63">
        <v>12019</v>
      </c>
      <c r="AA206" s="62">
        <f t="shared" si="13"/>
        <v>85</v>
      </c>
      <c r="AB206" s="62" t="s">
        <v>220</v>
      </c>
      <c r="AC206" s="63">
        <v>43327</v>
      </c>
      <c r="AD206" s="62"/>
      <c r="AE206" s="62">
        <v>4</v>
      </c>
      <c r="AF206" s="62">
        <v>2</v>
      </c>
      <c r="AG206" s="62">
        <v>6</v>
      </c>
      <c r="AH206" s="62"/>
      <c r="AI206" s="63"/>
      <c r="AJ206" s="62"/>
      <c r="AK206" s="83"/>
      <c r="AL206" s="63"/>
      <c r="AM206" s="331">
        <v>2</v>
      </c>
      <c r="AN206" s="331"/>
      <c r="AO206" s="331"/>
      <c r="AP206" s="331">
        <f t="shared" si="14"/>
        <v>0</v>
      </c>
      <c r="AQ206" s="332"/>
      <c r="AR206" s="333"/>
      <c r="AS206" s="332"/>
      <c r="AT206" s="332"/>
      <c r="AU206" s="334"/>
      <c r="AV206" s="372"/>
    </row>
    <row r="207" spans="1:48" s="136" customFormat="1" ht="11.25">
      <c r="A207" s="80">
        <v>2018</v>
      </c>
      <c r="B207" s="78" t="s">
        <v>204</v>
      </c>
      <c r="C207" s="84">
        <v>43343</v>
      </c>
      <c r="D207" s="85" t="s">
        <v>205</v>
      </c>
      <c r="E207" s="80" t="s">
        <v>206</v>
      </c>
      <c r="F207" s="80" t="s">
        <v>207</v>
      </c>
      <c r="G207" s="80" t="s">
        <v>208</v>
      </c>
      <c r="H207" s="80" t="s">
        <v>209</v>
      </c>
      <c r="I207" s="80" t="s">
        <v>210</v>
      </c>
      <c r="J207" s="78" t="s">
        <v>5306</v>
      </c>
      <c r="K207" s="80" t="s">
        <v>211</v>
      </c>
      <c r="L207" s="80" t="s">
        <v>211</v>
      </c>
      <c r="M207" s="80" t="s">
        <v>211</v>
      </c>
      <c r="N207" s="80" t="s">
        <v>211</v>
      </c>
      <c r="O207" s="80" t="s">
        <v>212</v>
      </c>
      <c r="P207" s="80" t="s">
        <v>213</v>
      </c>
      <c r="Q207" s="81" t="s">
        <v>214</v>
      </c>
      <c r="R207" s="80" t="s">
        <v>647</v>
      </c>
      <c r="S207" s="264" t="s">
        <v>1224</v>
      </c>
      <c r="T207" s="264" t="s">
        <v>893</v>
      </c>
      <c r="U207" s="264" t="s">
        <v>1680</v>
      </c>
      <c r="V207" s="63">
        <v>43327</v>
      </c>
      <c r="W207" s="101">
        <v>8</v>
      </c>
      <c r="X207" s="101">
        <v>1</v>
      </c>
      <c r="Y207" s="62" t="s">
        <v>648</v>
      </c>
      <c r="Z207" s="63">
        <v>21070</v>
      </c>
      <c r="AA207" s="62">
        <f t="shared" si="13"/>
        <v>60</v>
      </c>
      <c r="AB207" s="62" t="s">
        <v>220</v>
      </c>
      <c r="AC207" s="63">
        <v>43314</v>
      </c>
      <c r="AD207" s="62"/>
      <c r="AE207" s="62">
        <v>4</v>
      </c>
      <c r="AF207" s="62">
        <v>2</v>
      </c>
      <c r="AG207" s="62">
        <v>6</v>
      </c>
      <c r="AH207" s="62"/>
      <c r="AI207" s="63"/>
      <c r="AJ207" s="62"/>
      <c r="AK207" s="83"/>
      <c r="AL207" s="63"/>
      <c r="AM207" s="331">
        <v>2</v>
      </c>
      <c r="AN207" s="331"/>
      <c r="AO207" s="331"/>
      <c r="AP207" s="331">
        <f t="shared" si="14"/>
        <v>0</v>
      </c>
      <c r="AQ207" s="332"/>
      <c r="AR207" s="333"/>
      <c r="AS207" s="332"/>
      <c r="AT207" s="332"/>
      <c r="AU207" s="334"/>
      <c r="AV207" s="372"/>
    </row>
    <row r="208" spans="1:48" s="136" customFormat="1" ht="11.25">
      <c r="A208" s="80">
        <v>2018</v>
      </c>
      <c r="B208" s="78" t="s">
        <v>204</v>
      </c>
      <c r="C208" s="84">
        <v>43343</v>
      </c>
      <c r="D208" s="85" t="s">
        <v>205</v>
      </c>
      <c r="E208" s="80" t="s">
        <v>206</v>
      </c>
      <c r="F208" s="80" t="s">
        <v>207</v>
      </c>
      <c r="G208" s="80" t="s">
        <v>208</v>
      </c>
      <c r="H208" s="80" t="s">
        <v>209</v>
      </c>
      <c r="I208" s="80" t="s">
        <v>210</v>
      </c>
      <c r="J208" s="78" t="s">
        <v>5306</v>
      </c>
      <c r="K208" s="80" t="s">
        <v>211</v>
      </c>
      <c r="L208" s="80" t="s">
        <v>211</v>
      </c>
      <c r="M208" s="80" t="s">
        <v>211</v>
      </c>
      <c r="N208" s="80" t="s">
        <v>211</v>
      </c>
      <c r="O208" s="80" t="s">
        <v>212</v>
      </c>
      <c r="P208" s="80" t="s">
        <v>213</v>
      </c>
      <c r="Q208" s="81" t="s">
        <v>214</v>
      </c>
      <c r="R208" s="80" t="s">
        <v>649</v>
      </c>
      <c r="S208" s="264" t="s">
        <v>1225</v>
      </c>
      <c r="T208" s="264" t="s">
        <v>945</v>
      </c>
      <c r="U208" s="264" t="s">
        <v>1681</v>
      </c>
      <c r="V208" s="63">
        <v>43328</v>
      </c>
      <c r="W208" s="101">
        <v>8</v>
      </c>
      <c r="X208" s="101">
        <v>1</v>
      </c>
      <c r="Y208" s="62">
        <v>80055764</v>
      </c>
      <c r="Z208" s="63">
        <v>17575</v>
      </c>
      <c r="AA208" s="62">
        <f t="shared" si="13"/>
        <v>70</v>
      </c>
      <c r="AB208" s="62" t="s">
        <v>220</v>
      </c>
      <c r="AC208" s="63">
        <v>43328</v>
      </c>
      <c r="AD208" s="62"/>
      <c r="AE208" s="101">
        <v>1</v>
      </c>
      <c r="AF208" s="62">
        <v>1</v>
      </c>
      <c r="AG208" s="62">
        <v>6</v>
      </c>
      <c r="AH208" s="62"/>
      <c r="AI208" s="63"/>
      <c r="AJ208" s="62"/>
      <c r="AK208" s="83"/>
      <c r="AL208" s="63"/>
      <c r="AM208" s="331">
        <v>2</v>
      </c>
      <c r="AN208" s="331"/>
      <c r="AO208" s="331"/>
      <c r="AP208" s="331">
        <f t="shared" si="14"/>
        <v>0</v>
      </c>
      <c r="AQ208" s="332"/>
      <c r="AR208" s="333"/>
      <c r="AS208" s="332"/>
      <c r="AT208" s="332"/>
      <c r="AU208" s="334"/>
      <c r="AV208" s="372"/>
    </row>
    <row r="209" spans="1:48" s="136" customFormat="1" ht="11.25">
      <c r="A209" s="80">
        <v>2018</v>
      </c>
      <c r="B209" s="78" t="s">
        <v>204</v>
      </c>
      <c r="C209" s="84">
        <v>43343</v>
      </c>
      <c r="D209" s="85" t="s">
        <v>205</v>
      </c>
      <c r="E209" s="80" t="s">
        <v>206</v>
      </c>
      <c r="F209" s="80" t="s">
        <v>207</v>
      </c>
      <c r="G209" s="80" t="s">
        <v>208</v>
      </c>
      <c r="H209" s="80" t="s">
        <v>209</v>
      </c>
      <c r="I209" s="80" t="s">
        <v>210</v>
      </c>
      <c r="J209" s="78" t="s">
        <v>5306</v>
      </c>
      <c r="K209" s="80" t="s">
        <v>211</v>
      </c>
      <c r="L209" s="80" t="s">
        <v>211</v>
      </c>
      <c r="M209" s="80" t="s">
        <v>211</v>
      </c>
      <c r="N209" s="80" t="s">
        <v>211</v>
      </c>
      <c r="O209" s="80" t="s">
        <v>212</v>
      </c>
      <c r="P209" s="80" t="s">
        <v>213</v>
      </c>
      <c r="Q209" s="81" t="s">
        <v>214</v>
      </c>
      <c r="R209" s="80" t="s">
        <v>650</v>
      </c>
      <c r="S209" s="264" t="s">
        <v>1226</v>
      </c>
      <c r="T209" s="264" t="s">
        <v>1398</v>
      </c>
      <c r="U209" s="264" t="s">
        <v>1682</v>
      </c>
      <c r="V209" s="63">
        <v>43328</v>
      </c>
      <c r="W209" s="101">
        <v>11</v>
      </c>
      <c r="X209" s="101">
        <v>1</v>
      </c>
      <c r="Y209" s="62">
        <v>25411377</v>
      </c>
      <c r="Z209" s="63">
        <v>9254</v>
      </c>
      <c r="AA209" s="62">
        <f t="shared" si="13"/>
        <v>93</v>
      </c>
      <c r="AB209" s="62" t="s">
        <v>220</v>
      </c>
      <c r="AC209" s="63">
        <v>43328</v>
      </c>
      <c r="AD209" s="62"/>
      <c r="AE209" s="62">
        <v>4</v>
      </c>
      <c r="AF209" s="62">
        <v>2</v>
      </c>
      <c r="AG209" s="62">
        <v>6</v>
      </c>
      <c r="AH209" s="62"/>
      <c r="AI209" s="63"/>
      <c r="AJ209" s="62"/>
      <c r="AK209" s="83"/>
      <c r="AL209" s="63"/>
      <c r="AM209" s="331">
        <v>2</v>
      </c>
      <c r="AN209" s="331"/>
      <c r="AO209" s="331"/>
      <c r="AP209" s="331">
        <f t="shared" si="14"/>
        <v>0</v>
      </c>
      <c r="AQ209" s="332"/>
      <c r="AR209" s="333"/>
      <c r="AS209" s="332"/>
      <c r="AT209" s="332"/>
      <c r="AU209" s="333"/>
      <c r="AV209" s="373"/>
    </row>
    <row r="210" spans="1:48" s="136" customFormat="1" ht="11.25">
      <c r="A210" s="80">
        <v>2018</v>
      </c>
      <c r="B210" s="78" t="s">
        <v>204</v>
      </c>
      <c r="C210" s="84">
        <v>43343</v>
      </c>
      <c r="D210" s="85" t="s">
        <v>205</v>
      </c>
      <c r="E210" s="80" t="s">
        <v>206</v>
      </c>
      <c r="F210" s="80" t="s">
        <v>207</v>
      </c>
      <c r="G210" s="80" t="s">
        <v>208</v>
      </c>
      <c r="H210" s="80" t="s">
        <v>209</v>
      </c>
      <c r="I210" s="80" t="s">
        <v>210</v>
      </c>
      <c r="J210" s="78" t="s">
        <v>5306</v>
      </c>
      <c r="K210" s="80" t="s">
        <v>211</v>
      </c>
      <c r="L210" s="80" t="s">
        <v>211</v>
      </c>
      <c r="M210" s="80" t="s">
        <v>211</v>
      </c>
      <c r="N210" s="80" t="s">
        <v>211</v>
      </c>
      <c r="O210" s="80" t="s">
        <v>212</v>
      </c>
      <c r="P210" s="80" t="s">
        <v>213</v>
      </c>
      <c r="Q210" s="81" t="s">
        <v>214</v>
      </c>
      <c r="R210" s="80" t="s">
        <v>651</v>
      </c>
      <c r="S210" s="264" t="s">
        <v>1227</v>
      </c>
      <c r="T210" s="264" t="s">
        <v>1464</v>
      </c>
      <c r="U210" s="264" t="s">
        <v>1333</v>
      </c>
      <c r="V210" s="63">
        <v>43328</v>
      </c>
      <c r="W210" s="101">
        <v>8</v>
      </c>
      <c r="X210" s="101">
        <v>1</v>
      </c>
      <c r="Y210" s="62" t="s">
        <v>652</v>
      </c>
      <c r="Z210" s="63">
        <v>17246</v>
      </c>
      <c r="AA210" s="62">
        <f t="shared" si="13"/>
        <v>71</v>
      </c>
      <c r="AB210" s="62" t="s">
        <v>218</v>
      </c>
      <c r="AC210" s="63">
        <v>43328</v>
      </c>
      <c r="AD210" s="62"/>
      <c r="AE210" s="62">
        <v>4</v>
      </c>
      <c r="AF210" s="62">
        <v>2</v>
      </c>
      <c r="AG210" s="62">
        <v>6</v>
      </c>
      <c r="AH210" s="62"/>
      <c r="AI210" s="63"/>
      <c r="AJ210" s="62"/>
      <c r="AK210" s="83"/>
      <c r="AL210" s="63"/>
      <c r="AM210" s="331">
        <v>2</v>
      </c>
      <c r="AN210" s="331"/>
      <c r="AO210" s="331"/>
      <c r="AP210" s="331">
        <f t="shared" si="14"/>
        <v>0</v>
      </c>
      <c r="AQ210" s="332"/>
      <c r="AR210" s="333"/>
      <c r="AS210" s="332"/>
      <c r="AT210" s="332"/>
      <c r="AU210" s="334"/>
      <c r="AV210" s="372"/>
    </row>
    <row r="211" spans="1:48" s="136" customFormat="1" ht="11.25">
      <c r="A211" s="80">
        <v>2018</v>
      </c>
      <c r="B211" s="78" t="s">
        <v>204</v>
      </c>
      <c r="C211" s="84">
        <v>43343</v>
      </c>
      <c r="D211" s="85" t="s">
        <v>205</v>
      </c>
      <c r="E211" s="80" t="s">
        <v>206</v>
      </c>
      <c r="F211" s="80" t="s">
        <v>207</v>
      </c>
      <c r="G211" s="80" t="s">
        <v>208</v>
      </c>
      <c r="H211" s="80" t="s">
        <v>209</v>
      </c>
      <c r="I211" s="80" t="s">
        <v>210</v>
      </c>
      <c r="J211" s="78" t="s">
        <v>5306</v>
      </c>
      <c r="K211" s="80" t="s">
        <v>211</v>
      </c>
      <c r="L211" s="80" t="s">
        <v>211</v>
      </c>
      <c r="M211" s="80" t="s">
        <v>211</v>
      </c>
      <c r="N211" s="80" t="s">
        <v>211</v>
      </c>
      <c r="O211" s="80" t="s">
        <v>212</v>
      </c>
      <c r="P211" s="80" t="s">
        <v>213</v>
      </c>
      <c r="Q211" s="81" t="s">
        <v>214</v>
      </c>
      <c r="R211" s="80" t="s">
        <v>653</v>
      </c>
      <c r="S211" s="264" t="s">
        <v>1080</v>
      </c>
      <c r="T211" s="264" t="s">
        <v>918</v>
      </c>
      <c r="U211" s="264" t="s">
        <v>1560</v>
      </c>
      <c r="V211" s="63">
        <v>43329</v>
      </c>
      <c r="W211" s="101">
        <v>9</v>
      </c>
      <c r="X211" s="101">
        <v>1</v>
      </c>
      <c r="Y211" s="62" t="s">
        <v>654</v>
      </c>
      <c r="Z211" s="63">
        <v>17617</v>
      </c>
      <c r="AA211" s="62">
        <f t="shared" si="13"/>
        <v>70</v>
      </c>
      <c r="AB211" s="62" t="s">
        <v>218</v>
      </c>
      <c r="AC211" s="63">
        <v>43339</v>
      </c>
      <c r="AD211" s="62"/>
      <c r="AE211" s="62">
        <v>4</v>
      </c>
      <c r="AF211" s="62">
        <v>2</v>
      </c>
      <c r="AG211" s="62">
        <v>6</v>
      </c>
      <c r="AH211" s="62"/>
      <c r="AI211" s="63"/>
      <c r="AJ211" s="62"/>
      <c r="AK211" s="83"/>
      <c r="AL211" s="63"/>
      <c r="AM211" s="331">
        <v>2</v>
      </c>
      <c r="AN211" s="331"/>
      <c r="AO211" s="331"/>
      <c r="AP211" s="331">
        <f t="shared" si="14"/>
        <v>0</v>
      </c>
      <c r="AQ211" s="332"/>
      <c r="AR211" s="333"/>
      <c r="AS211" s="332"/>
      <c r="AT211" s="332"/>
      <c r="AU211" s="333"/>
      <c r="AV211" s="373"/>
    </row>
    <row r="212" spans="1:48" s="136" customFormat="1" ht="11.25">
      <c r="A212" s="80">
        <v>2018</v>
      </c>
      <c r="B212" s="78" t="s">
        <v>204</v>
      </c>
      <c r="C212" s="84">
        <v>43343</v>
      </c>
      <c r="D212" s="85" t="s">
        <v>205</v>
      </c>
      <c r="E212" s="80" t="s">
        <v>206</v>
      </c>
      <c r="F212" s="80" t="s">
        <v>207</v>
      </c>
      <c r="G212" s="80" t="s">
        <v>208</v>
      </c>
      <c r="H212" s="80" t="s">
        <v>209</v>
      </c>
      <c r="I212" s="80" t="s">
        <v>210</v>
      </c>
      <c r="J212" s="78" t="s">
        <v>5306</v>
      </c>
      <c r="K212" s="80" t="s">
        <v>211</v>
      </c>
      <c r="L212" s="80" t="s">
        <v>211</v>
      </c>
      <c r="M212" s="80" t="s">
        <v>211</v>
      </c>
      <c r="N212" s="80" t="s">
        <v>211</v>
      </c>
      <c r="O212" s="80" t="s">
        <v>212</v>
      </c>
      <c r="P212" s="80" t="s">
        <v>213</v>
      </c>
      <c r="Q212" s="81" t="s">
        <v>214</v>
      </c>
      <c r="R212" s="80" t="s">
        <v>655</v>
      </c>
      <c r="S212" s="264" t="s">
        <v>1033</v>
      </c>
      <c r="T212" s="264" t="s">
        <v>1465</v>
      </c>
      <c r="U212" s="264" t="s">
        <v>1683</v>
      </c>
      <c r="V212" s="63">
        <v>43329</v>
      </c>
      <c r="W212" s="101">
        <v>11</v>
      </c>
      <c r="X212" s="101">
        <v>1</v>
      </c>
      <c r="Y212" s="62" t="s">
        <v>656</v>
      </c>
      <c r="Z212" s="63">
        <v>15882</v>
      </c>
      <c r="AA212" s="62">
        <f t="shared" si="13"/>
        <v>75</v>
      </c>
      <c r="AB212" s="62" t="s">
        <v>220</v>
      </c>
      <c r="AC212" s="63">
        <v>43340</v>
      </c>
      <c r="AD212" s="62"/>
      <c r="AE212" s="101">
        <v>1</v>
      </c>
      <c r="AF212" s="62">
        <v>2</v>
      </c>
      <c r="AG212" s="62">
        <v>6</v>
      </c>
      <c r="AH212" s="62"/>
      <c r="AI212" s="63"/>
      <c r="AJ212" s="62"/>
      <c r="AK212" s="83"/>
      <c r="AL212" s="63"/>
      <c r="AM212" s="331">
        <v>2</v>
      </c>
      <c r="AN212" s="331"/>
      <c r="AO212" s="331"/>
      <c r="AP212" s="331">
        <f t="shared" si="14"/>
        <v>0</v>
      </c>
      <c r="AQ212" s="332"/>
      <c r="AR212" s="333"/>
      <c r="AS212" s="332"/>
      <c r="AT212" s="332"/>
      <c r="AU212" s="333"/>
      <c r="AV212" s="373"/>
    </row>
    <row r="213" spans="1:48" s="136" customFormat="1" ht="11.25">
      <c r="A213" s="80">
        <v>2018</v>
      </c>
      <c r="B213" s="78" t="s">
        <v>204</v>
      </c>
      <c r="C213" s="84">
        <v>43343</v>
      </c>
      <c r="D213" s="85" t="s">
        <v>205</v>
      </c>
      <c r="E213" s="80" t="s">
        <v>206</v>
      </c>
      <c r="F213" s="80" t="s">
        <v>207</v>
      </c>
      <c r="G213" s="80" t="s">
        <v>208</v>
      </c>
      <c r="H213" s="80" t="s">
        <v>209</v>
      </c>
      <c r="I213" s="80" t="s">
        <v>210</v>
      </c>
      <c r="J213" s="78" t="s">
        <v>5306</v>
      </c>
      <c r="K213" s="80" t="s">
        <v>211</v>
      </c>
      <c r="L213" s="80" t="s">
        <v>211</v>
      </c>
      <c r="M213" s="80" t="s">
        <v>211</v>
      </c>
      <c r="N213" s="80" t="s">
        <v>211</v>
      </c>
      <c r="O213" s="80" t="s">
        <v>212</v>
      </c>
      <c r="P213" s="80" t="s">
        <v>213</v>
      </c>
      <c r="Q213" s="81" t="s">
        <v>214</v>
      </c>
      <c r="R213" s="80" t="s">
        <v>657</v>
      </c>
      <c r="S213" s="264" t="s">
        <v>1228</v>
      </c>
      <c r="T213" s="264" t="s">
        <v>887</v>
      </c>
      <c r="U213" s="264" t="s">
        <v>1619</v>
      </c>
      <c r="V213" s="63">
        <v>43332</v>
      </c>
      <c r="W213" s="101">
        <v>9</v>
      </c>
      <c r="X213" s="101">
        <v>1</v>
      </c>
      <c r="Y213" s="62" t="s">
        <v>658</v>
      </c>
      <c r="Z213" s="63">
        <v>20021</v>
      </c>
      <c r="AA213" s="62">
        <f t="shared" si="13"/>
        <v>63</v>
      </c>
      <c r="AB213" s="62" t="s">
        <v>218</v>
      </c>
      <c r="AC213" s="63">
        <v>43333</v>
      </c>
      <c r="AD213" s="62"/>
      <c r="AE213" s="62">
        <v>4</v>
      </c>
      <c r="AF213" s="62">
        <v>1</v>
      </c>
      <c r="AG213" s="62">
        <v>6</v>
      </c>
      <c r="AH213" s="62"/>
      <c r="AI213" s="63"/>
      <c r="AJ213" s="62"/>
      <c r="AK213" s="83"/>
      <c r="AL213" s="63"/>
      <c r="AM213" s="331">
        <v>2</v>
      </c>
      <c r="AN213" s="331"/>
      <c r="AO213" s="331"/>
      <c r="AP213" s="331">
        <f t="shared" si="14"/>
        <v>0</v>
      </c>
      <c r="AQ213" s="332"/>
      <c r="AR213" s="333"/>
      <c r="AS213" s="332"/>
      <c r="AT213" s="332"/>
      <c r="AU213" s="333"/>
      <c r="AV213" s="373"/>
    </row>
    <row r="214" spans="1:48" s="136" customFormat="1" ht="11.25">
      <c r="A214" s="80">
        <v>2018</v>
      </c>
      <c r="B214" s="78" t="s">
        <v>204</v>
      </c>
      <c r="C214" s="84">
        <v>43343</v>
      </c>
      <c r="D214" s="85" t="s">
        <v>205</v>
      </c>
      <c r="E214" s="80" t="s">
        <v>206</v>
      </c>
      <c r="F214" s="80" t="s">
        <v>207</v>
      </c>
      <c r="G214" s="80" t="s">
        <v>208</v>
      </c>
      <c r="H214" s="80" t="s">
        <v>209</v>
      </c>
      <c r="I214" s="80" t="s">
        <v>210</v>
      </c>
      <c r="J214" s="78" t="s">
        <v>5306</v>
      </c>
      <c r="K214" s="80" t="s">
        <v>211</v>
      </c>
      <c r="L214" s="80" t="s">
        <v>211</v>
      </c>
      <c r="M214" s="80" t="s">
        <v>211</v>
      </c>
      <c r="N214" s="80" t="s">
        <v>211</v>
      </c>
      <c r="O214" s="80" t="s">
        <v>212</v>
      </c>
      <c r="P214" s="80" t="s">
        <v>213</v>
      </c>
      <c r="Q214" s="81" t="s">
        <v>214</v>
      </c>
      <c r="R214" s="80" t="s">
        <v>659</v>
      </c>
      <c r="S214" s="264" t="s">
        <v>1229</v>
      </c>
      <c r="T214" s="264" t="s">
        <v>1466</v>
      </c>
      <c r="U214" s="264" t="s">
        <v>1684</v>
      </c>
      <c r="V214" s="63">
        <v>43332</v>
      </c>
      <c r="W214" s="101">
        <v>11</v>
      </c>
      <c r="X214" s="101">
        <v>1</v>
      </c>
      <c r="Y214" s="62" t="s">
        <v>660</v>
      </c>
      <c r="Z214" s="63">
        <v>20771</v>
      </c>
      <c r="AA214" s="62">
        <f t="shared" si="13"/>
        <v>61</v>
      </c>
      <c r="AB214" s="62" t="s">
        <v>218</v>
      </c>
      <c r="AC214" s="63">
        <v>43332</v>
      </c>
      <c r="AD214" s="62"/>
      <c r="AE214" s="62">
        <v>4</v>
      </c>
      <c r="AF214" s="62">
        <v>1</v>
      </c>
      <c r="AG214" s="62">
        <v>6</v>
      </c>
      <c r="AH214" s="62"/>
      <c r="AI214" s="63"/>
      <c r="AJ214" s="62"/>
      <c r="AK214" s="83"/>
      <c r="AL214" s="63"/>
      <c r="AM214" s="331">
        <v>2</v>
      </c>
      <c r="AN214" s="331"/>
      <c r="AO214" s="331"/>
      <c r="AP214" s="331">
        <f t="shared" si="14"/>
        <v>0</v>
      </c>
      <c r="AQ214" s="332"/>
      <c r="AR214" s="333"/>
      <c r="AS214" s="332"/>
      <c r="AT214" s="332"/>
      <c r="AU214" s="333"/>
      <c r="AV214" s="373"/>
    </row>
    <row r="215" spans="1:48" s="136" customFormat="1" ht="11.25">
      <c r="A215" s="80">
        <v>2018</v>
      </c>
      <c r="B215" s="78" t="s">
        <v>204</v>
      </c>
      <c r="C215" s="84">
        <v>43343</v>
      </c>
      <c r="D215" s="85" t="s">
        <v>205</v>
      </c>
      <c r="E215" s="80" t="s">
        <v>206</v>
      </c>
      <c r="F215" s="80" t="s">
        <v>207</v>
      </c>
      <c r="G215" s="80" t="s">
        <v>208</v>
      </c>
      <c r="H215" s="80" t="s">
        <v>209</v>
      </c>
      <c r="I215" s="80" t="s">
        <v>210</v>
      </c>
      <c r="J215" s="78" t="s">
        <v>5306</v>
      </c>
      <c r="K215" s="80" t="s">
        <v>211</v>
      </c>
      <c r="L215" s="80" t="s">
        <v>211</v>
      </c>
      <c r="M215" s="80" t="s">
        <v>211</v>
      </c>
      <c r="N215" s="80" t="s">
        <v>211</v>
      </c>
      <c r="O215" s="80" t="s">
        <v>212</v>
      </c>
      <c r="P215" s="80" t="s">
        <v>213</v>
      </c>
      <c r="Q215" s="81" t="s">
        <v>214</v>
      </c>
      <c r="R215" s="80" t="s">
        <v>661</v>
      </c>
      <c r="S215" s="264" t="s">
        <v>1230</v>
      </c>
      <c r="T215" s="264" t="s">
        <v>1467</v>
      </c>
      <c r="U215" s="264" t="s">
        <v>1685</v>
      </c>
      <c r="V215" s="63">
        <v>43332</v>
      </c>
      <c r="W215" s="101">
        <v>4</v>
      </c>
      <c r="X215" s="101">
        <v>1</v>
      </c>
      <c r="Y215" s="62" t="s">
        <v>662</v>
      </c>
      <c r="Z215" s="63">
        <v>19122</v>
      </c>
      <c r="AA215" s="62">
        <f t="shared" si="13"/>
        <v>66</v>
      </c>
      <c r="AB215" s="62" t="s">
        <v>220</v>
      </c>
      <c r="AC215" s="63">
        <v>43332</v>
      </c>
      <c r="AD215" s="62"/>
      <c r="AE215" s="62">
        <v>4</v>
      </c>
      <c r="AF215" s="62">
        <v>1</v>
      </c>
      <c r="AG215" s="62">
        <v>6</v>
      </c>
      <c r="AH215" s="62"/>
      <c r="AI215" s="63"/>
      <c r="AJ215" s="62"/>
      <c r="AK215" s="83"/>
      <c r="AL215" s="63"/>
      <c r="AM215" s="331">
        <v>2</v>
      </c>
      <c r="AN215" s="331"/>
      <c r="AO215" s="331"/>
      <c r="AP215" s="331">
        <f t="shared" si="14"/>
        <v>0</v>
      </c>
      <c r="AQ215" s="332"/>
      <c r="AR215" s="333"/>
      <c r="AS215" s="332"/>
      <c r="AT215" s="332"/>
      <c r="AU215" s="333"/>
      <c r="AV215" s="373"/>
    </row>
    <row r="216" spans="1:48" s="136" customFormat="1" ht="11.25">
      <c r="A216" s="80">
        <v>2018</v>
      </c>
      <c r="B216" s="78" t="s">
        <v>204</v>
      </c>
      <c r="C216" s="84">
        <v>43343</v>
      </c>
      <c r="D216" s="85" t="s">
        <v>205</v>
      </c>
      <c r="E216" s="80" t="s">
        <v>206</v>
      </c>
      <c r="F216" s="80" t="s">
        <v>207</v>
      </c>
      <c r="G216" s="80" t="s">
        <v>208</v>
      </c>
      <c r="H216" s="80" t="s">
        <v>209</v>
      </c>
      <c r="I216" s="80" t="s">
        <v>210</v>
      </c>
      <c r="J216" s="78" t="s">
        <v>5306</v>
      </c>
      <c r="K216" s="80" t="s">
        <v>211</v>
      </c>
      <c r="L216" s="80" t="s">
        <v>211</v>
      </c>
      <c r="M216" s="80" t="s">
        <v>211</v>
      </c>
      <c r="N216" s="80" t="s">
        <v>211</v>
      </c>
      <c r="O216" s="80" t="s">
        <v>212</v>
      </c>
      <c r="P216" s="80" t="s">
        <v>213</v>
      </c>
      <c r="Q216" s="81" t="s">
        <v>214</v>
      </c>
      <c r="R216" s="80" t="s">
        <v>663</v>
      </c>
      <c r="S216" s="264" t="s">
        <v>1231</v>
      </c>
      <c r="T216" s="264" t="s">
        <v>1468</v>
      </c>
      <c r="U216" s="264" t="s">
        <v>1464</v>
      </c>
      <c r="V216" s="63">
        <v>43332</v>
      </c>
      <c r="W216" s="101">
        <v>8</v>
      </c>
      <c r="X216" s="101">
        <v>1</v>
      </c>
      <c r="Y216" s="62" t="s">
        <v>664</v>
      </c>
      <c r="Z216" s="63">
        <v>18692</v>
      </c>
      <c r="AA216" s="62">
        <f t="shared" si="13"/>
        <v>67</v>
      </c>
      <c r="AB216" s="62" t="s">
        <v>218</v>
      </c>
      <c r="AC216" s="63">
        <v>43322</v>
      </c>
      <c r="AD216" s="62"/>
      <c r="AE216" s="62">
        <v>4</v>
      </c>
      <c r="AF216" s="62">
        <v>2</v>
      </c>
      <c r="AG216" s="62">
        <v>6</v>
      </c>
      <c r="AH216" s="62"/>
      <c r="AI216" s="63"/>
      <c r="AJ216" s="62"/>
      <c r="AK216" s="83"/>
      <c r="AL216" s="63"/>
      <c r="AM216" s="331">
        <v>2</v>
      </c>
      <c r="AN216" s="331"/>
      <c r="AO216" s="331"/>
      <c r="AP216" s="331">
        <f t="shared" si="14"/>
        <v>0</v>
      </c>
      <c r="AQ216" s="332"/>
      <c r="AR216" s="333"/>
      <c r="AS216" s="332"/>
      <c r="AT216" s="332"/>
      <c r="AU216" s="334"/>
      <c r="AV216" s="372"/>
    </row>
    <row r="217" spans="1:48" s="136" customFormat="1" ht="11.25">
      <c r="A217" s="80">
        <v>2018</v>
      </c>
      <c r="B217" s="78" t="s">
        <v>204</v>
      </c>
      <c r="C217" s="84">
        <v>43343</v>
      </c>
      <c r="D217" s="85" t="s">
        <v>205</v>
      </c>
      <c r="E217" s="80" t="s">
        <v>206</v>
      </c>
      <c r="F217" s="80" t="s">
        <v>207</v>
      </c>
      <c r="G217" s="80" t="s">
        <v>208</v>
      </c>
      <c r="H217" s="80" t="s">
        <v>209</v>
      </c>
      <c r="I217" s="80" t="s">
        <v>210</v>
      </c>
      <c r="J217" s="78" t="s">
        <v>5306</v>
      </c>
      <c r="K217" s="80" t="s">
        <v>211</v>
      </c>
      <c r="L217" s="80" t="s">
        <v>211</v>
      </c>
      <c r="M217" s="80" t="s">
        <v>211</v>
      </c>
      <c r="N217" s="80" t="s">
        <v>211</v>
      </c>
      <c r="O217" s="80" t="s">
        <v>212</v>
      </c>
      <c r="P217" s="80" t="s">
        <v>213</v>
      </c>
      <c r="Q217" s="81" t="s">
        <v>214</v>
      </c>
      <c r="R217" s="80" t="s">
        <v>665</v>
      </c>
      <c r="S217" s="264" t="s">
        <v>1232</v>
      </c>
      <c r="T217" s="264" t="s">
        <v>1469</v>
      </c>
      <c r="U217" s="264" t="s">
        <v>1686</v>
      </c>
      <c r="V217" s="63">
        <v>43333</v>
      </c>
      <c r="W217" s="101">
        <v>4</v>
      </c>
      <c r="X217" s="101">
        <v>1</v>
      </c>
      <c r="Y217" s="62" t="s">
        <v>666</v>
      </c>
      <c r="Z217" s="63">
        <v>20040</v>
      </c>
      <c r="AA217" s="62">
        <f t="shared" si="13"/>
        <v>63</v>
      </c>
      <c r="AB217" s="62" t="s">
        <v>220</v>
      </c>
      <c r="AC217" s="63">
        <v>43336</v>
      </c>
      <c r="AD217" s="62"/>
      <c r="AE217" s="62">
        <v>4</v>
      </c>
      <c r="AF217" s="62">
        <v>2</v>
      </c>
      <c r="AG217" s="62">
        <v>6</v>
      </c>
      <c r="AH217" s="62"/>
      <c r="AI217" s="63"/>
      <c r="AJ217" s="62"/>
      <c r="AK217" s="83"/>
      <c r="AL217" s="63"/>
      <c r="AM217" s="331">
        <v>2</v>
      </c>
      <c r="AN217" s="331"/>
      <c r="AO217" s="331"/>
      <c r="AP217" s="331">
        <f t="shared" si="14"/>
        <v>0</v>
      </c>
      <c r="AQ217" s="332"/>
      <c r="AR217" s="333"/>
      <c r="AS217" s="332"/>
      <c r="AT217" s="332"/>
      <c r="AU217" s="333"/>
      <c r="AV217" s="373"/>
    </row>
    <row r="218" spans="1:48" s="136" customFormat="1" ht="11.25">
      <c r="A218" s="80">
        <v>2018</v>
      </c>
      <c r="B218" s="78" t="s">
        <v>204</v>
      </c>
      <c r="C218" s="84">
        <v>43343</v>
      </c>
      <c r="D218" s="85" t="s">
        <v>205</v>
      </c>
      <c r="E218" s="80" t="s">
        <v>206</v>
      </c>
      <c r="F218" s="80" t="s">
        <v>207</v>
      </c>
      <c r="G218" s="80" t="s">
        <v>208</v>
      </c>
      <c r="H218" s="80" t="s">
        <v>209</v>
      </c>
      <c r="I218" s="80" t="s">
        <v>210</v>
      </c>
      <c r="J218" s="78" t="s">
        <v>5306</v>
      </c>
      <c r="K218" s="80" t="s">
        <v>211</v>
      </c>
      <c r="L218" s="80" t="s">
        <v>211</v>
      </c>
      <c r="M218" s="80" t="s">
        <v>211</v>
      </c>
      <c r="N218" s="80" t="s">
        <v>211</v>
      </c>
      <c r="O218" s="80" t="s">
        <v>212</v>
      </c>
      <c r="P218" s="80" t="s">
        <v>213</v>
      </c>
      <c r="Q218" s="81" t="s">
        <v>214</v>
      </c>
      <c r="R218" s="80" t="s">
        <v>667</v>
      </c>
      <c r="S218" s="264" t="s">
        <v>1233</v>
      </c>
      <c r="T218" s="264" t="s">
        <v>1368</v>
      </c>
      <c r="U218" s="264" t="s">
        <v>931</v>
      </c>
      <c r="V218" s="63">
        <v>43333</v>
      </c>
      <c r="W218" s="101">
        <v>8</v>
      </c>
      <c r="X218" s="101">
        <v>1</v>
      </c>
      <c r="Y218" s="62" t="s">
        <v>668</v>
      </c>
      <c r="Z218" s="63">
        <v>11654</v>
      </c>
      <c r="AA218" s="62">
        <f t="shared" si="13"/>
        <v>86</v>
      </c>
      <c r="AB218" s="62" t="s">
        <v>218</v>
      </c>
      <c r="AC218" s="63">
        <v>43333</v>
      </c>
      <c r="AD218" s="62"/>
      <c r="AE218" s="62">
        <v>4</v>
      </c>
      <c r="AF218" s="62">
        <v>2</v>
      </c>
      <c r="AG218" s="62">
        <v>6</v>
      </c>
      <c r="AH218" s="62"/>
      <c r="AI218" s="63"/>
      <c r="AJ218" s="62"/>
      <c r="AK218" s="83"/>
      <c r="AL218" s="63"/>
      <c r="AM218" s="331">
        <v>2</v>
      </c>
      <c r="AN218" s="331"/>
      <c r="AO218" s="331"/>
      <c r="AP218" s="331">
        <f t="shared" si="14"/>
        <v>0</v>
      </c>
      <c r="AQ218" s="332"/>
      <c r="AR218" s="333"/>
      <c r="AS218" s="332"/>
      <c r="AT218" s="332"/>
      <c r="AU218" s="334"/>
      <c r="AV218" s="372"/>
    </row>
    <row r="219" spans="1:48" s="136" customFormat="1" ht="11.25">
      <c r="A219" s="80">
        <v>2018</v>
      </c>
      <c r="B219" s="78" t="s">
        <v>204</v>
      </c>
      <c r="C219" s="84">
        <v>43343</v>
      </c>
      <c r="D219" s="85" t="s">
        <v>205</v>
      </c>
      <c r="E219" s="80" t="s">
        <v>206</v>
      </c>
      <c r="F219" s="80" t="s">
        <v>207</v>
      </c>
      <c r="G219" s="80" t="s">
        <v>208</v>
      </c>
      <c r="H219" s="80" t="s">
        <v>209</v>
      </c>
      <c r="I219" s="80" t="s">
        <v>210</v>
      </c>
      <c r="J219" s="78" t="s">
        <v>5306</v>
      </c>
      <c r="K219" s="80" t="s">
        <v>211</v>
      </c>
      <c r="L219" s="80" t="s">
        <v>211</v>
      </c>
      <c r="M219" s="80" t="s">
        <v>211</v>
      </c>
      <c r="N219" s="80" t="s">
        <v>211</v>
      </c>
      <c r="O219" s="80" t="s">
        <v>212</v>
      </c>
      <c r="P219" s="80" t="s">
        <v>213</v>
      </c>
      <c r="Q219" s="81" t="s">
        <v>214</v>
      </c>
      <c r="R219" s="80" t="s">
        <v>669</v>
      </c>
      <c r="S219" s="264" t="s">
        <v>1234</v>
      </c>
      <c r="T219" s="264" t="s">
        <v>1470</v>
      </c>
      <c r="U219" s="264" t="s">
        <v>1010</v>
      </c>
      <c r="V219" s="63">
        <v>43333</v>
      </c>
      <c r="W219" s="101">
        <v>8</v>
      </c>
      <c r="X219" s="101">
        <v>1</v>
      </c>
      <c r="Y219" s="62" t="s">
        <v>670</v>
      </c>
      <c r="Z219" s="63">
        <v>18078</v>
      </c>
      <c r="AA219" s="62">
        <f t="shared" si="13"/>
        <v>69</v>
      </c>
      <c r="AB219" s="62" t="s">
        <v>220</v>
      </c>
      <c r="AC219" s="63">
        <v>43333</v>
      </c>
      <c r="AD219" s="62"/>
      <c r="AE219" s="62">
        <v>4</v>
      </c>
      <c r="AF219" s="62">
        <v>2</v>
      </c>
      <c r="AG219" s="62">
        <v>6</v>
      </c>
      <c r="AH219" s="62"/>
      <c r="AI219" s="63"/>
      <c r="AJ219" s="62"/>
      <c r="AK219" s="83"/>
      <c r="AL219" s="63"/>
      <c r="AM219" s="331">
        <v>2</v>
      </c>
      <c r="AN219" s="331"/>
      <c r="AO219" s="331"/>
      <c r="AP219" s="331">
        <f t="shared" si="14"/>
        <v>0</v>
      </c>
      <c r="AQ219" s="332"/>
      <c r="AR219" s="333"/>
      <c r="AS219" s="332"/>
      <c r="AT219" s="332"/>
      <c r="AU219" s="334"/>
      <c r="AV219" s="372"/>
    </row>
    <row r="220" spans="1:48" s="136" customFormat="1" ht="11.25">
      <c r="A220" s="80">
        <v>2018</v>
      </c>
      <c r="B220" s="78" t="s">
        <v>204</v>
      </c>
      <c r="C220" s="84">
        <v>43343</v>
      </c>
      <c r="D220" s="85" t="s">
        <v>205</v>
      </c>
      <c r="E220" s="80" t="s">
        <v>206</v>
      </c>
      <c r="F220" s="80" t="s">
        <v>207</v>
      </c>
      <c r="G220" s="80" t="s">
        <v>208</v>
      </c>
      <c r="H220" s="80" t="s">
        <v>209</v>
      </c>
      <c r="I220" s="80" t="s">
        <v>210</v>
      </c>
      <c r="J220" s="78" t="s">
        <v>5306</v>
      </c>
      <c r="K220" s="80" t="s">
        <v>211</v>
      </c>
      <c r="L220" s="80" t="s">
        <v>211</v>
      </c>
      <c r="M220" s="80" t="s">
        <v>211</v>
      </c>
      <c r="N220" s="80" t="s">
        <v>211</v>
      </c>
      <c r="O220" s="80" t="s">
        <v>212</v>
      </c>
      <c r="P220" s="80" t="s">
        <v>213</v>
      </c>
      <c r="Q220" s="81" t="s">
        <v>214</v>
      </c>
      <c r="R220" s="80" t="s">
        <v>671</v>
      </c>
      <c r="S220" s="264" t="s">
        <v>1235</v>
      </c>
      <c r="T220" s="264" t="s">
        <v>1020</v>
      </c>
      <c r="U220" s="264" t="s">
        <v>1687</v>
      </c>
      <c r="V220" s="63">
        <v>43334</v>
      </c>
      <c r="W220" s="101">
        <v>8</v>
      </c>
      <c r="X220" s="101">
        <v>1</v>
      </c>
      <c r="Y220" s="62" t="s">
        <v>672</v>
      </c>
      <c r="Z220" s="63">
        <v>13766</v>
      </c>
      <c r="AA220" s="62">
        <f t="shared" si="13"/>
        <v>80</v>
      </c>
      <c r="AB220" s="62" t="s">
        <v>220</v>
      </c>
      <c r="AC220" s="63">
        <v>43334</v>
      </c>
      <c r="AD220" s="62"/>
      <c r="AE220" s="62">
        <v>4</v>
      </c>
      <c r="AF220" s="62">
        <v>2</v>
      </c>
      <c r="AG220" s="62">
        <v>6</v>
      </c>
      <c r="AH220" s="62"/>
      <c r="AI220" s="63"/>
      <c r="AJ220" s="62"/>
      <c r="AK220" s="83"/>
      <c r="AL220" s="63"/>
      <c r="AM220" s="331">
        <v>2</v>
      </c>
      <c r="AN220" s="331"/>
      <c r="AO220" s="331"/>
      <c r="AP220" s="331">
        <f t="shared" si="14"/>
        <v>0</v>
      </c>
      <c r="AQ220" s="332"/>
      <c r="AR220" s="333"/>
      <c r="AS220" s="332"/>
      <c r="AT220" s="332"/>
      <c r="AU220" s="334"/>
      <c r="AV220" s="372"/>
    </row>
    <row r="221" spans="1:48" s="136" customFormat="1" ht="11.25">
      <c r="A221" s="80">
        <v>2018</v>
      </c>
      <c r="B221" s="78" t="s">
        <v>204</v>
      </c>
      <c r="C221" s="84">
        <v>43343</v>
      </c>
      <c r="D221" s="85" t="s">
        <v>205</v>
      </c>
      <c r="E221" s="80" t="s">
        <v>206</v>
      </c>
      <c r="F221" s="80" t="s">
        <v>207</v>
      </c>
      <c r="G221" s="80" t="s">
        <v>208</v>
      </c>
      <c r="H221" s="80" t="s">
        <v>209</v>
      </c>
      <c r="I221" s="80" t="s">
        <v>210</v>
      </c>
      <c r="J221" s="78" t="s">
        <v>5306</v>
      </c>
      <c r="K221" s="80" t="s">
        <v>211</v>
      </c>
      <c r="L221" s="80" t="s">
        <v>211</v>
      </c>
      <c r="M221" s="80" t="s">
        <v>211</v>
      </c>
      <c r="N221" s="80" t="s">
        <v>211</v>
      </c>
      <c r="O221" s="80" t="s">
        <v>212</v>
      </c>
      <c r="P221" s="80" t="s">
        <v>213</v>
      </c>
      <c r="Q221" s="81" t="s">
        <v>214</v>
      </c>
      <c r="R221" s="80" t="s">
        <v>673</v>
      </c>
      <c r="S221" s="264" t="s">
        <v>1236</v>
      </c>
      <c r="T221" s="264" t="s">
        <v>219</v>
      </c>
      <c r="U221" s="264" t="s">
        <v>219</v>
      </c>
      <c r="V221" s="63">
        <v>43335</v>
      </c>
      <c r="W221" s="101">
        <v>11</v>
      </c>
      <c r="X221" s="101">
        <v>5</v>
      </c>
      <c r="Y221" s="67" t="s">
        <v>219</v>
      </c>
      <c r="Z221" s="67" t="s">
        <v>219</v>
      </c>
      <c r="AA221" s="62">
        <v>65</v>
      </c>
      <c r="AB221" s="62" t="s">
        <v>218</v>
      </c>
      <c r="AC221" s="63">
        <v>43335</v>
      </c>
      <c r="AD221" s="62"/>
      <c r="AE221" s="101">
        <v>1</v>
      </c>
      <c r="AF221" s="62">
        <v>1</v>
      </c>
      <c r="AG221" s="62">
        <v>6</v>
      </c>
      <c r="AH221" s="62"/>
      <c r="AI221" s="63"/>
      <c r="AJ221" s="62"/>
      <c r="AK221" s="83"/>
      <c r="AL221" s="63"/>
      <c r="AM221" s="331">
        <v>1</v>
      </c>
      <c r="AN221" s="331"/>
      <c r="AO221" s="331"/>
      <c r="AP221" s="331">
        <f t="shared" si="14"/>
        <v>1</v>
      </c>
      <c r="AQ221" s="332"/>
      <c r="AR221" s="333"/>
      <c r="AS221" s="332"/>
      <c r="AT221" s="332"/>
      <c r="AU221" s="333"/>
      <c r="AV221" s="373"/>
    </row>
    <row r="222" spans="1:48" s="136" customFormat="1" ht="11.25">
      <c r="A222" s="80">
        <v>2018</v>
      </c>
      <c r="B222" s="78" t="s">
        <v>204</v>
      </c>
      <c r="C222" s="84">
        <v>43343</v>
      </c>
      <c r="D222" s="85" t="s">
        <v>205</v>
      </c>
      <c r="E222" s="80" t="s">
        <v>206</v>
      </c>
      <c r="F222" s="80" t="s">
        <v>207</v>
      </c>
      <c r="G222" s="80" t="s">
        <v>208</v>
      </c>
      <c r="H222" s="80" t="s">
        <v>209</v>
      </c>
      <c r="I222" s="80" t="s">
        <v>210</v>
      </c>
      <c r="J222" s="78" t="s">
        <v>5306</v>
      </c>
      <c r="K222" s="80" t="s">
        <v>211</v>
      </c>
      <c r="L222" s="80" t="s">
        <v>211</v>
      </c>
      <c r="M222" s="80" t="s">
        <v>211</v>
      </c>
      <c r="N222" s="80" t="s">
        <v>211</v>
      </c>
      <c r="O222" s="80" t="s">
        <v>212</v>
      </c>
      <c r="P222" s="80" t="s">
        <v>213</v>
      </c>
      <c r="Q222" s="81" t="s">
        <v>214</v>
      </c>
      <c r="R222" s="80" t="s">
        <v>674</v>
      </c>
      <c r="S222" s="264" t="s">
        <v>1237</v>
      </c>
      <c r="T222" s="264" t="s">
        <v>1471</v>
      </c>
      <c r="U222" s="264" t="s">
        <v>1688</v>
      </c>
      <c r="V222" s="63">
        <v>43336</v>
      </c>
      <c r="W222" s="101">
        <v>8</v>
      </c>
      <c r="X222" s="101">
        <v>1</v>
      </c>
      <c r="Y222" s="62" t="s">
        <v>675</v>
      </c>
      <c r="Z222" s="63">
        <v>13273</v>
      </c>
      <c r="AA222" s="62">
        <f t="shared" ref="AA222:AA234" si="15">DATEDIF(Z222,C222,"Y")</f>
        <v>82</v>
      </c>
      <c r="AB222" s="62" t="s">
        <v>220</v>
      </c>
      <c r="AC222" s="63">
        <v>43329</v>
      </c>
      <c r="AD222" s="62"/>
      <c r="AE222" s="62">
        <v>4</v>
      </c>
      <c r="AF222" s="62">
        <v>2</v>
      </c>
      <c r="AG222" s="62">
        <v>6</v>
      </c>
      <c r="AH222" s="62"/>
      <c r="AI222" s="63"/>
      <c r="AJ222" s="62"/>
      <c r="AK222" s="83"/>
      <c r="AL222" s="63"/>
      <c r="AM222" s="331">
        <v>2</v>
      </c>
      <c r="AN222" s="331"/>
      <c r="AO222" s="331"/>
      <c r="AP222" s="331">
        <f t="shared" si="14"/>
        <v>0</v>
      </c>
      <c r="AQ222" s="332"/>
      <c r="AR222" s="333"/>
      <c r="AS222" s="332"/>
      <c r="AT222" s="332"/>
      <c r="AU222" s="334"/>
      <c r="AV222" s="372"/>
    </row>
    <row r="223" spans="1:48" s="136" customFormat="1" ht="11.25">
      <c r="A223" s="80">
        <v>2018</v>
      </c>
      <c r="B223" s="78" t="s">
        <v>204</v>
      </c>
      <c r="C223" s="84">
        <v>43343</v>
      </c>
      <c r="D223" s="85" t="s">
        <v>205</v>
      </c>
      <c r="E223" s="80" t="s">
        <v>206</v>
      </c>
      <c r="F223" s="80" t="s">
        <v>207</v>
      </c>
      <c r="G223" s="80" t="s">
        <v>208</v>
      </c>
      <c r="H223" s="80" t="s">
        <v>209</v>
      </c>
      <c r="I223" s="80" t="s">
        <v>210</v>
      </c>
      <c r="J223" s="78" t="s">
        <v>5306</v>
      </c>
      <c r="K223" s="80" t="s">
        <v>211</v>
      </c>
      <c r="L223" s="80" t="s">
        <v>211</v>
      </c>
      <c r="M223" s="80" t="s">
        <v>211</v>
      </c>
      <c r="N223" s="80" t="s">
        <v>211</v>
      </c>
      <c r="O223" s="80" t="s">
        <v>212</v>
      </c>
      <c r="P223" s="80" t="s">
        <v>213</v>
      </c>
      <c r="Q223" s="81" t="s">
        <v>214</v>
      </c>
      <c r="R223" s="80" t="s">
        <v>676</v>
      </c>
      <c r="S223" s="264" t="s">
        <v>1238</v>
      </c>
      <c r="T223" s="264" t="s">
        <v>1340</v>
      </c>
      <c r="U223" s="264" t="s">
        <v>1689</v>
      </c>
      <c r="V223" s="63">
        <v>43338</v>
      </c>
      <c r="W223" s="101">
        <v>8</v>
      </c>
      <c r="X223" s="101">
        <v>1</v>
      </c>
      <c r="Y223" s="62" t="s">
        <v>677</v>
      </c>
      <c r="Z223" s="63">
        <v>15308</v>
      </c>
      <c r="AA223" s="62">
        <f t="shared" si="15"/>
        <v>76</v>
      </c>
      <c r="AB223" s="62" t="s">
        <v>220</v>
      </c>
      <c r="AC223" s="63">
        <v>43338</v>
      </c>
      <c r="AD223" s="62"/>
      <c r="AE223" s="62">
        <v>4</v>
      </c>
      <c r="AF223" s="62">
        <v>2</v>
      </c>
      <c r="AG223" s="62">
        <v>6</v>
      </c>
      <c r="AH223" s="62"/>
      <c r="AI223" s="63"/>
      <c r="AJ223" s="62"/>
      <c r="AK223" s="83"/>
      <c r="AL223" s="63"/>
      <c r="AM223" s="331">
        <v>2</v>
      </c>
      <c r="AN223" s="331"/>
      <c r="AO223" s="331"/>
      <c r="AP223" s="331">
        <f t="shared" si="14"/>
        <v>0</v>
      </c>
      <c r="AQ223" s="332"/>
      <c r="AR223" s="333"/>
      <c r="AS223" s="332"/>
      <c r="AT223" s="332"/>
      <c r="AU223" s="334"/>
      <c r="AV223" s="372"/>
    </row>
    <row r="224" spans="1:48" s="136" customFormat="1" ht="11.25">
      <c r="A224" s="80">
        <v>2018</v>
      </c>
      <c r="B224" s="78" t="s">
        <v>204</v>
      </c>
      <c r="C224" s="84">
        <v>43343</v>
      </c>
      <c r="D224" s="85" t="s">
        <v>205</v>
      </c>
      <c r="E224" s="80" t="s">
        <v>206</v>
      </c>
      <c r="F224" s="80" t="s">
        <v>207</v>
      </c>
      <c r="G224" s="80" t="s">
        <v>208</v>
      </c>
      <c r="H224" s="80" t="s">
        <v>209</v>
      </c>
      <c r="I224" s="80" t="s">
        <v>210</v>
      </c>
      <c r="J224" s="78" t="s">
        <v>5306</v>
      </c>
      <c r="K224" s="80" t="s">
        <v>211</v>
      </c>
      <c r="L224" s="80" t="s">
        <v>211</v>
      </c>
      <c r="M224" s="80" t="s">
        <v>211</v>
      </c>
      <c r="N224" s="80" t="s">
        <v>211</v>
      </c>
      <c r="O224" s="80" t="s">
        <v>212</v>
      </c>
      <c r="P224" s="80" t="s">
        <v>213</v>
      </c>
      <c r="Q224" s="81" t="s">
        <v>214</v>
      </c>
      <c r="R224" s="80" t="s">
        <v>678</v>
      </c>
      <c r="S224" s="264" t="s">
        <v>892</v>
      </c>
      <c r="T224" s="264" t="s">
        <v>1006</v>
      </c>
      <c r="U224" s="264" t="s">
        <v>1690</v>
      </c>
      <c r="V224" s="63">
        <v>43339</v>
      </c>
      <c r="W224" s="101">
        <v>11</v>
      </c>
      <c r="X224" s="101">
        <v>1</v>
      </c>
      <c r="Y224" s="62" t="s">
        <v>679</v>
      </c>
      <c r="Z224" s="63">
        <v>11211</v>
      </c>
      <c r="AA224" s="62">
        <f t="shared" si="15"/>
        <v>87</v>
      </c>
      <c r="AB224" s="62" t="s">
        <v>218</v>
      </c>
      <c r="AC224" s="63">
        <v>43339</v>
      </c>
      <c r="AD224" s="62"/>
      <c r="AE224" s="101">
        <v>1</v>
      </c>
      <c r="AF224" s="62">
        <v>1</v>
      </c>
      <c r="AG224" s="62">
        <v>6</v>
      </c>
      <c r="AH224" s="62"/>
      <c r="AI224" s="63"/>
      <c r="AJ224" s="62"/>
      <c r="AK224" s="83"/>
      <c r="AL224" s="63"/>
      <c r="AM224" s="331">
        <v>2</v>
      </c>
      <c r="AN224" s="331"/>
      <c r="AO224" s="331"/>
      <c r="AP224" s="331">
        <f t="shared" si="14"/>
        <v>0</v>
      </c>
      <c r="AQ224" s="332"/>
      <c r="AR224" s="333"/>
      <c r="AS224" s="332"/>
      <c r="AT224" s="332"/>
      <c r="AU224" s="333"/>
      <c r="AV224" s="373"/>
    </row>
    <row r="225" spans="1:48" s="136" customFormat="1" ht="11.25">
      <c r="A225" s="80">
        <v>2018</v>
      </c>
      <c r="B225" s="78" t="s">
        <v>204</v>
      </c>
      <c r="C225" s="84">
        <v>43343</v>
      </c>
      <c r="D225" s="85" t="s">
        <v>205</v>
      </c>
      <c r="E225" s="80" t="s">
        <v>206</v>
      </c>
      <c r="F225" s="80" t="s">
        <v>207</v>
      </c>
      <c r="G225" s="80" t="s">
        <v>208</v>
      </c>
      <c r="H225" s="80" t="s">
        <v>209</v>
      </c>
      <c r="I225" s="80" t="s">
        <v>210</v>
      </c>
      <c r="J225" s="78" t="s">
        <v>5306</v>
      </c>
      <c r="K225" s="80" t="s">
        <v>211</v>
      </c>
      <c r="L225" s="80" t="s">
        <v>211</v>
      </c>
      <c r="M225" s="80" t="s">
        <v>211</v>
      </c>
      <c r="N225" s="80" t="s">
        <v>211</v>
      </c>
      <c r="O225" s="80" t="s">
        <v>212</v>
      </c>
      <c r="P225" s="80" t="s">
        <v>213</v>
      </c>
      <c r="Q225" s="81" t="s">
        <v>214</v>
      </c>
      <c r="R225" s="80" t="s">
        <v>680</v>
      </c>
      <c r="S225" s="264" t="s">
        <v>1239</v>
      </c>
      <c r="T225" s="264" t="s">
        <v>1472</v>
      </c>
      <c r="U225" s="264" t="s">
        <v>1691</v>
      </c>
      <c r="V225" s="63">
        <v>43340</v>
      </c>
      <c r="W225" s="101">
        <v>8</v>
      </c>
      <c r="X225" s="101">
        <v>1</v>
      </c>
      <c r="Y225" s="62" t="s">
        <v>681</v>
      </c>
      <c r="Z225" s="63">
        <v>17674</v>
      </c>
      <c r="AA225" s="62">
        <f t="shared" si="15"/>
        <v>70</v>
      </c>
      <c r="AB225" s="62" t="s">
        <v>218</v>
      </c>
      <c r="AC225" s="63">
        <v>43340</v>
      </c>
      <c r="AD225" s="62"/>
      <c r="AE225" s="101">
        <v>1</v>
      </c>
      <c r="AF225" s="62">
        <v>2</v>
      </c>
      <c r="AG225" s="62">
        <v>6</v>
      </c>
      <c r="AH225" s="62"/>
      <c r="AI225" s="63"/>
      <c r="AJ225" s="62"/>
      <c r="AK225" s="83"/>
      <c r="AL225" s="63"/>
      <c r="AM225" s="331">
        <v>2</v>
      </c>
      <c r="AN225" s="331"/>
      <c r="AO225" s="331"/>
      <c r="AP225" s="331">
        <f t="shared" si="14"/>
        <v>0</v>
      </c>
      <c r="AQ225" s="332"/>
      <c r="AR225" s="333"/>
      <c r="AS225" s="332"/>
      <c r="AT225" s="332"/>
      <c r="AU225" s="334"/>
      <c r="AV225" s="372"/>
    </row>
    <row r="226" spans="1:48" s="136" customFormat="1" ht="11.25">
      <c r="A226" s="80">
        <v>2018</v>
      </c>
      <c r="B226" s="78" t="s">
        <v>204</v>
      </c>
      <c r="C226" s="84">
        <v>43343</v>
      </c>
      <c r="D226" s="85" t="s">
        <v>205</v>
      </c>
      <c r="E226" s="80" t="s">
        <v>206</v>
      </c>
      <c r="F226" s="80" t="s">
        <v>207</v>
      </c>
      <c r="G226" s="80" t="s">
        <v>208</v>
      </c>
      <c r="H226" s="80" t="s">
        <v>209</v>
      </c>
      <c r="I226" s="80" t="s">
        <v>210</v>
      </c>
      <c r="J226" s="78" t="s">
        <v>5306</v>
      </c>
      <c r="K226" s="80" t="s">
        <v>211</v>
      </c>
      <c r="L226" s="80" t="s">
        <v>211</v>
      </c>
      <c r="M226" s="80" t="s">
        <v>211</v>
      </c>
      <c r="N226" s="80" t="s">
        <v>211</v>
      </c>
      <c r="O226" s="80" t="s">
        <v>212</v>
      </c>
      <c r="P226" s="80" t="s">
        <v>213</v>
      </c>
      <c r="Q226" s="81" t="s">
        <v>214</v>
      </c>
      <c r="R226" s="80" t="s">
        <v>682</v>
      </c>
      <c r="S226" s="264" t="s">
        <v>1240</v>
      </c>
      <c r="T226" s="264" t="s">
        <v>1473</v>
      </c>
      <c r="U226" s="264" t="s">
        <v>1692</v>
      </c>
      <c r="V226" s="63">
        <v>43341</v>
      </c>
      <c r="W226" s="101">
        <v>11</v>
      </c>
      <c r="X226" s="101">
        <v>5</v>
      </c>
      <c r="Y226" s="67" t="s">
        <v>219</v>
      </c>
      <c r="Z226" s="63">
        <v>13321</v>
      </c>
      <c r="AA226" s="62">
        <f t="shared" si="15"/>
        <v>82</v>
      </c>
      <c r="AB226" s="62" t="s">
        <v>218</v>
      </c>
      <c r="AC226" s="63">
        <v>43341</v>
      </c>
      <c r="AD226" s="62"/>
      <c r="AE226" s="62">
        <v>4</v>
      </c>
      <c r="AF226" s="62">
        <v>1</v>
      </c>
      <c r="AG226" s="62">
        <v>6</v>
      </c>
      <c r="AH226" s="62"/>
      <c r="AI226" s="63"/>
      <c r="AJ226" s="62"/>
      <c r="AK226" s="83"/>
      <c r="AL226" s="63"/>
      <c r="AM226" s="331">
        <v>1</v>
      </c>
      <c r="AN226" s="331"/>
      <c r="AO226" s="331"/>
      <c r="AP226" s="331">
        <f t="shared" si="14"/>
        <v>1</v>
      </c>
      <c r="AQ226" s="332"/>
      <c r="AR226" s="333"/>
      <c r="AS226" s="332"/>
      <c r="AT226" s="332"/>
      <c r="AU226" s="333"/>
      <c r="AV226" s="373"/>
    </row>
    <row r="227" spans="1:48" s="136" customFormat="1" ht="11.25">
      <c r="A227" s="80">
        <v>2018</v>
      </c>
      <c r="B227" s="78" t="s">
        <v>204</v>
      </c>
      <c r="C227" s="84">
        <v>43343</v>
      </c>
      <c r="D227" s="85" t="s">
        <v>205</v>
      </c>
      <c r="E227" s="80" t="s">
        <v>206</v>
      </c>
      <c r="F227" s="80" t="s">
        <v>207</v>
      </c>
      <c r="G227" s="80" t="s">
        <v>208</v>
      </c>
      <c r="H227" s="80" t="s">
        <v>209</v>
      </c>
      <c r="I227" s="80" t="s">
        <v>210</v>
      </c>
      <c r="J227" s="78" t="s">
        <v>5306</v>
      </c>
      <c r="K227" s="80" t="s">
        <v>211</v>
      </c>
      <c r="L227" s="80" t="s">
        <v>211</v>
      </c>
      <c r="M227" s="80" t="s">
        <v>211</v>
      </c>
      <c r="N227" s="80" t="s">
        <v>211</v>
      </c>
      <c r="O227" s="80" t="s">
        <v>212</v>
      </c>
      <c r="P227" s="80" t="s">
        <v>213</v>
      </c>
      <c r="Q227" s="81" t="s">
        <v>214</v>
      </c>
      <c r="R227" s="80" t="s">
        <v>683</v>
      </c>
      <c r="S227" s="264" t="s">
        <v>1241</v>
      </c>
      <c r="T227" s="264" t="s">
        <v>1347</v>
      </c>
      <c r="U227" s="264" t="s">
        <v>1412</v>
      </c>
      <c r="V227" s="63">
        <v>43341</v>
      </c>
      <c r="W227" s="101">
        <v>8</v>
      </c>
      <c r="X227" s="101">
        <v>5</v>
      </c>
      <c r="Y227" s="67" t="s">
        <v>219</v>
      </c>
      <c r="Z227" s="63">
        <v>14247</v>
      </c>
      <c r="AA227" s="62">
        <f t="shared" si="15"/>
        <v>79</v>
      </c>
      <c r="AB227" s="62" t="s">
        <v>220</v>
      </c>
      <c r="AC227" s="63">
        <v>43341</v>
      </c>
      <c r="AD227" s="62"/>
      <c r="AE227" s="62">
        <v>4</v>
      </c>
      <c r="AF227" s="62">
        <v>1</v>
      </c>
      <c r="AG227" s="62">
        <v>6</v>
      </c>
      <c r="AH227" s="62"/>
      <c r="AI227" s="63"/>
      <c r="AJ227" s="62"/>
      <c r="AK227" s="83"/>
      <c r="AL227" s="63"/>
      <c r="AM227" s="331">
        <v>1</v>
      </c>
      <c r="AN227" s="331"/>
      <c r="AO227" s="331"/>
      <c r="AP227" s="331">
        <f t="shared" si="14"/>
        <v>1</v>
      </c>
      <c r="AQ227" s="332"/>
      <c r="AR227" s="333"/>
      <c r="AS227" s="332"/>
      <c r="AT227" s="332"/>
      <c r="AU227" s="334"/>
      <c r="AV227" s="372"/>
    </row>
    <row r="228" spans="1:48" s="136" customFormat="1" ht="11.25">
      <c r="A228" s="80">
        <v>2018</v>
      </c>
      <c r="B228" s="78" t="s">
        <v>204</v>
      </c>
      <c r="C228" s="84">
        <v>43343</v>
      </c>
      <c r="D228" s="85" t="s">
        <v>205</v>
      </c>
      <c r="E228" s="80" t="s">
        <v>206</v>
      </c>
      <c r="F228" s="80" t="s">
        <v>207</v>
      </c>
      <c r="G228" s="80" t="s">
        <v>208</v>
      </c>
      <c r="H228" s="80" t="s">
        <v>209</v>
      </c>
      <c r="I228" s="80" t="s">
        <v>210</v>
      </c>
      <c r="J228" s="78" t="s">
        <v>5306</v>
      </c>
      <c r="K228" s="80" t="s">
        <v>211</v>
      </c>
      <c r="L228" s="80" t="s">
        <v>211</v>
      </c>
      <c r="M228" s="80" t="s">
        <v>211</v>
      </c>
      <c r="N228" s="80" t="s">
        <v>211</v>
      </c>
      <c r="O228" s="80" t="s">
        <v>212</v>
      </c>
      <c r="P228" s="80" t="s">
        <v>213</v>
      </c>
      <c r="Q228" s="81" t="s">
        <v>214</v>
      </c>
      <c r="R228" s="80" t="s">
        <v>684</v>
      </c>
      <c r="S228" s="264" t="s">
        <v>1242</v>
      </c>
      <c r="T228" s="264" t="s">
        <v>1474</v>
      </c>
      <c r="U228" s="264" t="s">
        <v>1693</v>
      </c>
      <c r="V228" s="63">
        <v>43341</v>
      </c>
      <c r="W228" s="101">
        <v>8</v>
      </c>
      <c r="X228" s="101">
        <v>1</v>
      </c>
      <c r="Y228" s="62" t="s">
        <v>685</v>
      </c>
      <c r="Z228" s="63">
        <v>18991</v>
      </c>
      <c r="AA228" s="62">
        <f t="shared" si="15"/>
        <v>66</v>
      </c>
      <c r="AB228" s="62" t="s">
        <v>218</v>
      </c>
      <c r="AC228" s="63">
        <v>43341</v>
      </c>
      <c r="AD228" s="62"/>
      <c r="AE228" s="62">
        <v>4</v>
      </c>
      <c r="AF228" s="62">
        <v>1</v>
      </c>
      <c r="AG228" s="62">
        <v>6</v>
      </c>
      <c r="AH228" s="62"/>
      <c r="AI228" s="63"/>
      <c r="AJ228" s="62"/>
      <c r="AK228" s="83"/>
      <c r="AL228" s="63"/>
      <c r="AM228" s="331">
        <v>2</v>
      </c>
      <c r="AN228" s="331"/>
      <c r="AO228" s="331"/>
      <c r="AP228" s="331">
        <f t="shared" si="14"/>
        <v>0</v>
      </c>
      <c r="AQ228" s="332"/>
      <c r="AR228" s="333"/>
      <c r="AS228" s="332"/>
      <c r="AT228" s="332"/>
      <c r="AU228" s="334"/>
      <c r="AV228" s="372"/>
    </row>
    <row r="229" spans="1:48" s="136" customFormat="1" ht="11.25">
      <c r="A229" s="80">
        <v>2018</v>
      </c>
      <c r="B229" s="78" t="s">
        <v>204</v>
      </c>
      <c r="C229" s="84">
        <v>43343</v>
      </c>
      <c r="D229" s="85" t="s">
        <v>205</v>
      </c>
      <c r="E229" s="80" t="s">
        <v>206</v>
      </c>
      <c r="F229" s="80" t="s">
        <v>207</v>
      </c>
      <c r="G229" s="80" t="s">
        <v>208</v>
      </c>
      <c r="H229" s="80" t="s">
        <v>209</v>
      </c>
      <c r="I229" s="80" t="s">
        <v>210</v>
      </c>
      <c r="J229" s="78" t="s">
        <v>5306</v>
      </c>
      <c r="K229" s="80" t="s">
        <v>211</v>
      </c>
      <c r="L229" s="80" t="s">
        <v>211</v>
      </c>
      <c r="M229" s="80" t="s">
        <v>211</v>
      </c>
      <c r="N229" s="80" t="s">
        <v>211</v>
      </c>
      <c r="O229" s="80" t="s">
        <v>212</v>
      </c>
      <c r="P229" s="80" t="s">
        <v>213</v>
      </c>
      <c r="Q229" s="81" t="s">
        <v>214</v>
      </c>
      <c r="R229" s="80" t="s">
        <v>686</v>
      </c>
      <c r="S229" s="264" t="s">
        <v>1243</v>
      </c>
      <c r="T229" s="264" t="s">
        <v>1475</v>
      </c>
      <c r="U229" s="264" t="s">
        <v>1694</v>
      </c>
      <c r="V229" s="63">
        <v>43341</v>
      </c>
      <c r="W229" s="101">
        <v>8</v>
      </c>
      <c r="X229" s="101">
        <v>1</v>
      </c>
      <c r="Y229" s="62" t="s">
        <v>687</v>
      </c>
      <c r="Z229" s="63">
        <v>15313</v>
      </c>
      <c r="AA229" s="62">
        <f t="shared" si="15"/>
        <v>76</v>
      </c>
      <c r="AB229" s="62" t="s">
        <v>220</v>
      </c>
      <c r="AC229" s="63">
        <v>43341</v>
      </c>
      <c r="AD229" s="62"/>
      <c r="AE229" s="62">
        <v>4</v>
      </c>
      <c r="AF229" s="62">
        <v>1</v>
      </c>
      <c r="AG229" s="62">
        <v>6</v>
      </c>
      <c r="AH229" s="62"/>
      <c r="AI229" s="63"/>
      <c r="AJ229" s="62"/>
      <c r="AK229" s="83"/>
      <c r="AL229" s="63"/>
      <c r="AM229" s="331">
        <v>2</v>
      </c>
      <c r="AN229" s="331"/>
      <c r="AO229" s="331"/>
      <c r="AP229" s="331">
        <f t="shared" si="14"/>
        <v>0</v>
      </c>
      <c r="AQ229" s="332"/>
      <c r="AR229" s="333"/>
      <c r="AS229" s="332"/>
      <c r="AT229" s="332"/>
      <c r="AU229" s="334"/>
      <c r="AV229" s="372"/>
    </row>
    <row r="230" spans="1:48" s="136" customFormat="1" ht="11.25">
      <c r="A230" s="80">
        <v>2018</v>
      </c>
      <c r="B230" s="78" t="s">
        <v>204</v>
      </c>
      <c r="C230" s="84">
        <v>43343</v>
      </c>
      <c r="D230" s="85" t="s">
        <v>205</v>
      </c>
      <c r="E230" s="80" t="s">
        <v>206</v>
      </c>
      <c r="F230" s="80" t="s">
        <v>207</v>
      </c>
      <c r="G230" s="80" t="s">
        <v>208</v>
      </c>
      <c r="H230" s="80" t="s">
        <v>209</v>
      </c>
      <c r="I230" s="80" t="s">
        <v>210</v>
      </c>
      <c r="J230" s="78" t="s">
        <v>5306</v>
      </c>
      <c r="K230" s="80" t="s">
        <v>211</v>
      </c>
      <c r="L230" s="80" t="s">
        <v>211</v>
      </c>
      <c r="M230" s="80" t="s">
        <v>211</v>
      </c>
      <c r="N230" s="80" t="s">
        <v>211</v>
      </c>
      <c r="O230" s="80" t="s">
        <v>212</v>
      </c>
      <c r="P230" s="80" t="s">
        <v>213</v>
      </c>
      <c r="Q230" s="81" t="s">
        <v>214</v>
      </c>
      <c r="R230" s="80" t="s">
        <v>688</v>
      </c>
      <c r="S230" s="264" t="s">
        <v>1244</v>
      </c>
      <c r="T230" s="264" t="s">
        <v>1411</v>
      </c>
      <c r="U230" s="264" t="s">
        <v>977</v>
      </c>
      <c r="V230" s="63">
        <v>43341</v>
      </c>
      <c r="W230" s="101">
        <v>9</v>
      </c>
      <c r="X230" s="101">
        <v>1</v>
      </c>
      <c r="Y230" s="62" t="s">
        <v>689</v>
      </c>
      <c r="Z230" s="63">
        <v>12168</v>
      </c>
      <c r="AA230" s="62">
        <f t="shared" si="15"/>
        <v>85</v>
      </c>
      <c r="AB230" s="62" t="s">
        <v>218</v>
      </c>
      <c r="AC230" s="63">
        <v>43341</v>
      </c>
      <c r="AD230" s="62"/>
      <c r="AE230" s="62">
        <v>4</v>
      </c>
      <c r="AF230" s="62">
        <v>2</v>
      </c>
      <c r="AG230" s="62">
        <v>6</v>
      </c>
      <c r="AH230" s="62"/>
      <c r="AI230" s="63"/>
      <c r="AJ230" s="62"/>
      <c r="AK230" s="83"/>
      <c r="AL230" s="63"/>
      <c r="AM230" s="331">
        <v>2</v>
      </c>
      <c r="AN230" s="331"/>
      <c r="AO230" s="331"/>
      <c r="AP230" s="331">
        <f t="shared" si="14"/>
        <v>0</v>
      </c>
      <c r="AQ230" s="332"/>
      <c r="AR230" s="333"/>
      <c r="AS230" s="332"/>
      <c r="AT230" s="332"/>
      <c r="AU230" s="333"/>
      <c r="AV230" s="373"/>
    </row>
    <row r="231" spans="1:48" s="136" customFormat="1" ht="11.25">
      <c r="A231" s="80">
        <v>2018</v>
      </c>
      <c r="B231" s="78" t="s">
        <v>204</v>
      </c>
      <c r="C231" s="84">
        <v>43343</v>
      </c>
      <c r="D231" s="85" t="s">
        <v>205</v>
      </c>
      <c r="E231" s="80" t="s">
        <v>206</v>
      </c>
      <c r="F231" s="80" t="s">
        <v>207</v>
      </c>
      <c r="G231" s="80" t="s">
        <v>208</v>
      </c>
      <c r="H231" s="80" t="s">
        <v>209</v>
      </c>
      <c r="I231" s="80" t="s">
        <v>210</v>
      </c>
      <c r="J231" s="78" t="s">
        <v>5306</v>
      </c>
      <c r="K231" s="80" t="s">
        <v>211</v>
      </c>
      <c r="L231" s="80" t="s">
        <v>211</v>
      </c>
      <c r="M231" s="80" t="s">
        <v>211</v>
      </c>
      <c r="N231" s="80" t="s">
        <v>211</v>
      </c>
      <c r="O231" s="80" t="s">
        <v>212</v>
      </c>
      <c r="P231" s="80" t="s">
        <v>213</v>
      </c>
      <c r="Q231" s="81" t="s">
        <v>214</v>
      </c>
      <c r="R231" s="80" t="s">
        <v>690</v>
      </c>
      <c r="S231" s="264" t="s">
        <v>1245</v>
      </c>
      <c r="T231" s="264" t="s">
        <v>1476</v>
      </c>
      <c r="U231" s="264" t="s">
        <v>1695</v>
      </c>
      <c r="V231" s="63">
        <v>43341</v>
      </c>
      <c r="W231" s="101">
        <v>8</v>
      </c>
      <c r="X231" s="101">
        <v>1</v>
      </c>
      <c r="Y231" s="62" t="s">
        <v>691</v>
      </c>
      <c r="Z231" s="63">
        <v>14160</v>
      </c>
      <c r="AA231" s="62">
        <f t="shared" si="15"/>
        <v>79</v>
      </c>
      <c r="AB231" s="62" t="s">
        <v>218</v>
      </c>
      <c r="AC231" s="63">
        <v>43341</v>
      </c>
      <c r="AD231" s="62"/>
      <c r="AE231" s="62">
        <v>4</v>
      </c>
      <c r="AF231" s="62">
        <v>1</v>
      </c>
      <c r="AG231" s="62">
        <v>6</v>
      </c>
      <c r="AH231" s="62"/>
      <c r="AI231" s="63"/>
      <c r="AJ231" s="62"/>
      <c r="AK231" s="83"/>
      <c r="AL231" s="63"/>
      <c r="AM231" s="331">
        <v>2</v>
      </c>
      <c r="AN231" s="331">
        <v>1</v>
      </c>
      <c r="AO231" s="331"/>
      <c r="AP231" s="331">
        <f t="shared" si="14"/>
        <v>1</v>
      </c>
      <c r="AQ231" s="332"/>
      <c r="AR231" s="289"/>
      <c r="AS231" s="332"/>
      <c r="AT231" s="332"/>
      <c r="AU231" s="334">
        <v>41912</v>
      </c>
      <c r="AV231" s="372"/>
    </row>
    <row r="232" spans="1:48" s="136" customFormat="1" ht="11.25">
      <c r="A232" s="80">
        <v>2018</v>
      </c>
      <c r="B232" s="78" t="s">
        <v>204</v>
      </c>
      <c r="C232" s="84">
        <v>43343</v>
      </c>
      <c r="D232" s="85" t="s">
        <v>205</v>
      </c>
      <c r="E232" s="80" t="s">
        <v>206</v>
      </c>
      <c r="F232" s="80" t="s">
        <v>207</v>
      </c>
      <c r="G232" s="80" t="s">
        <v>208</v>
      </c>
      <c r="H232" s="80" t="s">
        <v>209</v>
      </c>
      <c r="I232" s="80" t="s">
        <v>210</v>
      </c>
      <c r="J232" s="78" t="s">
        <v>5306</v>
      </c>
      <c r="K232" s="80" t="s">
        <v>211</v>
      </c>
      <c r="L232" s="80" t="s">
        <v>211</v>
      </c>
      <c r="M232" s="80" t="s">
        <v>211</v>
      </c>
      <c r="N232" s="80" t="s">
        <v>211</v>
      </c>
      <c r="O232" s="80" t="s">
        <v>212</v>
      </c>
      <c r="P232" s="80" t="s">
        <v>213</v>
      </c>
      <c r="Q232" s="81" t="s">
        <v>214</v>
      </c>
      <c r="R232" s="80" t="s">
        <v>692</v>
      </c>
      <c r="S232" s="264" t="s">
        <v>1042</v>
      </c>
      <c r="T232" s="264" t="s">
        <v>1477</v>
      </c>
      <c r="U232" s="264" t="s">
        <v>1696</v>
      </c>
      <c r="V232" s="63">
        <v>43343</v>
      </c>
      <c r="W232" s="101">
        <v>11</v>
      </c>
      <c r="X232" s="101">
        <v>1</v>
      </c>
      <c r="Y232" s="62">
        <v>10395534</v>
      </c>
      <c r="Z232" s="63">
        <v>20475</v>
      </c>
      <c r="AA232" s="62">
        <f t="shared" si="15"/>
        <v>62</v>
      </c>
      <c r="AB232" s="62" t="s">
        <v>218</v>
      </c>
      <c r="AC232" s="63">
        <v>43341</v>
      </c>
      <c r="AD232" s="62"/>
      <c r="AE232" s="101">
        <v>2</v>
      </c>
      <c r="AF232" s="62">
        <v>2</v>
      </c>
      <c r="AG232" s="62">
        <v>6</v>
      </c>
      <c r="AH232" s="62"/>
      <c r="AI232" s="63"/>
      <c r="AJ232" s="62"/>
      <c r="AK232" s="83"/>
      <c r="AL232" s="63"/>
      <c r="AM232" s="331">
        <v>2</v>
      </c>
      <c r="AN232" s="331"/>
      <c r="AO232" s="331"/>
      <c r="AP232" s="331">
        <f t="shared" si="14"/>
        <v>0</v>
      </c>
      <c r="AQ232" s="332"/>
      <c r="AR232" s="333"/>
      <c r="AS232" s="332"/>
      <c r="AT232" s="332"/>
      <c r="AU232" s="333"/>
      <c r="AV232" s="373"/>
    </row>
    <row r="233" spans="1:48" s="136" customFormat="1" ht="11.25">
      <c r="A233" s="80">
        <v>2018</v>
      </c>
      <c r="B233" s="78" t="s">
        <v>204</v>
      </c>
      <c r="C233" s="84">
        <v>43373</v>
      </c>
      <c r="D233" s="85" t="s">
        <v>205</v>
      </c>
      <c r="E233" s="80" t="s">
        <v>206</v>
      </c>
      <c r="F233" s="80" t="s">
        <v>207</v>
      </c>
      <c r="G233" s="80" t="s">
        <v>208</v>
      </c>
      <c r="H233" s="80" t="s">
        <v>209</v>
      </c>
      <c r="I233" s="80" t="s">
        <v>210</v>
      </c>
      <c r="J233" s="78" t="s">
        <v>5306</v>
      </c>
      <c r="K233" s="80" t="s">
        <v>211</v>
      </c>
      <c r="L233" s="80" t="s">
        <v>211</v>
      </c>
      <c r="M233" s="80" t="s">
        <v>211</v>
      </c>
      <c r="N233" s="80" t="s">
        <v>211</v>
      </c>
      <c r="O233" s="80" t="s">
        <v>212</v>
      </c>
      <c r="P233" s="80" t="s">
        <v>213</v>
      </c>
      <c r="Q233" s="81" t="s">
        <v>214</v>
      </c>
      <c r="R233" s="80" t="s">
        <v>694</v>
      </c>
      <c r="S233" s="264" t="s">
        <v>1246</v>
      </c>
      <c r="T233" s="264" t="s">
        <v>1478</v>
      </c>
      <c r="U233" s="264" t="s">
        <v>919</v>
      </c>
      <c r="V233" s="63">
        <v>43350</v>
      </c>
      <c r="W233" s="101">
        <v>4</v>
      </c>
      <c r="X233" s="101">
        <v>1</v>
      </c>
      <c r="Y233" s="62" t="s">
        <v>695</v>
      </c>
      <c r="Z233" s="63">
        <v>15521</v>
      </c>
      <c r="AA233" s="62">
        <f t="shared" si="15"/>
        <v>76</v>
      </c>
      <c r="AB233" s="62" t="s">
        <v>220</v>
      </c>
      <c r="AC233" s="63">
        <v>43347</v>
      </c>
      <c r="AD233" s="62"/>
      <c r="AE233" s="101">
        <v>1</v>
      </c>
      <c r="AF233" s="62">
        <v>1</v>
      </c>
      <c r="AG233" s="62">
        <v>1</v>
      </c>
      <c r="AH233" s="62">
        <v>1</v>
      </c>
      <c r="AI233" s="63">
        <v>43347</v>
      </c>
      <c r="AJ233" s="62"/>
      <c r="AK233" s="83" t="s">
        <v>222</v>
      </c>
      <c r="AL233" s="63">
        <v>43347</v>
      </c>
      <c r="AM233" s="331">
        <v>2</v>
      </c>
      <c r="AN233" s="331"/>
      <c r="AO233" s="331"/>
      <c r="AP233" s="331">
        <f t="shared" si="14"/>
        <v>0</v>
      </c>
      <c r="AQ233" s="332"/>
      <c r="AR233" s="333"/>
      <c r="AS233" s="332"/>
      <c r="AT233" s="332"/>
      <c r="AU233" s="333"/>
      <c r="AV233" s="373"/>
    </row>
    <row r="234" spans="1:48" s="136" customFormat="1" ht="11.25">
      <c r="A234" s="80">
        <v>2018</v>
      </c>
      <c r="B234" s="78" t="s">
        <v>204</v>
      </c>
      <c r="C234" s="84">
        <v>43373</v>
      </c>
      <c r="D234" s="85" t="s">
        <v>205</v>
      </c>
      <c r="E234" s="80" t="s">
        <v>206</v>
      </c>
      <c r="F234" s="80" t="s">
        <v>207</v>
      </c>
      <c r="G234" s="80" t="s">
        <v>208</v>
      </c>
      <c r="H234" s="80" t="s">
        <v>209</v>
      </c>
      <c r="I234" s="80" t="s">
        <v>210</v>
      </c>
      <c r="J234" s="78" t="s">
        <v>5306</v>
      </c>
      <c r="K234" s="80" t="s">
        <v>211</v>
      </c>
      <c r="L234" s="80" t="s">
        <v>211</v>
      </c>
      <c r="M234" s="80" t="s">
        <v>211</v>
      </c>
      <c r="N234" s="80" t="s">
        <v>211</v>
      </c>
      <c r="O234" s="80" t="s">
        <v>212</v>
      </c>
      <c r="P234" s="80" t="s">
        <v>213</v>
      </c>
      <c r="Q234" s="81" t="s">
        <v>214</v>
      </c>
      <c r="R234" s="80" t="s">
        <v>696</v>
      </c>
      <c r="S234" s="264" t="s">
        <v>1247</v>
      </c>
      <c r="T234" s="264" t="s">
        <v>1479</v>
      </c>
      <c r="U234" s="264" t="s">
        <v>994</v>
      </c>
      <c r="V234" s="63">
        <v>43348</v>
      </c>
      <c r="W234" s="101">
        <v>4</v>
      </c>
      <c r="X234" s="101">
        <v>1</v>
      </c>
      <c r="Y234" s="62" t="s">
        <v>697</v>
      </c>
      <c r="Z234" s="63">
        <v>14809</v>
      </c>
      <c r="AA234" s="62">
        <f t="shared" si="15"/>
        <v>78</v>
      </c>
      <c r="AB234" s="62" t="s">
        <v>218</v>
      </c>
      <c r="AC234" s="63">
        <v>43348</v>
      </c>
      <c r="AD234" s="62"/>
      <c r="AE234" s="101">
        <v>1</v>
      </c>
      <c r="AF234" s="62">
        <v>1</v>
      </c>
      <c r="AG234" s="62">
        <v>1</v>
      </c>
      <c r="AH234" s="62">
        <v>1</v>
      </c>
      <c r="AI234" s="63">
        <v>43348</v>
      </c>
      <c r="AJ234" s="62"/>
      <c r="AK234" s="83" t="s">
        <v>222</v>
      </c>
      <c r="AL234" s="63">
        <v>43348</v>
      </c>
      <c r="AM234" s="331">
        <v>2</v>
      </c>
      <c r="AN234" s="331"/>
      <c r="AO234" s="331"/>
      <c r="AP234" s="331">
        <f t="shared" si="14"/>
        <v>0</v>
      </c>
      <c r="AQ234" s="332"/>
      <c r="AR234" s="333"/>
      <c r="AS234" s="332"/>
      <c r="AT234" s="332"/>
      <c r="AU234" s="333"/>
      <c r="AV234" s="373"/>
    </row>
    <row r="235" spans="1:48" s="136" customFormat="1" ht="11.25">
      <c r="A235" s="80">
        <v>2018</v>
      </c>
      <c r="B235" s="78" t="s">
        <v>204</v>
      </c>
      <c r="C235" s="84">
        <v>43404</v>
      </c>
      <c r="D235" s="85" t="s">
        <v>205</v>
      </c>
      <c r="E235" s="80" t="s">
        <v>206</v>
      </c>
      <c r="F235" s="80" t="s">
        <v>207</v>
      </c>
      <c r="G235" s="80" t="s">
        <v>208</v>
      </c>
      <c r="H235" s="80" t="s">
        <v>209</v>
      </c>
      <c r="I235" s="80" t="s">
        <v>210</v>
      </c>
      <c r="J235" s="78" t="s">
        <v>5306</v>
      </c>
      <c r="K235" s="80" t="s">
        <v>211</v>
      </c>
      <c r="L235" s="80" t="s">
        <v>211</v>
      </c>
      <c r="M235" s="80" t="s">
        <v>211</v>
      </c>
      <c r="N235" s="80" t="s">
        <v>211</v>
      </c>
      <c r="O235" s="80" t="s">
        <v>212</v>
      </c>
      <c r="P235" s="80" t="s">
        <v>213</v>
      </c>
      <c r="Q235" s="81" t="s">
        <v>214</v>
      </c>
      <c r="R235" s="80" t="s">
        <v>698</v>
      </c>
      <c r="S235" s="264" t="s">
        <v>1236</v>
      </c>
      <c r="T235" s="264" t="s">
        <v>1480</v>
      </c>
      <c r="U235" s="264" t="s">
        <v>1697</v>
      </c>
      <c r="V235" s="63">
        <v>43353</v>
      </c>
      <c r="W235" s="101">
        <v>11</v>
      </c>
      <c r="X235" s="101">
        <v>5</v>
      </c>
      <c r="Y235" s="67" t="s">
        <v>219</v>
      </c>
      <c r="Z235" s="67" t="s">
        <v>219</v>
      </c>
      <c r="AA235" s="62">
        <v>80</v>
      </c>
      <c r="AB235" s="62" t="s">
        <v>218</v>
      </c>
      <c r="AC235" s="63">
        <v>43353</v>
      </c>
      <c r="AD235" s="62"/>
      <c r="AE235" s="101">
        <v>1</v>
      </c>
      <c r="AF235" s="62">
        <v>1</v>
      </c>
      <c r="AG235" s="62">
        <v>1</v>
      </c>
      <c r="AH235" s="62">
        <v>1</v>
      </c>
      <c r="AI235" s="63">
        <v>43354</v>
      </c>
      <c r="AJ235" s="62"/>
      <c r="AK235" s="83"/>
      <c r="AL235" s="63"/>
      <c r="AM235" s="331">
        <v>1</v>
      </c>
      <c r="AN235" s="331"/>
      <c r="AO235" s="331"/>
      <c r="AP235" s="331">
        <f t="shared" si="14"/>
        <v>1</v>
      </c>
      <c r="AQ235" s="332"/>
      <c r="AR235" s="333"/>
      <c r="AS235" s="332"/>
      <c r="AT235" s="332"/>
      <c r="AU235" s="333"/>
      <c r="AV235" s="373"/>
    </row>
    <row r="236" spans="1:48" s="136" customFormat="1" ht="11.25">
      <c r="A236" s="80">
        <v>2018</v>
      </c>
      <c r="B236" s="78" t="s">
        <v>204</v>
      </c>
      <c r="C236" s="84">
        <v>43373</v>
      </c>
      <c r="D236" s="85" t="s">
        <v>205</v>
      </c>
      <c r="E236" s="80" t="s">
        <v>206</v>
      </c>
      <c r="F236" s="80" t="s">
        <v>207</v>
      </c>
      <c r="G236" s="80" t="s">
        <v>208</v>
      </c>
      <c r="H236" s="80" t="s">
        <v>209</v>
      </c>
      <c r="I236" s="80" t="s">
        <v>210</v>
      </c>
      <c r="J236" s="78" t="s">
        <v>5306</v>
      </c>
      <c r="K236" s="80" t="s">
        <v>211</v>
      </c>
      <c r="L236" s="80" t="s">
        <v>211</v>
      </c>
      <c r="M236" s="80" t="s">
        <v>211</v>
      </c>
      <c r="N236" s="80" t="s">
        <v>211</v>
      </c>
      <c r="O236" s="80" t="s">
        <v>212</v>
      </c>
      <c r="P236" s="80" t="s">
        <v>213</v>
      </c>
      <c r="Q236" s="81" t="s">
        <v>214</v>
      </c>
      <c r="R236" s="80" t="s">
        <v>699</v>
      </c>
      <c r="S236" s="264" t="s">
        <v>1248</v>
      </c>
      <c r="T236" s="264" t="s">
        <v>1481</v>
      </c>
      <c r="U236" s="264" t="s">
        <v>1698</v>
      </c>
      <c r="V236" s="63">
        <v>43353</v>
      </c>
      <c r="W236" s="101">
        <v>4</v>
      </c>
      <c r="X236" s="101">
        <v>1</v>
      </c>
      <c r="Y236" s="62">
        <v>25654862</v>
      </c>
      <c r="Z236" s="63">
        <v>12756</v>
      </c>
      <c r="AA236" s="62">
        <f>DATEDIF(Z236,C236,"Y")</f>
        <v>83</v>
      </c>
      <c r="AB236" s="62" t="s">
        <v>220</v>
      </c>
      <c r="AC236" s="63">
        <v>43353</v>
      </c>
      <c r="AD236" s="62"/>
      <c r="AE236" s="101">
        <v>1</v>
      </c>
      <c r="AF236" s="62">
        <v>1</v>
      </c>
      <c r="AG236" s="62">
        <v>1</v>
      </c>
      <c r="AH236" s="62">
        <v>1</v>
      </c>
      <c r="AI236" s="63">
        <v>43355</v>
      </c>
      <c r="AJ236" s="62"/>
      <c r="AK236" s="83" t="s">
        <v>222</v>
      </c>
      <c r="AL236" s="63">
        <v>43355</v>
      </c>
      <c r="AM236" s="331">
        <v>2</v>
      </c>
      <c r="AN236" s="331"/>
      <c r="AO236" s="331"/>
      <c r="AP236" s="331">
        <f t="shared" si="14"/>
        <v>0</v>
      </c>
      <c r="AQ236" s="332"/>
      <c r="AR236" s="333"/>
      <c r="AS236" s="332"/>
      <c r="AT236" s="332"/>
      <c r="AU236" s="333"/>
      <c r="AV236" s="373"/>
    </row>
    <row r="237" spans="1:48" s="136" customFormat="1" ht="11.25">
      <c r="A237" s="80">
        <v>2018</v>
      </c>
      <c r="B237" s="78" t="s">
        <v>204</v>
      </c>
      <c r="C237" s="84">
        <v>43404</v>
      </c>
      <c r="D237" s="85" t="s">
        <v>205</v>
      </c>
      <c r="E237" s="80" t="s">
        <v>206</v>
      </c>
      <c r="F237" s="80" t="s">
        <v>207</v>
      </c>
      <c r="G237" s="80" t="s">
        <v>208</v>
      </c>
      <c r="H237" s="80" t="s">
        <v>209</v>
      </c>
      <c r="I237" s="80" t="s">
        <v>210</v>
      </c>
      <c r="J237" s="78" t="s">
        <v>5306</v>
      </c>
      <c r="K237" s="80" t="s">
        <v>211</v>
      </c>
      <c r="L237" s="80" t="s">
        <v>211</v>
      </c>
      <c r="M237" s="80" t="s">
        <v>211</v>
      </c>
      <c r="N237" s="80" t="s">
        <v>211</v>
      </c>
      <c r="O237" s="80" t="s">
        <v>212</v>
      </c>
      <c r="P237" s="80" t="s">
        <v>213</v>
      </c>
      <c r="Q237" s="81" t="s">
        <v>214</v>
      </c>
      <c r="R237" s="80" t="s">
        <v>700</v>
      </c>
      <c r="S237" s="264" t="s">
        <v>1249</v>
      </c>
      <c r="T237" s="264" t="s">
        <v>1482</v>
      </c>
      <c r="U237" s="264" t="s">
        <v>1699</v>
      </c>
      <c r="V237" s="63">
        <v>43355</v>
      </c>
      <c r="W237" s="101">
        <v>11</v>
      </c>
      <c r="X237" s="101">
        <v>1</v>
      </c>
      <c r="Y237" s="62" t="s">
        <v>701</v>
      </c>
      <c r="Z237" s="63">
        <v>16622</v>
      </c>
      <c r="AA237" s="62">
        <f>DATEDIF(Z237,C237,"Y")</f>
        <v>73</v>
      </c>
      <c r="AB237" s="62" t="s">
        <v>220</v>
      </c>
      <c r="AC237" s="63">
        <v>43355</v>
      </c>
      <c r="AD237" s="62"/>
      <c r="AE237" s="101">
        <v>1</v>
      </c>
      <c r="AF237" s="62">
        <v>1</v>
      </c>
      <c r="AG237" s="62">
        <v>1</v>
      </c>
      <c r="AH237" s="62">
        <v>1</v>
      </c>
      <c r="AI237" s="63">
        <v>43356</v>
      </c>
      <c r="AJ237" s="62"/>
      <c r="AK237" s="83" t="s">
        <v>222</v>
      </c>
      <c r="AL237" s="63">
        <v>43357</v>
      </c>
      <c r="AM237" s="331">
        <v>2</v>
      </c>
      <c r="AN237" s="331"/>
      <c r="AO237" s="331"/>
      <c r="AP237" s="331">
        <f t="shared" si="14"/>
        <v>0</v>
      </c>
      <c r="AQ237" s="332"/>
      <c r="AR237" s="333"/>
      <c r="AS237" s="332"/>
      <c r="AT237" s="332"/>
      <c r="AU237" s="333"/>
      <c r="AV237" s="373"/>
    </row>
    <row r="238" spans="1:48" s="136" customFormat="1" ht="11.25">
      <c r="A238" s="80">
        <v>2018</v>
      </c>
      <c r="B238" s="78" t="s">
        <v>204</v>
      </c>
      <c r="C238" s="84">
        <v>43373</v>
      </c>
      <c r="D238" s="85" t="s">
        <v>205</v>
      </c>
      <c r="E238" s="80" t="s">
        <v>206</v>
      </c>
      <c r="F238" s="80" t="s">
        <v>207</v>
      </c>
      <c r="G238" s="80" t="s">
        <v>208</v>
      </c>
      <c r="H238" s="80" t="s">
        <v>209</v>
      </c>
      <c r="I238" s="80" t="s">
        <v>210</v>
      </c>
      <c r="J238" s="78" t="s">
        <v>5306</v>
      </c>
      <c r="K238" s="80" t="s">
        <v>211</v>
      </c>
      <c r="L238" s="80" t="s">
        <v>211</v>
      </c>
      <c r="M238" s="80" t="s">
        <v>211</v>
      </c>
      <c r="N238" s="80" t="s">
        <v>211</v>
      </c>
      <c r="O238" s="80" t="s">
        <v>212</v>
      </c>
      <c r="P238" s="80" t="s">
        <v>213</v>
      </c>
      <c r="Q238" s="81" t="s">
        <v>214</v>
      </c>
      <c r="R238" s="80" t="s">
        <v>702</v>
      </c>
      <c r="S238" s="264" t="s">
        <v>1250</v>
      </c>
      <c r="T238" s="264" t="s">
        <v>1483</v>
      </c>
      <c r="U238" s="264" t="s">
        <v>979</v>
      </c>
      <c r="V238" s="63">
        <v>43361</v>
      </c>
      <c r="W238" s="101">
        <v>8</v>
      </c>
      <c r="X238" s="101">
        <v>1</v>
      </c>
      <c r="Y238" s="87" t="s">
        <v>703</v>
      </c>
      <c r="Z238" s="63">
        <v>11185</v>
      </c>
      <c r="AA238" s="62">
        <f>DATEDIF(Z238,C238,"Y")</f>
        <v>88</v>
      </c>
      <c r="AB238" s="62" t="s">
        <v>220</v>
      </c>
      <c r="AC238" s="63">
        <v>43361</v>
      </c>
      <c r="AD238" s="62"/>
      <c r="AE238" s="101">
        <v>1</v>
      </c>
      <c r="AF238" s="62">
        <v>1</v>
      </c>
      <c r="AG238" s="62">
        <v>1</v>
      </c>
      <c r="AH238" s="62">
        <v>1</v>
      </c>
      <c r="AI238" s="63">
        <v>43362</v>
      </c>
      <c r="AJ238" s="62"/>
      <c r="AK238" s="83" t="s">
        <v>704</v>
      </c>
      <c r="AL238" s="63">
        <v>43362</v>
      </c>
      <c r="AM238" s="331">
        <v>2</v>
      </c>
      <c r="AN238" s="331"/>
      <c r="AO238" s="331"/>
      <c r="AP238" s="331">
        <f t="shared" si="14"/>
        <v>0</v>
      </c>
      <c r="AQ238" s="332"/>
      <c r="AR238" s="333"/>
      <c r="AS238" s="332"/>
      <c r="AT238" s="332"/>
      <c r="AU238" s="334"/>
      <c r="AV238" s="372"/>
    </row>
    <row r="239" spans="1:48" s="136" customFormat="1" ht="11.25">
      <c r="A239" s="80">
        <v>2018</v>
      </c>
      <c r="B239" s="78" t="s">
        <v>204</v>
      </c>
      <c r="C239" s="84">
        <v>43373</v>
      </c>
      <c r="D239" s="85" t="s">
        <v>205</v>
      </c>
      <c r="E239" s="80" t="s">
        <v>206</v>
      </c>
      <c r="F239" s="80" t="s">
        <v>207</v>
      </c>
      <c r="G239" s="80" t="s">
        <v>208</v>
      </c>
      <c r="H239" s="80" t="s">
        <v>209</v>
      </c>
      <c r="I239" s="80" t="s">
        <v>210</v>
      </c>
      <c r="J239" s="78" t="s">
        <v>5306</v>
      </c>
      <c r="K239" s="80" t="s">
        <v>211</v>
      </c>
      <c r="L239" s="80" t="s">
        <v>211</v>
      </c>
      <c r="M239" s="80" t="s">
        <v>211</v>
      </c>
      <c r="N239" s="80" t="s">
        <v>211</v>
      </c>
      <c r="O239" s="80" t="s">
        <v>212</v>
      </c>
      <c r="P239" s="80" t="s">
        <v>213</v>
      </c>
      <c r="Q239" s="81" t="s">
        <v>214</v>
      </c>
      <c r="R239" s="80" t="s">
        <v>705</v>
      </c>
      <c r="S239" s="264" t="s">
        <v>1251</v>
      </c>
      <c r="T239" s="264" t="s">
        <v>1484</v>
      </c>
      <c r="U239" s="264" t="s">
        <v>1700</v>
      </c>
      <c r="V239" s="63">
        <v>43364</v>
      </c>
      <c r="W239" s="101">
        <v>11</v>
      </c>
      <c r="X239" s="101">
        <v>1</v>
      </c>
      <c r="Y239" s="62" t="s">
        <v>706</v>
      </c>
      <c r="Z239" s="63">
        <v>14219</v>
      </c>
      <c r="AA239" s="62">
        <f>DATEDIF(Z239,C239,"Y")</f>
        <v>79</v>
      </c>
      <c r="AB239" s="62" t="s">
        <v>220</v>
      </c>
      <c r="AC239" s="63">
        <v>43364</v>
      </c>
      <c r="AD239" s="62"/>
      <c r="AE239" s="101">
        <v>1</v>
      </c>
      <c r="AF239" s="62">
        <v>1</v>
      </c>
      <c r="AG239" s="62">
        <v>1</v>
      </c>
      <c r="AH239" s="62">
        <v>1</v>
      </c>
      <c r="AI239" s="63">
        <v>43367</v>
      </c>
      <c r="AJ239" s="62"/>
      <c r="AK239" s="83" t="s">
        <v>222</v>
      </c>
      <c r="AL239" s="63">
        <v>43367</v>
      </c>
      <c r="AM239" s="331">
        <v>2</v>
      </c>
      <c r="AN239" s="331"/>
      <c r="AO239" s="331"/>
      <c r="AP239" s="331">
        <f t="shared" si="14"/>
        <v>0</v>
      </c>
      <c r="AQ239" s="332"/>
      <c r="AR239" s="333"/>
      <c r="AS239" s="332"/>
      <c r="AT239" s="332"/>
      <c r="AU239" s="333"/>
      <c r="AV239" s="373"/>
    </row>
    <row r="240" spans="1:48" s="136" customFormat="1" ht="11.25">
      <c r="A240" s="80">
        <v>2018</v>
      </c>
      <c r="B240" s="78" t="s">
        <v>204</v>
      </c>
      <c r="C240" s="84">
        <v>43373</v>
      </c>
      <c r="D240" s="85" t="s">
        <v>205</v>
      </c>
      <c r="E240" s="80" t="s">
        <v>206</v>
      </c>
      <c r="F240" s="80" t="s">
        <v>207</v>
      </c>
      <c r="G240" s="80" t="s">
        <v>208</v>
      </c>
      <c r="H240" s="80" t="s">
        <v>209</v>
      </c>
      <c r="I240" s="80" t="s">
        <v>210</v>
      </c>
      <c r="J240" s="78" t="s">
        <v>5306</v>
      </c>
      <c r="K240" s="80" t="s">
        <v>211</v>
      </c>
      <c r="L240" s="80" t="s">
        <v>211</v>
      </c>
      <c r="M240" s="80" t="s">
        <v>211</v>
      </c>
      <c r="N240" s="80" t="s">
        <v>211</v>
      </c>
      <c r="O240" s="80" t="s">
        <v>212</v>
      </c>
      <c r="P240" s="80" t="s">
        <v>213</v>
      </c>
      <c r="Q240" s="81" t="s">
        <v>214</v>
      </c>
      <c r="R240" s="80" t="s">
        <v>707</v>
      </c>
      <c r="S240" s="264" t="s">
        <v>1252</v>
      </c>
      <c r="T240" s="264" t="s">
        <v>1485</v>
      </c>
      <c r="U240" s="264" t="s">
        <v>1701</v>
      </c>
      <c r="V240" s="63">
        <v>43355</v>
      </c>
      <c r="W240" s="101">
        <v>11</v>
      </c>
      <c r="X240" s="101">
        <v>1</v>
      </c>
      <c r="Y240" s="62" t="s">
        <v>708</v>
      </c>
      <c r="Z240" s="63">
        <v>16884</v>
      </c>
      <c r="AA240" s="62">
        <f>DATEDIF(Z240,C240,"Y")</f>
        <v>72</v>
      </c>
      <c r="AB240" s="62" t="s">
        <v>220</v>
      </c>
      <c r="AC240" s="63">
        <v>43355</v>
      </c>
      <c r="AD240" s="62"/>
      <c r="AE240" s="62">
        <v>4</v>
      </c>
      <c r="AF240" s="62">
        <v>1</v>
      </c>
      <c r="AG240" s="62">
        <v>5</v>
      </c>
      <c r="AH240" s="62">
        <v>1</v>
      </c>
      <c r="AI240" s="63">
        <v>43368</v>
      </c>
      <c r="AJ240" s="62"/>
      <c r="AK240" s="83" t="s">
        <v>709</v>
      </c>
      <c r="AL240" s="63">
        <v>43369</v>
      </c>
      <c r="AM240" s="331">
        <v>2</v>
      </c>
      <c r="AN240" s="331"/>
      <c r="AO240" s="331"/>
      <c r="AP240" s="331">
        <f t="shared" si="14"/>
        <v>0</v>
      </c>
      <c r="AQ240" s="332"/>
      <c r="AR240" s="333"/>
      <c r="AS240" s="332"/>
      <c r="AT240" s="332"/>
      <c r="AU240" s="333"/>
      <c r="AV240" s="373"/>
    </row>
    <row r="241" spans="1:48" s="136" customFormat="1" ht="11.25">
      <c r="A241" s="80">
        <v>2018</v>
      </c>
      <c r="B241" s="78" t="s">
        <v>204</v>
      </c>
      <c r="C241" s="84">
        <v>43373</v>
      </c>
      <c r="D241" s="85" t="s">
        <v>205</v>
      </c>
      <c r="E241" s="80" t="s">
        <v>206</v>
      </c>
      <c r="F241" s="80" t="s">
        <v>207</v>
      </c>
      <c r="G241" s="80" t="s">
        <v>208</v>
      </c>
      <c r="H241" s="80" t="s">
        <v>209</v>
      </c>
      <c r="I241" s="80" t="s">
        <v>210</v>
      </c>
      <c r="J241" s="78" t="s">
        <v>5306</v>
      </c>
      <c r="K241" s="80" t="s">
        <v>211</v>
      </c>
      <c r="L241" s="80" t="s">
        <v>211</v>
      </c>
      <c r="M241" s="80" t="s">
        <v>211</v>
      </c>
      <c r="N241" s="80" t="s">
        <v>211</v>
      </c>
      <c r="O241" s="80" t="s">
        <v>212</v>
      </c>
      <c r="P241" s="80" t="s">
        <v>213</v>
      </c>
      <c r="Q241" s="81" t="s">
        <v>214</v>
      </c>
      <c r="R241" s="80" t="s">
        <v>710</v>
      </c>
      <c r="S241" s="264" t="s">
        <v>4769</v>
      </c>
      <c r="T241" s="264" t="s">
        <v>5633</v>
      </c>
      <c r="U241" s="264" t="s">
        <v>1602</v>
      </c>
      <c r="V241" s="63">
        <v>43367</v>
      </c>
      <c r="W241" s="101">
        <v>11</v>
      </c>
      <c r="X241" s="101">
        <v>5</v>
      </c>
      <c r="Y241" s="62" t="s">
        <v>219</v>
      </c>
      <c r="Z241" s="63" t="s">
        <v>219</v>
      </c>
      <c r="AA241" s="62">
        <v>95</v>
      </c>
      <c r="AB241" s="62" t="s">
        <v>220</v>
      </c>
      <c r="AC241" s="63">
        <v>43367</v>
      </c>
      <c r="AD241" s="62"/>
      <c r="AE241" s="101">
        <v>1</v>
      </c>
      <c r="AF241" s="62">
        <v>1</v>
      </c>
      <c r="AG241" s="62">
        <v>1</v>
      </c>
      <c r="AH241" s="62">
        <v>1</v>
      </c>
      <c r="AI241" s="63">
        <v>43370</v>
      </c>
      <c r="AJ241" s="62"/>
      <c r="AK241" s="83" t="s">
        <v>222</v>
      </c>
      <c r="AL241" s="63">
        <v>43370</v>
      </c>
      <c r="AM241" s="331">
        <v>1</v>
      </c>
      <c r="AN241" s="331"/>
      <c r="AO241" s="331"/>
      <c r="AP241" s="331">
        <f t="shared" si="14"/>
        <v>1</v>
      </c>
      <c r="AQ241" s="332"/>
      <c r="AR241" s="333"/>
      <c r="AS241" s="332"/>
      <c r="AT241" s="332"/>
      <c r="AU241" s="333"/>
      <c r="AV241" s="373"/>
    </row>
    <row r="242" spans="1:48" s="136" customFormat="1" ht="11.25">
      <c r="A242" s="80">
        <v>2018</v>
      </c>
      <c r="B242" s="78" t="s">
        <v>204</v>
      </c>
      <c r="C242" s="84">
        <v>43373</v>
      </c>
      <c r="D242" s="85" t="s">
        <v>205</v>
      </c>
      <c r="E242" s="80" t="s">
        <v>206</v>
      </c>
      <c r="F242" s="80" t="s">
        <v>207</v>
      </c>
      <c r="G242" s="80" t="s">
        <v>208</v>
      </c>
      <c r="H242" s="80" t="s">
        <v>209</v>
      </c>
      <c r="I242" s="80" t="s">
        <v>210</v>
      </c>
      <c r="J242" s="78" t="s">
        <v>5306</v>
      </c>
      <c r="K242" s="80" t="s">
        <v>211</v>
      </c>
      <c r="L242" s="80" t="s">
        <v>211</v>
      </c>
      <c r="M242" s="80" t="s">
        <v>211</v>
      </c>
      <c r="N242" s="80" t="s">
        <v>211</v>
      </c>
      <c r="O242" s="80" t="s">
        <v>212</v>
      </c>
      <c r="P242" s="80" t="s">
        <v>213</v>
      </c>
      <c r="Q242" s="81" t="s">
        <v>214</v>
      </c>
      <c r="R242" s="80" t="s">
        <v>711</v>
      </c>
      <c r="S242" s="264" t="s">
        <v>1253</v>
      </c>
      <c r="T242" s="264" t="s">
        <v>1487</v>
      </c>
      <c r="U242" s="264" t="s">
        <v>1314</v>
      </c>
      <c r="V242" s="63">
        <v>43356</v>
      </c>
      <c r="W242" s="101">
        <v>8</v>
      </c>
      <c r="X242" s="101">
        <v>1</v>
      </c>
      <c r="Y242" s="62" t="s">
        <v>712</v>
      </c>
      <c r="Z242" s="63">
        <v>17356</v>
      </c>
      <c r="AA242" s="62">
        <f t="shared" ref="AA242:AA260" si="16">DATEDIF(Z242,C242,"Y")</f>
        <v>71</v>
      </c>
      <c r="AB242" s="62" t="s">
        <v>218</v>
      </c>
      <c r="AC242" s="63">
        <v>43356</v>
      </c>
      <c r="AD242" s="62"/>
      <c r="AE242" s="62">
        <v>4</v>
      </c>
      <c r="AF242" s="62">
        <v>1</v>
      </c>
      <c r="AG242" s="62">
        <v>5</v>
      </c>
      <c r="AH242" s="62">
        <v>1</v>
      </c>
      <c r="AI242" s="63">
        <v>43371</v>
      </c>
      <c r="AJ242" s="62"/>
      <c r="AK242" s="83" t="s">
        <v>230</v>
      </c>
      <c r="AL242" s="63">
        <v>43371</v>
      </c>
      <c r="AM242" s="331">
        <v>2</v>
      </c>
      <c r="AN242" s="331"/>
      <c r="AO242" s="331"/>
      <c r="AP242" s="331">
        <f t="shared" si="14"/>
        <v>0</v>
      </c>
      <c r="AQ242" s="332"/>
      <c r="AR242" s="333"/>
      <c r="AS242" s="332"/>
      <c r="AT242" s="332"/>
      <c r="AU242" s="334"/>
      <c r="AV242" s="372"/>
    </row>
    <row r="243" spans="1:48" s="136" customFormat="1" ht="11.25">
      <c r="A243" s="80">
        <v>2018</v>
      </c>
      <c r="B243" s="78" t="s">
        <v>204</v>
      </c>
      <c r="C243" s="84">
        <v>43373</v>
      </c>
      <c r="D243" s="85" t="s">
        <v>205</v>
      </c>
      <c r="E243" s="80" t="s">
        <v>206</v>
      </c>
      <c r="F243" s="80" t="s">
        <v>207</v>
      </c>
      <c r="G243" s="80" t="s">
        <v>208</v>
      </c>
      <c r="H243" s="80" t="s">
        <v>209</v>
      </c>
      <c r="I243" s="80" t="s">
        <v>210</v>
      </c>
      <c r="J243" s="78" t="s">
        <v>5306</v>
      </c>
      <c r="K243" s="80" t="s">
        <v>211</v>
      </c>
      <c r="L243" s="80" t="s">
        <v>211</v>
      </c>
      <c r="M243" s="80" t="s">
        <v>211</v>
      </c>
      <c r="N243" s="80" t="s">
        <v>211</v>
      </c>
      <c r="O243" s="80" t="s">
        <v>212</v>
      </c>
      <c r="P243" s="80" t="s">
        <v>213</v>
      </c>
      <c r="Q243" s="81" t="s">
        <v>214</v>
      </c>
      <c r="R243" s="80" t="s">
        <v>713</v>
      </c>
      <c r="S243" s="264" t="s">
        <v>1254</v>
      </c>
      <c r="T243" s="264" t="s">
        <v>1488</v>
      </c>
      <c r="U243" s="264" t="s">
        <v>1344</v>
      </c>
      <c r="V243" s="63">
        <v>43360</v>
      </c>
      <c r="W243" s="101">
        <v>9</v>
      </c>
      <c r="X243" s="101">
        <v>1</v>
      </c>
      <c r="Y243" s="62" t="s">
        <v>714</v>
      </c>
      <c r="Z243" s="63">
        <v>15609</v>
      </c>
      <c r="AA243" s="62">
        <f t="shared" si="16"/>
        <v>76</v>
      </c>
      <c r="AB243" s="62" t="s">
        <v>218</v>
      </c>
      <c r="AC243" s="63">
        <v>43360</v>
      </c>
      <c r="AD243" s="62"/>
      <c r="AE243" s="101">
        <v>1</v>
      </c>
      <c r="AF243" s="62">
        <v>1</v>
      </c>
      <c r="AG243" s="62">
        <v>6</v>
      </c>
      <c r="AH243" s="62">
        <v>1</v>
      </c>
      <c r="AI243" s="63">
        <v>43363</v>
      </c>
      <c r="AJ243" s="62"/>
      <c r="AK243" s="83" t="s">
        <v>296</v>
      </c>
      <c r="AL243" s="63">
        <v>43376</v>
      </c>
      <c r="AM243" s="331">
        <v>2</v>
      </c>
      <c r="AN243" s="331"/>
      <c r="AO243" s="331"/>
      <c r="AP243" s="331">
        <f t="shared" si="14"/>
        <v>0</v>
      </c>
      <c r="AQ243" s="332"/>
      <c r="AR243" s="333"/>
      <c r="AS243" s="332"/>
      <c r="AT243" s="332"/>
      <c r="AU243" s="333"/>
      <c r="AV243" s="373"/>
    </row>
    <row r="244" spans="1:48" s="136" customFormat="1" ht="11.25">
      <c r="A244" s="80">
        <v>2018</v>
      </c>
      <c r="B244" s="78" t="s">
        <v>204</v>
      </c>
      <c r="C244" s="84">
        <v>43373</v>
      </c>
      <c r="D244" s="85" t="s">
        <v>205</v>
      </c>
      <c r="E244" s="80" t="s">
        <v>206</v>
      </c>
      <c r="F244" s="80" t="s">
        <v>207</v>
      </c>
      <c r="G244" s="80" t="s">
        <v>208</v>
      </c>
      <c r="H244" s="80" t="s">
        <v>209</v>
      </c>
      <c r="I244" s="80" t="s">
        <v>210</v>
      </c>
      <c r="J244" s="78" t="s">
        <v>5306</v>
      </c>
      <c r="K244" s="80" t="s">
        <v>211</v>
      </c>
      <c r="L244" s="80" t="s">
        <v>211</v>
      </c>
      <c r="M244" s="80" t="s">
        <v>211</v>
      </c>
      <c r="N244" s="80" t="s">
        <v>211</v>
      </c>
      <c r="O244" s="80" t="s">
        <v>212</v>
      </c>
      <c r="P244" s="80" t="s">
        <v>213</v>
      </c>
      <c r="Q244" s="81" t="s">
        <v>214</v>
      </c>
      <c r="R244" s="80" t="s">
        <v>715</v>
      </c>
      <c r="S244" s="264" t="s">
        <v>1046</v>
      </c>
      <c r="T244" s="264" t="s">
        <v>1177</v>
      </c>
      <c r="U244" s="264" t="s">
        <v>1702</v>
      </c>
      <c r="V244" s="63">
        <v>43368</v>
      </c>
      <c r="W244" s="101">
        <v>11</v>
      </c>
      <c r="X244" s="101">
        <v>1</v>
      </c>
      <c r="Y244" s="62" t="s">
        <v>716</v>
      </c>
      <c r="Z244" s="63">
        <v>13845</v>
      </c>
      <c r="AA244" s="62">
        <f t="shared" si="16"/>
        <v>80</v>
      </c>
      <c r="AB244" s="62" t="s">
        <v>218</v>
      </c>
      <c r="AC244" s="63">
        <v>43368</v>
      </c>
      <c r="AD244" s="62"/>
      <c r="AE244" s="101">
        <v>1</v>
      </c>
      <c r="AF244" s="62">
        <v>1</v>
      </c>
      <c r="AG244" s="62">
        <v>1</v>
      </c>
      <c r="AH244" s="62">
        <v>1</v>
      </c>
      <c r="AI244" s="63">
        <v>43382</v>
      </c>
      <c r="AJ244" s="62"/>
      <c r="AK244" s="83" t="s">
        <v>704</v>
      </c>
      <c r="AL244" s="63">
        <v>43383</v>
      </c>
      <c r="AM244" s="331">
        <v>2</v>
      </c>
      <c r="AN244" s="331"/>
      <c r="AO244" s="331"/>
      <c r="AP244" s="331">
        <f t="shared" si="14"/>
        <v>0</v>
      </c>
      <c r="AQ244" s="332"/>
      <c r="AR244" s="333"/>
      <c r="AS244" s="332"/>
      <c r="AT244" s="332"/>
      <c r="AU244" s="333"/>
      <c r="AV244" s="373"/>
    </row>
    <row r="245" spans="1:48" s="136" customFormat="1" ht="11.25">
      <c r="A245" s="80">
        <v>2018</v>
      </c>
      <c r="B245" s="78" t="s">
        <v>204</v>
      </c>
      <c r="C245" s="84">
        <v>43404</v>
      </c>
      <c r="D245" s="85" t="s">
        <v>205</v>
      </c>
      <c r="E245" s="80" t="s">
        <v>206</v>
      </c>
      <c r="F245" s="80" t="s">
        <v>207</v>
      </c>
      <c r="G245" s="80" t="s">
        <v>208</v>
      </c>
      <c r="H245" s="80" t="s">
        <v>209</v>
      </c>
      <c r="I245" s="80" t="s">
        <v>210</v>
      </c>
      <c r="J245" s="78" t="s">
        <v>5306</v>
      </c>
      <c r="K245" s="80" t="s">
        <v>211</v>
      </c>
      <c r="L245" s="80" t="s">
        <v>211</v>
      </c>
      <c r="M245" s="80" t="s">
        <v>211</v>
      </c>
      <c r="N245" s="80" t="s">
        <v>211</v>
      </c>
      <c r="O245" s="80" t="s">
        <v>212</v>
      </c>
      <c r="P245" s="80" t="s">
        <v>213</v>
      </c>
      <c r="Q245" s="81" t="s">
        <v>214</v>
      </c>
      <c r="R245" s="80" t="s">
        <v>717</v>
      </c>
      <c r="S245" s="264" t="s">
        <v>1255</v>
      </c>
      <c r="T245" s="264" t="s">
        <v>1489</v>
      </c>
      <c r="U245" s="264" t="s">
        <v>1703</v>
      </c>
      <c r="V245" s="63">
        <v>43346</v>
      </c>
      <c r="W245" s="101">
        <v>9</v>
      </c>
      <c r="X245" s="101">
        <v>1</v>
      </c>
      <c r="Y245" s="62" t="s">
        <v>718</v>
      </c>
      <c r="Z245" s="63">
        <v>20037</v>
      </c>
      <c r="AA245" s="62">
        <f t="shared" si="16"/>
        <v>63</v>
      </c>
      <c r="AB245" s="62" t="s">
        <v>218</v>
      </c>
      <c r="AC245" s="63">
        <v>43346</v>
      </c>
      <c r="AD245" s="62"/>
      <c r="AE245" s="62">
        <v>3</v>
      </c>
      <c r="AF245" s="62">
        <v>1</v>
      </c>
      <c r="AG245" s="62">
        <v>6</v>
      </c>
      <c r="AH245" s="62"/>
      <c r="AI245" s="63"/>
      <c r="AJ245" s="62"/>
      <c r="AK245" s="83"/>
      <c r="AL245" s="63"/>
      <c r="AM245" s="331">
        <v>2</v>
      </c>
      <c r="AN245" s="331"/>
      <c r="AO245" s="331"/>
      <c r="AP245" s="331">
        <f t="shared" si="14"/>
        <v>0</v>
      </c>
      <c r="AQ245" s="332"/>
      <c r="AR245" s="333"/>
      <c r="AS245" s="332"/>
      <c r="AT245" s="332"/>
      <c r="AU245" s="333"/>
      <c r="AV245" s="373"/>
    </row>
    <row r="246" spans="1:48" s="136" customFormat="1" ht="11.25">
      <c r="A246" s="80">
        <v>2018</v>
      </c>
      <c r="B246" s="78" t="s">
        <v>204</v>
      </c>
      <c r="C246" s="84">
        <v>43404</v>
      </c>
      <c r="D246" s="85" t="s">
        <v>205</v>
      </c>
      <c r="E246" s="80" t="s">
        <v>206</v>
      </c>
      <c r="F246" s="80" t="s">
        <v>207</v>
      </c>
      <c r="G246" s="80" t="s">
        <v>208</v>
      </c>
      <c r="H246" s="80" t="s">
        <v>209</v>
      </c>
      <c r="I246" s="80" t="s">
        <v>210</v>
      </c>
      <c r="J246" s="78" t="s">
        <v>5306</v>
      </c>
      <c r="K246" s="80" t="s">
        <v>211</v>
      </c>
      <c r="L246" s="80" t="s">
        <v>211</v>
      </c>
      <c r="M246" s="80" t="s">
        <v>211</v>
      </c>
      <c r="N246" s="80" t="s">
        <v>211</v>
      </c>
      <c r="O246" s="80" t="s">
        <v>212</v>
      </c>
      <c r="P246" s="80" t="s">
        <v>213</v>
      </c>
      <c r="Q246" s="81" t="s">
        <v>214</v>
      </c>
      <c r="R246" s="80" t="s">
        <v>719</v>
      </c>
      <c r="S246" s="264" t="s">
        <v>1256</v>
      </c>
      <c r="T246" s="264" t="s">
        <v>1490</v>
      </c>
      <c r="U246" s="264" t="s">
        <v>1704</v>
      </c>
      <c r="V246" s="63">
        <v>43347</v>
      </c>
      <c r="W246" s="101">
        <v>11</v>
      </c>
      <c r="X246" s="101">
        <v>1</v>
      </c>
      <c r="Y246" s="62" t="s">
        <v>720</v>
      </c>
      <c r="Z246" s="63">
        <v>13513</v>
      </c>
      <c r="AA246" s="62">
        <f t="shared" si="16"/>
        <v>81</v>
      </c>
      <c r="AB246" s="62" t="s">
        <v>218</v>
      </c>
      <c r="AC246" s="63">
        <v>43347</v>
      </c>
      <c r="AD246" s="62"/>
      <c r="AE246" s="62">
        <v>4</v>
      </c>
      <c r="AF246" s="62">
        <v>2</v>
      </c>
      <c r="AG246" s="62">
        <v>6</v>
      </c>
      <c r="AH246" s="62"/>
      <c r="AI246" s="63"/>
      <c r="AJ246" s="62"/>
      <c r="AK246" s="83"/>
      <c r="AL246" s="63"/>
      <c r="AM246" s="331">
        <v>2</v>
      </c>
      <c r="AN246" s="331"/>
      <c r="AO246" s="331"/>
      <c r="AP246" s="331">
        <f t="shared" si="14"/>
        <v>0</v>
      </c>
      <c r="AQ246" s="332"/>
      <c r="AR246" s="333"/>
      <c r="AS246" s="332"/>
      <c r="AT246" s="332"/>
      <c r="AU246" s="333"/>
      <c r="AV246" s="373"/>
    </row>
    <row r="247" spans="1:48" s="136" customFormat="1" ht="11.25">
      <c r="A247" s="80">
        <v>2018</v>
      </c>
      <c r="B247" s="78" t="s">
        <v>204</v>
      </c>
      <c r="C247" s="84">
        <v>43404</v>
      </c>
      <c r="D247" s="85" t="s">
        <v>205</v>
      </c>
      <c r="E247" s="80" t="s">
        <v>206</v>
      </c>
      <c r="F247" s="80" t="s">
        <v>207</v>
      </c>
      <c r="G247" s="80" t="s">
        <v>208</v>
      </c>
      <c r="H247" s="80" t="s">
        <v>209</v>
      </c>
      <c r="I247" s="80" t="s">
        <v>210</v>
      </c>
      <c r="J247" s="78" t="s">
        <v>5306</v>
      </c>
      <c r="K247" s="80" t="s">
        <v>211</v>
      </c>
      <c r="L247" s="80" t="s">
        <v>211</v>
      </c>
      <c r="M247" s="80" t="s">
        <v>211</v>
      </c>
      <c r="N247" s="80" t="s">
        <v>211</v>
      </c>
      <c r="O247" s="80" t="s">
        <v>212</v>
      </c>
      <c r="P247" s="80" t="s">
        <v>213</v>
      </c>
      <c r="Q247" s="81" t="s">
        <v>214</v>
      </c>
      <c r="R247" s="80" t="s">
        <v>721</v>
      </c>
      <c r="S247" s="264" t="s">
        <v>1257</v>
      </c>
      <c r="T247" s="264" t="s">
        <v>1445</v>
      </c>
      <c r="U247" s="264" t="s">
        <v>1705</v>
      </c>
      <c r="V247" s="63">
        <v>43348</v>
      </c>
      <c r="W247" s="101">
        <v>4</v>
      </c>
      <c r="X247" s="101">
        <v>1</v>
      </c>
      <c r="Y247" s="62" t="s">
        <v>722</v>
      </c>
      <c r="Z247" s="63">
        <v>11252</v>
      </c>
      <c r="AA247" s="62">
        <f t="shared" si="16"/>
        <v>88</v>
      </c>
      <c r="AB247" s="62" t="s">
        <v>220</v>
      </c>
      <c r="AC247" s="63">
        <v>43348</v>
      </c>
      <c r="AD247" s="62"/>
      <c r="AE247" s="101">
        <v>1</v>
      </c>
      <c r="AF247" s="62">
        <v>1</v>
      </c>
      <c r="AG247" s="62">
        <v>6</v>
      </c>
      <c r="AH247" s="62"/>
      <c r="AI247" s="63"/>
      <c r="AJ247" s="62"/>
      <c r="AK247" s="83"/>
      <c r="AL247" s="63"/>
      <c r="AM247" s="331">
        <v>2</v>
      </c>
      <c r="AN247" s="331"/>
      <c r="AO247" s="331"/>
      <c r="AP247" s="331">
        <f t="shared" si="14"/>
        <v>0</v>
      </c>
      <c r="AQ247" s="332"/>
      <c r="AR247" s="333"/>
      <c r="AS247" s="332"/>
      <c r="AT247" s="332"/>
      <c r="AU247" s="333"/>
      <c r="AV247" s="373"/>
    </row>
    <row r="248" spans="1:48" s="136" customFormat="1" ht="11.25">
      <c r="A248" s="80">
        <v>2018</v>
      </c>
      <c r="B248" s="78" t="s">
        <v>204</v>
      </c>
      <c r="C248" s="84">
        <v>43404</v>
      </c>
      <c r="D248" s="85" t="s">
        <v>205</v>
      </c>
      <c r="E248" s="80" t="s">
        <v>206</v>
      </c>
      <c r="F248" s="80" t="s">
        <v>207</v>
      </c>
      <c r="G248" s="80" t="s">
        <v>208</v>
      </c>
      <c r="H248" s="80" t="s">
        <v>209</v>
      </c>
      <c r="I248" s="80" t="s">
        <v>210</v>
      </c>
      <c r="J248" s="78" t="s">
        <v>5306</v>
      </c>
      <c r="K248" s="80" t="s">
        <v>211</v>
      </c>
      <c r="L248" s="80" t="s">
        <v>211</v>
      </c>
      <c r="M248" s="80" t="s">
        <v>211</v>
      </c>
      <c r="N248" s="80" t="s">
        <v>211</v>
      </c>
      <c r="O248" s="80" t="s">
        <v>212</v>
      </c>
      <c r="P248" s="80" t="s">
        <v>213</v>
      </c>
      <c r="Q248" s="81" t="s">
        <v>214</v>
      </c>
      <c r="R248" s="80" t="s">
        <v>723</v>
      </c>
      <c r="S248" s="264" t="s">
        <v>1258</v>
      </c>
      <c r="T248" s="264" t="s">
        <v>1491</v>
      </c>
      <c r="U248" s="264" t="s">
        <v>894</v>
      </c>
      <c r="V248" s="63">
        <v>43349</v>
      </c>
      <c r="W248" s="101">
        <v>11</v>
      </c>
      <c r="X248" s="101">
        <v>1</v>
      </c>
      <c r="Y248" s="62">
        <v>48970263</v>
      </c>
      <c r="Z248" s="63">
        <v>12375</v>
      </c>
      <c r="AA248" s="62">
        <f t="shared" si="16"/>
        <v>84</v>
      </c>
      <c r="AB248" s="62" t="s">
        <v>218</v>
      </c>
      <c r="AC248" s="63">
        <v>43349</v>
      </c>
      <c r="AD248" s="62"/>
      <c r="AE248" s="62">
        <v>4</v>
      </c>
      <c r="AF248" s="62">
        <v>1</v>
      </c>
      <c r="AG248" s="62">
        <v>6</v>
      </c>
      <c r="AH248" s="62"/>
      <c r="AI248" s="63"/>
      <c r="AJ248" s="62"/>
      <c r="AK248" s="83"/>
      <c r="AL248" s="63"/>
      <c r="AM248" s="331">
        <v>2</v>
      </c>
      <c r="AN248" s="331"/>
      <c r="AO248" s="331"/>
      <c r="AP248" s="331">
        <f t="shared" si="14"/>
        <v>0</v>
      </c>
      <c r="AQ248" s="332"/>
      <c r="AR248" s="333"/>
      <c r="AS248" s="332"/>
      <c r="AT248" s="332"/>
      <c r="AU248" s="333"/>
      <c r="AV248" s="373"/>
    </row>
    <row r="249" spans="1:48" s="136" customFormat="1" ht="11.25">
      <c r="A249" s="80">
        <v>2018</v>
      </c>
      <c r="B249" s="78" t="s">
        <v>204</v>
      </c>
      <c r="C249" s="84">
        <v>43404</v>
      </c>
      <c r="D249" s="85" t="s">
        <v>205</v>
      </c>
      <c r="E249" s="80" t="s">
        <v>206</v>
      </c>
      <c r="F249" s="80" t="s">
        <v>207</v>
      </c>
      <c r="G249" s="80" t="s">
        <v>208</v>
      </c>
      <c r="H249" s="80" t="s">
        <v>209</v>
      </c>
      <c r="I249" s="80" t="s">
        <v>210</v>
      </c>
      <c r="J249" s="78" t="s">
        <v>5306</v>
      </c>
      <c r="K249" s="80" t="s">
        <v>211</v>
      </c>
      <c r="L249" s="80" t="s">
        <v>211</v>
      </c>
      <c r="M249" s="80" t="s">
        <v>211</v>
      </c>
      <c r="N249" s="80" t="s">
        <v>211</v>
      </c>
      <c r="O249" s="80" t="s">
        <v>212</v>
      </c>
      <c r="P249" s="80" t="s">
        <v>213</v>
      </c>
      <c r="Q249" s="81" t="s">
        <v>214</v>
      </c>
      <c r="R249" s="80" t="s">
        <v>724</v>
      </c>
      <c r="S249" s="264" t="s">
        <v>1259</v>
      </c>
      <c r="T249" s="264" t="s">
        <v>1454</v>
      </c>
      <c r="U249" s="264" t="s">
        <v>1456</v>
      </c>
      <c r="V249" s="63">
        <v>43354</v>
      </c>
      <c r="W249" s="101">
        <v>8</v>
      </c>
      <c r="X249" s="101">
        <v>1</v>
      </c>
      <c r="Y249" s="62" t="s">
        <v>725</v>
      </c>
      <c r="Z249" s="63">
        <v>19692</v>
      </c>
      <c r="AA249" s="62">
        <f t="shared" si="16"/>
        <v>64</v>
      </c>
      <c r="AB249" s="62" t="s">
        <v>218</v>
      </c>
      <c r="AC249" s="63">
        <v>43354</v>
      </c>
      <c r="AD249" s="62"/>
      <c r="AE249" s="62">
        <v>4</v>
      </c>
      <c r="AF249" s="62">
        <v>1</v>
      </c>
      <c r="AG249" s="62">
        <v>6</v>
      </c>
      <c r="AH249" s="62"/>
      <c r="AI249" s="63"/>
      <c r="AJ249" s="62"/>
      <c r="AK249" s="83"/>
      <c r="AL249" s="63"/>
      <c r="AM249" s="331">
        <v>2</v>
      </c>
      <c r="AN249" s="331">
        <v>1</v>
      </c>
      <c r="AO249" s="331"/>
      <c r="AP249" s="331">
        <f t="shared" si="14"/>
        <v>1</v>
      </c>
      <c r="AQ249" s="332"/>
      <c r="AR249" s="335">
        <v>43315</v>
      </c>
      <c r="AS249" s="332"/>
      <c r="AT249" s="332"/>
      <c r="AU249" s="334">
        <v>43315</v>
      </c>
      <c r="AV249" s="372"/>
    </row>
    <row r="250" spans="1:48" s="136" customFormat="1" ht="11.25">
      <c r="A250" s="80">
        <v>2018</v>
      </c>
      <c r="B250" s="78" t="s">
        <v>204</v>
      </c>
      <c r="C250" s="84">
        <v>43404</v>
      </c>
      <c r="D250" s="85" t="s">
        <v>205</v>
      </c>
      <c r="E250" s="80" t="s">
        <v>206</v>
      </c>
      <c r="F250" s="80" t="s">
        <v>207</v>
      </c>
      <c r="G250" s="80" t="s">
        <v>208</v>
      </c>
      <c r="H250" s="80" t="s">
        <v>209</v>
      </c>
      <c r="I250" s="80" t="s">
        <v>210</v>
      </c>
      <c r="J250" s="78" t="s">
        <v>5306</v>
      </c>
      <c r="K250" s="80" t="s">
        <v>211</v>
      </c>
      <c r="L250" s="80" t="s">
        <v>211</v>
      </c>
      <c r="M250" s="80" t="s">
        <v>211</v>
      </c>
      <c r="N250" s="80" t="s">
        <v>211</v>
      </c>
      <c r="O250" s="80" t="s">
        <v>212</v>
      </c>
      <c r="P250" s="80" t="s">
        <v>213</v>
      </c>
      <c r="Q250" s="81" t="s">
        <v>214</v>
      </c>
      <c r="R250" s="80" t="s">
        <v>726</v>
      </c>
      <c r="S250" s="264" t="s">
        <v>1260</v>
      </c>
      <c r="T250" s="264" t="s">
        <v>994</v>
      </c>
      <c r="U250" s="264" t="s">
        <v>1706</v>
      </c>
      <c r="V250" s="63">
        <v>43355</v>
      </c>
      <c r="W250" s="101">
        <v>11</v>
      </c>
      <c r="X250" s="101">
        <v>1</v>
      </c>
      <c r="Y250" s="62" t="s">
        <v>727</v>
      </c>
      <c r="Z250" s="63">
        <v>20239</v>
      </c>
      <c r="AA250" s="62">
        <f t="shared" si="16"/>
        <v>63</v>
      </c>
      <c r="AB250" s="62" t="s">
        <v>220</v>
      </c>
      <c r="AC250" s="63">
        <v>43355</v>
      </c>
      <c r="AD250" s="62"/>
      <c r="AE250" s="62">
        <v>4</v>
      </c>
      <c r="AF250" s="62">
        <v>1</v>
      </c>
      <c r="AG250" s="62">
        <v>5</v>
      </c>
      <c r="AH250" s="62">
        <v>1</v>
      </c>
      <c r="AI250" s="63">
        <v>43369</v>
      </c>
      <c r="AJ250" s="62"/>
      <c r="AK250" s="83" t="s">
        <v>728</v>
      </c>
      <c r="AL250" s="63"/>
      <c r="AM250" s="331">
        <v>2</v>
      </c>
      <c r="AN250" s="331"/>
      <c r="AO250" s="331"/>
      <c r="AP250" s="331">
        <f t="shared" si="14"/>
        <v>0</v>
      </c>
      <c r="AQ250" s="332"/>
      <c r="AR250" s="333"/>
      <c r="AS250" s="332"/>
      <c r="AT250" s="332"/>
      <c r="AU250" s="333"/>
      <c r="AV250" s="373"/>
    </row>
    <row r="251" spans="1:48" s="136" customFormat="1" ht="11.25">
      <c r="A251" s="80">
        <v>2018</v>
      </c>
      <c r="B251" s="78" t="s">
        <v>204</v>
      </c>
      <c r="C251" s="84">
        <v>43373</v>
      </c>
      <c r="D251" s="85" t="s">
        <v>205</v>
      </c>
      <c r="E251" s="80" t="s">
        <v>206</v>
      </c>
      <c r="F251" s="80" t="s">
        <v>207</v>
      </c>
      <c r="G251" s="80" t="s">
        <v>208</v>
      </c>
      <c r="H251" s="80" t="s">
        <v>209</v>
      </c>
      <c r="I251" s="80" t="s">
        <v>210</v>
      </c>
      <c r="J251" s="78" t="s">
        <v>5306</v>
      </c>
      <c r="K251" s="80" t="s">
        <v>211</v>
      </c>
      <c r="L251" s="80" t="s">
        <v>211</v>
      </c>
      <c r="M251" s="80" t="s">
        <v>211</v>
      </c>
      <c r="N251" s="80" t="s">
        <v>211</v>
      </c>
      <c r="O251" s="80" t="s">
        <v>212</v>
      </c>
      <c r="P251" s="80" t="s">
        <v>213</v>
      </c>
      <c r="Q251" s="81" t="s">
        <v>214</v>
      </c>
      <c r="R251" s="80" t="s">
        <v>729</v>
      </c>
      <c r="S251" s="264" t="s">
        <v>1261</v>
      </c>
      <c r="T251" s="264" t="s">
        <v>1492</v>
      </c>
      <c r="U251" s="264" t="s">
        <v>1707</v>
      </c>
      <c r="V251" s="63">
        <v>43356</v>
      </c>
      <c r="W251" s="101">
        <v>9</v>
      </c>
      <c r="X251" s="101">
        <v>1</v>
      </c>
      <c r="Y251" s="62" t="s">
        <v>730</v>
      </c>
      <c r="Z251" s="63">
        <v>15632</v>
      </c>
      <c r="AA251" s="62">
        <f t="shared" si="16"/>
        <v>75</v>
      </c>
      <c r="AB251" s="62" t="s">
        <v>218</v>
      </c>
      <c r="AC251" s="63">
        <v>43356</v>
      </c>
      <c r="AD251" s="62"/>
      <c r="AE251" s="62">
        <v>4</v>
      </c>
      <c r="AF251" s="62">
        <v>1</v>
      </c>
      <c r="AG251" s="62">
        <v>6</v>
      </c>
      <c r="AH251" s="62"/>
      <c r="AI251" s="63"/>
      <c r="AJ251" s="62"/>
      <c r="AK251" s="83"/>
      <c r="AL251" s="63"/>
      <c r="AM251" s="331">
        <v>2</v>
      </c>
      <c r="AN251" s="331"/>
      <c r="AO251" s="331"/>
      <c r="AP251" s="331">
        <f t="shared" si="14"/>
        <v>0</v>
      </c>
      <c r="AQ251" s="332"/>
      <c r="AR251" s="333"/>
      <c r="AS251" s="332"/>
      <c r="AT251" s="332"/>
      <c r="AU251" s="333"/>
      <c r="AV251" s="373"/>
    </row>
    <row r="252" spans="1:48" s="136" customFormat="1" ht="11.25">
      <c r="A252" s="80">
        <v>2018</v>
      </c>
      <c r="B252" s="78" t="s">
        <v>204</v>
      </c>
      <c r="C252" s="84">
        <v>43404</v>
      </c>
      <c r="D252" s="85" t="s">
        <v>205</v>
      </c>
      <c r="E252" s="80" t="s">
        <v>206</v>
      </c>
      <c r="F252" s="80" t="s">
        <v>207</v>
      </c>
      <c r="G252" s="80" t="s">
        <v>208</v>
      </c>
      <c r="H252" s="80" t="s">
        <v>209</v>
      </c>
      <c r="I252" s="80" t="s">
        <v>210</v>
      </c>
      <c r="J252" s="78" t="s">
        <v>5306</v>
      </c>
      <c r="K252" s="80" t="s">
        <v>211</v>
      </c>
      <c r="L252" s="80" t="s">
        <v>211</v>
      </c>
      <c r="M252" s="80" t="s">
        <v>211</v>
      </c>
      <c r="N252" s="80" t="s">
        <v>211</v>
      </c>
      <c r="O252" s="80" t="s">
        <v>212</v>
      </c>
      <c r="P252" s="80" t="s">
        <v>213</v>
      </c>
      <c r="Q252" s="81" t="s">
        <v>214</v>
      </c>
      <c r="R252" s="80" t="s">
        <v>731</v>
      </c>
      <c r="S252" s="264" t="s">
        <v>1262</v>
      </c>
      <c r="T252" s="264" t="s">
        <v>1493</v>
      </c>
      <c r="U252" s="264" t="s">
        <v>1398</v>
      </c>
      <c r="V252" s="63">
        <v>43356</v>
      </c>
      <c r="W252" s="101">
        <v>8</v>
      </c>
      <c r="X252" s="101">
        <v>1</v>
      </c>
      <c r="Y252" s="62" t="s">
        <v>732</v>
      </c>
      <c r="Z252" s="63">
        <v>13791</v>
      </c>
      <c r="AA252" s="62">
        <f t="shared" si="16"/>
        <v>81</v>
      </c>
      <c r="AB252" s="62" t="s">
        <v>220</v>
      </c>
      <c r="AC252" s="63">
        <v>43356</v>
      </c>
      <c r="AD252" s="62"/>
      <c r="AE252" s="101">
        <v>1</v>
      </c>
      <c r="AF252" s="62">
        <v>1</v>
      </c>
      <c r="AG252" s="62">
        <v>6</v>
      </c>
      <c r="AH252" s="62"/>
      <c r="AI252" s="63"/>
      <c r="AJ252" s="62"/>
      <c r="AK252" s="83"/>
      <c r="AL252" s="63"/>
      <c r="AM252" s="331">
        <v>2</v>
      </c>
      <c r="AN252" s="331"/>
      <c r="AO252" s="331"/>
      <c r="AP252" s="331">
        <f t="shared" si="14"/>
        <v>0</v>
      </c>
      <c r="AQ252" s="332"/>
      <c r="AR252" s="333"/>
      <c r="AS252" s="332"/>
      <c r="AT252" s="332"/>
      <c r="AU252" s="334"/>
      <c r="AV252" s="372"/>
    </row>
    <row r="253" spans="1:48" s="136" customFormat="1" ht="11.25">
      <c r="A253" s="80">
        <v>2018</v>
      </c>
      <c r="B253" s="78" t="s">
        <v>204</v>
      </c>
      <c r="C253" s="84">
        <v>43404</v>
      </c>
      <c r="D253" s="85" t="s">
        <v>205</v>
      </c>
      <c r="E253" s="80" t="s">
        <v>206</v>
      </c>
      <c r="F253" s="80" t="s">
        <v>207</v>
      </c>
      <c r="G253" s="80" t="s">
        <v>208</v>
      </c>
      <c r="H253" s="80" t="s">
        <v>209</v>
      </c>
      <c r="I253" s="80" t="s">
        <v>210</v>
      </c>
      <c r="J253" s="78" t="s">
        <v>5306</v>
      </c>
      <c r="K253" s="80" t="s">
        <v>211</v>
      </c>
      <c r="L253" s="80" t="s">
        <v>211</v>
      </c>
      <c r="M253" s="80" t="s">
        <v>211</v>
      </c>
      <c r="N253" s="80" t="s">
        <v>211</v>
      </c>
      <c r="O253" s="80" t="s">
        <v>212</v>
      </c>
      <c r="P253" s="80" t="s">
        <v>213</v>
      </c>
      <c r="Q253" s="81" t="s">
        <v>214</v>
      </c>
      <c r="R253" s="80" t="s">
        <v>733</v>
      </c>
      <c r="S253" s="264" t="s">
        <v>1263</v>
      </c>
      <c r="T253" s="264" t="s">
        <v>980</v>
      </c>
      <c r="U253" s="264" t="s">
        <v>1708</v>
      </c>
      <c r="V253" s="63">
        <v>43357</v>
      </c>
      <c r="W253" s="101">
        <v>9</v>
      </c>
      <c r="X253" s="101">
        <v>1</v>
      </c>
      <c r="Y253" s="62" t="s">
        <v>734</v>
      </c>
      <c r="Z253" s="63">
        <v>13682</v>
      </c>
      <c r="AA253" s="62">
        <f t="shared" si="16"/>
        <v>81</v>
      </c>
      <c r="AB253" s="62" t="s">
        <v>218</v>
      </c>
      <c r="AC253" s="63">
        <v>43357</v>
      </c>
      <c r="AD253" s="62"/>
      <c r="AE253" s="101">
        <v>1</v>
      </c>
      <c r="AF253" s="62">
        <v>1</v>
      </c>
      <c r="AG253" s="62">
        <v>6</v>
      </c>
      <c r="AH253" s="62"/>
      <c r="AI253" s="63"/>
      <c r="AJ253" s="62"/>
      <c r="AK253" s="83"/>
      <c r="AL253" s="63"/>
      <c r="AM253" s="331">
        <v>2</v>
      </c>
      <c r="AN253" s="331"/>
      <c r="AO253" s="331"/>
      <c r="AP253" s="331">
        <f t="shared" si="14"/>
        <v>0</v>
      </c>
      <c r="AQ253" s="332"/>
      <c r="AR253" s="333"/>
      <c r="AS253" s="332"/>
      <c r="AT253" s="332"/>
      <c r="AU253" s="333"/>
      <c r="AV253" s="373"/>
    </row>
    <row r="254" spans="1:48" s="136" customFormat="1" ht="11.25">
      <c r="A254" s="80">
        <v>2018</v>
      </c>
      <c r="B254" s="78" t="s">
        <v>204</v>
      </c>
      <c r="C254" s="84">
        <v>43404</v>
      </c>
      <c r="D254" s="85" t="s">
        <v>205</v>
      </c>
      <c r="E254" s="80" t="s">
        <v>206</v>
      </c>
      <c r="F254" s="80" t="s">
        <v>207</v>
      </c>
      <c r="G254" s="80" t="s">
        <v>208</v>
      </c>
      <c r="H254" s="80" t="s">
        <v>209</v>
      </c>
      <c r="I254" s="80" t="s">
        <v>210</v>
      </c>
      <c r="J254" s="78" t="s">
        <v>5306</v>
      </c>
      <c r="K254" s="80" t="s">
        <v>211</v>
      </c>
      <c r="L254" s="80" t="s">
        <v>211</v>
      </c>
      <c r="M254" s="80" t="s">
        <v>211</v>
      </c>
      <c r="N254" s="80" t="s">
        <v>211</v>
      </c>
      <c r="O254" s="80" t="s">
        <v>212</v>
      </c>
      <c r="P254" s="80" t="s">
        <v>213</v>
      </c>
      <c r="Q254" s="81" t="s">
        <v>214</v>
      </c>
      <c r="R254" s="80" t="s">
        <v>735</v>
      </c>
      <c r="S254" s="264" t="s">
        <v>1264</v>
      </c>
      <c r="T254" s="264" t="s">
        <v>1494</v>
      </c>
      <c r="U254" s="264" t="s">
        <v>1709</v>
      </c>
      <c r="V254" s="63">
        <v>43357</v>
      </c>
      <c r="W254" s="101">
        <v>9</v>
      </c>
      <c r="X254" s="101">
        <v>1</v>
      </c>
      <c r="Y254" s="62" t="s">
        <v>736</v>
      </c>
      <c r="Z254" s="63">
        <v>14350</v>
      </c>
      <c r="AA254" s="62">
        <f t="shared" si="16"/>
        <v>79</v>
      </c>
      <c r="AB254" s="62" t="s">
        <v>220</v>
      </c>
      <c r="AC254" s="63">
        <v>43357</v>
      </c>
      <c r="AD254" s="62"/>
      <c r="AE254" s="101">
        <v>1</v>
      </c>
      <c r="AF254" s="62">
        <v>1</v>
      </c>
      <c r="AG254" s="62">
        <v>6</v>
      </c>
      <c r="AH254" s="62"/>
      <c r="AI254" s="63"/>
      <c r="AJ254" s="62"/>
      <c r="AK254" s="83"/>
      <c r="AL254" s="63"/>
      <c r="AM254" s="331">
        <v>2</v>
      </c>
      <c r="AN254" s="331"/>
      <c r="AO254" s="331"/>
      <c r="AP254" s="331">
        <f t="shared" si="14"/>
        <v>0</v>
      </c>
      <c r="AQ254" s="332"/>
      <c r="AR254" s="333"/>
      <c r="AS254" s="332"/>
      <c r="AT254" s="332"/>
      <c r="AU254" s="333"/>
      <c r="AV254" s="373"/>
    </row>
    <row r="255" spans="1:48" s="136" customFormat="1" ht="11.25">
      <c r="A255" s="80">
        <v>2018</v>
      </c>
      <c r="B255" s="78" t="s">
        <v>204</v>
      </c>
      <c r="C255" s="84">
        <v>43404</v>
      </c>
      <c r="D255" s="85" t="s">
        <v>205</v>
      </c>
      <c r="E255" s="80" t="s">
        <v>206</v>
      </c>
      <c r="F255" s="80" t="s">
        <v>207</v>
      </c>
      <c r="G255" s="80" t="s">
        <v>208</v>
      </c>
      <c r="H255" s="80" t="s">
        <v>209</v>
      </c>
      <c r="I255" s="80" t="s">
        <v>210</v>
      </c>
      <c r="J255" s="78" t="s">
        <v>5306</v>
      </c>
      <c r="K255" s="80" t="s">
        <v>211</v>
      </c>
      <c r="L255" s="80" t="s">
        <v>211</v>
      </c>
      <c r="M255" s="80" t="s">
        <v>211</v>
      </c>
      <c r="N255" s="80" t="s">
        <v>211</v>
      </c>
      <c r="O255" s="80" t="s">
        <v>212</v>
      </c>
      <c r="P255" s="80" t="s">
        <v>213</v>
      </c>
      <c r="Q255" s="81" t="s">
        <v>214</v>
      </c>
      <c r="R255" s="80" t="s">
        <v>737</v>
      </c>
      <c r="S255" s="264" t="s">
        <v>1181</v>
      </c>
      <c r="T255" s="264" t="s">
        <v>1495</v>
      </c>
      <c r="U255" s="264" t="s">
        <v>1347</v>
      </c>
      <c r="V255" s="63">
        <v>43360</v>
      </c>
      <c r="W255" s="101">
        <v>8</v>
      </c>
      <c r="X255" s="101">
        <v>1</v>
      </c>
      <c r="Y255" s="62">
        <v>10608780</v>
      </c>
      <c r="Z255" s="63">
        <v>15119</v>
      </c>
      <c r="AA255" s="62">
        <f t="shared" si="16"/>
        <v>77</v>
      </c>
      <c r="AB255" s="62" t="s">
        <v>218</v>
      </c>
      <c r="AC255" s="63">
        <v>43360</v>
      </c>
      <c r="AD255" s="62"/>
      <c r="AE255" s="62">
        <v>3</v>
      </c>
      <c r="AF255" s="62">
        <v>1</v>
      </c>
      <c r="AG255" s="62">
        <v>6</v>
      </c>
      <c r="AH255" s="62"/>
      <c r="AI255" s="63"/>
      <c r="AJ255" s="62"/>
      <c r="AK255" s="83"/>
      <c r="AL255" s="63"/>
      <c r="AM255" s="331">
        <v>2</v>
      </c>
      <c r="AN255" s="331"/>
      <c r="AO255" s="331"/>
      <c r="AP255" s="331">
        <f t="shared" si="14"/>
        <v>0</v>
      </c>
      <c r="AQ255" s="332"/>
      <c r="AR255" s="333"/>
      <c r="AS255" s="332"/>
      <c r="AT255" s="332"/>
      <c r="AU255" s="334"/>
      <c r="AV255" s="372"/>
    </row>
    <row r="256" spans="1:48" s="136" customFormat="1" ht="11.25">
      <c r="A256" s="80">
        <v>2018</v>
      </c>
      <c r="B256" s="78" t="s">
        <v>204</v>
      </c>
      <c r="C256" s="84">
        <v>43373</v>
      </c>
      <c r="D256" s="85" t="s">
        <v>205</v>
      </c>
      <c r="E256" s="80" t="s">
        <v>206</v>
      </c>
      <c r="F256" s="80" t="s">
        <v>207</v>
      </c>
      <c r="G256" s="80" t="s">
        <v>208</v>
      </c>
      <c r="H256" s="80" t="s">
        <v>209</v>
      </c>
      <c r="I256" s="80" t="s">
        <v>210</v>
      </c>
      <c r="J256" s="78" t="s">
        <v>5306</v>
      </c>
      <c r="K256" s="80" t="s">
        <v>211</v>
      </c>
      <c r="L256" s="80" t="s">
        <v>211</v>
      </c>
      <c r="M256" s="80" t="s">
        <v>211</v>
      </c>
      <c r="N256" s="80" t="s">
        <v>211</v>
      </c>
      <c r="O256" s="80" t="s">
        <v>212</v>
      </c>
      <c r="P256" s="80" t="s">
        <v>213</v>
      </c>
      <c r="Q256" s="81" t="s">
        <v>214</v>
      </c>
      <c r="R256" s="80" t="s">
        <v>738</v>
      </c>
      <c r="S256" s="264" t="s">
        <v>1265</v>
      </c>
      <c r="T256" s="264" t="s">
        <v>870</v>
      </c>
      <c r="U256" s="264" t="s">
        <v>1710</v>
      </c>
      <c r="V256" s="63">
        <v>43360</v>
      </c>
      <c r="W256" s="101">
        <v>9</v>
      </c>
      <c r="X256" s="101">
        <v>1</v>
      </c>
      <c r="Y256" s="62">
        <v>28454711</v>
      </c>
      <c r="Z256" s="63">
        <v>10802</v>
      </c>
      <c r="AA256" s="62">
        <f t="shared" si="16"/>
        <v>89</v>
      </c>
      <c r="AB256" s="62" t="s">
        <v>220</v>
      </c>
      <c r="AC256" s="63">
        <v>43356</v>
      </c>
      <c r="AD256" s="62"/>
      <c r="AE256" s="62">
        <v>4</v>
      </c>
      <c r="AF256" s="62">
        <v>1</v>
      </c>
      <c r="AG256" s="62">
        <v>6</v>
      </c>
      <c r="AH256" s="62"/>
      <c r="AI256" s="63"/>
      <c r="AJ256" s="62"/>
      <c r="AK256" s="83"/>
      <c r="AL256" s="63"/>
      <c r="AM256" s="331">
        <v>2</v>
      </c>
      <c r="AN256" s="331">
        <v>1</v>
      </c>
      <c r="AO256" s="331"/>
      <c r="AP256" s="331">
        <f t="shared" si="14"/>
        <v>1</v>
      </c>
      <c r="AQ256" s="332"/>
      <c r="AR256" s="289"/>
      <c r="AS256" s="332"/>
      <c r="AT256" s="332"/>
      <c r="AU256" s="336">
        <f>+AR256</f>
        <v>0</v>
      </c>
      <c r="AV256" s="375"/>
    </row>
    <row r="257" spans="1:48" s="136" customFormat="1" ht="11.25">
      <c r="A257" s="80">
        <v>2018</v>
      </c>
      <c r="B257" s="78" t="s">
        <v>204</v>
      </c>
      <c r="C257" s="84">
        <v>43404</v>
      </c>
      <c r="D257" s="85" t="s">
        <v>205</v>
      </c>
      <c r="E257" s="80" t="s">
        <v>206</v>
      </c>
      <c r="F257" s="80" t="s">
        <v>207</v>
      </c>
      <c r="G257" s="80" t="s">
        <v>208</v>
      </c>
      <c r="H257" s="80" t="s">
        <v>209</v>
      </c>
      <c r="I257" s="80" t="s">
        <v>210</v>
      </c>
      <c r="J257" s="78" t="s">
        <v>5306</v>
      </c>
      <c r="K257" s="80" t="s">
        <v>211</v>
      </c>
      <c r="L257" s="80" t="s">
        <v>211</v>
      </c>
      <c r="M257" s="80" t="s">
        <v>211</v>
      </c>
      <c r="N257" s="80" t="s">
        <v>211</v>
      </c>
      <c r="O257" s="80" t="s">
        <v>212</v>
      </c>
      <c r="P257" s="80" t="s">
        <v>213</v>
      </c>
      <c r="Q257" s="81" t="s">
        <v>214</v>
      </c>
      <c r="R257" s="80" t="s">
        <v>739</v>
      </c>
      <c r="S257" s="264" t="s">
        <v>1266</v>
      </c>
      <c r="T257" s="264" t="s">
        <v>1347</v>
      </c>
      <c r="U257" s="264" t="s">
        <v>1701</v>
      </c>
      <c r="V257" s="63">
        <v>43360</v>
      </c>
      <c r="W257" s="101">
        <v>11</v>
      </c>
      <c r="X257" s="101">
        <v>1</v>
      </c>
      <c r="Y257" s="62" t="s">
        <v>740</v>
      </c>
      <c r="Z257" s="63">
        <v>15451</v>
      </c>
      <c r="AA257" s="62">
        <f t="shared" si="16"/>
        <v>76</v>
      </c>
      <c r="AB257" s="62" t="s">
        <v>218</v>
      </c>
      <c r="AC257" s="63">
        <v>43360</v>
      </c>
      <c r="AD257" s="62"/>
      <c r="AE257" s="62">
        <v>4</v>
      </c>
      <c r="AF257" s="62">
        <v>1</v>
      </c>
      <c r="AG257" s="62">
        <v>6</v>
      </c>
      <c r="AH257" s="62"/>
      <c r="AI257" s="63"/>
      <c r="AJ257" s="62"/>
      <c r="AK257" s="83"/>
      <c r="AL257" s="63"/>
      <c r="AM257" s="331">
        <v>2</v>
      </c>
      <c r="AN257" s="331"/>
      <c r="AO257" s="331"/>
      <c r="AP257" s="331">
        <f t="shared" si="14"/>
        <v>0</v>
      </c>
      <c r="AQ257" s="332"/>
      <c r="AR257" s="333"/>
      <c r="AS257" s="332"/>
      <c r="AT257" s="332"/>
      <c r="AU257" s="333"/>
      <c r="AV257" s="373"/>
    </row>
    <row r="258" spans="1:48" s="136" customFormat="1" ht="11.25">
      <c r="A258" s="80">
        <v>2018</v>
      </c>
      <c r="B258" s="78" t="s">
        <v>204</v>
      </c>
      <c r="C258" s="84">
        <v>43404</v>
      </c>
      <c r="D258" s="85" t="s">
        <v>205</v>
      </c>
      <c r="E258" s="80" t="s">
        <v>206</v>
      </c>
      <c r="F258" s="80" t="s">
        <v>207</v>
      </c>
      <c r="G258" s="80" t="s">
        <v>208</v>
      </c>
      <c r="H258" s="80" t="s">
        <v>209</v>
      </c>
      <c r="I258" s="80" t="s">
        <v>210</v>
      </c>
      <c r="J258" s="78" t="s">
        <v>5306</v>
      </c>
      <c r="K258" s="80" t="s">
        <v>211</v>
      </c>
      <c r="L258" s="80" t="s">
        <v>211</v>
      </c>
      <c r="M258" s="80" t="s">
        <v>211</v>
      </c>
      <c r="N258" s="80" t="s">
        <v>211</v>
      </c>
      <c r="O258" s="80" t="s">
        <v>212</v>
      </c>
      <c r="P258" s="80" t="s">
        <v>213</v>
      </c>
      <c r="Q258" s="81" t="s">
        <v>214</v>
      </c>
      <c r="R258" s="80" t="s">
        <v>741</v>
      </c>
      <c r="S258" s="264" t="s">
        <v>1267</v>
      </c>
      <c r="T258" s="264" t="s">
        <v>1496</v>
      </c>
      <c r="U258" s="264" t="s">
        <v>1711</v>
      </c>
      <c r="V258" s="63">
        <v>43360</v>
      </c>
      <c r="W258" s="101">
        <v>11</v>
      </c>
      <c r="X258" s="101">
        <v>1</v>
      </c>
      <c r="Y258" s="62" t="s">
        <v>742</v>
      </c>
      <c r="Z258" s="63">
        <v>14498</v>
      </c>
      <c r="AA258" s="62">
        <f t="shared" si="16"/>
        <v>79</v>
      </c>
      <c r="AB258" s="62" t="s">
        <v>218</v>
      </c>
      <c r="AC258" s="63">
        <v>43360</v>
      </c>
      <c r="AD258" s="62"/>
      <c r="AE258" s="101">
        <v>1</v>
      </c>
      <c r="AF258" s="62">
        <v>1</v>
      </c>
      <c r="AG258" s="62">
        <v>6</v>
      </c>
      <c r="AH258" s="62"/>
      <c r="AI258" s="63"/>
      <c r="AJ258" s="62"/>
      <c r="AK258" s="83"/>
      <c r="AL258" s="63"/>
      <c r="AM258" s="331">
        <v>2</v>
      </c>
      <c r="AN258" s="331"/>
      <c r="AO258" s="331"/>
      <c r="AP258" s="331">
        <f t="shared" si="14"/>
        <v>0</v>
      </c>
      <c r="AQ258" s="332"/>
      <c r="AR258" s="333"/>
      <c r="AS258" s="332"/>
      <c r="AT258" s="332"/>
      <c r="AU258" s="333"/>
      <c r="AV258" s="373"/>
    </row>
    <row r="259" spans="1:48" s="136" customFormat="1" ht="11.25">
      <c r="A259" s="80">
        <v>2018</v>
      </c>
      <c r="B259" s="78" t="s">
        <v>204</v>
      </c>
      <c r="C259" s="84">
        <v>43373</v>
      </c>
      <c r="D259" s="85" t="s">
        <v>205</v>
      </c>
      <c r="E259" s="80" t="s">
        <v>206</v>
      </c>
      <c r="F259" s="80" t="s">
        <v>207</v>
      </c>
      <c r="G259" s="80" t="s">
        <v>208</v>
      </c>
      <c r="H259" s="80" t="s">
        <v>209</v>
      </c>
      <c r="I259" s="80" t="s">
        <v>210</v>
      </c>
      <c r="J259" s="78" t="s">
        <v>5306</v>
      </c>
      <c r="K259" s="80" t="s">
        <v>211</v>
      </c>
      <c r="L259" s="80" t="s">
        <v>211</v>
      </c>
      <c r="M259" s="80" t="s">
        <v>211</v>
      </c>
      <c r="N259" s="80" t="s">
        <v>211</v>
      </c>
      <c r="O259" s="80" t="s">
        <v>212</v>
      </c>
      <c r="P259" s="80" t="s">
        <v>213</v>
      </c>
      <c r="Q259" s="81" t="s">
        <v>214</v>
      </c>
      <c r="R259" s="80" t="s">
        <v>743</v>
      </c>
      <c r="S259" s="264" t="s">
        <v>1268</v>
      </c>
      <c r="T259" s="264" t="s">
        <v>1497</v>
      </c>
      <c r="U259" s="264" t="s">
        <v>1712</v>
      </c>
      <c r="V259" s="63">
        <v>43361</v>
      </c>
      <c r="W259" s="101">
        <v>8</v>
      </c>
      <c r="X259" s="101">
        <v>1</v>
      </c>
      <c r="Y259" s="62" t="s">
        <v>744</v>
      </c>
      <c r="Z259" s="63">
        <v>10560</v>
      </c>
      <c r="AA259" s="62">
        <f t="shared" si="16"/>
        <v>89</v>
      </c>
      <c r="AB259" s="62" t="s">
        <v>218</v>
      </c>
      <c r="AC259" s="63">
        <v>43361</v>
      </c>
      <c r="AD259" s="62"/>
      <c r="AE259" s="62">
        <v>4</v>
      </c>
      <c r="AF259" s="62">
        <v>2</v>
      </c>
      <c r="AG259" s="62">
        <v>6</v>
      </c>
      <c r="AH259" s="62"/>
      <c r="AI259" s="63"/>
      <c r="AJ259" s="62"/>
      <c r="AK259" s="83"/>
      <c r="AL259" s="63"/>
      <c r="AM259" s="331">
        <v>2</v>
      </c>
      <c r="AN259" s="331"/>
      <c r="AO259" s="331"/>
      <c r="AP259" s="331">
        <f t="shared" si="14"/>
        <v>0</v>
      </c>
      <c r="AQ259" s="332"/>
      <c r="AR259" s="333"/>
      <c r="AS259" s="332"/>
      <c r="AT259" s="332"/>
      <c r="AU259" s="334"/>
      <c r="AV259" s="372"/>
    </row>
    <row r="260" spans="1:48" s="136" customFormat="1" ht="11.25">
      <c r="A260" s="80">
        <v>2018</v>
      </c>
      <c r="B260" s="78" t="s">
        <v>204</v>
      </c>
      <c r="C260" s="84">
        <v>43404</v>
      </c>
      <c r="D260" s="85" t="s">
        <v>205</v>
      </c>
      <c r="E260" s="80" t="s">
        <v>206</v>
      </c>
      <c r="F260" s="80" t="s">
        <v>207</v>
      </c>
      <c r="G260" s="80" t="s">
        <v>208</v>
      </c>
      <c r="H260" s="80" t="s">
        <v>209</v>
      </c>
      <c r="I260" s="80" t="s">
        <v>210</v>
      </c>
      <c r="J260" s="78" t="s">
        <v>5306</v>
      </c>
      <c r="K260" s="80" t="s">
        <v>211</v>
      </c>
      <c r="L260" s="80" t="s">
        <v>211</v>
      </c>
      <c r="M260" s="80" t="s">
        <v>211</v>
      </c>
      <c r="N260" s="80" t="s">
        <v>211</v>
      </c>
      <c r="O260" s="80" t="s">
        <v>212</v>
      </c>
      <c r="P260" s="80" t="s">
        <v>213</v>
      </c>
      <c r="Q260" s="81" t="s">
        <v>214</v>
      </c>
      <c r="R260" s="80" t="s">
        <v>745</v>
      </c>
      <c r="S260" s="264" t="s">
        <v>1269</v>
      </c>
      <c r="T260" s="264" t="s">
        <v>1096</v>
      </c>
      <c r="U260" s="264" t="s">
        <v>1713</v>
      </c>
      <c r="V260" s="63">
        <v>43363</v>
      </c>
      <c r="W260" s="101">
        <v>8</v>
      </c>
      <c r="X260" s="101">
        <v>1</v>
      </c>
      <c r="Y260" s="62">
        <v>10146590</v>
      </c>
      <c r="Z260" s="63">
        <v>14473</v>
      </c>
      <c r="AA260" s="62">
        <f t="shared" si="16"/>
        <v>79</v>
      </c>
      <c r="AB260" s="62" t="s">
        <v>220</v>
      </c>
      <c r="AC260" s="63">
        <v>43363</v>
      </c>
      <c r="AD260" s="62"/>
      <c r="AE260" s="62">
        <v>4</v>
      </c>
      <c r="AF260" s="62">
        <v>2</v>
      </c>
      <c r="AG260" s="62">
        <v>6</v>
      </c>
      <c r="AH260" s="62"/>
      <c r="AI260" s="63"/>
      <c r="AJ260" s="62"/>
      <c r="AK260" s="83"/>
      <c r="AL260" s="63"/>
      <c r="AM260" s="331">
        <v>2</v>
      </c>
      <c r="AN260" s="331"/>
      <c r="AO260" s="331"/>
      <c r="AP260" s="331">
        <f t="shared" si="14"/>
        <v>0</v>
      </c>
      <c r="AQ260" s="332"/>
      <c r="AR260" s="333"/>
      <c r="AS260" s="332"/>
      <c r="AT260" s="332"/>
      <c r="AU260" s="334"/>
      <c r="AV260" s="372"/>
    </row>
    <row r="261" spans="1:48" s="136" customFormat="1" ht="11.25">
      <c r="A261" s="80">
        <v>2018</v>
      </c>
      <c r="B261" s="78" t="s">
        <v>204</v>
      </c>
      <c r="C261" s="84">
        <v>43404</v>
      </c>
      <c r="D261" s="85" t="s">
        <v>205</v>
      </c>
      <c r="E261" s="80" t="s">
        <v>206</v>
      </c>
      <c r="F261" s="80" t="s">
        <v>207</v>
      </c>
      <c r="G261" s="80" t="s">
        <v>208</v>
      </c>
      <c r="H261" s="80" t="s">
        <v>209</v>
      </c>
      <c r="I261" s="80" t="s">
        <v>210</v>
      </c>
      <c r="J261" s="78" t="s">
        <v>5306</v>
      </c>
      <c r="K261" s="80" t="s">
        <v>211</v>
      </c>
      <c r="L261" s="80" t="s">
        <v>211</v>
      </c>
      <c r="M261" s="80" t="s">
        <v>211</v>
      </c>
      <c r="N261" s="80" t="s">
        <v>211</v>
      </c>
      <c r="O261" s="80" t="s">
        <v>212</v>
      </c>
      <c r="P261" s="80" t="s">
        <v>213</v>
      </c>
      <c r="Q261" s="81" t="s">
        <v>214</v>
      </c>
      <c r="R261" s="80" t="s">
        <v>746</v>
      </c>
      <c r="S261" s="264" t="s">
        <v>1270</v>
      </c>
      <c r="T261" s="264" t="s">
        <v>1498</v>
      </c>
      <c r="U261" s="264" t="s">
        <v>1459</v>
      </c>
      <c r="V261" s="63">
        <v>43364</v>
      </c>
      <c r="W261" s="101">
        <v>8</v>
      </c>
      <c r="X261" s="101">
        <v>5</v>
      </c>
      <c r="Y261" s="67" t="s">
        <v>219</v>
      </c>
      <c r="Z261" s="67" t="s">
        <v>219</v>
      </c>
      <c r="AA261" s="62">
        <v>70</v>
      </c>
      <c r="AB261" s="62" t="s">
        <v>218</v>
      </c>
      <c r="AC261" s="63">
        <v>43364</v>
      </c>
      <c r="AD261" s="62"/>
      <c r="AE261" s="62">
        <v>4</v>
      </c>
      <c r="AF261" s="62">
        <v>1</v>
      </c>
      <c r="AG261" s="62">
        <v>6</v>
      </c>
      <c r="AH261" s="62"/>
      <c r="AI261" s="63"/>
      <c r="AJ261" s="62"/>
      <c r="AK261" s="83"/>
      <c r="AL261" s="63"/>
      <c r="AM261" s="331">
        <v>1</v>
      </c>
      <c r="AN261" s="331"/>
      <c r="AO261" s="331"/>
      <c r="AP261" s="331">
        <f t="shared" ref="AP261:AP324" si="17">+COUNTIF(AM261:AO261,1)</f>
        <v>1</v>
      </c>
      <c r="AQ261" s="332"/>
      <c r="AR261" s="333"/>
      <c r="AS261" s="332"/>
      <c r="AT261" s="332"/>
      <c r="AU261" s="334"/>
      <c r="AV261" s="372"/>
    </row>
    <row r="262" spans="1:48" s="136" customFormat="1" ht="11.25">
      <c r="A262" s="80">
        <v>2018</v>
      </c>
      <c r="B262" s="78" t="s">
        <v>204</v>
      </c>
      <c r="C262" s="84">
        <v>43404</v>
      </c>
      <c r="D262" s="85" t="s">
        <v>205</v>
      </c>
      <c r="E262" s="80" t="s">
        <v>206</v>
      </c>
      <c r="F262" s="80" t="s">
        <v>207</v>
      </c>
      <c r="G262" s="80" t="s">
        <v>208</v>
      </c>
      <c r="H262" s="80" t="s">
        <v>209</v>
      </c>
      <c r="I262" s="80" t="s">
        <v>210</v>
      </c>
      <c r="J262" s="78" t="s">
        <v>5306</v>
      </c>
      <c r="K262" s="80" t="s">
        <v>211</v>
      </c>
      <c r="L262" s="80" t="s">
        <v>211</v>
      </c>
      <c r="M262" s="80" t="s">
        <v>211</v>
      </c>
      <c r="N262" s="80" t="s">
        <v>211</v>
      </c>
      <c r="O262" s="80" t="s">
        <v>212</v>
      </c>
      <c r="P262" s="80" t="s">
        <v>213</v>
      </c>
      <c r="Q262" s="81" t="s">
        <v>214</v>
      </c>
      <c r="R262" s="80" t="s">
        <v>747</v>
      </c>
      <c r="S262" s="264" t="s">
        <v>1271</v>
      </c>
      <c r="T262" s="264" t="s">
        <v>1499</v>
      </c>
      <c r="U262" s="264" t="s">
        <v>1714</v>
      </c>
      <c r="V262" s="63">
        <v>43367</v>
      </c>
      <c r="W262" s="101">
        <v>11</v>
      </c>
      <c r="X262" s="101">
        <v>3</v>
      </c>
      <c r="Y262" s="62">
        <v>12041581</v>
      </c>
      <c r="Z262" s="63">
        <v>12756</v>
      </c>
      <c r="AA262" s="62">
        <f t="shared" ref="AA262:AA304" si="18">DATEDIF(Z262,C262,"Y")</f>
        <v>83</v>
      </c>
      <c r="AB262" s="62" t="s">
        <v>220</v>
      </c>
      <c r="AC262" s="63">
        <v>43367</v>
      </c>
      <c r="AD262" s="62"/>
      <c r="AE262" s="62">
        <v>4</v>
      </c>
      <c r="AF262" s="62">
        <v>1</v>
      </c>
      <c r="AG262" s="62">
        <v>6</v>
      </c>
      <c r="AH262" s="62"/>
      <c r="AI262" s="63"/>
      <c r="AJ262" s="62"/>
      <c r="AK262" s="83"/>
      <c r="AL262" s="63"/>
      <c r="AM262" s="331">
        <v>2</v>
      </c>
      <c r="AN262" s="331"/>
      <c r="AO262" s="331"/>
      <c r="AP262" s="331">
        <f t="shared" si="17"/>
        <v>0</v>
      </c>
      <c r="AQ262" s="332"/>
      <c r="AR262" s="333"/>
      <c r="AS262" s="332"/>
      <c r="AT262" s="332"/>
      <c r="AU262" s="333"/>
      <c r="AV262" s="373"/>
    </row>
    <row r="263" spans="1:48" s="136" customFormat="1" ht="11.25">
      <c r="A263" s="80">
        <v>2018</v>
      </c>
      <c r="B263" s="78" t="s">
        <v>204</v>
      </c>
      <c r="C263" s="84">
        <v>43404</v>
      </c>
      <c r="D263" s="85" t="s">
        <v>205</v>
      </c>
      <c r="E263" s="80" t="s">
        <v>206</v>
      </c>
      <c r="F263" s="80" t="s">
        <v>207</v>
      </c>
      <c r="G263" s="80" t="s">
        <v>208</v>
      </c>
      <c r="H263" s="80" t="s">
        <v>209</v>
      </c>
      <c r="I263" s="80" t="s">
        <v>210</v>
      </c>
      <c r="J263" s="78" t="s">
        <v>5306</v>
      </c>
      <c r="K263" s="80" t="s">
        <v>211</v>
      </c>
      <c r="L263" s="80" t="s">
        <v>211</v>
      </c>
      <c r="M263" s="80" t="s">
        <v>211</v>
      </c>
      <c r="N263" s="80" t="s">
        <v>211</v>
      </c>
      <c r="O263" s="80" t="s">
        <v>212</v>
      </c>
      <c r="P263" s="80" t="s">
        <v>213</v>
      </c>
      <c r="Q263" s="81" t="s">
        <v>214</v>
      </c>
      <c r="R263" s="80" t="s">
        <v>748</v>
      </c>
      <c r="S263" s="264" t="s">
        <v>1272</v>
      </c>
      <c r="T263" s="264" t="s">
        <v>1500</v>
      </c>
      <c r="U263" s="264" t="s">
        <v>1314</v>
      </c>
      <c r="V263" s="63">
        <v>43368</v>
      </c>
      <c r="W263" s="101">
        <v>11</v>
      </c>
      <c r="X263" s="101">
        <v>1</v>
      </c>
      <c r="Y263" s="62" t="s">
        <v>749</v>
      </c>
      <c r="Z263" s="63">
        <v>21270</v>
      </c>
      <c r="AA263" s="62">
        <f t="shared" si="18"/>
        <v>60</v>
      </c>
      <c r="AB263" s="62" t="s">
        <v>220</v>
      </c>
      <c r="AC263" s="63">
        <v>43368</v>
      </c>
      <c r="AD263" s="62"/>
      <c r="AE263" s="62">
        <v>4</v>
      </c>
      <c r="AF263" s="62">
        <v>1</v>
      </c>
      <c r="AG263" s="62">
        <v>6</v>
      </c>
      <c r="AH263" s="62"/>
      <c r="AI263" s="63"/>
      <c r="AJ263" s="62"/>
      <c r="AK263" s="83"/>
      <c r="AL263" s="63"/>
      <c r="AM263" s="331">
        <v>2</v>
      </c>
      <c r="AN263" s="331"/>
      <c r="AO263" s="331"/>
      <c r="AP263" s="331">
        <f t="shared" si="17"/>
        <v>0</v>
      </c>
      <c r="AQ263" s="332"/>
      <c r="AR263" s="333"/>
      <c r="AS263" s="332"/>
      <c r="AT263" s="332"/>
      <c r="AU263" s="333"/>
      <c r="AV263" s="373"/>
    </row>
    <row r="264" spans="1:48" s="136" customFormat="1" ht="11.25">
      <c r="A264" s="80">
        <v>2018</v>
      </c>
      <c r="B264" s="78" t="s">
        <v>204</v>
      </c>
      <c r="C264" s="84">
        <v>43404</v>
      </c>
      <c r="D264" s="85" t="s">
        <v>205</v>
      </c>
      <c r="E264" s="80" t="s">
        <v>206</v>
      </c>
      <c r="F264" s="80" t="s">
        <v>207</v>
      </c>
      <c r="G264" s="80" t="s">
        <v>208</v>
      </c>
      <c r="H264" s="80" t="s">
        <v>209</v>
      </c>
      <c r="I264" s="80" t="s">
        <v>210</v>
      </c>
      <c r="J264" s="78" t="s">
        <v>5306</v>
      </c>
      <c r="K264" s="80" t="s">
        <v>211</v>
      </c>
      <c r="L264" s="80" t="s">
        <v>211</v>
      </c>
      <c r="M264" s="80" t="s">
        <v>211</v>
      </c>
      <c r="N264" s="80" t="s">
        <v>211</v>
      </c>
      <c r="O264" s="80" t="s">
        <v>212</v>
      </c>
      <c r="P264" s="80" t="s">
        <v>213</v>
      </c>
      <c r="Q264" s="81" t="s">
        <v>214</v>
      </c>
      <c r="R264" s="80" t="s">
        <v>750</v>
      </c>
      <c r="S264" s="264" t="s">
        <v>1273</v>
      </c>
      <c r="T264" s="264" t="s">
        <v>1501</v>
      </c>
      <c r="U264" s="264" t="s">
        <v>1021</v>
      </c>
      <c r="V264" s="63">
        <v>43368</v>
      </c>
      <c r="W264" s="101">
        <v>8</v>
      </c>
      <c r="X264" s="101">
        <v>1</v>
      </c>
      <c r="Y264" s="62">
        <v>44285080</v>
      </c>
      <c r="Z264" s="63">
        <v>7582</v>
      </c>
      <c r="AA264" s="62">
        <f t="shared" si="18"/>
        <v>98</v>
      </c>
      <c r="AB264" s="62" t="s">
        <v>218</v>
      </c>
      <c r="AC264" s="63">
        <v>43368</v>
      </c>
      <c r="AD264" s="62"/>
      <c r="AE264" s="101">
        <v>1</v>
      </c>
      <c r="AF264" s="62">
        <v>1</v>
      </c>
      <c r="AG264" s="62">
        <v>6</v>
      </c>
      <c r="AH264" s="62"/>
      <c r="AI264" s="63"/>
      <c r="AJ264" s="62"/>
      <c r="AK264" s="83"/>
      <c r="AL264" s="63"/>
      <c r="AM264" s="331">
        <v>2</v>
      </c>
      <c r="AN264" s="331"/>
      <c r="AO264" s="331"/>
      <c r="AP264" s="331">
        <f t="shared" si="17"/>
        <v>0</v>
      </c>
      <c r="AQ264" s="332"/>
      <c r="AR264" s="333"/>
      <c r="AS264" s="332"/>
      <c r="AT264" s="332"/>
      <c r="AU264" s="334"/>
      <c r="AV264" s="372"/>
    </row>
    <row r="265" spans="1:48" s="136" customFormat="1" ht="11.25">
      <c r="A265" s="80">
        <v>2018</v>
      </c>
      <c r="B265" s="78" t="s">
        <v>204</v>
      </c>
      <c r="C265" s="84">
        <v>43373</v>
      </c>
      <c r="D265" s="85" t="s">
        <v>205</v>
      </c>
      <c r="E265" s="80" t="s">
        <v>206</v>
      </c>
      <c r="F265" s="80" t="s">
        <v>207</v>
      </c>
      <c r="G265" s="80" t="s">
        <v>208</v>
      </c>
      <c r="H265" s="80" t="s">
        <v>209</v>
      </c>
      <c r="I265" s="80" t="s">
        <v>210</v>
      </c>
      <c r="J265" s="78" t="s">
        <v>5306</v>
      </c>
      <c r="K265" s="80" t="s">
        <v>211</v>
      </c>
      <c r="L265" s="80" t="s">
        <v>211</v>
      </c>
      <c r="M265" s="80" t="s">
        <v>211</v>
      </c>
      <c r="N265" s="80" t="s">
        <v>211</v>
      </c>
      <c r="O265" s="80" t="s">
        <v>212</v>
      </c>
      <c r="P265" s="80" t="s">
        <v>213</v>
      </c>
      <c r="Q265" s="81" t="s">
        <v>214</v>
      </c>
      <c r="R265" s="80" t="s">
        <v>751</v>
      </c>
      <c r="S265" s="264" t="s">
        <v>1274</v>
      </c>
      <c r="T265" s="264" t="s">
        <v>1502</v>
      </c>
      <c r="U265" s="264" t="s">
        <v>1715</v>
      </c>
      <c r="V265" s="63">
        <v>43368</v>
      </c>
      <c r="W265" s="101">
        <v>8</v>
      </c>
      <c r="X265" s="101">
        <v>1</v>
      </c>
      <c r="Y265" s="62" t="s">
        <v>752</v>
      </c>
      <c r="Z265" s="63">
        <v>17291</v>
      </c>
      <c r="AA265" s="62">
        <f t="shared" si="18"/>
        <v>71</v>
      </c>
      <c r="AB265" s="62" t="s">
        <v>218</v>
      </c>
      <c r="AC265" s="63">
        <v>43368</v>
      </c>
      <c r="AD265" s="62"/>
      <c r="AE265" s="62">
        <v>4</v>
      </c>
      <c r="AF265" s="62">
        <v>1</v>
      </c>
      <c r="AG265" s="62">
        <v>6</v>
      </c>
      <c r="AH265" s="62"/>
      <c r="AI265" s="63"/>
      <c r="AJ265" s="62"/>
      <c r="AK265" s="83"/>
      <c r="AL265" s="63"/>
      <c r="AM265" s="331">
        <v>2</v>
      </c>
      <c r="AN265" s="331">
        <v>1</v>
      </c>
      <c r="AO265" s="331"/>
      <c r="AP265" s="331">
        <f t="shared" si="17"/>
        <v>1</v>
      </c>
      <c r="AQ265" s="332"/>
      <c r="AR265" s="335">
        <v>43370</v>
      </c>
      <c r="AS265" s="332"/>
      <c r="AT265" s="332"/>
      <c r="AU265" s="334">
        <v>43370</v>
      </c>
      <c r="AV265" s="372"/>
    </row>
    <row r="266" spans="1:48" s="136" customFormat="1" ht="11.25">
      <c r="A266" s="80">
        <v>2018</v>
      </c>
      <c r="B266" s="78" t="s">
        <v>204</v>
      </c>
      <c r="C266" s="84">
        <v>43404</v>
      </c>
      <c r="D266" s="85" t="s">
        <v>205</v>
      </c>
      <c r="E266" s="80" t="s">
        <v>206</v>
      </c>
      <c r="F266" s="80" t="s">
        <v>207</v>
      </c>
      <c r="G266" s="80" t="s">
        <v>208</v>
      </c>
      <c r="H266" s="80" t="s">
        <v>209</v>
      </c>
      <c r="I266" s="80" t="s">
        <v>210</v>
      </c>
      <c r="J266" s="78" t="s">
        <v>5306</v>
      </c>
      <c r="K266" s="80" t="s">
        <v>211</v>
      </c>
      <c r="L266" s="80" t="s">
        <v>211</v>
      </c>
      <c r="M266" s="80" t="s">
        <v>211</v>
      </c>
      <c r="N266" s="80" t="s">
        <v>211</v>
      </c>
      <c r="O266" s="80" t="s">
        <v>212</v>
      </c>
      <c r="P266" s="80" t="s">
        <v>213</v>
      </c>
      <c r="Q266" s="81" t="s">
        <v>214</v>
      </c>
      <c r="R266" s="80" t="s">
        <v>753</v>
      </c>
      <c r="S266" s="264" t="s">
        <v>1275</v>
      </c>
      <c r="T266" s="264" t="s">
        <v>1503</v>
      </c>
      <c r="U266" s="264" t="s">
        <v>1716</v>
      </c>
      <c r="V266" s="63">
        <v>43369</v>
      </c>
      <c r="W266" s="101">
        <v>11</v>
      </c>
      <c r="X266" s="101">
        <v>1</v>
      </c>
      <c r="Y266" s="62" t="s">
        <v>754</v>
      </c>
      <c r="Z266" s="63">
        <v>14468</v>
      </c>
      <c r="AA266" s="62">
        <f t="shared" si="18"/>
        <v>79</v>
      </c>
      <c r="AB266" s="62" t="s">
        <v>220</v>
      </c>
      <c r="AC266" s="63">
        <v>43369</v>
      </c>
      <c r="AD266" s="62"/>
      <c r="AE266" s="101">
        <v>1</v>
      </c>
      <c r="AF266" s="62">
        <v>1</v>
      </c>
      <c r="AG266" s="62">
        <v>6</v>
      </c>
      <c r="AH266" s="62"/>
      <c r="AI266" s="63"/>
      <c r="AJ266" s="62"/>
      <c r="AK266" s="83"/>
      <c r="AL266" s="63"/>
      <c r="AM266" s="331">
        <v>2</v>
      </c>
      <c r="AN266" s="331"/>
      <c r="AO266" s="331"/>
      <c r="AP266" s="331">
        <f t="shared" si="17"/>
        <v>0</v>
      </c>
      <c r="AQ266" s="332"/>
      <c r="AR266" s="333"/>
      <c r="AS266" s="332"/>
      <c r="AT266" s="332"/>
      <c r="AU266" s="333"/>
      <c r="AV266" s="373"/>
    </row>
    <row r="267" spans="1:48" s="136" customFormat="1" ht="11.25">
      <c r="A267" s="80">
        <v>2018</v>
      </c>
      <c r="B267" s="78" t="s">
        <v>204</v>
      </c>
      <c r="C267" s="84">
        <v>43404</v>
      </c>
      <c r="D267" s="85" t="s">
        <v>205</v>
      </c>
      <c r="E267" s="80" t="s">
        <v>206</v>
      </c>
      <c r="F267" s="80" t="s">
        <v>207</v>
      </c>
      <c r="G267" s="80" t="s">
        <v>208</v>
      </c>
      <c r="H267" s="80" t="s">
        <v>209</v>
      </c>
      <c r="I267" s="80" t="s">
        <v>210</v>
      </c>
      <c r="J267" s="78" t="s">
        <v>5306</v>
      </c>
      <c r="K267" s="80" t="s">
        <v>211</v>
      </c>
      <c r="L267" s="80" t="s">
        <v>211</v>
      </c>
      <c r="M267" s="80" t="s">
        <v>211</v>
      </c>
      <c r="N267" s="80" t="s">
        <v>211</v>
      </c>
      <c r="O267" s="80" t="s">
        <v>212</v>
      </c>
      <c r="P267" s="80" t="s">
        <v>213</v>
      </c>
      <c r="Q267" s="81" t="s">
        <v>214</v>
      </c>
      <c r="R267" s="80" t="s">
        <v>755</v>
      </c>
      <c r="S267" s="264" t="s">
        <v>1276</v>
      </c>
      <c r="T267" s="264" t="s">
        <v>1504</v>
      </c>
      <c r="U267" s="264" t="s">
        <v>908</v>
      </c>
      <c r="V267" s="63">
        <v>43369</v>
      </c>
      <c r="W267" s="101">
        <v>11</v>
      </c>
      <c r="X267" s="101">
        <v>1</v>
      </c>
      <c r="Y267" s="62">
        <v>10567263</v>
      </c>
      <c r="Z267" s="63">
        <v>11205</v>
      </c>
      <c r="AA267" s="62">
        <f t="shared" si="18"/>
        <v>88</v>
      </c>
      <c r="AB267" s="62" t="s">
        <v>220</v>
      </c>
      <c r="AC267" s="63">
        <v>43369</v>
      </c>
      <c r="AD267" s="62"/>
      <c r="AE267" s="62">
        <v>4</v>
      </c>
      <c r="AF267" s="62">
        <v>1</v>
      </c>
      <c r="AG267" s="62">
        <v>6</v>
      </c>
      <c r="AH267" s="62"/>
      <c r="AI267" s="63"/>
      <c r="AJ267" s="62"/>
      <c r="AK267" s="83"/>
      <c r="AL267" s="63"/>
      <c r="AM267" s="331">
        <v>2</v>
      </c>
      <c r="AN267" s="331"/>
      <c r="AO267" s="331"/>
      <c r="AP267" s="331">
        <f t="shared" si="17"/>
        <v>0</v>
      </c>
      <c r="AQ267" s="332"/>
      <c r="AR267" s="333"/>
      <c r="AS267" s="332"/>
      <c r="AT267" s="332"/>
      <c r="AU267" s="333"/>
      <c r="AV267" s="373"/>
    </row>
    <row r="268" spans="1:48" s="136" customFormat="1" ht="11.25">
      <c r="A268" s="80">
        <v>2018</v>
      </c>
      <c r="B268" s="78" t="s">
        <v>204</v>
      </c>
      <c r="C268" s="84">
        <v>43404</v>
      </c>
      <c r="D268" s="85" t="s">
        <v>205</v>
      </c>
      <c r="E268" s="80" t="s">
        <v>206</v>
      </c>
      <c r="F268" s="80" t="s">
        <v>207</v>
      </c>
      <c r="G268" s="80" t="s">
        <v>208</v>
      </c>
      <c r="H268" s="80" t="s">
        <v>209</v>
      </c>
      <c r="I268" s="80" t="s">
        <v>210</v>
      </c>
      <c r="J268" s="78" t="s">
        <v>5306</v>
      </c>
      <c r="K268" s="80" t="s">
        <v>211</v>
      </c>
      <c r="L268" s="80" t="s">
        <v>211</v>
      </c>
      <c r="M268" s="80" t="s">
        <v>211</v>
      </c>
      <c r="N268" s="80" t="s">
        <v>211</v>
      </c>
      <c r="O268" s="80" t="s">
        <v>212</v>
      </c>
      <c r="P268" s="80" t="s">
        <v>213</v>
      </c>
      <c r="Q268" s="81" t="s">
        <v>214</v>
      </c>
      <c r="R268" s="80" t="s">
        <v>756</v>
      </c>
      <c r="S268" s="264" t="s">
        <v>1277</v>
      </c>
      <c r="T268" s="264" t="s">
        <v>1505</v>
      </c>
      <c r="U268" s="264" t="s">
        <v>1448</v>
      </c>
      <c r="V268" s="63">
        <v>43370</v>
      </c>
      <c r="W268" s="101">
        <v>11</v>
      </c>
      <c r="X268" s="101">
        <v>1</v>
      </c>
      <c r="Y268" s="62" t="s">
        <v>757</v>
      </c>
      <c r="Z268" s="63">
        <v>16749</v>
      </c>
      <c r="AA268" s="62">
        <f t="shared" si="18"/>
        <v>72</v>
      </c>
      <c r="AB268" s="62" t="s">
        <v>220</v>
      </c>
      <c r="AC268" s="63">
        <v>43370</v>
      </c>
      <c r="AD268" s="62"/>
      <c r="AE268" s="62">
        <v>4</v>
      </c>
      <c r="AF268" s="62">
        <v>1</v>
      </c>
      <c r="AG268" s="62">
        <v>6</v>
      </c>
      <c r="AH268" s="62"/>
      <c r="AI268" s="63"/>
      <c r="AJ268" s="62"/>
      <c r="AK268" s="83"/>
      <c r="AL268" s="63"/>
      <c r="AM268" s="331">
        <v>2</v>
      </c>
      <c r="AN268" s="331"/>
      <c r="AO268" s="331"/>
      <c r="AP268" s="331">
        <f t="shared" si="17"/>
        <v>0</v>
      </c>
      <c r="AQ268" s="332"/>
      <c r="AR268" s="333"/>
      <c r="AS268" s="332"/>
      <c r="AT268" s="332"/>
      <c r="AU268" s="333"/>
      <c r="AV268" s="373"/>
    </row>
    <row r="269" spans="1:48" s="136" customFormat="1" ht="11.25">
      <c r="A269" s="80">
        <v>2018</v>
      </c>
      <c r="B269" s="78" t="s">
        <v>204</v>
      </c>
      <c r="C269" s="84">
        <v>43404</v>
      </c>
      <c r="D269" s="85" t="s">
        <v>205</v>
      </c>
      <c r="E269" s="80" t="s">
        <v>206</v>
      </c>
      <c r="F269" s="80" t="s">
        <v>207</v>
      </c>
      <c r="G269" s="80" t="s">
        <v>208</v>
      </c>
      <c r="H269" s="80" t="s">
        <v>209</v>
      </c>
      <c r="I269" s="80" t="s">
        <v>210</v>
      </c>
      <c r="J269" s="78" t="s">
        <v>5306</v>
      </c>
      <c r="K269" s="80" t="s">
        <v>211</v>
      </c>
      <c r="L269" s="80" t="s">
        <v>211</v>
      </c>
      <c r="M269" s="80" t="s">
        <v>211</v>
      </c>
      <c r="N269" s="80" t="s">
        <v>211</v>
      </c>
      <c r="O269" s="80" t="s">
        <v>212</v>
      </c>
      <c r="P269" s="80" t="s">
        <v>213</v>
      </c>
      <c r="Q269" s="81" t="s">
        <v>214</v>
      </c>
      <c r="R269" s="80" t="s">
        <v>758</v>
      </c>
      <c r="S269" s="264" t="s">
        <v>1278</v>
      </c>
      <c r="T269" s="264" t="s">
        <v>1506</v>
      </c>
      <c r="U269" s="264" t="s">
        <v>1717</v>
      </c>
      <c r="V269" s="63">
        <v>43370</v>
      </c>
      <c r="W269" s="101">
        <v>8</v>
      </c>
      <c r="X269" s="101">
        <v>1</v>
      </c>
      <c r="Y269" s="62" t="s">
        <v>759</v>
      </c>
      <c r="Z269" s="63">
        <v>9874</v>
      </c>
      <c r="AA269" s="62">
        <f t="shared" si="18"/>
        <v>91</v>
      </c>
      <c r="AB269" s="62" t="s">
        <v>220</v>
      </c>
      <c r="AC269" s="63">
        <v>43370</v>
      </c>
      <c r="AD269" s="62"/>
      <c r="AE269" s="101">
        <v>1</v>
      </c>
      <c r="AF269" s="62">
        <v>1</v>
      </c>
      <c r="AG269" s="62">
        <v>6</v>
      </c>
      <c r="AH269" s="62"/>
      <c r="AI269" s="63"/>
      <c r="AJ269" s="62"/>
      <c r="AK269" s="83"/>
      <c r="AL269" s="63"/>
      <c r="AM269" s="331">
        <v>2</v>
      </c>
      <c r="AN269" s="331"/>
      <c r="AO269" s="331"/>
      <c r="AP269" s="331">
        <f t="shared" si="17"/>
        <v>0</v>
      </c>
      <c r="AQ269" s="332"/>
      <c r="AR269" s="333"/>
      <c r="AS269" s="332"/>
      <c r="AT269" s="332"/>
      <c r="AU269" s="334"/>
      <c r="AV269" s="372"/>
    </row>
    <row r="270" spans="1:48" s="136" customFormat="1" ht="11.25">
      <c r="A270" s="80">
        <v>2018</v>
      </c>
      <c r="B270" s="78" t="s">
        <v>204</v>
      </c>
      <c r="C270" s="84">
        <v>43404</v>
      </c>
      <c r="D270" s="85" t="s">
        <v>205</v>
      </c>
      <c r="E270" s="80" t="s">
        <v>206</v>
      </c>
      <c r="F270" s="80" t="s">
        <v>207</v>
      </c>
      <c r="G270" s="80" t="s">
        <v>208</v>
      </c>
      <c r="H270" s="80" t="s">
        <v>209</v>
      </c>
      <c r="I270" s="80" t="s">
        <v>210</v>
      </c>
      <c r="J270" s="78" t="s">
        <v>5306</v>
      </c>
      <c r="K270" s="80" t="s">
        <v>211</v>
      </c>
      <c r="L270" s="80" t="s">
        <v>211</v>
      </c>
      <c r="M270" s="80" t="s">
        <v>211</v>
      </c>
      <c r="N270" s="80" t="s">
        <v>211</v>
      </c>
      <c r="O270" s="80" t="s">
        <v>212</v>
      </c>
      <c r="P270" s="80" t="s">
        <v>213</v>
      </c>
      <c r="Q270" s="81" t="s">
        <v>214</v>
      </c>
      <c r="R270" s="80" t="s">
        <v>760</v>
      </c>
      <c r="S270" s="264" t="s">
        <v>1279</v>
      </c>
      <c r="T270" s="264" t="s">
        <v>1507</v>
      </c>
      <c r="U270" s="264" t="s">
        <v>1718</v>
      </c>
      <c r="V270" s="63">
        <v>43370</v>
      </c>
      <c r="W270" s="101">
        <v>11</v>
      </c>
      <c r="X270" s="101">
        <v>3</v>
      </c>
      <c r="Y270" s="62">
        <v>99668368</v>
      </c>
      <c r="Z270" s="63">
        <v>13711</v>
      </c>
      <c r="AA270" s="62">
        <f t="shared" si="18"/>
        <v>81</v>
      </c>
      <c r="AB270" s="62" t="s">
        <v>218</v>
      </c>
      <c r="AC270" s="63">
        <v>43370</v>
      </c>
      <c r="AD270" s="62"/>
      <c r="AE270" s="62">
        <v>4</v>
      </c>
      <c r="AF270" s="62">
        <v>1</v>
      </c>
      <c r="AG270" s="62">
        <v>6</v>
      </c>
      <c r="AH270" s="62"/>
      <c r="AI270" s="63"/>
      <c r="AJ270" s="62"/>
      <c r="AK270" s="83"/>
      <c r="AL270" s="63"/>
      <c r="AM270" s="331">
        <v>2</v>
      </c>
      <c r="AN270" s="331"/>
      <c r="AO270" s="331"/>
      <c r="AP270" s="331">
        <f t="shared" si="17"/>
        <v>0</v>
      </c>
      <c r="AQ270" s="332"/>
      <c r="AR270" s="333"/>
      <c r="AS270" s="332"/>
      <c r="AT270" s="332"/>
      <c r="AU270" s="333"/>
      <c r="AV270" s="373"/>
    </row>
    <row r="271" spans="1:48" s="136" customFormat="1" ht="11.25">
      <c r="A271" s="80">
        <v>2018</v>
      </c>
      <c r="B271" s="78" t="s">
        <v>204</v>
      </c>
      <c r="C271" s="84">
        <v>43404</v>
      </c>
      <c r="D271" s="85" t="s">
        <v>205</v>
      </c>
      <c r="E271" s="80" t="s">
        <v>206</v>
      </c>
      <c r="F271" s="80" t="s">
        <v>207</v>
      </c>
      <c r="G271" s="80" t="s">
        <v>208</v>
      </c>
      <c r="H271" s="80" t="s">
        <v>209</v>
      </c>
      <c r="I271" s="80" t="s">
        <v>210</v>
      </c>
      <c r="J271" s="78" t="s">
        <v>5306</v>
      </c>
      <c r="K271" s="80" t="s">
        <v>211</v>
      </c>
      <c r="L271" s="80" t="s">
        <v>211</v>
      </c>
      <c r="M271" s="80" t="s">
        <v>211</v>
      </c>
      <c r="N271" s="80" t="s">
        <v>211</v>
      </c>
      <c r="O271" s="80" t="s">
        <v>212</v>
      </c>
      <c r="P271" s="80" t="s">
        <v>213</v>
      </c>
      <c r="Q271" s="81" t="s">
        <v>214</v>
      </c>
      <c r="R271" s="80" t="s">
        <v>762</v>
      </c>
      <c r="S271" s="264" t="s">
        <v>1280</v>
      </c>
      <c r="T271" s="264" t="s">
        <v>1508</v>
      </c>
      <c r="U271" s="264" t="s">
        <v>1497</v>
      </c>
      <c r="V271" s="63">
        <v>43374</v>
      </c>
      <c r="W271" s="101">
        <v>11</v>
      </c>
      <c r="X271" s="101">
        <v>1</v>
      </c>
      <c r="Y271" s="87" t="s">
        <v>763</v>
      </c>
      <c r="Z271" s="63">
        <v>9034</v>
      </c>
      <c r="AA271" s="62">
        <f t="shared" si="18"/>
        <v>94</v>
      </c>
      <c r="AB271" s="62" t="s">
        <v>220</v>
      </c>
      <c r="AC271" s="63">
        <v>43374</v>
      </c>
      <c r="AD271" s="62"/>
      <c r="AE271" s="62">
        <v>4</v>
      </c>
      <c r="AF271" s="62">
        <v>1</v>
      </c>
      <c r="AG271" s="62">
        <v>5</v>
      </c>
      <c r="AH271" s="62">
        <v>1</v>
      </c>
      <c r="AI271" s="63">
        <v>43374</v>
      </c>
      <c r="AJ271" s="62"/>
      <c r="AK271" s="83" t="s">
        <v>230</v>
      </c>
      <c r="AL271" s="63">
        <v>43374</v>
      </c>
      <c r="AM271" s="331">
        <v>2</v>
      </c>
      <c r="AN271" s="331"/>
      <c r="AO271" s="331"/>
      <c r="AP271" s="331">
        <f t="shared" si="17"/>
        <v>0</v>
      </c>
      <c r="AQ271" s="332"/>
      <c r="AR271" s="333"/>
      <c r="AS271" s="332"/>
      <c r="AT271" s="332"/>
      <c r="AU271" s="333"/>
      <c r="AV271" s="373"/>
    </row>
    <row r="272" spans="1:48" s="136" customFormat="1" ht="11.25">
      <c r="A272" s="80">
        <v>2018</v>
      </c>
      <c r="B272" s="78" t="s">
        <v>204</v>
      </c>
      <c r="C272" s="84">
        <v>43404</v>
      </c>
      <c r="D272" s="85" t="s">
        <v>205</v>
      </c>
      <c r="E272" s="80" t="s">
        <v>206</v>
      </c>
      <c r="F272" s="80" t="s">
        <v>207</v>
      </c>
      <c r="G272" s="80" t="s">
        <v>208</v>
      </c>
      <c r="H272" s="80" t="s">
        <v>209</v>
      </c>
      <c r="I272" s="80" t="s">
        <v>210</v>
      </c>
      <c r="J272" s="78" t="s">
        <v>5306</v>
      </c>
      <c r="K272" s="80" t="s">
        <v>211</v>
      </c>
      <c r="L272" s="80" t="s">
        <v>211</v>
      </c>
      <c r="M272" s="80" t="s">
        <v>211</v>
      </c>
      <c r="N272" s="80" t="s">
        <v>211</v>
      </c>
      <c r="O272" s="80" t="s">
        <v>212</v>
      </c>
      <c r="P272" s="80" t="s">
        <v>213</v>
      </c>
      <c r="Q272" s="81" t="s">
        <v>214</v>
      </c>
      <c r="R272" s="80" t="s">
        <v>764</v>
      </c>
      <c r="S272" s="264" t="s">
        <v>1281</v>
      </c>
      <c r="T272" s="264" t="s">
        <v>1509</v>
      </c>
      <c r="U272" s="264" t="s">
        <v>1562</v>
      </c>
      <c r="V272" s="63">
        <v>43374</v>
      </c>
      <c r="W272" s="101">
        <v>8</v>
      </c>
      <c r="X272" s="101">
        <v>1</v>
      </c>
      <c r="Y272" s="87" t="s">
        <v>765</v>
      </c>
      <c r="Z272" s="63">
        <v>21188</v>
      </c>
      <c r="AA272" s="62">
        <f t="shared" si="18"/>
        <v>60</v>
      </c>
      <c r="AB272" s="62" t="s">
        <v>218</v>
      </c>
      <c r="AC272" s="63">
        <v>43374</v>
      </c>
      <c r="AD272" s="62"/>
      <c r="AE272" s="101">
        <v>1</v>
      </c>
      <c r="AF272" s="62">
        <v>1</v>
      </c>
      <c r="AG272" s="62">
        <v>1</v>
      </c>
      <c r="AH272" s="62">
        <v>1</v>
      </c>
      <c r="AI272" s="63">
        <v>43376</v>
      </c>
      <c r="AJ272" s="62"/>
      <c r="AK272" s="83" t="s">
        <v>222</v>
      </c>
      <c r="AL272" s="63">
        <v>43376</v>
      </c>
      <c r="AM272" s="331">
        <v>2</v>
      </c>
      <c r="AN272" s="331"/>
      <c r="AO272" s="331"/>
      <c r="AP272" s="331">
        <f t="shared" si="17"/>
        <v>0</v>
      </c>
      <c r="AQ272" s="332"/>
      <c r="AR272" s="333"/>
      <c r="AS272" s="332"/>
      <c r="AT272" s="332"/>
      <c r="AU272" s="334"/>
      <c r="AV272" s="372"/>
    </row>
    <row r="273" spans="1:48" s="136" customFormat="1" ht="11.25">
      <c r="A273" s="80">
        <v>2018</v>
      </c>
      <c r="B273" s="78" t="s">
        <v>204</v>
      </c>
      <c r="C273" s="84">
        <v>43404</v>
      </c>
      <c r="D273" s="85" t="s">
        <v>205</v>
      </c>
      <c r="E273" s="80" t="s">
        <v>206</v>
      </c>
      <c r="F273" s="80" t="s">
        <v>207</v>
      </c>
      <c r="G273" s="80" t="s">
        <v>208</v>
      </c>
      <c r="H273" s="80" t="s">
        <v>209</v>
      </c>
      <c r="I273" s="80" t="s">
        <v>210</v>
      </c>
      <c r="J273" s="78" t="s">
        <v>5306</v>
      </c>
      <c r="K273" s="80" t="s">
        <v>211</v>
      </c>
      <c r="L273" s="80" t="s">
        <v>211</v>
      </c>
      <c r="M273" s="80" t="s">
        <v>211</v>
      </c>
      <c r="N273" s="80" t="s">
        <v>211</v>
      </c>
      <c r="O273" s="80" t="s">
        <v>212</v>
      </c>
      <c r="P273" s="80" t="s">
        <v>213</v>
      </c>
      <c r="Q273" s="81" t="s">
        <v>214</v>
      </c>
      <c r="R273" s="80" t="s">
        <v>766</v>
      </c>
      <c r="S273" s="264" t="s">
        <v>1282</v>
      </c>
      <c r="T273" s="264" t="s">
        <v>1428</v>
      </c>
      <c r="U273" s="264" t="s">
        <v>1719</v>
      </c>
      <c r="V273" s="63">
        <v>43392</v>
      </c>
      <c r="W273" s="101">
        <v>11</v>
      </c>
      <c r="X273" s="101">
        <v>1</v>
      </c>
      <c r="Y273" s="87" t="s">
        <v>767</v>
      </c>
      <c r="Z273" s="63">
        <v>43392</v>
      </c>
      <c r="AA273" s="62">
        <f t="shared" si="18"/>
        <v>0</v>
      </c>
      <c r="AB273" s="62" t="s">
        <v>220</v>
      </c>
      <c r="AC273" s="63">
        <v>43392</v>
      </c>
      <c r="AD273" s="62"/>
      <c r="AE273" s="101">
        <v>1</v>
      </c>
      <c r="AF273" s="62">
        <v>1</v>
      </c>
      <c r="AG273" s="62">
        <v>1</v>
      </c>
      <c r="AH273" s="62">
        <v>1</v>
      </c>
      <c r="AI273" s="63">
        <v>43396</v>
      </c>
      <c r="AJ273" s="62"/>
      <c r="AK273" s="83" t="s">
        <v>768</v>
      </c>
      <c r="AL273" s="63">
        <v>43396</v>
      </c>
      <c r="AM273" s="331">
        <v>2</v>
      </c>
      <c r="AN273" s="331"/>
      <c r="AO273" s="331"/>
      <c r="AP273" s="331">
        <f t="shared" si="17"/>
        <v>0</v>
      </c>
      <c r="AQ273" s="332"/>
      <c r="AR273" s="333"/>
      <c r="AS273" s="332"/>
      <c r="AT273" s="332"/>
      <c r="AU273" s="333"/>
      <c r="AV273" s="373"/>
    </row>
    <row r="274" spans="1:48" s="136" customFormat="1" ht="11.25">
      <c r="A274" s="80">
        <v>2018</v>
      </c>
      <c r="B274" s="78" t="s">
        <v>204</v>
      </c>
      <c r="C274" s="84">
        <v>43404</v>
      </c>
      <c r="D274" s="85" t="s">
        <v>205</v>
      </c>
      <c r="E274" s="80" t="s">
        <v>206</v>
      </c>
      <c r="F274" s="80" t="s">
        <v>207</v>
      </c>
      <c r="G274" s="80" t="s">
        <v>208</v>
      </c>
      <c r="H274" s="80" t="s">
        <v>209</v>
      </c>
      <c r="I274" s="80" t="s">
        <v>210</v>
      </c>
      <c r="J274" s="78" t="s">
        <v>5306</v>
      </c>
      <c r="K274" s="80" t="s">
        <v>211</v>
      </c>
      <c r="L274" s="80" t="s">
        <v>211</v>
      </c>
      <c r="M274" s="80" t="s">
        <v>211</v>
      </c>
      <c r="N274" s="80" t="s">
        <v>211</v>
      </c>
      <c r="O274" s="80" t="s">
        <v>212</v>
      </c>
      <c r="P274" s="80" t="s">
        <v>213</v>
      </c>
      <c r="Q274" s="81" t="s">
        <v>214</v>
      </c>
      <c r="R274" s="80" t="s">
        <v>769</v>
      </c>
      <c r="S274" s="264" t="s">
        <v>1283</v>
      </c>
      <c r="T274" s="264" t="s">
        <v>1510</v>
      </c>
      <c r="U274" s="264" t="s">
        <v>1720</v>
      </c>
      <c r="V274" s="63">
        <v>43392</v>
      </c>
      <c r="W274" s="101">
        <v>8</v>
      </c>
      <c r="X274" s="101">
        <v>1</v>
      </c>
      <c r="Y274" s="87" t="s">
        <v>770</v>
      </c>
      <c r="Z274" s="63">
        <v>10330</v>
      </c>
      <c r="AA274" s="62">
        <f t="shared" si="18"/>
        <v>90</v>
      </c>
      <c r="AB274" s="62" t="s">
        <v>220</v>
      </c>
      <c r="AC274" s="63">
        <v>43392</v>
      </c>
      <c r="AD274" s="62"/>
      <c r="AE274" s="62">
        <v>4</v>
      </c>
      <c r="AF274" s="62">
        <v>1</v>
      </c>
      <c r="AG274" s="62">
        <v>5</v>
      </c>
      <c r="AH274" s="62">
        <v>2</v>
      </c>
      <c r="AI274" s="63">
        <v>43396</v>
      </c>
      <c r="AJ274" s="62"/>
      <c r="AK274" s="83" t="s">
        <v>771</v>
      </c>
      <c r="AL274" s="63">
        <v>43396</v>
      </c>
      <c r="AM274" s="331">
        <v>2</v>
      </c>
      <c r="AN274" s="331"/>
      <c r="AO274" s="331"/>
      <c r="AP274" s="331">
        <f t="shared" si="17"/>
        <v>0</v>
      </c>
      <c r="AQ274" s="332"/>
      <c r="AR274" s="333"/>
      <c r="AS274" s="332"/>
      <c r="AT274" s="332"/>
      <c r="AU274" s="334"/>
      <c r="AV274" s="372"/>
    </row>
    <row r="275" spans="1:48" s="136" customFormat="1" ht="11.25">
      <c r="A275" s="80">
        <v>2018</v>
      </c>
      <c r="B275" s="78" t="s">
        <v>204</v>
      </c>
      <c r="C275" s="84">
        <v>43404</v>
      </c>
      <c r="D275" s="85" t="s">
        <v>205</v>
      </c>
      <c r="E275" s="80" t="s">
        <v>206</v>
      </c>
      <c r="F275" s="80" t="s">
        <v>207</v>
      </c>
      <c r="G275" s="80" t="s">
        <v>208</v>
      </c>
      <c r="H275" s="80" t="s">
        <v>209</v>
      </c>
      <c r="I275" s="80" t="s">
        <v>210</v>
      </c>
      <c r="J275" s="78" t="s">
        <v>5306</v>
      </c>
      <c r="K275" s="80" t="s">
        <v>211</v>
      </c>
      <c r="L275" s="80" t="s">
        <v>211</v>
      </c>
      <c r="M275" s="80" t="s">
        <v>211</v>
      </c>
      <c r="N275" s="80" t="s">
        <v>211</v>
      </c>
      <c r="O275" s="80" t="s">
        <v>212</v>
      </c>
      <c r="P275" s="80" t="s">
        <v>213</v>
      </c>
      <c r="Q275" s="81" t="s">
        <v>214</v>
      </c>
      <c r="R275" s="80" t="s">
        <v>772</v>
      </c>
      <c r="S275" s="264" t="s">
        <v>1284</v>
      </c>
      <c r="T275" s="264" t="s">
        <v>1511</v>
      </c>
      <c r="U275" s="264" t="s">
        <v>893</v>
      </c>
      <c r="V275" s="63">
        <v>43374</v>
      </c>
      <c r="W275" s="101">
        <v>8</v>
      </c>
      <c r="X275" s="101">
        <v>1</v>
      </c>
      <c r="Y275" s="87" t="s">
        <v>773</v>
      </c>
      <c r="Z275" s="63">
        <v>14154</v>
      </c>
      <c r="AA275" s="62">
        <f t="shared" si="18"/>
        <v>80</v>
      </c>
      <c r="AB275" s="62" t="s">
        <v>218</v>
      </c>
      <c r="AC275" s="63">
        <v>43374</v>
      </c>
      <c r="AD275" s="62"/>
      <c r="AE275" s="101">
        <v>1</v>
      </c>
      <c r="AF275" s="62">
        <v>1</v>
      </c>
      <c r="AG275" s="62">
        <v>5</v>
      </c>
      <c r="AH275" s="62">
        <v>1</v>
      </c>
      <c r="AI275" s="63">
        <v>43397</v>
      </c>
      <c r="AJ275" s="62"/>
      <c r="AK275" s="83" t="s">
        <v>774</v>
      </c>
      <c r="AL275" s="63">
        <f>+AI275</f>
        <v>43397</v>
      </c>
      <c r="AM275" s="331">
        <v>2</v>
      </c>
      <c r="AN275" s="331"/>
      <c r="AO275" s="331"/>
      <c r="AP275" s="331">
        <f t="shared" si="17"/>
        <v>0</v>
      </c>
      <c r="AQ275" s="332"/>
      <c r="AR275" s="333"/>
      <c r="AS275" s="332"/>
      <c r="AT275" s="332"/>
      <c r="AU275" s="334"/>
      <c r="AV275" s="372"/>
    </row>
    <row r="276" spans="1:48" s="136" customFormat="1" ht="11.25">
      <c r="A276" s="80">
        <v>2018</v>
      </c>
      <c r="B276" s="78" t="s">
        <v>204</v>
      </c>
      <c r="C276" s="84">
        <v>43404</v>
      </c>
      <c r="D276" s="85" t="s">
        <v>205</v>
      </c>
      <c r="E276" s="80" t="s">
        <v>206</v>
      </c>
      <c r="F276" s="80" t="s">
        <v>207</v>
      </c>
      <c r="G276" s="80" t="s">
        <v>208</v>
      </c>
      <c r="H276" s="80" t="s">
        <v>209</v>
      </c>
      <c r="I276" s="80" t="s">
        <v>210</v>
      </c>
      <c r="J276" s="78" t="s">
        <v>5306</v>
      </c>
      <c r="K276" s="80" t="s">
        <v>211</v>
      </c>
      <c r="L276" s="80" t="s">
        <v>211</v>
      </c>
      <c r="M276" s="80" t="s">
        <v>211</v>
      </c>
      <c r="N276" s="80" t="s">
        <v>211</v>
      </c>
      <c r="O276" s="80" t="s">
        <v>212</v>
      </c>
      <c r="P276" s="80" t="s">
        <v>213</v>
      </c>
      <c r="Q276" s="81" t="s">
        <v>214</v>
      </c>
      <c r="R276" s="80" t="s">
        <v>775</v>
      </c>
      <c r="S276" s="264" t="s">
        <v>1285</v>
      </c>
      <c r="T276" s="264" t="s">
        <v>1512</v>
      </c>
      <c r="U276" s="264" t="s">
        <v>1721</v>
      </c>
      <c r="V276" s="63">
        <v>43383</v>
      </c>
      <c r="W276" s="101">
        <v>11</v>
      </c>
      <c r="X276" s="101">
        <v>1</v>
      </c>
      <c r="Y276" s="87" t="s">
        <v>776</v>
      </c>
      <c r="Z276" s="63">
        <v>14501</v>
      </c>
      <c r="AA276" s="62">
        <f t="shared" si="18"/>
        <v>79</v>
      </c>
      <c r="AB276" s="62" t="s">
        <v>220</v>
      </c>
      <c r="AC276" s="63">
        <f>+V276</f>
        <v>43383</v>
      </c>
      <c r="AD276" s="62"/>
      <c r="AE276" s="101">
        <v>1</v>
      </c>
      <c r="AF276" s="62">
        <v>1</v>
      </c>
      <c r="AG276" s="62">
        <v>5</v>
      </c>
      <c r="AH276" s="62">
        <v>1</v>
      </c>
      <c r="AI276" s="63">
        <v>43397</v>
      </c>
      <c r="AJ276" s="62"/>
      <c r="AK276" s="83" t="s">
        <v>777</v>
      </c>
      <c r="AL276" s="63">
        <v>43398</v>
      </c>
      <c r="AM276" s="331">
        <v>2</v>
      </c>
      <c r="AN276" s="331"/>
      <c r="AO276" s="331"/>
      <c r="AP276" s="331">
        <f t="shared" si="17"/>
        <v>0</v>
      </c>
      <c r="AQ276" s="332"/>
      <c r="AR276" s="333"/>
      <c r="AS276" s="332"/>
      <c r="AT276" s="332"/>
      <c r="AU276" s="333"/>
      <c r="AV276" s="373"/>
    </row>
    <row r="277" spans="1:48" s="136" customFormat="1" ht="11.25">
      <c r="A277" s="80">
        <v>2018</v>
      </c>
      <c r="B277" s="78" t="s">
        <v>204</v>
      </c>
      <c r="C277" s="84">
        <v>43404</v>
      </c>
      <c r="D277" s="85" t="s">
        <v>205</v>
      </c>
      <c r="E277" s="80" t="s">
        <v>206</v>
      </c>
      <c r="F277" s="80" t="s">
        <v>207</v>
      </c>
      <c r="G277" s="80" t="s">
        <v>208</v>
      </c>
      <c r="H277" s="80" t="s">
        <v>209</v>
      </c>
      <c r="I277" s="80" t="s">
        <v>210</v>
      </c>
      <c r="J277" s="78" t="s">
        <v>5306</v>
      </c>
      <c r="K277" s="80" t="s">
        <v>211</v>
      </c>
      <c r="L277" s="80" t="s">
        <v>211</v>
      </c>
      <c r="M277" s="80" t="s">
        <v>211</v>
      </c>
      <c r="N277" s="80" t="s">
        <v>211</v>
      </c>
      <c r="O277" s="80" t="s">
        <v>212</v>
      </c>
      <c r="P277" s="80" t="s">
        <v>213</v>
      </c>
      <c r="Q277" s="81" t="s">
        <v>214</v>
      </c>
      <c r="R277" s="80" t="s">
        <v>778</v>
      </c>
      <c r="S277" s="264" t="s">
        <v>1286</v>
      </c>
      <c r="T277" s="264" t="s">
        <v>1513</v>
      </c>
      <c r="U277" s="264" t="s">
        <v>1472</v>
      </c>
      <c r="V277" s="63">
        <v>43384</v>
      </c>
      <c r="W277" s="101">
        <v>11</v>
      </c>
      <c r="X277" s="101">
        <v>1</v>
      </c>
      <c r="Y277" s="87" t="s">
        <v>779</v>
      </c>
      <c r="Z277" s="63">
        <v>19633</v>
      </c>
      <c r="AA277" s="62">
        <f t="shared" si="18"/>
        <v>65</v>
      </c>
      <c r="AB277" s="62" t="s">
        <v>220</v>
      </c>
      <c r="AC277" s="63">
        <v>43384</v>
      </c>
      <c r="AD277" s="62"/>
      <c r="AE277" s="62">
        <v>4</v>
      </c>
      <c r="AF277" s="62">
        <v>1</v>
      </c>
      <c r="AG277" s="62">
        <v>5</v>
      </c>
      <c r="AH277" s="62">
        <v>1</v>
      </c>
      <c r="AI277" s="63">
        <v>43399</v>
      </c>
      <c r="AJ277" s="62"/>
      <c r="AK277" s="83" t="s">
        <v>780</v>
      </c>
      <c r="AL277" s="63">
        <v>43399</v>
      </c>
      <c r="AM277" s="331">
        <v>2</v>
      </c>
      <c r="AN277" s="331"/>
      <c r="AO277" s="331"/>
      <c r="AP277" s="331">
        <f t="shared" si="17"/>
        <v>0</v>
      </c>
      <c r="AQ277" s="332"/>
      <c r="AR277" s="333"/>
      <c r="AS277" s="332"/>
      <c r="AT277" s="332"/>
      <c r="AU277" s="333"/>
      <c r="AV277" s="373"/>
    </row>
    <row r="278" spans="1:48" s="136" customFormat="1" ht="11.25">
      <c r="A278" s="80">
        <v>2018</v>
      </c>
      <c r="B278" s="78" t="s">
        <v>204</v>
      </c>
      <c r="C278" s="84">
        <v>43404</v>
      </c>
      <c r="D278" s="85" t="s">
        <v>205</v>
      </c>
      <c r="E278" s="80" t="s">
        <v>206</v>
      </c>
      <c r="F278" s="80" t="s">
        <v>207</v>
      </c>
      <c r="G278" s="80" t="s">
        <v>208</v>
      </c>
      <c r="H278" s="80" t="s">
        <v>209</v>
      </c>
      <c r="I278" s="80" t="s">
        <v>210</v>
      </c>
      <c r="J278" s="78" t="s">
        <v>5306</v>
      </c>
      <c r="K278" s="80" t="s">
        <v>211</v>
      </c>
      <c r="L278" s="80" t="s">
        <v>211</v>
      </c>
      <c r="M278" s="80" t="s">
        <v>211</v>
      </c>
      <c r="N278" s="80" t="s">
        <v>211</v>
      </c>
      <c r="O278" s="80" t="s">
        <v>212</v>
      </c>
      <c r="P278" s="80" t="s">
        <v>213</v>
      </c>
      <c r="Q278" s="81" t="s">
        <v>214</v>
      </c>
      <c r="R278" s="80" t="s">
        <v>781</v>
      </c>
      <c r="S278" s="264" t="s">
        <v>1229</v>
      </c>
      <c r="T278" s="264" t="s">
        <v>1514</v>
      </c>
      <c r="U278" s="264" t="s">
        <v>1722</v>
      </c>
      <c r="V278" s="63">
        <v>43389</v>
      </c>
      <c r="W278" s="101">
        <v>9</v>
      </c>
      <c r="X278" s="101">
        <v>1</v>
      </c>
      <c r="Y278" s="87" t="s">
        <v>782</v>
      </c>
      <c r="Z278" s="63">
        <v>17856</v>
      </c>
      <c r="AA278" s="62">
        <f t="shared" si="18"/>
        <v>69</v>
      </c>
      <c r="AB278" s="62" t="s">
        <v>218</v>
      </c>
      <c r="AC278" s="63">
        <v>43389</v>
      </c>
      <c r="AD278" s="62"/>
      <c r="AE278" s="62">
        <v>4</v>
      </c>
      <c r="AF278" s="62">
        <v>1</v>
      </c>
      <c r="AG278" s="62">
        <v>5</v>
      </c>
      <c r="AH278" s="62">
        <v>1</v>
      </c>
      <c r="AI278" s="63">
        <v>43399</v>
      </c>
      <c r="AJ278" s="62"/>
      <c r="AK278" s="83" t="s">
        <v>783</v>
      </c>
      <c r="AL278" s="63">
        <v>43399</v>
      </c>
      <c r="AM278" s="331">
        <v>2</v>
      </c>
      <c r="AN278" s="331">
        <v>1</v>
      </c>
      <c r="AO278" s="331"/>
      <c r="AP278" s="331">
        <f t="shared" si="17"/>
        <v>1</v>
      </c>
      <c r="AQ278" s="332"/>
      <c r="AR278" s="335">
        <v>43399</v>
      </c>
      <c r="AS278" s="332"/>
      <c r="AT278" s="332"/>
      <c r="AU278" s="336">
        <f>+AR278</f>
        <v>43399</v>
      </c>
      <c r="AV278" s="375"/>
    </row>
    <row r="279" spans="1:48" s="136" customFormat="1" ht="11.25">
      <c r="A279" s="80">
        <v>2018</v>
      </c>
      <c r="B279" s="78" t="s">
        <v>204</v>
      </c>
      <c r="C279" s="84">
        <v>43404</v>
      </c>
      <c r="D279" s="85" t="s">
        <v>205</v>
      </c>
      <c r="E279" s="80" t="s">
        <v>206</v>
      </c>
      <c r="F279" s="80" t="s">
        <v>207</v>
      </c>
      <c r="G279" s="80" t="s">
        <v>208</v>
      </c>
      <c r="H279" s="80" t="s">
        <v>209</v>
      </c>
      <c r="I279" s="80" t="s">
        <v>210</v>
      </c>
      <c r="J279" s="78" t="s">
        <v>5306</v>
      </c>
      <c r="K279" s="80" t="s">
        <v>211</v>
      </c>
      <c r="L279" s="80" t="s">
        <v>211</v>
      </c>
      <c r="M279" s="80" t="s">
        <v>211</v>
      </c>
      <c r="N279" s="80" t="s">
        <v>211</v>
      </c>
      <c r="O279" s="80" t="s">
        <v>212</v>
      </c>
      <c r="P279" s="80" t="s">
        <v>213</v>
      </c>
      <c r="Q279" s="81" t="s">
        <v>214</v>
      </c>
      <c r="R279" s="80" t="s">
        <v>784</v>
      </c>
      <c r="S279" s="264" t="s">
        <v>1287</v>
      </c>
      <c r="T279" s="264" t="s">
        <v>1515</v>
      </c>
      <c r="U279" s="264" t="s">
        <v>1723</v>
      </c>
      <c r="V279" s="63">
        <v>43382</v>
      </c>
      <c r="W279" s="101">
        <v>11</v>
      </c>
      <c r="X279" s="101">
        <v>1</v>
      </c>
      <c r="Y279" s="87" t="s">
        <v>785</v>
      </c>
      <c r="Z279" s="63">
        <v>18779</v>
      </c>
      <c r="AA279" s="62">
        <f t="shared" si="18"/>
        <v>67</v>
      </c>
      <c r="AB279" s="62" t="s">
        <v>218</v>
      </c>
      <c r="AC279" s="63">
        <v>43382</v>
      </c>
      <c r="AD279" s="62"/>
      <c r="AE279" s="62">
        <v>4</v>
      </c>
      <c r="AF279" s="62">
        <v>1</v>
      </c>
      <c r="AG279" s="62">
        <v>5</v>
      </c>
      <c r="AH279" s="62">
        <v>1</v>
      </c>
      <c r="AI279" s="63">
        <v>43403</v>
      </c>
      <c r="AJ279" s="62"/>
      <c r="AK279" s="83" t="s">
        <v>786</v>
      </c>
      <c r="AL279" s="63">
        <v>43403</v>
      </c>
      <c r="AM279" s="331">
        <v>2</v>
      </c>
      <c r="AN279" s="331"/>
      <c r="AO279" s="331"/>
      <c r="AP279" s="331">
        <f t="shared" si="17"/>
        <v>0</v>
      </c>
      <c r="AQ279" s="332"/>
      <c r="AR279" s="333"/>
      <c r="AS279" s="332"/>
      <c r="AT279" s="332"/>
      <c r="AU279" s="333"/>
      <c r="AV279" s="373"/>
    </row>
    <row r="280" spans="1:48" s="136" customFormat="1" ht="11.25">
      <c r="A280" s="80">
        <v>2018</v>
      </c>
      <c r="B280" s="78" t="s">
        <v>204</v>
      </c>
      <c r="C280" s="84">
        <v>43404</v>
      </c>
      <c r="D280" s="85" t="s">
        <v>205</v>
      </c>
      <c r="E280" s="80" t="s">
        <v>206</v>
      </c>
      <c r="F280" s="80" t="s">
        <v>207</v>
      </c>
      <c r="G280" s="80" t="s">
        <v>208</v>
      </c>
      <c r="H280" s="80" t="s">
        <v>209</v>
      </c>
      <c r="I280" s="80" t="s">
        <v>210</v>
      </c>
      <c r="J280" s="78" t="s">
        <v>5306</v>
      </c>
      <c r="K280" s="80" t="s">
        <v>211</v>
      </c>
      <c r="L280" s="80" t="s">
        <v>211</v>
      </c>
      <c r="M280" s="80" t="s">
        <v>211</v>
      </c>
      <c r="N280" s="80" t="s">
        <v>211</v>
      </c>
      <c r="O280" s="80" t="s">
        <v>212</v>
      </c>
      <c r="P280" s="80" t="s">
        <v>213</v>
      </c>
      <c r="Q280" s="81" t="s">
        <v>214</v>
      </c>
      <c r="R280" s="80" t="s">
        <v>787</v>
      </c>
      <c r="S280" s="264" t="s">
        <v>1288</v>
      </c>
      <c r="T280" s="264" t="s">
        <v>1516</v>
      </c>
      <c r="U280" s="264" t="s">
        <v>1516</v>
      </c>
      <c r="V280" s="63">
        <v>43389</v>
      </c>
      <c r="W280" s="101">
        <v>11</v>
      </c>
      <c r="X280" s="101">
        <v>1</v>
      </c>
      <c r="Y280" s="87" t="s">
        <v>788</v>
      </c>
      <c r="Z280" s="63">
        <v>20227</v>
      </c>
      <c r="AA280" s="62">
        <f t="shared" si="18"/>
        <v>63</v>
      </c>
      <c r="AB280" s="62" t="s">
        <v>218</v>
      </c>
      <c r="AC280" s="63">
        <v>43389</v>
      </c>
      <c r="AD280" s="62"/>
      <c r="AE280" s="62">
        <v>4</v>
      </c>
      <c r="AF280" s="62">
        <v>1</v>
      </c>
      <c r="AG280" s="62">
        <v>5</v>
      </c>
      <c r="AH280" s="62">
        <v>2</v>
      </c>
      <c r="AI280" s="63">
        <v>43403</v>
      </c>
      <c r="AJ280" s="62"/>
      <c r="AK280" s="83" t="s">
        <v>789</v>
      </c>
      <c r="AL280" s="63">
        <f>+AI280</f>
        <v>43403</v>
      </c>
      <c r="AM280" s="331">
        <v>2</v>
      </c>
      <c r="AN280" s="331">
        <v>1</v>
      </c>
      <c r="AO280" s="331"/>
      <c r="AP280" s="331">
        <f t="shared" si="17"/>
        <v>1</v>
      </c>
      <c r="AQ280" s="332"/>
      <c r="AR280" s="335">
        <v>43395</v>
      </c>
      <c r="AS280" s="332"/>
      <c r="AT280" s="332"/>
      <c r="AU280" s="336">
        <f>+AR280</f>
        <v>43395</v>
      </c>
      <c r="AV280" s="375"/>
    </row>
    <row r="281" spans="1:48" s="136" customFormat="1" ht="11.25">
      <c r="A281" s="80">
        <v>2018</v>
      </c>
      <c r="B281" s="78" t="s">
        <v>204</v>
      </c>
      <c r="C281" s="84">
        <v>43404</v>
      </c>
      <c r="D281" s="85" t="s">
        <v>205</v>
      </c>
      <c r="E281" s="80" t="s">
        <v>206</v>
      </c>
      <c r="F281" s="80" t="s">
        <v>207</v>
      </c>
      <c r="G281" s="80" t="s">
        <v>208</v>
      </c>
      <c r="H281" s="80" t="s">
        <v>209</v>
      </c>
      <c r="I281" s="80" t="s">
        <v>210</v>
      </c>
      <c r="J281" s="78" t="s">
        <v>5306</v>
      </c>
      <c r="K281" s="80" t="s">
        <v>211</v>
      </c>
      <c r="L281" s="80" t="s">
        <v>211</v>
      </c>
      <c r="M281" s="80" t="s">
        <v>211</v>
      </c>
      <c r="N281" s="80" t="s">
        <v>211</v>
      </c>
      <c r="O281" s="80" t="s">
        <v>212</v>
      </c>
      <c r="P281" s="80" t="s">
        <v>213</v>
      </c>
      <c r="Q281" s="81" t="s">
        <v>214</v>
      </c>
      <c r="R281" s="80" t="s">
        <v>790</v>
      </c>
      <c r="S281" s="264" t="s">
        <v>1289</v>
      </c>
      <c r="T281" s="264" t="s">
        <v>1517</v>
      </c>
      <c r="U281" s="264" t="s">
        <v>1724</v>
      </c>
      <c r="V281" s="63">
        <v>43403</v>
      </c>
      <c r="W281" s="101">
        <v>11</v>
      </c>
      <c r="X281" s="101">
        <v>1</v>
      </c>
      <c r="Y281" s="87" t="s">
        <v>791</v>
      </c>
      <c r="Z281" s="63">
        <v>16051</v>
      </c>
      <c r="AA281" s="62">
        <f t="shared" si="18"/>
        <v>74</v>
      </c>
      <c r="AB281" s="62" t="s">
        <v>218</v>
      </c>
      <c r="AC281" s="63">
        <v>43403</v>
      </c>
      <c r="AD281" s="62"/>
      <c r="AE281" s="101">
        <v>1</v>
      </c>
      <c r="AF281" s="62">
        <v>1</v>
      </c>
      <c r="AG281" s="62">
        <v>1</v>
      </c>
      <c r="AH281" s="62">
        <v>1</v>
      </c>
      <c r="AI281" s="63">
        <v>43404</v>
      </c>
      <c r="AJ281" s="62"/>
      <c r="AK281" s="83" t="s">
        <v>222</v>
      </c>
      <c r="AL281" s="63">
        <v>43404</v>
      </c>
      <c r="AM281" s="331">
        <v>2</v>
      </c>
      <c r="AN281" s="331"/>
      <c r="AO281" s="331"/>
      <c r="AP281" s="331">
        <f t="shared" si="17"/>
        <v>0</v>
      </c>
      <c r="AQ281" s="332"/>
      <c r="AR281" s="333"/>
      <c r="AS281" s="332"/>
      <c r="AT281" s="332"/>
      <c r="AU281" s="333"/>
      <c r="AV281" s="373"/>
    </row>
    <row r="282" spans="1:48" s="136" customFormat="1" ht="11.25">
      <c r="A282" s="80">
        <v>2018</v>
      </c>
      <c r="B282" s="78" t="s">
        <v>204</v>
      </c>
      <c r="C282" s="84">
        <v>43404</v>
      </c>
      <c r="D282" s="85" t="s">
        <v>205</v>
      </c>
      <c r="E282" s="80" t="s">
        <v>206</v>
      </c>
      <c r="F282" s="80" t="s">
        <v>207</v>
      </c>
      <c r="G282" s="80" t="s">
        <v>208</v>
      </c>
      <c r="H282" s="80" t="s">
        <v>209</v>
      </c>
      <c r="I282" s="80" t="s">
        <v>210</v>
      </c>
      <c r="J282" s="78" t="s">
        <v>5306</v>
      </c>
      <c r="K282" s="80" t="s">
        <v>211</v>
      </c>
      <c r="L282" s="80" t="s">
        <v>211</v>
      </c>
      <c r="M282" s="80" t="s">
        <v>211</v>
      </c>
      <c r="N282" s="80" t="s">
        <v>211</v>
      </c>
      <c r="O282" s="80" t="s">
        <v>212</v>
      </c>
      <c r="P282" s="80" t="s">
        <v>213</v>
      </c>
      <c r="Q282" s="81" t="s">
        <v>214</v>
      </c>
      <c r="R282" s="80" t="s">
        <v>792</v>
      </c>
      <c r="S282" s="264" t="s">
        <v>1277</v>
      </c>
      <c r="T282" s="264" t="s">
        <v>1518</v>
      </c>
      <c r="U282" s="264" t="s">
        <v>1571</v>
      </c>
      <c r="V282" s="63">
        <v>43389</v>
      </c>
      <c r="W282" s="101">
        <v>9</v>
      </c>
      <c r="X282" s="101">
        <v>1</v>
      </c>
      <c r="Y282" s="87" t="s">
        <v>793</v>
      </c>
      <c r="Z282" s="63">
        <v>20118</v>
      </c>
      <c r="AA282" s="62">
        <f t="shared" si="18"/>
        <v>63</v>
      </c>
      <c r="AB282" s="62" t="s">
        <v>220</v>
      </c>
      <c r="AC282" s="63">
        <v>43389</v>
      </c>
      <c r="AD282" s="62"/>
      <c r="AE282" s="62">
        <v>4</v>
      </c>
      <c r="AF282" s="62">
        <v>1</v>
      </c>
      <c r="AG282" s="62">
        <v>5</v>
      </c>
      <c r="AH282" s="62">
        <v>1</v>
      </c>
      <c r="AI282" s="63">
        <v>372117</v>
      </c>
      <c r="AJ282" s="62"/>
      <c r="AK282" s="83" t="s">
        <v>783</v>
      </c>
      <c r="AL282" s="63">
        <v>372117</v>
      </c>
      <c r="AM282" s="331">
        <v>2</v>
      </c>
      <c r="AN282" s="331">
        <v>1</v>
      </c>
      <c r="AO282" s="331"/>
      <c r="AP282" s="331">
        <f t="shared" si="17"/>
        <v>1</v>
      </c>
      <c r="AQ282" s="332"/>
      <c r="AR282" s="335">
        <v>43399</v>
      </c>
      <c r="AS282" s="332"/>
      <c r="AT282" s="332"/>
      <c r="AU282" s="336">
        <f>+AR282</f>
        <v>43399</v>
      </c>
      <c r="AV282" s="375"/>
    </row>
    <row r="283" spans="1:48" s="136" customFormat="1" ht="11.25">
      <c r="A283" s="80">
        <v>2018</v>
      </c>
      <c r="B283" s="78" t="s">
        <v>204</v>
      </c>
      <c r="C283" s="84">
        <v>43404</v>
      </c>
      <c r="D283" s="85" t="s">
        <v>205</v>
      </c>
      <c r="E283" s="80" t="s">
        <v>206</v>
      </c>
      <c r="F283" s="80" t="s">
        <v>207</v>
      </c>
      <c r="G283" s="80" t="s">
        <v>208</v>
      </c>
      <c r="H283" s="80" t="s">
        <v>209</v>
      </c>
      <c r="I283" s="80" t="s">
        <v>210</v>
      </c>
      <c r="J283" s="78" t="s">
        <v>5306</v>
      </c>
      <c r="K283" s="80" t="s">
        <v>211</v>
      </c>
      <c r="L283" s="80" t="s">
        <v>211</v>
      </c>
      <c r="M283" s="80" t="s">
        <v>211</v>
      </c>
      <c r="N283" s="80" t="s">
        <v>211</v>
      </c>
      <c r="O283" s="80" t="s">
        <v>212</v>
      </c>
      <c r="P283" s="80" t="s">
        <v>213</v>
      </c>
      <c r="Q283" s="81" t="s">
        <v>214</v>
      </c>
      <c r="R283" s="80" t="s">
        <v>794</v>
      </c>
      <c r="S283" s="264" t="s">
        <v>1290</v>
      </c>
      <c r="T283" s="264" t="s">
        <v>1519</v>
      </c>
      <c r="U283" s="264" t="s">
        <v>1725</v>
      </c>
      <c r="V283" s="63">
        <v>43374</v>
      </c>
      <c r="W283" s="101">
        <v>8</v>
      </c>
      <c r="X283" s="101">
        <v>1</v>
      </c>
      <c r="Y283" s="87" t="s">
        <v>795</v>
      </c>
      <c r="Z283" s="63">
        <v>20450</v>
      </c>
      <c r="AA283" s="62">
        <f t="shared" si="18"/>
        <v>62</v>
      </c>
      <c r="AB283" s="62" t="s">
        <v>220</v>
      </c>
      <c r="AC283" s="63">
        <v>43374</v>
      </c>
      <c r="AD283" s="62"/>
      <c r="AE283" s="62">
        <v>4</v>
      </c>
      <c r="AF283" s="62">
        <v>1</v>
      </c>
      <c r="AG283" s="62">
        <v>6</v>
      </c>
      <c r="AH283" s="62"/>
      <c r="AI283" s="63"/>
      <c r="AJ283" s="62"/>
      <c r="AK283" s="83"/>
      <c r="AL283" s="63"/>
      <c r="AM283" s="331">
        <v>2</v>
      </c>
      <c r="AN283" s="331"/>
      <c r="AO283" s="331"/>
      <c r="AP283" s="331">
        <f t="shared" si="17"/>
        <v>0</v>
      </c>
      <c r="AQ283" s="332"/>
      <c r="AR283" s="333"/>
      <c r="AS283" s="332"/>
      <c r="AT283" s="332"/>
      <c r="AU283" s="334"/>
      <c r="AV283" s="372"/>
    </row>
    <row r="284" spans="1:48" s="136" customFormat="1" ht="11.25">
      <c r="A284" s="80">
        <v>2018</v>
      </c>
      <c r="B284" s="78" t="s">
        <v>204</v>
      </c>
      <c r="C284" s="84">
        <v>43404</v>
      </c>
      <c r="D284" s="85" t="s">
        <v>205</v>
      </c>
      <c r="E284" s="80" t="s">
        <v>206</v>
      </c>
      <c r="F284" s="80" t="s">
        <v>207</v>
      </c>
      <c r="G284" s="80" t="s">
        <v>208</v>
      </c>
      <c r="H284" s="80" t="s">
        <v>209</v>
      </c>
      <c r="I284" s="80" t="s">
        <v>210</v>
      </c>
      <c r="J284" s="78" t="s">
        <v>5306</v>
      </c>
      <c r="K284" s="80" t="s">
        <v>211</v>
      </c>
      <c r="L284" s="80" t="s">
        <v>211</v>
      </c>
      <c r="M284" s="80" t="s">
        <v>211</v>
      </c>
      <c r="N284" s="80" t="s">
        <v>211</v>
      </c>
      <c r="O284" s="80" t="s">
        <v>212</v>
      </c>
      <c r="P284" s="80" t="s">
        <v>213</v>
      </c>
      <c r="Q284" s="81" t="s">
        <v>214</v>
      </c>
      <c r="R284" s="80" t="s">
        <v>796</v>
      </c>
      <c r="S284" s="264" t="s">
        <v>1291</v>
      </c>
      <c r="T284" s="264" t="s">
        <v>1520</v>
      </c>
      <c r="U284" s="264" t="s">
        <v>1726</v>
      </c>
      <c r="V284" s="63">
        <v>43374</v>
      </c>
      <c r="W284" s="101">
        <v>11</v>
      </c>
      <c r="X284" s="101">
        <v>1</v>
      </c>
      <c r="Y284" s="87" t="s">
        <v>797</v>
      </c>
      <c r="Z284" s="63">
        <v>15250</v>
      </c>
      <c r="AA284" s="62">
        <f t="shared" si="18"/>
        <v>77</v>
      </c>
      <c r="AB284" s="62" t="s">
        <v>220</v>
      </c>
      <c r="AC284" s="63">
        <v>43374</v>
      </c>
      <c r="AD284" s="62"/>
      <c r="AE284" s="62">
        <v>4</v>
      </c>
      <c r="AF284" s="62">
        <v>1</v>
      </c>
      <c r="AG284" s="62">
        <v>6</v>
      </c>
      <c r="AH284" s="69"/>
      <c r="AI284" s="88"/>
      <c r="AJ284" s="69"/>
      <c r="AK284" s="291"/>
      <c r="AL284" s="88"/>
      <c r="AM284" s="331">
        <v>2</v>
      </c>
      <c r="AN284" s="331"/>
      <c r="AO284" s="331"/>
      <c r="AP284" s="331">
        <f t="shared" si="17"/>
        <v>0</v>
      </c>
      <c r="AQ284" s="332"/>
      <c r="AR284" s="333"/>
      <c r="AS284" s="332"/>
      <c r="AT284" s="332"/>
      <c r="AU284" s="333"/>
      <c r="AV284" s="373"/>
    </row>
    <row r="285" spans="1:48" s="136" customFormat="1" ht="11.25">
      <c r="A285" s="80">
        <v>2018</v>
      </c>
      <c r="B285" s="78" t="s">
        <v>204</v>
      </c>
      <c r="C285" s="84">
        <v>43404</v>
      </c>
      <c r="D285" s="85" t="s">
        <v>205</v>
      </c>
      <c r="E285" s="80" t="s">
        <v>206</v>
      </c>
      <c r="F285" s="80" t="s">
        <v>207</v>
      </c>
      <c r="G285" s="80" t="s">
        <v>208</v>
      </c>
      <c r="H285" s="80" t="s">
        <v>209</v>
      </c>
      <c r="I285" s="80" t="s">
        <v>210</v>
      </c>
      <c r="J285" s="78" t="s">
        <v>5306</v>
      </c>
      <c r="K285" s="80" t="s">
        <v>211</v>
      </c>
      <c r="L285" s="80" t="s">
        <v>211</v>
      </c>
      <c r="M285" s="80" t="s">
        <v>211</v>
      </c>
      <c r="N285" s="80" t="s">
        <v>211</v>
      </c>
      <c r="O285" s="80" t="s">
        <v>212</v>
      </c>
      <c r="P285" s="80" t="s">
        <v>213</v>
      </c>
      <c r="Q285" s="81" t="s">
        <v>214</v>
      </c>
      <c r="R285" s="80" t="s">
        <v>798</v>
      </c>
      <c r="S285" s="264" t="s">
        <v>961</v>
      </c>
      <c r="T285" s="264" t="s">
        <v>1521</v>
      </c>
      <c r="U285" s="264" t="s">
        <v>1727</v>
      </c>
      <c r="V285" s="63">
        <v>43374</v>
      </c>
      <c r="W285" s="101">
        <v>9</v>
      </c>
      <c r="X285" s="101">
        <v>1</v>
      </c>
      <c r="Y285" s="87" t="s">
        <v>799</v>
      </c>
      <c r="Z285" s="63">
        <v>19662</v>
      </c>
      <c r="AA285" s="62">
        <f t="shared" si="18"/>
        <v>65</v>
      </c>
      <c r="AB285" s="62" t="s">
        <v>218</v>
      </c>
      <c r="AC285" s="63">
        <v>43374</v>
      </c>
      <c r="AD285" s="62"/>
      <c r="AE285" s="62">
        <v>3</v>
      </c>
      <c r="AF285" s="62">
        <v>1</v>
      </c>
      <c r="AG285" s="62">
        <v>6</v>
      </c>
      <c r="AH285" s="62"/>
      <c r="AI285" s="63"/>
      <c r="AJ285" s="62"/>
      <c r="AK285" s="83"/>
      <c r="AL285" s="63"/>
      <c r="AM285" s="331">
        <v>2</v>
      </c>
      <c r="AN285" s="331"/>
      <c r="AO285" s="331"/>
      <c r="AP285" s="331">
        <f t="shared" si="17"/>
        <v>0</v>
      </c>
      <c r="AQ285" s="332"/>
      <c r="AR285" s="333"/>
      <c r="AS285" s="332"/>
      <c r="AT285" s="332"/>
      <c r="AU285" s="333"/>
      <c r="AV285" s="373"/>
    </row>
    <row r="286" spans="1:48" s="136" customFormat="1" ht="11.25">
      <c r="A286" s="80">
        <v>2018</v>
      </c>
      <c r="B286" s="78" t="s">
        <v>204</v>
      </c>
      <c r="C286" s="84">
        <v>43404</v>
      </c>
      <c r="D286" s="85" t="s">
        <v>205</v>
      </c>
      <c r="E286" s="80" t="s">
        <v>206</v>
      </c>
      <c r="F286" s="80" t="s">
        <v>207</v>
      </c>
      <c r="G286" s="80" t="s">
        <v>208</v>
      </c>
      <c r="H286" s="80" t="s">
        <v>209</v>
      </c>
      <c r="I286" s="80" t="s">
        <v>210</v>
      </c>
      <c r="J286" s="78" t="s">
        <v>5306</v>
      </c>
      <c r="K286" s="80" t="s">
        <v>211</v>
      </c>
      <c r="L286" s="80" t="s">
        <v>211</v>
      </c>
      <c r="M286" s="80" t="s">
        <v>211</v>
      </c>
      <c r="N286" s="80" t="s">
        <v>211</v>
      </c>
      <c r="O286" s="80" t="s">
        <v>212</v>
      </c>
      <c r="P286" s="80" t="s">
        <v>213</v>
      </c>
      <c r="Q286" s="81" t="s">
        <v>214</v>
      </c>
      <c r="R286" s="80" t="s">
        <v>800</v>
      </c>
      <c r="S286" s="264" t="s">
        <v>1199</v>
      </c>
      <c r="T286" s="264" t="s">
        <v>1510</v>
      </c>
      <c r="U286" s="264" t="s">
        <v>1728</v>
      </c>
      <c r="V286" s="63">
        <v>43376</v>
      </c>
      <c r="W286" s="101">
        <v>11</v>
      </c>
      <c r="X286" s="101">
        <v>1</v>
      </c>
      <c r="Y286" s="87" t="s">
        <v>801</v>
      </c>
      <c r="Z286" s="63">
        <v>16437</v>
      </c>
      <c r="AA286" s="62">
        <f t="shared" si="18"/>
        <v>73</v>
      </c>
      <c r="AB286" s="62" t="s">
        <v>220</v>
      </c>
      <c r="AC286" s="63">
        <v>43397</v>
      </c>
      <c r="AD286" s="62"/>
      <c r="AE286" s="62">
        <v>4</v>
      </c>
      <c r="AF286" s="62">
        <v>2</v>
      </c>
      <c r="AG286" s="62">
        <v>6</v>
      </c>
      <c r="AH286" s="62"/>
      <c r="AI286" s="63"/>
      <c r="AJ286" s="62"/>
      <c r="AK286" s="83"/>
      <c r="AL286" s="63"/>
      <c r="AM286" s="331">
        <v>2</v>
      </c>
      <c r="AN286" s="331"/>
      <c r="AO286" s="331"/>
      <c r="AP286" s="331">
        <f t="shared" si="17"/>
        <v>0</v>
      </c>
      <c r="AQ286" s="332"/>
      <c r="AR286" s="333"/>
      <c r="AS286" s="332"/>
      <c r="AT286" s="332"/>
      <c r="AU286" s="333"/>
      <c r="AV286" s="373"/>
    </row>
    <row r="287" spans="1:48" s="136" customFormat="1" ht="11.25">
      <c r="A287" s="80">
        <v>2018</v>
      </c>
      <c r="B287" s="78" t="s">
        <v>204</v>
      </c>
      <c r="C287" s="84">
        <v>43404</v>
      </c>
      <c r="D287" s="85" t="s">
        <v>205</v>
      </c>
      <c r="E287" s="80" t="s">
        <v>206</v>
      </c>
      <c r="F287" s="80" t="s">
        <v>207</v>
      </c>
      <c r="G287" s="80" t="s">
        <v>208</v>
      </c>
      <c r="H287" s="80" t="s">
        <v>209</v>
      </c>
      <c r="I287" s="80" t="s">
        <v>210</v>
      </c>
      <c r="J287" s="78" t="s">
        <v>5306</v>
      </c>
      <c r="K287" s="80" t="s">
        <v>211</v>
      </c>
      <c r="L287" s="80" t="s">
        <v>211</v>
      </c>
      <c r="M287" s="80" t="s">
        <v>211</v>
      </c>
      <c r="N287" s="80" t="s">
        <v>211</v>
      </c>
      <c r="O287" s="80" t="s">
        <v>212</v>
      </c>
      <c r="P287" s="80" t="s">
        <v>213</v>
      </c>
      <c r="Q287" s="81" t="s">
        <v>214</v>
      </c>
      <c r="R287" s="80" t="s">
        <v>802</v>
      </c>
      <c r="S287" s="264" t="s">
        <v>1292</v>
      </c>
      <c r="T287" s="264" t="s">
        <v>1334</v>
      </c>
      <c r="U287" s="264" t="s">
        <v>1334</v>
      </c>
      <c r="V287" s="63">
        <v>43376</v>
      </c>
      <c r="W287" s="101">
        <v>9</v>
      </c>
      <c r="X287" s="101">
        <v>1</v>
      </c>
      <c r="Y287" s="87" t="s">
        <v>803</v>
      </c>
      <c r="Z287" s="63">
        <v>19084</v>
      </c>
      <c r="AA287" s="62">
        <f t="shared" si="18"/>
        <v>66</v>
      </c>
      <c r="AB287" s="62" t="s">
        <v>220</v>
      </c>
      <c r="AC287" s="63">
        <v>43376</v>
      </c>
      <c r="AD287" s="62"/>
      <c r="AE287" s="62">
        <v>3</v>
      </c>
      <c r="AF287" s="62">
        <v>1</v>
      </c>
      <c r="AG287" s="62">
        <v>6</v>
      </c>
      <c r="AH287" s="62"/>
      <c r="AI287" s="63"/>
      <c r="AJ287" s="62"/>
      <c r="AK287" s="83"/>
      <c r="AL287" s="63"/>
      <c r="AM287" s="331">
        <v>2</v>
      </c>
      <c r="AN287" s="331"/>
      <c r="AO287" s="331"/>
      <c r="AP287" s="331">
        <f t="shared" si="17"/>
        <v>0</v>
      </c>
      <c r="AQ287" s="332"/>
      <c r="AR287" s="333"/>
      <c r="AS287" s="332"/>
      <c r="AT287" s="332"/>
      <c r="AU287" s="333"/>
      <c r="AV287" s="373"/>
    </row>
    <row r="288" spans="1:48" s="136" customFormat="1" ht="11.25">
      <c r="A288" s="80">
        <v>2018</v>
      </c>
      <c r="B288" s="78" t="s">
        <v>204</v>
      </c>
      <c r="C288" s="84">
        <v>43404</v>
      </c>
      <c r="D288" s="85" t="s">
        <v>205</v>
      </c>
      <c r="E288" s="80" t="s">
        <v>206</v>
      </c>
      <c r="F288" s="80" t="s">
        <v>207</v>
      </c>
      <c r="G288" s="80" t="s">
        <v>208</v>
      </c>
      <c r="H288" s="80" t="s">
        <v>209</v>
      </c>
      <c r="I288" s="80" t="s">
        <v>210</v>
      </c>
      <c r="J288" s="78" t="s">
        <v>5306</v>
      </c>
      <c r="K288" s="80" t="s">
        <v>211</v>
      </c>
      <c r="L288" s="80" t="s">
        <v>211</v>
      </c>
      <c r="M288" s="80" t="s">
        <v>211</v>
      </c>
      <c r="N288" s="80" t="s">
        <v>211</v>
      </c>
      <c r="O288" s="80" t="s">
        <v>212</v>
      </c>
      <c r="P288" s="80" t="s">
        <v>213</v>
      </c>
      <c r="Q288" s="81" t="s">
        <v>214</v>
      </c>
      <c r="R288" s="80" t="s">
        <v>804</v>
      </c>
      <c r="S288" s="264" t="s">
        <v>1293</v>
      </c>
      <c r="T288" s="264" t="s">
        <v>1506</v>
      </c>
      <c r="U288" s="264" t="s">
        <v>1729</v>
      </c>
      <c r="V288" s="63">
        <v>43376</v>
      </c>
      <c r="W288" s="101">
        <v>11</v>
      </c>
      <c r="X288" s="101">
        <v>1</v>
      </c>
      <c r="Y288" s="87" t="s">
        <v>805</v>
      </c>
      <c r="Z288" s="63">
        <v>14511</v>
      </c>
      <c r="AA288" s="62">
        <f t="shared" si="18"/>
        <v>79</v>
      </c>
      <c r="AB288" s="62" t="s">
        <v>220</v>
      </c>
      <c r="AC288" s="63">
        <v>43376</v>
      </c>
      <c r="AD288" s="62"/>
      <c r="AE288" s="101">
        <v>1</v>
      </c>
      <c r="AF288" s="62">
        <v>1</v>
      </c>
      <c r="AG288" s="62">
        <v>6</v>
      </c>
      <c r="AH288" s="62"/>
      <c r="AI288" s="63"/>
      <c r="AJ288" s="62"/>
      <c r="AK288" s="83"/>
      <c r="AL288" s="63"/>
      <c r="AM288" s="331">
        <v>2</v>
      </c>
      <c r="AN288" s="331"/>
      <c r="AO288" s="331"/>
      <c r="AP288" s="331">
        <f t="shared" si="17"/>
        <v>0</v>
      </c>
      <c r="AQ288" s="332"/>
      <c r="AR288" s="333"/>
      <c r="AS288" s="332"/>
      <c r="AT288" s="332"/>
      <c r="AU288" s="333"/>
      <c r="AV288" s="373"/>
    </row>
    <row r="289" spans="1:48" s="136" customFormat="1" ht="11.25">
      <c r="A289" s="80">
        <v>2018</v>
      </c>
      <c r="B289" s="78" t="s">
        <v>204</v>
      </c>
      <c r="C289" s="84">
        <v>43404</v>
      </c>
      <c r="D289" s="85" t="s">
        <v>205</v>
      </c>
      <c r="E289" s="80" t="s">
        <v>206</v>
      </c>
      <c r="F289" s="80" t="s">
        <v>207</v>
      </c>
      <c r="G289" s="80" t="s">
        <v>208</v>
      </c>
      <c r="H289" s="80" t="s">
        <v>209</v>
      </c>
      <c r="I289" s="80" t="s">
        <v>210</v>
      </c>
      <c r="J289" s="78" t="s">
        <v>5306</v>
      </c>
      <c r="K289" s="80" t="s">
        <v>211</v>
      </c>
      <c r="L289" s="80" t="s">
        <v>211</v>
      </c>
      <c r="M289" s="80" t="s">
        <v>211</v>
      </c>
      <c r="N289" s="80" t="s">
        <v>211</v>
      </c>
      <c r="O289" s="80" t="s">
        <v>212</v>
      </c>
      <c r="P289" s="80" t="s">
        <v>213</v>
      </c>
      <c r="Q289" s="81" t="s">
        <v>214</v>
      </c>
      <c r="R289" s="80" t="s">
        <v>806</v>
      </c>
      <c r="S289" s="264" t="s">
        <v>1294</v>
      </c>
      <c r="T289" s="264" t="s">
        <v>1522</v>
      </c>
      <c r="U289" s="264" t="s">
        <v>1730</v>
      </c>
      <c r="V289" s="63">
        <v>43377</v>
      </c>
      <c r="W289" s="101">
        <v>8</v>
      </c>
      <c r="X289" s="101">
        <v>1</v>
      </c>
      <c r="Y289" s="87" t="s">
        <v>807</v>
      </c>
      <c r="Z289" s="63">
        <v>12288</v>
      </c>
      <c r="AA289" s="62">
        <f t="shared" si="18"/>
        <v>85</v>
      </c>
      <c r="AB289" s="62" t="s">
        <v>218</v>
      </c>
      <c r="AC289" s="63">
        <v>43377</v>
      </c>
      <c r="AD289" s="62"/>
      <c r="AE289" s="62">
        <v>4</v>
      </c>
      <c r="AF289" s="62">
        <v>1</v>
      </c>
      <c r="AG289" s="62">
        <v>6</v>
      </c>
      <c r="AH289" s="62"/>
      <c r="AI289" s="63"/>
      <c r="AJ289" s="62"/>
      <c r="AK289" s="83"/>
      <c r="AL289" s="63"/>
      <c r="AM289" s="331">
        <v>2</v>
      </c>
      <c r="AN289" s="331"/>
      <c r="AO289" s="331"/>
      <c r="AP289" s="331">
        <f t="shared" si="17"/>
        <v>0</v>
      </c>
      <c r="AQ289" s="332"/>
      <c r="AR289" s="333"/>
      <c r="AS289" s="332"/>
      <c r="AT289" s="332"/>
      <c r="AU289" s="334"/>
      <c r="AV289" s="372"/>
    </row>
    <row r="290" spans="1:48" s="136" customFormat="1" ht="11.25">
      <c r="A290" s="80">
        <v>2018</v>
      </c>
      <c r="B290" s="78" t="s">
        <v>204</v>
      </c>
      <c r="C290" s="84">
        <v>43404</v>
      </c>
      <c r="D290" s="85" t="s">
        <v>205</v>
      </c>
      <c r="E290" s="80" t="s">
        <v>206</v>
      </c>
      <c r="F290" s="80" t="s">
        <v>207</v>
      </c>
      <c r="G290" s="80" t="s">
        <v>208</v>
      </c>
      <c r="H290" s="80" t="s">
        <v>209</v>
      </c>
      <c r="I290" s="80" t="s">
        <v>210</v>
      </c>
      <c r="J290" s="78" t="s">
        <v>5306</v>
      </c>
      <c r="K290" s="80" t="s">
        <v>211</v>
      </c>
      <c r="L290" s="80" t="s">
        <v>211</v>
      </c>
      <c r="M290" s="80" t="s">
        <v>211</v>
      </c>
      <c r="N290" s="80" t="s">
        <v>211</v>
      </c>
      <c r="O290" s="80" t="s">
        <v>212</v>
      </c>
      <c r="P290" s="80" t="s">
        <v>213</v>
      </c>
      <c r="Q290" s="81" t="s">
        <v>214</v>
      </c>
      <c r="R290" s="80" t="s">
        <v>808</v>
      </c>
      <c r="S290" s="264" t="s">
        <v>1134</v>
      </c>
      <c r="T290" s="264" t="s">
        <v>1523</v>
      </c>
      <c r="U290" s="264" t="s">
        <v>1731</v>
      </c>
      <c r="V290" s="63">
        <v>43384</v>
      </c>
      <c r="W290" s="101">
        <v>11</v>
      </c>
      <c r="X290" s="101">
        <v>1</v>
      </c>
      <c r="Y290" s="87" t="s">
        <v>809</v>
      </c>
      <c r="Z290" s="63">
        <v>18786</v>
      </c>
      <c r="AA290" s="62">
        <f t="shared" si="18"/>
        <v>67</v>
      </c>
      <c r="AB290" s="62" t="s">
        <v>218</v>
      </c>
      <c r="AC290" s="63">
        <v>43384</v>
      </c>
      <c r="AD290" s="62"/>
      <c r="AE290" s="101">
        <v>1</v>
      </c>
      <c r="AF290" s="62">
        <v>1</v>
      </c>
      <c r="AG290" s="62">
        <v>5</v>
      </c>
      <c r="AH290" s="62">
        <v>1</v>
      </c>
      <c r="AI290" s="63">
        <v>43389</v>
      </c>
      <c r="AJ290" s="62"/>
      <c r="AK290" s="83" t="s">
        <v>774</v>
      </c>
      <c r="AL290" s="63"/>
      <c r="AM290" s="331">
        <v>2</v>
      </c>
      <c r="AN290" s="331"/>
      <c r="AO290" s="331"/>
      <c r="AP290" s="331">
        <f t="shared" si="17"/>
        <v>0</v>
      </c>
      <c r="AQ290" s="332"/>
      <c r="AR290" s="333"/>
      <c r="AS290" s="332"/>
      <c r="AT290" s="332"/>
      <c r="AU290" s="333"/>
      <c r="AV290" s="373"/>
    </row>
    <row r="291" spans="1:48" s="136" customFormat="1" ht="11.25">
      <c r="A291" s="80">
        <v>2018</v>
      </c>
      <c r="B291" s="78" t="s">
        <v>204</v>
      </c>
      <c r="C291" s="84">
        <v>43404</v>
      </c>
      <c r="D291" s="85" t="s">
        <v>205</v>
      </c>
      <c r="E291" s="80" t="s">
        <v>206</v>
      </c>
      <c r="F291" s="80" t="s">
        <v>207</v>
      </c>
      <c r="G291" s="80" t="s">
        <v>208</v>
      </c>
      <c r="H291" s="80" t="s">
        <v>209</v>
      </c>
      <c r="I291" s="80" t="s">
        <v>210</v>
      </c>
      <c r="J291" s="78" t="s">
        <v>5306</v>
      </c>
      <c r="K291" s="80" t="s">
        <v>211</v>
      </c>
      <c r="L291" s="80" t="s">
        <v>211</v>
      </c>
      <c r="M291" s="80" t="s">
        <v>211</v>
      </c>
      <c r="N291" s="80" t="s">
        <v>211</v>
      </c>
      <c r="O291" s="80" t="s">
        <v>212</v>
      </c>
      <c r="P291" s="80" t="s">
        <v>213</v>
      </c>
      <c r="Q291" s="81" t="s">
        <v>214</v>
      </c>
      <c r="R291" s="80" t="s">
        <v>810</v>
      </c>
      <c r="S291" s="264" t="s">
        <v>1295</v>
      </c>
      <c r="T291" s="264" t="s">
        <v>1524</v>
      </c>
      <c r="U291" s="264" t="s">
        <v>1732</v>
      </c>
      <c r="V291" s="63">
        <v>43384</v>
      </c>
      <c r="W291" s="101">
        <v>11</v>
      </c>
      <c r="X291" s="101">
        <v>1</v>
      </c>
      <c r="Y291" s="87" t="s">
        <v>811</v>
      </c>
      <c r="Z291" s="63">
        <v>18454</v>
      </c>
      <c r="AA291" s="62">
        <f t="shared" si="18"/>
        <v>68</v>
      </c>
      <c r="AB291" s="62" t="s">
        <v>218</v>
      </c>
      <c r="AC291" s="63">
        <v>43383</v>
      </c>
      <c r="AD291" s="62"/>
      <c r="AE291" s="62">
        <v>4</v>
      </c>
      <c r="AF291" s="62">
        <v>1</v>
      </c>
      <c r="AG291" s="62">
        <v>6</v>
      </c>
      <c r="AH291" s="62"/>
      <c r="AI291" s="63"/>
      <c r="AJ291" s="62"/>
      <c r="AK291" s="83"/>
      <c r="AL291" s="63"/>
      <c r="AM291" s="331">
        <v>2</v>
      </c>
      <c r="AN291" s="331">
        <v>1</v>
      </c>
      <c r="AO291" s="331"/>
      <c r="AP291" s="331">
        <f t="shared" si="17"/>
        <v>1</v>
      </c>
      <c r="AQ291" s="332"/>
      <c r="AR291" s="335">
        <v>43433</v>
      </c>
      <c r="AS291" s="332"/>
      <c r="AT291" s="332"/>
      <c r="AU291" s="336">
        <f>+AR291</f>
        <v>43433</v>
      </c>
      <c r="AV291" s="375"/>
    </row>
    <row r="292" spans="1:48" s="136" customFormat="1" ht="11.25">
      <c r="A292" s="80">
        <v>2018</v>
      </c>
      <c r="B292" s="78" t="s">
        <v>204</v>
      </c>
      <c r="C292" s="84">
        <v>43404</v>
      </c>
      <c r="D292" s="85" t="s">
        <v>205</v>
      </c>
      <c r="E292" s="80" t="s">
        <v>206</v>
      </c>
      <c r="F292" s="80" t="s">
        <v>207</v>
      </c>
      <c r="G292" s="80" t="s">
        <v>208</v>
      </c>
      <c r="H292" s="80" t="s">
        <v>209</v>
      </c>
      <c r="I292" s="80" t="s">
        <v>210</v>
      </c>
      <c r="J292" s="78" t="s">
        <v>5306</v>
      </c>
      <c r="K292" s="80" t="s">
        <v>211</v>
      </c>
      <c r="L292" s="80" t="s">
        <v>211</v>
      </c>
      <c r="M292" s="80" t="s">
        <v>211</v>
      </c>
      <c r="N292" s="80" t="s">
        <v>211</v>
      </c>
      <c r="O292" s="80" t="s">
        <v>212</v>
      </c>
      <c r="P292" s="80" t="s">
        <v>213</v>
      </c>
      <c r="Q292" s="81" t="s">
        <v>214</v>
      </c>
      <c r="R292" s="80" t="s">
        <v>813</v>
      </c>
      <c r="S292" s="264" t="s">
        <v>1296</v>
      </c>
      <c r="T292" s="264" t="s">
        <v>1525</v>
      </c>
      <c r="U292" s="264" t="s">
        <v>1733</v>
      </c>
      <c r="V292" s="63">
        <v>43388</v>
      </c>
      <c r="W292" s="101">
        <v>11</v>
      </c>
      <c r="X292" s="101">
        <v>1</v>
      </c>
      <c r="Y292" s="87" t="s">
        <v>814</v>
      </c>
      <c r="Z292" s="63">
        <v>17983</v>
      </c>
      <c r="AA292" s="62">
        <f t="shared" si="18"/>
        <v>69</v>
      </c>
      <c r="AB292" s="62" t="s">
        <v>218</v>
      </c>
      <c r="AC292" s="63">
        <v>43388</v>
      </c>
      <c r="AD292" s="62"/>
      <c r="AE292" s="101">
        <v>1</v>
      </c>
      <c r="AF292" s="62">
        <v>1</v>
      </c>
      <c r="AG292" s="62">
        <v>6</v>
      </c>
      <c r="AH292" s="62"/>
      <c r="AI292" s="63"/>
      <c r="AJ292" s="62"/>
      <c r="AK292" s="83"/>
      <c r="AL292" s="63"/>
      <c r="AM292" s="331">
        <v>2</v>
      </c>
      <c r="AN292" s="331"/>
      <c r="AO292" s="331"/>
      <c r="AP292" s="331">
        <f t="shared" si="17"/>
        <v>0</v>
      </c>
      <c r="AQ292" s="332"/>
      <c r="AR292" s="333"/>
      <c r="AS292" s="332"/>
      <c r="AT292" s="332"/>
      <c r="AU292" s="333"/>
      <c r="AV292" s="373"/>
    </row>
    <row r="293" spans="1:48" s="136" customFormat="1" ht="11.25">
      <c r="A293" s="80">
        <v>2018</v>
      </c>
      <c r="B293" s="78" t="s">
        <v>204</v>
      </c>
      <c r="C293" s="84">
        <v>43404</v>
      </c>
      <c r="D293" s="85" t="s">
        <v>205</v>
      </c>
      <c r="E293" s="80" t="s">
        <v>206</v>
      </c>
      <c r="F293" s="80" t="s">
        <v>207</v>
      </c>
      <c r="G293" s="80" t="s">
        <v>208</v>
      </c>
      <c r="H293" s="80" t="s">
        <v>209</v>
      </c>
      <c r="I293" s="80" t="s">
        <v>210</v>
      </c>
      <c r="J293" s="78" t="s">
        <v>5306</v>
      </c>
      <c r="K293" s="80" t="s">
        <v>211</v>
      </c>
      <c r="L293" s="80" t="s">
        <v>211</v>
      </c>
      <c r="M293" s="80" t="s">
        <v>211</v>
      </c>
      <c r="N293" s="80" t="s">
        <v>211</v>
      </c>
      <c r="O293" s="80" t="s">
        <v>212</v>
      </c>
      <c r="P293" s="80" t="s">
        <v>213</v>
      </c>
      <c r="Q293" s="81" t="s">
        <v>214</v>
      </c>
      <c r="R293" s="80" t="s">
        <v>815</v>
      </c>
      <c r="S293" s="264" t="s">
        <v>1297</v>
      </c>
      <c r="T293" s="264" t="s">
        <v>1526</v>
      </c>
      <c r="U293" s="264" t="s">
        <v>1734</v>
      </c>
      <c r="V293" s="63">
        <v>43389</v>
      </c>
      <c r="W293" s="101">
        <v>11</v>
      </c>
      <c r="X293" s="101">
        <v>1</v>
      </c>
      <c r="Y293" s="87" t="s">
        <v>816</v>
      </c>
      <c r="Z293" s="63">
        <v>18202</v>
      </c>
      <c r="AA293" s="62">
        <f t="shared" si="18"/>
        <v>69</v>
      </c>
      <c r="AB293" s="62" t="s">
        <v>218</v>
      </c>
      <c r="AC293" s="63">
        <v>43389</v>
      </c>
      <c r="AD293" s="62"/>
      <c r="AE293" s="101">
        <v>1</v>
      </c>
      <c r="AF293" s="62">
        <v>2</v>
      </c>
      <c r="AG293" s="62">
        <v>6</v>
      </c>
      <c r="AH293" s="62"/>
      <c r="AI293" s="63"/>
      <c r="AJ293" s="62"/>
      <c r="AK293" s="83"/>
      <c r="AL293" s="63"/>
      <c r="AM293" s="331">
        <v>2</v>
      </c>
      <c r="AN293" s="331"/>
      <c r="AO293" s="331"/>
      <c r="AP293" s="331">
        <f t="shared" si="17"/>
        <v>0</v>
      </c>
      <c r="AQ293" s="332"/>
      <c r="AR293" s="333"/>
      <c r="AS293" s="332"/>
      <c r="AT293" s="332"/>
      <c r="AU293" s="333"/>
      <c r="AV293" s="373"/>
    </row>
    <row r="294" spans="1:48" s="136" customFormat="1" ht="11.25">
      <c r="A294" s="80">
        <v>2018</v>
      </c>
      <c r="B294" s="78" t="s">
        <v>204</v>
      </c>
      <c r="C294" s="84">
        <v>43404</v>
      </c>
      <c r="D294" s="85" t="s">
        <v>205</v>
      </c>
      <c r="E294" s="80" t="s">
        <v>206</v>
      </c>
      <c r="F294" s="80" t="s">
        <v>207</v>
      </c>
      <c r="G294" s="80" t="s">
        <v>208</v>
      </c>
      <c r="H294" s="80" t="s">
        <v>209</v>
      </c>
      <c r="I294" s="80" t="s">
        <v>210</v>
      </c>
      <c r="J294" s="78" t="s">
        <v>5306</v>
      </c>
      <c r="K294" s="80" t="s">
        <v>211</v>
      </c>
      <c r="L294" s="80" t="s">
        <v>211</v>
      </c>
      <c r="M294" s="80" t="s">
        <v>211</v>
      </c>
      <c r="N294" s="80" t="s">
        <v>211</v>
      </c>
      <c r="O294" s="80" t="s">
        <v>212</v>
      </c>
      <c r="P294" s="80" t="s">
        <v>213</v>
      </c>
      <c r="Q294" s="81" t="s">
        <v>214</v>
      </c>
      <c r="R294" s="80" t="s">
        <v>817</v>
      </c>
      <c r="S294" s="264" t="s">
        <v>1298</v>
      </c>
      <c r="T294" s="264" t="s">
        <v>1527</v>
      </c>
      <c r="U294" s="264" t="s">
        <v>1371</v>
      </c>
      <c r="V294" s="63">
        <v>43389</v>
      </c>
      <c r="W294" s="101">
        <v>9</v>
      </c>
      <c r="X294" s="101">
        <v>1</v>
      </c>
      <c r="Y294" s="87" t="s">
        <v>818</v>
      </c>
      <c r="Z294" s="63">
        <v>10329</v>
      </c>
      <c r="AA294" s="62">
        <f t="shared" si="18"/>
        <v>90</v>
      </c>
      <c r="AB294" s="62" t="s">
        <v>220</v>
      </c>
      <c r="AC294" s="63">
        <v>43389</v>
      </c>
      <c r="AD294" s="62"/>
      <c r="AE294" s="62">
        <v>4</v>
      </c>
      <c r="AF294" s="62">
        <v>2</v>
      </c>
      <c r="AG294" s="62">
        <v>6</v>
      </c>
      <c r="AH294" s="62"/>
      <c r="AI294" s="63"/>
      <c r="AJ294" s="62"/>
      <c r="AK294" s="83"/>
      <c r="AL294" s="63"/>
      <c r="AM294" s="331">
        <v>2</v>
      </c>
      <c r="AN294" s="331"/>
      <c r="AO294" s="331"/>
      <c r="AP294" s="331">
        <f t="shared" si="17"/>
        <v>0</v>
      </c>
      <c r="AQ294" s="332"/>
      <c r="AR294" s="333"/>
      <c r="AS294" s="332"/>
      <c r="AT294" s="332"/>
      <c r="AU294" s="333"/>
      <c r="AV294" s="373"/>
    </row>
    <row r="295" spans="1:48" s="136" customFormat="1" ht="11.25">
      <c r="A295" s="80">
        <v>2018</v>
      </c>
      <c r="B295" s="78" t="s">
        <v>204</v>
      </c>
      <c r="C295" s="84">
        <v>43404</v>
      </c>
      <c r="D295" s="85" t="s">
        <v>205</v>
      </c>
      <c r="E295" s="80" t="s">
        <v>206</v>
      </c>
      <c r="F295" s="80" t="s">
        <v>207</v>
      </c>
      <c r="G295" s="80" t="s">
        <v>208</v>
      </c>
      <c r="H295" s="80" t="s">
        <v>209</v>
      </c>
      <c r="I295" s="80" t="s">
        <v>210</v>
      </c>
      <c r="J295" s="78" t="s">
        <v>5306</v>
      </c>
      <c r="K295" s="80" t="s">
        <v>211</v>
      </c>
      <c r="L295" s="80" t="s">
        <v>211</v>
      </c>
      <c r="M295" s="80" t="s">
        <v>211</v>
      </c>
      <c r="N295" s="80" t="s">
        <v>211</v>
      </c>
      <c r="O295" s="80" t="s">
        <v>212</v>
      </c>
      <c r="P295" s="80" t="s">
        <v>213</v>
      </c>
      <c r="Q295" s="81" t="s">
        <v>214</v>
      </c>
      <c r="R295" s="80" t="s">
        <v>819</v>
      </c>
      <c r="S295" s="264" t="s">
        <v>1299</v>
      </c>
      <c r="T295" s="264" t="s">
        <v>1528</v>
      </c>
      <c r="U295" s="264" t="s">
        <v>1359</v>
      </c>
      <c r="V295" s="63">
        <v>43389</v>
      </c>
      <c r="W295" s="101">
        <v>9</v>
      </c>
      <c r="X295" s="101">
        <v>1</v>
      </c>
      <c r="Y295" s="87" t="s">
        <v>820</v>
      </c>
      <c r="Z295" s="63">
        <v>16134</v>
      </c>
      <c r="AA295" s="62">
        <f t="shared" si="18"/>
        <v>74</v>
      </c>
      <c r="AB295" s="62" t="s">
        <v>220</v>
      </c>
      <c r="AC295" s="63">
        <v>43389</v>
      </c>
      <c r="AD295" s="62"/>
      <c r="AE295" s="62">
        <v>4</v>
      </c>
      <c r="AF295" s="62">
        <v>1</v>
      </c>
      <c r="AG295" s="62">
        <v>6</v>
      </c>
      <c r="AH295" s="62"/>
      <c r="AI295" s="63"/>
      <c r="AJ295" s="62"/>
      <c r="AK295" s="83"/>
      <c r="AL295" s="63"/>
      <c r="AM295" s="331">
        <v>2</v>
      </c>
      <c r="AN295" s="331"/>
      <c r="AO295" s="331"/>
      <c r="AP295" s="331">
        <f t="shared" si="17"/>
        <v>0</v>
      </c>
      <c r="AQ295" s="332"/>
      <c r="AR295" s="333"/>
      <c r="AS295" s="332"/>
      <c r="AT295" s="332"/>
      <c r="AU295" s="333"/>
      <c r="AV295" s="373"/>
    </row>
    <row r="296" spans="1:48" s="136" customFormat="1" ht="11.25">
      <c r="A296" s="80">
        <v>2018</v>
      </c>
      <c r="B296" s="78" t="s">
        <v>204</v>
      </c>
      <c r="C296" s="84">
        <v>43404</v>
      </c>
      <c r="D296" s="85" t="s">
        <v>205</v>
      </c>
      <c r="E296" s="80" t="s">
        <v>206</v>
      </c>
      <c r="F296" s="80" t="s">
        <v>207</v>
      </c>
      <c r="G296" s="80" t="s">
        <v>208</v>
      </c>
      <c r="H296" s="80" t="s">
        <v>209</v>
      </c>
      <c r="I296" s="80" t="s">
        <v>210</v>
      </c>
      <c r="J296" s="78" t="s">
        <v>5306</v>
      </c>
      <c r="K296" s="80" t="s">
        <v>211</v>
      </c>
      <c r="L296" s="80" t="s">
        <v>211</v>
      </c>
      <c r="M296" s="80" t="s">
        <v>211</v>
      </c>
      <c r="N296" s="80" t="s">
        <v>211</v>
      </c>
      <c r="O296" s="80" t="s">
        <v>212</v>
      </c>
      <c r="P296" s="80" t="s">
        <v>213</v>
      </c>
      <c r="Q296" s="81" t="s">
        <v>214</v>
      </c>
      <c r="R296" s="80" t="s">
        <v>821</v>
      </c>
      <c r="S296" s="264" t="s">
        <v>1300</v>
      </c>
      <c r="T296" s="264" t="s">
        <v>1529</v>
      </c>
      <c r="U296" s="264" t="s">
        <v>1735</v>
      </c>
      <c r="V296" s="63">
        <v>43390</v>
      </c>
      <c r="W296" s="101">
        <v>8</v>
      </c>
      <c r="X296" s="101">
        <v>1</v>
      </c>
      <c r="Y296" s="87" t="s">
        <v>822</v>
      </c>
      <c r="Z296" s="63">
        <v>20033</v>
      </c>
      <c r="AA296" s="62">
        <f t="shared" si="18"/>
        <v>63</v>
      </c>
      <c r="AB296" s="89" t="s">
        <v>218</v>
      </c>
      <c r="AC296" s="63">
        <v>43404</v>
      </c>
      <c r="AD296" s="62"/>
      <c r="AE296" s="62">
        <v>4</v>
      </c>
      <c r="AF296" s="62">
        <v>1</v>
      </c>
      <c r="AG296" s="62">
        <v>6</v>
      </c>
      <c r="AH296" s="62"/>
      <c r="AI296" s="63"/>
      <c r="AJ296" s="62"/>
      <c r="AK296" s="83"/>
      <c r="AL296" s="63"/>
      <c r="AM296" s="331">
        <v>2</v>
      </c>
      <c r="AN296" s="331"/>
      <c r="AO296" s="331"/>
      <c r="AP296" s="331">
        <f t="shared" si="17"/>
        <v>0</v>
      </c>
      <c r="AQ296" s="332"/>
      <c r="AR296" s="333"/>
      <c r="AS296" s="332"/>
      <c r="AT296" s="332"/>
      <c r="AU296" s="334"/>
      <c r="AV296" s="372"/>
    </row>
    <row r="297" spans="1:48" s="136" customFormat="1" ht="11.25">
      <c r="A297" s="80">
        <v>2018</v>
      </c>
      <c r="B297" s="78" t="s">
        <v>204</v>
      </c>
      <c r="C297" s="84">
        <v>43404</v>
      </c>
      <c r="D297" s="85" t="s">
        <v>205</v>
      </c>
      <c r="E297" s="80" t="s">
        <v>206</v>
      </c>
      <c r="F297" s="80" t="s">
        <v>207</v>
      </c>
      <c r="G297" s="80" t="s">
        <v>208</v>
      </c>
      <c r="H297" s="80" t="s">
        <v>209</v>
      </c>
      <c r="I297" s="80" t="s">
        <v>210</v>
      </c>
      <c r="J297" s="78" t="s">
        <v>5306</v>
      </c>
      <c r="K297" s="80" t="s">
        <v>211</v>
      </c>
      <c r="L297" s="80" t="s">
        <v>211</v>
      </c>
      <c r="M297" s="80" t="s">
        <v>211</v>
      </c>
      <c r="N297" s="80" t="s">
        <v>211</v>
      </c>
      <c r="O297" s="80" t="s">
        <v>212</v>
      </c>
      <c r="P297" s="80" t="s">
        <v>213</v>
      </c>
      <c r="Q297" s="81" t="s">
        <v>214</v>
      </c>
      <c r="R297" s="80" t="s">
        <v>823</v>
      </c>
      <c r="S297" s="264" t="s">
        <v>1047</v>
      </c>
      <c r="T297" s="264" t="s">
        <v>1530</v>
      </c>
      <c r="U297" s="264" t="s">
        <v>1736</v>
      </c>
      <c r="V297" s="63">
        <v>43396</v>
      </c>
      <c r="W297" s="101">
        <v>9</v>
      </c>
      <c r="X297" s="101">
        <v>1</v>
      </c>
      <c r="Y297" s="87" t="s">
        <v>824</v>
      </c>
      <c r="Z297" s="63">
        <v>12168</v>
      </c>
      <c r="AA297" s="62">
        <f t="shared" si="18"/>
        <v>85</v>
      </c>
      <c r="AB297" s="62" t="s">
        <v>220</v>
      </c>
      <c r="AC297" s="63">
        <v>43396</v>
      </c>
      <c r="AD297" s="62"/>
      <c r="AE297" s="101">
        <v>1</v>
      </c>
      <c r="AF297" s="62">
        <v>1</v>
      </c>
      <c r="AG297" s="62">
        <v>6</v>
      </c>
      <c r="AH297" s="62"/>
      <c r="AI297" s="63"/>
      <c r="AJ297" s="62"/>
      <c r="AK297" s="83"/>
      <c r="AL297" s="63"/>
      <c r="AM297" s="331">
        <v>2</v>
      </c>
      <c r="AN297" s="331"/>
      <c r="AO297" s="331"/>
      <c r="AP297" s="331">
        <f t="shared" si="17"/>
        <v>0</v>
      </c>
      <c r="AQ297" s="332"/>
      <c r="AR297" s="333"/>
      <c r="AS297" s="332"/>
      <c r="AT297" s="332"/>
      <c r="AU297" s="333"/>
      <c r="AV297" s="373"/>
    </row>
    <row r="298" spans="1:48" s="136" customFormat="1" ht="11.25">
      <c r="A298" s="80">
        <v>2018</v>
      </c>
      <c r="B298" s="78" t="s">
        <v>204</v>
      </c>
      <c r="C298" s="84">
        <v>43404</v>
      </c>
      <c r="D298" s="85" t="s">
        <v>205</v>
      </c>
      <c r="E298" s="80" t="s">
        <v>206</v>
      </c>
      <c r="F298" s="80" t="s">
        <v>207</v>
      </c>
      <c r="G298" s="80" t="s">
        <v>208</v>
      </c>
      <c r="H298" s="80" t="s">
        <v>209</v>
      </c>
      <c r="I298" s="80" t="s">
        <v>210</v>
      </c>
      <c r="J298" s="78" t="s">
        <v>5306</v>
      </c>
      <c r="K298" s="80" t="s">
        <v>211</v>
      </c>
      <c r="L298" s="80" t="s">
        <v>211</v>
      </c>
      <c r="M298" s="80" t="s">
        <v>211</v>
      </c>
      <c r="N298" s="80" t="s">
        <v>211</v>
      </c>
      <c r="O298" s="80" t="s">
        <v>212</v>
      </c>
      <c r="P298" s="80" t="s">
        <v>213</v>
      </c>
      <c r="Q298" s="81" t="s">
        <v>214</v>
      </c>
      <c r="R298" s="80" t="s">
        <v>825</v>
      </c>
      <c r="S298" s="264" t="s">
        <v>1301</v>
      </c>
      <c r="T298" s="264" t="s">
        <v>1531</v>
      </c>
      <c r="U298" s="264" t="s">
        <v>1532</v>
      </c>
      <c r="V298" s="63">
        <v>43396</v>
      </c>
      <c r="W298" s="101">
        <v>11</v>
      </c>
      <c r="X298" s="101">
        <v>1</v>
      </c>
      <c r="Y298" s="87" t="s">
        <v>826</v>
      </c>
      <c r="Z298" s="63">
        <v>15839</v>
      </c>
      <c r="AA298" s="62">
        <f t="shared" si="18"/>
        <v>75</v>
      </c>
      <c r="AB298" s="62" t="s">
        <v>220</v>
      </c>
      <c r="AC298" s="63">
        <f>+V298</f>
        <v>43396</v>
      </c>
      <c r="AD298" s="62"/>
      <c r="AE298" s="101">
        <v>1</v>
      </c>
      <c r="AF298" s="62">
        <v>1</v>
      </c>
      <c r="AG298" s="62">
        <v>5</v>
      </c>
      <c r="AH298" s="62">
        <v>1</v>
      </c>
      <c r="AI298" s="63">
        <v>43430</v>
      </c>
      <c r="AJ298" s="62"/>
      <c r="AK298" s="83" t="s">
        <v>3916</v>
      </c>
      <c r="AL298" s="63"/>
      <c r="AM298" s="331">
        <v>2</v>
      </c>
      <c r="AN298" s="331"/>
      <c r="AO298" s="331"/>
      <c r="AP298" s="331">
        <f t="shared" si="17"/>
        <v>0</v>
      </c>
      <c r="AQ298" s="332"/>
      <c r="AR298" s="333"/>
      <c r="AS298" s="332"/>
      <c r="AT298" s="332"/>
      <c r="AU298" s="333"/>
      <c r="AV298" s="373"/>
    </row>
    <row r="299" spans="1:48" s="136" customFormat="1" ht="11.25">
      <c r="A299" s="80">
        <v>2018</v>
      </c>
      <c r="B299" s="78" t="s">
        <v>204</v>
      </c>
      <c r="C299" s="84">
        <v>43404</v>
      </c>
      <c r="D299" s="85" t="s">
        <v>205</v>
      </c>
      <c r="E299" s="80" t="s">
        <v>206</v>
      </c>
      <c r="F299" s="80" t="s">
        <v>207</v>
      </c>
      <c r="G299" s="80" t="s">
        <v>208</v>
      </c>
      <c r="H299" s="80" t="s">
        <v>209</v>
      </c>
      <c r="I299" s="80" t="s">
        <v>210</v>
      </c>
      <c r="J299" s="78" t="s">
        <v>5306</v>
      </c>
      <c r="K299" s="80" t="s">
        <v>211</v>
      </c>
      <c r="L299" s="80" t="s">
        <v>211</v>
      </c>
      <c r="M299" s="80" t="s">
        <v>211</v>
      </c>
      <c r="N299" s="80" t="s">
        <v>211</v>
      </c>
      <c r="O299" s="80" t="s">
        <v>212</v>
      </c>
      <c r="P299" s="80" t="s">
        <v>213</v>
      </c>
      <c r="Q299" s="81" t="s">
        <v>214</v>
      </c>
      <c r="R299" s="80" t="s">
        <v>827</v>
      </c>
      <c r="S299" s="264" t="s">
        <v>1302</v>
      </c>
      <c r="T299" s="264" t="s">
        <v>1386</v>
      </c>
      <c r="U299" s="264" t="s">
        <v>1737</v>
      </c>
      <c r="V299" s="63">
        <v>43397</v>
      </c>
      <c r="W299" s="101">
        <v>9</v>
      </c>
      <c r="X299" s="101">
        <v>1</v>
      </c>
      <c r="Y299" s="87" t="s">
        <v>828</v>
      </c>
      <c r="Z299" s="63">
        <v>19115</v>
      </c>
      <c r="AA299" s="62">
        <f t="shared" si="18"/>
        <v>66</v>
      </c>
      <c r="AB299" s="62" t="s">
        <v>220</v>
      </c>
      <c r="AC299" s="63">
        <v>43398</v>
      </c>
      <c r="AD299" s="62"/>
      <c r="AE299" s="101">
        <v>1</v>
      </c>
      <c r="AF299" s="62">
        <v>1</v>
      </c>
      <c r="AG299" s="62">
        <v>5</v>
      </c>
      <c r="AH299" s="62"/>
      <c r="AI299" s="63">
        <v>43399</v>
      </c>
      <c r="AJ299" s="62"/>
      <c r="AK299" s="83" t="s">
        <v>829</v>
      </c>
      <c r="AL299" s="63"/>
      <c r="AM299" s="331">
        <v>2</v>
      </c>
      <c r="AN299" s="331"/>
      <c r="AO299" s="331"/>
      <c r="AP299" s="331">
        <f t="shared" si="17"/>
        <v>0</v>
      </c>
      <c r="AQ299" s="332"/>
      <c r="AR299" s="333"/>
      <c r="AS299" s="332"/>
      <c r="AT299" s="332"/>
      <c r="AU299" s="333"/>
      <c r="AV299" s="373"/>
    </row>
    <row r="300" spans="1:48" s="136" customFormat="1" ht="11.25">
      <c r="A300" s="80">
        <v>2018</v>
      </c>
      <c r="B300" s="78" t="s">
        <v>204</v>
      </c>
      <c r="C300" s="84">
        <v>43404</v>
      </c>
      <c r="D300" s="85" t="s">
        <v>205</v>
      </c>
      <c r="E300" s="80" t="s">
        <v>206</v>
      </c>
      <c r="F300" s="80" t="s">
        <v>207</v>
      </c>
      <c r="G300" s="80" t="s">
        <v>208</v>
      </c>
      <c r="H300" s="80" t="s">
        <v>209</v>
      </c>
      <c r="I300" s="80" t="s">
        <v>210</v>
      </c>
      <c r="J300" s="78" t="s">
        <v>5306</v>
      </c>
      <c r="K300" s="80" t="s">
        <v>211</v>
      </c>
      <c r="L300" s="80" t="s">
        <v>211</v>
      </c>
      <c r="M300" s="80" t="s">
        <v>211</v>
      </c>
      <c r="N300" s="80" t="s">
        <v>211</v>
      </c>
      <c r="O300" s="80" t="s">
        <v>212</v>
      </c>
      <c r="P300" s="80" t="s">
        <v>213</v>
      </c>
      <c r="Q300" s="81" t="s">
        <v>214</v>
      </c>
      <c r="R300" s="80" t="s">
        <v>830</v>
      </c>
      <c r="S300" s="264" t="s">
        <v>967</v>
      </c>
      <c r="T300" s="264" t="s">
        <v>1532</v>
      </c>
      <c r="U300" s="264" t="s">
        <v>1448</v>
      </c>
      <c r="V300" s="63">
        <v>43397</v>
      </c>
      <c r="W300" s="101">
        <v>4</v>
      </c>
      <c r="X300" s="101">
        <v>1</v>
      </c>
      <c r="Y300" s="87" t="s">
        <v>831</v>
      </c>
      <c r="Z300" s="63">
        <v>15460</v>
      </c>
      <c r="AA300" s="62">
        <f t="shared" si="18"/>
        <v>76</v>
      </c>
      <c r="AB300" s="62" t="s">
        <v>220</v>
      </c>
      <c r="AC300" s="63">
        <v>43397</v>
      </c>
      <c r="AD300" s="62"/>
      <c r="AE300" s="101">
        <v>1</v>
      </c>
      <c r="AF300" s="62">
        <v>1</v>
      </c>
      <c r="AG300" s="62">
        <v>6</v>
      </c>
      <c r="AH300" s="62"/>
      <c r="AI300" s="63"/>
      <c r="AJ300" s="62"/>
      <c r="AK300" s="83"/>
      <c r="AL300" s="63"/>
      <c r="AM300" s="331">
        <v>2</v>
      </c>
      <c r="AN300" s="331"/>
      <c r="AO300" s="331"/>
      <c r="AP300" s="331">
        <f t="shared" si="17"/>
        <v>0</v>
      </c>
      <c r="AQ300" s="332"/>
      <c r="AR300" s="333"/>
      <c r="AS300" s="332"/>
      <c r="AT300" s="332"/>
      <c r="AU300" s="333"/>
      <c r="AV300" s="373"/>
    </row>
    <row r="301" spans="1:48" s="136" customFormat="1" ht="11.25">
      <c r="A301" s="80">
        <v>2018</v>
      </c>
      <c r="B301" s="78" t="s">
        <v>204</v>
      </c>
      <c r="C301" s="84">
        <v>43404</v>
      </c>
      <c r="D301" s="85" t="s">
        <v>205</v>
      </c>
      <c r="E301" s="80" t="s">
        <v>206</v>
      </c>
      <c r="F301" s="80" t="s">
        <v>207</v>
      </c>
      <c r="G301" s="80" t="s">
        <v>208</v>
      </c>
      <c r="H301" s="80" t="s">
        <v>209</v>
      </c>
      <c r="I301" s="80" t="s">
        <v>210</v>
      </c>
      <c r="J301" s="78" t="s">
        <v>5306</v>
      </c>
      <c r="K301" s="80" t="s">
        <v>211</v>
      </c>
      <c r="L301" s="80" t="s">
        <v>211</v>
      </c>
      <c r="M301" s="80" t="s">
        <v>211</v>
      </c>
      <c r="N301" s="80" t="s">
        <v>211</v>
      </c>
      <c r="O301" s="80" t="s">
        <v>212</v>
      </c>
      <c r="P301" s="80" t="s">
        <v>213</v>
      </c>
      <c r="Q301" s="81" t="s">
        <v>214</v>
      </c>
      <c r="R301" s="80" t="s">
        <v>832</v>
      </c>
      <c r="S301" s="264" t="s">
        <v>1303</v>
      </c>
      <c r="T301" s="264" t="s">
        <v>1324</v>
      </c>
      <c r="U301" s="264" t="s">
        <v>1738</v>
      </c>
      <c r="V301" s="90">
        <v>43398</v>
      </c>
      <c r="W301" s="101">
        <v>11</v>
      </c>
      <c r="X301" s="101">
        <v>1</v>
      </c>
      <c r="Y301" s="87" t="s">
        <v>833</v>
      </c>
      <c r="Z301" s="63">
        <v>14516</v>
      </c>
      <c r="AA301" s="62">
        <f t="shared" si="18"/>
        <v>79</v>
      </c>
      <c r="AB301" s="62" t="s">
        <v>218</v>
      </c>
      <c r="AC301" s="63">
        <v>43398</v>
      </c>
      <c r="AD301" s="69"/>
      <c r="AE301" s="101">
        <v>1</v>
      </c>
      <c r="AF301" s="62">
        <v>1</v>
      </c>
      <c r="AG301" s="62">
        <v>6</v>
      </c>
      <c r="AH301" s="62"/>
      <c r="AI301" s="88"/>
      <c r="AJ301" s="69"/>
      <c r="AK301" s="291"/>
      <c r="AL301" s="88"/>
      <c r="AM301" s="331">
        <v>2</v>
      </c>
      <c r="AN301" s="331"/>
      <c r="AO301" s="331"/>
      <c r="AP301" s="331">
        <f t="shared" si="17"/>
        <v>0</v>
      </c>
      <c r="AQ301" s="332"/>
      <c r="AR301" s="333"/>
      <c r="AS301" s="332"/>
      <c r="AT301" s="332"/>
      <c r="AU301" s="333"/>
      <c r="AV301" s="373"/>
    </row>
    <row r="302" spans="1:48" s="136" customFormat="1" ht="11.25">
      <c r="A302" s="80">
        <v>2018</v>
      </c>
      <c r="B302" s="78" t="s">
        <v>204</v>
      </c>
      <c r="C302" s="84">
        <v>43404</v>
      </c>
      <c r="D302" s="85" t="s">
        <v>205</v>
      </c>
      <c r="E302" s="80" t="s">
        <v>206</v>
      </c>
      <c r="F302" s="80" t="s">
        <v>207</v>
      </c>
      <c r="G302" s="80" t="s">
        <v>208</v>
      </c>
      <c r="H302" s="80" t="s">
        <v>209</v>
      </c>
      <c r="I302" s="80" t="s">
        <v>210</v>
      </c>
      <c r="J302" s="78" t="s">
        <v>5306</v>
      </c>
      <c r="K302" s="80" t="s">
        <v>211</v>
      </c>
      <c r="L302" s="80" t="s">
        <v>211</v>
      </c>
      <c r="M302" s="80" t="s">
        <v>211</v>
      </c>
      <c r="N302" s="80" t="s">
        <v>211</v>
      </c>
      <c r="O302" s="80" t="s">
        <v>212</v>
      </c>
      <c r="P302" s="80" t="s">
        <v>213</v>
      </c>
      <c r="Q302" s="81" t="s">
        <v>214</v>
      </c>
      <c r="R302" s="80" t="s">
        <v>834</v>
      </c>
      <c r="S302" s="264" t="s">
        <v>1304</v>
      </c>
      <c r="T302" s="264" t="s">
        <v>1533</v>
      </c>
      <c r="U302" s="264" t="s">
        <v>1739</v>
      </c>
      <c r="V302" s="63">
        <v>43399</v>
      </c>
      <c r="W302" s="101">
        <v>11</v>
      </c>
      <c r="X302" s="101">
        <v>1</v>
      </c>
      <c r="Y302" s="87" t="s">
        <v>835</v>
      </c>
      <c r="Z302" s="63">
        <v>19816</v>
      </c>
      <c r="AA302" s="62">
        <f t="shared" si="18"/>
        <v>64</v>
      </c>
      <c r="AB302" s="62" t="s">
        <v>220</v>
      </c>
      <c r="AC302" s="63">
        <v>43399</v>
      </c>
      <c r="AD302" s="62"/>
      <c r="AE302" s="62">
        <v>4</v>
      </c>
      <c r="AF302" s="62">
        <v>1</v>
      </c>
      <c r="AG302" s="62">
        <v>6</v>
      </c>
      <c r="AH302" s="62"/>
      <c r="AI302" s="63"/>
      <c r="AJ302" s="62"/>
      <c r="AK302" s="83"/>
      <c r="AL302" s="63"/>
      <c r="AM302" s="331">
        <v>2</v>
      </c>
      <c r="AN302" s="331"/>
      <c r="AO302" s="331"/>
      <c r="AP302" s="331">
        <f t="shared" si="17"/>
        <v>0</v>
      </c>
      <c r="AQ302" s="332"/>
      <c r="AR302" s="333"/>
      <c r="AS302" s="332"/>
      <c r="AT302" s="332"/>
      <c r="AU302" s="333"/>
      <c r="AV302" s="373"/>
    </row>
    <row r="303" spans="1:48" s="136" customFormat="1" ht="11.25">
      <c r="A303" s="80">
        <v>2018</v>
      </c>
      <c r="B303" s="78" t="s">
        <v>204</v>
      </c>
      <c r="C303" s="84">
        <v>43404</v>
      </c>
      <c r="D303" s="85" t="s">
        <v>205</v>
      </c>
      <c r="E303" s="80" t="s">
        <v>206</v>
      </c>
      <c r="F303" s="80" t="s">
        <v>207</v>
      </c>
      <c r="G303" s="80" t="s">
        <v>208</v>
      </c>
      <c r="H303" s="80" t="s">
        <v>209</v>
      </c>
      <c r="I303" s="80" t="s">
        <v>210</v>
      </c>
      <c r="J303" s="78" t="s">
        <v>5306</v>
      </c>
      <c r="K303" s="80" t="s">
        <v>211</v>
      </c>
      <c r="L303" s="80" t="s">
        <v>211</v>
      </c>
      <c r="M303" s="80" t="s">
        <v>211</v>
      </c>
      <c r="N303" s="80" t="s">
        <v>211</v>
      </c>
      <c r="O303" s="80" t="s">
        <v>212</v>
      </c>
      <c r="P303" s="80" t="s">
        <v>213</v>
      </c>
      <c r="Q303" s="81" t="s">
        <v>214</v>
      </c>
      <c r="R303" s="80" t="s">
        <v>836</v>
      </c>
      <c r="S303" s="264" t="s">
        <v>1305</v>
      </c>
      <c r="T303" s="264" t="s">
        <v>1487</v>
      </c>
      <c r="U303" s="264" t="s">
        <v>918</v>
      </c>
      <c r="V303" s="63">
        <v>43402</v>
      </c>
      <c r="W303" s="101">
        <v>9</v>
      </c>
      <c r="X303" s="101">
        <v>1</v>
      </c>
      <c r="Y303" s="87" t="s">
        <v>837</v>
      </c>
      <c r="Z303" s="63">
        <v>14477</v>
      </c>
      <c r="AA303" s="62">
        <f t="shared" si="18"/>
        <v>79</v>
      </c>
      <c r="AB303" s="62" t="s">
        <v>220</v>
      </c>
      <c r="AC303" s="63">
        <v>43402</v>
      </c>
      <c r="AD303" s="62"/>
      <c r="AE303" s="62">
        <v>4</v>
      </c>
      <c r="AF303" s="62">
        <v>2</v>
      </c>
      <c r="AG303" s="62">
        <v>6</v>
      </c>
      <c r="AH303" s="62"/>
      <c r="AI303" s="63"/>
      <c r="AJ303" s="62"/>
      <c r="AK303" s="83"/>
      <c r="AL303" s="63"/>
      <c r="AM303" s="331">
        <v>2</v>
      </c>
      <c r="AN303" s="331"/>
      <c r="AO303" s="331"/>
      <c r="AP303" s="331">
        <f t="shared" si="17"/>
        <v>0</v>
      </c>
      <c r="AQ303" s="332"/>
      <c r="AR303" s="333"/>
      <c r="AS303" s="332"/>
      <c r="AT303" s="332"/>
      <c r="AU303" s="333"/>
      <c r="AV303" s="373"/>
    </row>
    <row r="304" spans="1:48" s="136" customFormat="1" ht="11.25">
      <c r="A304" s="80">
        <v>2018</v>
      </c>
      <c r="B304" s="78" t="s">
        <v>204</v>
      </c>
      <c r="C304" s="84">
        <v>43404</v>
      </c>
      <c r="D304" s="85" t="s">
        <v>205</v>
      </c>
      <c r="E304" s="80" t="s">
        <v>206</v>
      </c>
      <c r="F304" s="80" t="s">
        <v>207</v>
      </c>
      <c r="G304" s="80" t="s">
        <v>208</v>
      </c>
      <c r="H304" s="80" t="s">
        <v>209</v>
      </c>
      <c r="I304" s="80" t="s">
        <v>210</v>
      </c>
      <c r="J304" s="78" t="s">
        <v>5306</v>
      </c>
      <c r="K304" s="80" t="s">
        <v>211</v>
      </c>
      <c r="L304" s="80" t="s">
        <v>211</v>
      </c>
      <c r="M304" s="80" t="s">
        <v>211</v>
      </c>
      <c r="N304" s="80" t="s">
        <v>211</v>
      </c>
      <c r="O304" s="80" t="s">
        <v>212</v>
      </c>
      <c r="P304" s="80" t="s">
        <v>213</v>
      </c>
      <c r="Q304" s="81" t="s">
        <v>214</v>
      </c>
      <c r="R304" s="80" t="s">
        <v>838</v>
      </c>
      <c r="S304" s="264" t="s">
        <v>1306</v>
      </c>
      <c r="T304" s="264" t="s">
        <v>1323</v>
      </c>
      <c r="U304" s="264" t="s">
        <v>1740</v>
      </c>
      <c r="V304" s="63">
        <v>43402</v>
      </c>
      <c r="W304" s="101">
        <v>8</v>
      </c>
      <c r="X304" s="101">
        <v>1</v>
      </c>
      <c r="Y304" s="87" t="s">
        <v>839</v>
      </c>
      <c r="Z304" s="63">
        <v>9794</v>
      </c>
      <c r="AA304" s="62">
        <f t="shared" si="18"/>
        <v>92</v>
      </c>
      <c r="AB304" s="62" t="s">
        <v>218</v>
      </c>
      <c r="AC304" s="63">
        <v>43402</v>
      </c>
      <c r="AD304" s="62"/>
      <c r="AE304" s="62">
        <v>4</v>
      </c>
      <c r="AF304" s="62">
        <v>1</v>
      </c>
      <c r="AG304" s="62">
        <v>6</v>
      </c>
      <c r="AH304" s="62"/>
      <c r="AI304" s="63"/>
      <c r="AJ304" s="62"/>
      <c r="AK304" s="83"/>
      <c r="AL304" s="63"/>
      <c r="AM304" s="331">
        <v>2</v>
      </c>
      <c r="AN304" s="331"/>
      <c r="AO304" s="331"/>
      <c r="AP304" s="331">
        <f t="shared" si="17"/>
        <v>0</v>
      </c>
      <c r="AQ304" s="332"/>
      <c r="AR304" s="333"/>
      <c r="AS304" s="332"/>
      <c r="AT304" s="332"/>
      <c r="AU304" s="334"/>
      <c r="AV304" s="372"/>
    </row>
    <row r="305" spans="1:49" s="136" customFormat="1" ht="11.25">
      <c r="A305" s="80">
        <v>2018</v>
      </c>
      <c r="B305" s="78" t="s">
        <v>204</v>
      </c>
      <c r="C305" s="84">
        <v>43404</v>
      </c>
      <c r="D305" s="85" t="s">
        <v>205</v>
      </c>
      <c r="E305" s="80" t="s">
        <v>206</v>
      </c>
      <c r="F305" s="80" t="s">
        <v>207</v>
      </c>
      <c r="G305" s="80" t="s">
        <v>208</v>
      </c>
      <c r="H305" s="80" t="s">
        <v>209</v>
      </c>
      <c r="I305" s="80" t="s">
        <v>210</v>
      </c>
      <c r="J305" s="78" t="s">
        <v>5306</v>
      </c>
      <c r="K305" s="80" t="s">
        <v>211</v>
      </c>
      <c r="L305" s="80" t="s">
        <v>211</v>
      </c>
      <c r="M305" s="80" t="s">
        <v>211</v>
      </c>
      <c r="N305" s="80" t="s">
        <v>211</v>
      </c>
      <c r="O305" s="80" t="s">
        <v>212</v>
      </c>
      <c r="P305" s="80" t="s">
        <v>213</v>
      </c>
      <c r="Q305" s="81" t="s">
        <v>214</v>
      </c>
      <c r="R305" s="80" t="s">
        <v>840</v>
      </c>
      <c r="S305" s="264" t="s">
        <v>1307</v>
      </c>
      <c r="T305" s="264" t="s">
        <v>1534</v>
      </c>
      <c r="U305" s="264" t="s">
        <v>1418</v>
      </c>
      <c r="V305" s="63">
        <v>43403</v>
      </c>
      <c r="W305" s="101">
        <v>11</v>
      </c>
      <c r="X305" s="101">
        <v>5</v>
      </c>
      <c r="Y305" s="87" t="s">
        <v>219</v>
      </c>
      <c r="Z305" s="63" t="s">
        <v>219</v>
      </c>
      <c r="AA305" s="62">
        <v>71</v>
      </c>
      <c r="AB305" s="62" t="s">
        <v>220</v>
      </c>
      <c r="AC305" s="63">
        <v>43403</v>
      </c>
      <c r="AD305" s="62"/>
      <c r="AE305" s="101">
        <v>1</v>
      </c>
      <c r="AF305" s="62">
        <v>1</v>
      </c>
      <c r="AG305" s="62">
        <v>6</v>
      </c>
      <c r="AH305" s="62"/>
      <c r="AI305" s="63"/>
      <c r="AJ305" s="62"/>
      <c r="AK305" s="83"/>
      <c r="AL305" s="63"/>
      <c r="AM305" s="331">
        <v>1</v>
      </c>
      <c r="AN305" s="331"/>
      <c r="AO305" s="331"/>
      <c r="AP305" s="331">
        <f t="shared" si="17"/>
        <v>1</v>
      </c>
      <c r="AQ305" s="332"/>
      <c r="AR305" s="333"/>
      <c r="AS305" s="332"/>
      <c r="AT305" s="332"/>
      <c r="AU305" s="333"/>
      <c r="AV305" s="373"/>
    </row>
    <row r="306" spans="1:49" s="136" customFormat="1" ht="11.25">
      <c r="A306" s="80">
        <v>2018</v>
      </c>
      <c r="B306" s="78" t="s">
        <v>204</v>
      </c>
      <c r="C306" s="84">
        <v>43404</v>
      </c>
      <c r="D306" s="85" t="s">
        <v>205</v>
      </c>
      <c r="E306" s="80" t="s">
        <v>206</v>
      </c>
      <c r="F306" s="80" t="s">
        <v>207</v>
      </c>
      <c r="G306" s="80" t="s">
        <v>208</v>
      </c>
      <c r="H306" s="80" t="s">
        <v>209</v>
      </c>
      <c r="I306" s="80" t="s">
        <v>210</v>
      </c>
      <c r="J306" s="78" t="s">
        <v>5306</v>
      </c>
      <c r="K306" s="80" t="s">
        <v>211</v>
      </c>
      <c r="L306" s="80" t="s">
        <v>211</v>
      </c>
      <c r="M306" s="80" t="s">
        <v>211</v>
      </c>
      <c r="N306" s="80" t="s">
        <v>211</v>
      </c>
      <c r="O306" s="80" t="s">
        <v>212</v>
      </c>
      <c r="P306" s="80" t="s">
        <v>213</v>
      </c>
      <c r="Q306" s="81" t="s">
        <v>214</v>
      </c>
      <c r="R306" s="80" t="s">
        <v>841</v>
      </c>
      <c r="S306" s="264" t="s">
        <v>1308</v>
      </c>
      <c r="T306" s="264" t="s">
        <v>1535</v>
      </c>
      <c r="U306" s="264" t="s">
        <v>1317</v>
      </c>
      <c r="V306" s="63">
        <v>43404</v>
      </c>
      <c r="W306" s="101">
        <v>8</v>
      </c>
      <c r="X306" s="101">
        <v>1</v>
      </c>
      <c r="Y306" s="87" t="s">
        <v>842</v>
      </c>
      <c r="Z306" s="63">
        <v>14661</v>
      </c>
      <c r="AA306" s="62">
        <f>DATEDIF(Z306,C306,"Y")</f>
        <v>78</v>
      </c>
      <c r="AB306" s="62" t="s">
        <v>218</v>
      </c>
      <c r="AC306" s="63">
        <v>43404</v>
      </c>
      <c r="AD306" s="62"/>
      <c r="AE306" s="101">
        <v>1</v>
      </c>
      <c r="AF306" s="62">
        <v>1</v>
      </c>
      <c r="AG306" s="62">
        <v>6</v>
      </c>
      <c r="AH306" s="62"/>
      <c r="AI306" s="63"/>
      <c r="AJ306" s="62"/>
      <c r="AK306" s="83"/>
      <c r="AL306" s="63"/>
      <c r="AM306" s="331">
        <v>2</v>
      </c>
      <c r="AN306" s="331"/>
      <c r="AO306" s="331"/>
      <c r="AP306" s="331">
        <f t="shared" si="17"/>
        <v>0</v>
      </c>
      <c r="AQ306" s="332"/>
      <c r="AR306" s="333"/>
      <c r="AS306" s="332"/>
      <c r="AT306" s="332"/>
      <c r="AU306" s="334"/>
      <c r="AV306" s="372"/>
    </row>
    <row r="307" spans="1:49" s="136" customFormat="1" ht="11.25">
      <c r="A307" s="80">
        <v>2018</v>
      </c>
      <c r="B307" s="78" t="s">
        <v>204</v>
      </c>
      <c r="C307" s="84">
        <v>43404</v>
      </c>
      <c r="D307" s="85" t="s">
        <v>205</v>
      </c>
      <c r="E307" s="80" t="s">
        <v>206</v>
      </c>
      <c r="F307" s="80" t="s">
        <v>207</v>
      </c>
      <c r="G307" s="80" t="s">
        <v>208</v>
      </c>
      <c r="H307" s="80" t="s">
        <v>209</v>
      </c>
      <c r="I307" s="80" t="s">
        <v>210</v>
      </c>
      <c r="J307" s="78" t="s">
        <v>5306</v>
      </c>
      <c r="K307" s="80" t="s">
        <v>211</v>
      </c>
      <c r="L307" s="80" t="s">
        <v>211</v>
      </c>
      <c r="M307" s="80" t="s">
        <v>211</v>
      </c>
      <c r="N307" s="80" t="s">
        <v>211</v>
      </c>
      <c r="O307" s="80" t="s">
        <v>212</v>
      </c>
      <c r="P307" s="80" t="s">
        <v>213</v>
      </c>
      <c r="Q307" s="81" t="s">
        <v>214</v>
      </c>
      <c r="R307" s="80" t="s">
        <v>843</v>
      </c>
      <c r="S307" s="264" t="s">
        <v>1309</v>
      </c>
      <c r="T307" s="264" t="s">
        <v>1536</v>
      </c>
      <c r="U307" s="264" t="s">
        <v>1741</v>
      </c>
      <c r="V307" s="63">
        <v>43404</v>
      </c>
      <c r="W307" s="101">
        <v>9</v>
      </c>
      <c r="X307" s="101">
        <v>1</v>
      </c>
      <c r="Y307" s="87" t="s">
        <v>844</v>
      </c>
      <c r="Z307" s="63">
        <v>18764</v>
      </c>
      <c r="AA307" s="62">
        <f>DATEDIF(Z307,C307,"Y")</f>
        <v>67</v>
      </c>
      <c r="AB307" s="62" t="s">
        <v>218</v>
      </c>
      <c r="AC307" s="63">
        <v>43404</v>
      </c>
      <c r="AD307" s="62"/>
      <c r="AE307" s="101">
        <v>1</v>
      </c>
      <c r="AF307" s="62">
        <v>1</v>
      </c>
      <c r="AG307" s="62">
        <v>6</v>
      </c>
      <c r="AH307" s="62"/>
      <c r="AI307" s="63"/>
      <c r="AJ307" s="62"/>
      <c r="AK307" s="83"/>
      <c r="AL307" s="63"/>
      <c r="AM307" s="331">
        <v>2</v>
      </c>
      <c r="AN307" s="331"/>
      <c r="AO307" s="331"/>
      <c r="AP307" s="331">
        <f t="shared" si="17"/>
        <v>0</v>
      </c>
      <c r="AQ307" s="332"/>
      <c r="AR307" s="333"/>
      <c r="AS307" s="332"/>
      <c r="AT307" s="332"/>
      <c r="AU307" s="333"/>
      <c r="AV307" s="373"/>
    </row>
    <row r="308" spans="1:49" s="136" customFormat="1" ht="11.25">
      <c r="A308" s="80">
        <v>2018</v>
      </c>
      <c r="B308" s="78" t="s">
        <v>204</v>
      </c>
      <c r="C308" s="84">
        <v>43404</v>
      </c>
      <c r="D308" s="85" t="s">
        <v>205</v>
      </c>
      <c r="E308" s="80" t="s">
        <v>206</v>
      </c>
      <c r="F308" s="80" t="s">
        <v>207</v>
      </c>
      <c r="G308" s="80" t="s">
        <v>208</v>
      </c>
      <c r="H308" s="80" t="s">
        <v>209</v>
      </c>
      <c r="I308" s="80" t="s">
        <v>210</v>
      </c>
      <c r="J308" s="78" t="s">
        <v>5306</v>
      </c>
      <c r="K308" s="80" t="s">
        <v>211</v>
      </c>
      <c r="L308" s="80" t="s">
        <v>211</v>
      </c>
      <c r="M308" s="80" t="s">
        <v>211</v>
      </c>
      <c r="N308" s="80" t="s">
        <v>211</v>
      </c>
      <c r="O308" s="80" t="s">
        <v>212</v>
      </c>
      <c r="P308" s="80" t="s">
        <v>213</v>
      </c>
      <c r="Q308" s="81" t="s">
        <v>214</v>
      </c>
      <c r="R308" s="80" t="s">
        <v>845</v>
      </c>
      <c r="S308" s="264" t="s">
        <v>1310</v>
      </c>
      <c r="T308" s="264" t="s">
        <v>1397</v>
      </c>
      <c r="U308" s="264" t="s">
        <v>1430</v>
      </c>
      <c r="V308" s="63">
        <v>43404</v>
      </c>
      <c r="W308" s="101">
        <v>9</v>
      </c>
      <c r="X308" s="101">
        <v>1</v>
      </c>
      <c r="Y308" s="87" t="s">
        <v>846</v>
      </c>
      <c r="Z308" s="63">
        <v>20918</v>
      </c>
      <c r="AA308" s="62">
        <f>DATEDIF(Z308,C308,"Y")</f>
        <v>61</v>
      </c>
      <c r="AB308" s="62" t="s">
        <v>218</v>
      </c>
      <c r="AC308" s="63">
        <v>43404</v>
      </c>
      <c r="AD308" s="62"/>
      <c r="AE308" s="101">
        <v>1</v>
      </c>
      <c r="AF308" s="62">
        <v>1</v>
      </c>
      <c r="AG308" s="62">
        <v>6</v>
      </c>
      <c r="AH308" s="62"/>
      <c r="AI308" s="63"/>
      <c r="AJ308" s="62"/>
      <c r="AK308" s="83"/>
      <c r="AL308" s="63"/>
      <c r="AM308" s="331">
        <v>2</v>
      </c>
      <c r="AN308" s="331"/>
      <c r="AO308" s="331"/>
      <c r="AP308" s="331">
        <f t="shared" si="17"/>
        <v>0</v>
      </c>
      <c r="AQ308" s="332"/>
      <c r="AR308" s="333"/>
      <c r="AS308" s="332"/>
      <c r="AT308" s="332"/>
      <c r="AU308" s="333"/>
      <c r="AV308" s="373"/>
    </row>
    <row r="309" spans="1:49" s="136" customFormat="1" ht="11.25">
      <c r="A309" s="80">
        <v>2018</v>
      </c>
      <c r="B309" s="78" t="s">
        <v>204</v>
      </c>
      <c r="C309" s="84">
        <v>43434</v>
      </c>
      <c r="D309" s="85" t="s">
        <v>205</v>
      </c>
      <c r="E309" s="80" t="s">
        <v>206</v>
      </c>
      <c r="F309" s="80" t="s">
        <v>207</v>
      </c>
      <c r="G309" s="80" t="s">
        <v>208</v>
      </c>
      <c r="H309" s="80" t="s">
        <v>209</v>
      </c>
      <c r="I309" s="80" t="s">
        <v>210</v>
      </c>
      <c r="J309" s="78" t="s">
        <v>5306</v>
      </c>
      <c r="K309" s="80" t="s">
        <v>211</v>
      </c>
      <c r="L309" s="80" t="s">
        <v>211</v>
      </c>
      <c r="M309" s="80" t="s">
        <v>211</v>
      </c>
      <c r="N309" s="80" t="s">
        <v>211</v>
      </c>
      <c r="O309" s="80"/>
      <c r="P309" s="80"/>
      <c r="Q309" s="81"/>
      <c r="R309" s="80"/>
      <c r="S309" s="264" t="s">
        <v>1200</v>
      </c>
      <c r="T309" s="264" t="s">
        <v>4502</v>
      </c>
      <c r="U309" s="264" t="s">
        <v>1622</v>
      </c>
      <c r="V309" s="63">
        <v>43384</v>
      </c>
      <c r="W309" s="101">
        <v>8</v>
      </c>
      <c r="X309" s="101">
        <v>1</v>
      </c>
      <c r="Y309" s="87" t="s">
        <v>812</v>
      </c>
      <c r="Z309" s="63">
        <v>14482</v>
      </c>
      <c r="AA309" s="62">
        <f ca="1">DATEDIF(Z309,TODAY(),"Y")</f>
        <v>79</v>
      </c>
      <c r="AB309" s="62" t="s">
        <v>220</v>
      </c>
      <c r="AC309" s="63">
        <v>43384</v>
      </c>
      <c r="AD309" s="62"/>
      <c r="AE309" s="101">
        <v>1</v>
      </c>
      <c r="AF309" s="62">
        <v>1</v>
      </c>
      <c r="AG309" s="62">
        <v>1</v>
      </c>
      <c r="AH309" s="62">
        <v>1</v>
      </c>
      <c r="AI309" s="63">
        <f>+'PP142 -CAR'!AC325</f>
        <v>43417</v>
      </c>
      <c r="AJ309" s="62"/>
      <c r="AK309" s="83" t="s">
        <v>3935</v>
      </c>
      <c r="AL309" s="63">
        <f>+AI309</f>
        <v>43417</v>
      </c>
      <c r="AM309" s="331">
        <v>2</v>
      </c>
      <c r="AN309" s="331">
        <v>2</v>
      </c>
      <c r="AO309" s="331">
        <v>1</v>
      </c>
      <c r="AP309" s="331">
        <f>+COUNTIF(AM309:AO309,1)</f>
        <v>1</v>
      </c>
      <c r="AQ309" s="332"/>
      <c r="AR309" s="333"/>
      <c r="AS309" s="332"/>
      <c r="AT309" s="332"/>
      <c r="AU309" s="333"/>
      <c r="AV309" s="373"/>
      <c r="AW309" s="353" t="s">
        <v>5644</v>
      </c>
    </row>
    <row r="310" spans="1:49" s="136" customFormat="1" ht="11.25">
      <c r="A310" s="80">
        <v>2018</v>
      </c>
      <c r="B310" s="78" t="s">
        <v>204</v>
      </c>
      <c r="C310" s="84">
        <v>43404</v>
      </c>
      <c r="D310" s="85" t="s">
        <v>205</v>
      </c>
      <c r="E310" s="80" t="s">
        <v>206</v>
      </c>
      <c r="F310" s="80" t="s">
        <v>207</v>
      </c>
      <c r="G310" s="80" t="s">
        <v>208</v>
      </c>
      <c r="H310" s="80" t="s">
        <v>209</v>
      </c>
      <c r="I310" s="80" t="s">
        <v>210</v>
      </c>
      <c r="J310" s="78" t="s">
        <v>5306</v>
      </c>
      <c r="K310" s="80" t="s">
        <v>211</v>
      </c>
      <c r="L310" s="80" t="s">
        <v>211</v>
      </c>
      <c r="M310" s="80" t="s">
        <v>211</v>
      </c>
      <c r="N310" s="80" t="s">
        <v>211</v>
      </c>
      <c r="O310" s="80"/>
      <c r="P310" s="80"/>
      <c r="Q310" s="81"/>
      <c r="R310" s="80"/>
      <c r="S310" s="264" t="s">
        <v>3903</v>
      </c>
      <c r="T310" s="264" t="s">
        <v>1537</v>
      </c>
      <c r="U310" s="264" t="s">
        <v>3904</v>
      </c>
      <c r="V310" s="63">
        <v>43405</v>
      </c>
      <c r="W310" s="101">
        <v>6</v>
      </c>
      <c r="X310" s="101">
        <v>1</v>
      </c>
      <c r="Y310" s="87" t="s">
        <v>3905</v>
      </c>
      <c r="Z310" s="63">
        <v>17628</v>
      </c>
      <c r="AA310" s="62">
        <f t="shared" ref="AA310:AA341" ca="1" si="19">DATEDIF(Z310,TODAY(),"Y")</f>
        <v>70</v>
      </c>
      <c r="AB310" s="62" t="s">
        <v>220</v>
      </c>
      <c r="AC310" s="63">
        <v>43376</v>
      </c>
      <c r="AD310" s="62"/>
      <c r="AE310" s="101">
        <v>1</v>
      </c>
      <c r="AF310" s="62">
        <v>2</v>
      </c>
      <c r="AG310" s="62">
        <v>1</v>
      </c>
      <c r="AH310" s="62">
        <v>1</v>
      </c>
      <c r="AI310" s="63">
        <v>43409</v>
      </c>
      <c r="AJ310" s="62"/>
      <c r="AK310" s="83" t="s">
        <v>305</v>
      </c>
      <c r="AL310" s="63">
        <v>43409</v>
      </c>
      <c r="AM310" s="331">
        <v>2</v>
      </c>
      <c r="AN310" s="331"/>
      <c r="AO310" s="331"/>
      <c r="AP310" s="331">
        <f t="shared" si="17"/>
        <v>0</v>
      </c>
      <c r="AQ310" s="332"/>
      <c r="AR310" s="333"/>
      <c r="AS310" s="332"/>
      <c r="AT310" s="332"/>
      <c r="AU310" s="333"/>
      <c r="AV310" s="373"/>
      <c r="AW310" s="353"/>
    </row>
    <row r="311" spans="1:49" s="136" customFormat="1" ht="11.25">
      <c r="A311" s="80">
        <v>2018</v>
      </c>
      <c r="B311" s="78" t="s">
        <v>204</v>
      </c>
      <c r="C311" s="84">
        <v>43434</v>
      </c>
      <c r="D311" s="85" t="s">
        <v>205</v>
      </c>
      <c r="E311" s="80" t="s">
        <v>206</v>
      </c>
      <c r="F311" s="80" t="s">
        <v>207</v>
      </c>
      <c r="G311" s="80" t="s">
        <v>208</v>
      </c>
      <c r="H311" s="80" t="s">
        <v>209</v>
      </c>
      <c r="I311" s="80" t="s">
        <v>210</v>
      </c>
      <c r="J311" s="78" t="s">
        <v>5306</v>
      </c>
      <c r="K311" s="80" t="s">
        <v>211</v>
      </c>
      <c r="L311" s="80" t="s">
        <v>211</v>
      </c>
      <c r="M311" s="80" t="s">
        <v>211</v>
      </c>
      <c r="N311" s="80" t="s">
        <v>211</v>
      </c>
      <c r="O311" s="80" t="s">
        <v>212</v>
      </c>
      <c r="P311" s="80" t="s">
        <v>213</v>
      </c>
      <c r="Q311" s="81" t="s">
        <v>214</v>
      </c>
      <c r="R311" s="80"/>
      <c r="S311" s="264" t="s">
        <v>940</v>
      </c>
      <c r="T311" s="264" t="s">
        <v>941</v>
      </c>
      <c r="U311" s="264" t="s">
        <v>942</v>
      </c>
      <c r="V311" s="63">
        <v>43417</v>
      </c>
      <c r="W311" s="101">
        <v>8</v>
      </c>
      <c r="X311" s="101">
        <v>1</v>
      </c>
      <c r="Y311" s="385">
        <v>21408561</v>
      </c>
      <c r="Z311" s="386">
        <v>15279</v>
      </c>
      <c r="AA311" s="387">
        <f t="shared" ca="1" si="19"/>
        <v>77</v>
      </c>
      <c r="AB311" s="387" t="s">
        <v>220</v>
      </c>
      <c r="AC311" s="386">
        <v>43417</v>
      </c>
      <c r="AD311" s="62"/>
      <c r="AE311" s="101">
        <v>4</v>
      </c>
      <c r="AF311" s="62">
        <v>1</v>
      </c>
      <c r="AG311" s="62">
        <v>5</v>
      </c>
      <c r="AH311" s="62">
        <v>1</v>
      </c>
      <c r="AI311" s="63">
        <v>43422</v>
      </c>
      <c r="AJ311" s="62"/>
      <c r="AK311" s="83" t="s">
        <v>229</v>
      </c>
      <c r="AL311" s="63">
        <v>43423</v>
      </c>
      <c r="AM311" s="331">
        <v>2</v>
      </c>
      <c r="AN311" s="331"/>
      <c r="AO311" s="331"/>
      <c r="AP311" s="331">
        <f t="shared" si="17"/>
        <v>0</v>
      </c>
      <c r="AQ311" s="332"/>
      <c r="AR311" s="333"/>
      <c r="AS311" s="332"/>
      <c r="AT311" s="332"/>
      <c r="AU311" s="333"/>
      <c r="AV311" s="373"/>
      <c r="AW311" s="353" t="s">
        <v>5654</v>
      </c>
    </row>
    <row r="312" spans="1:49" s="136" customFormat="1" ht="11.25">
      <c r="A312" s="80">
        <v>2018</v>
      </c>
      <c r="B312" s="78" t="s">
        <v>204</v>
      </c>
      <c r="C312" s="84">
        <v>43434</v>
      </c>
      <c r="D312" s="85" t="s">
        <v>205</v>
      </c>
      <c r="E312" s="80" t="s">
        <v>206</v>
      </c>
      <c r="F312" s="80" t="s">
        <v>207</v>
      </c>
      <c r="G312" s="80" t="s">
        <v>208</v>
      </c>
      <c r="H312" s="80" t="s">
        <v>209</v>
      </c>
      <c r="I312" s="80" t="s">
        <v>210</v>
      </c>
      <c r="J312" s="78" t="s">
        <v>5306</v>
      </c>
      <c r="K312" s="80" t="s">
        <v>211</v>
      </c>
      <c r="L312" s="80" t="s">
        <v>211</v>
      </c>
      <c r="M312" s="80" t="s">
        <v>211</v>
      </c>
      <c r="N312" s="80" t="s">
        <v>211</v>
      </c>
      <c r="O312" s="80" t="s">
        <v>212</v>
      </c>
      <c r="P312" s="80" t="s">
        <v>213</v>
      </c>
      <c r="Q312" s="81" t="s">
        <v>214</v>
      </c>
      <c r="R312" s="80"/>
      <c r="S312" s="264" t="s">
        <v>943</v>
      </c>
      <c r="T312" s="264" t="s">
        <v>944</v>
      </c>
      <c r="U312" s="264" t="s">
        <v>945</v>
      </c>
      <c r="V312" s="63">
        <v>43423</v>
      </c>
      <c r="W312" s="101">
        <v>9</v>
      </c>
      <c r="X312" s="101">
        <v>1</v>
      </c>
      <c r="Y312" s="385" t="s">
        <v>223</v>
      </c>
      <c r="Z312" s="386">
        <v>19844</v>
      </c>
      <c r="AA312" s="387">
        <f t="shared" ca="1" si="19"/>
        <v>64</v>
      </c>
      <c r="AB312" s="387" t="s">
        <v>218</v>
      </c>
      <c r="AC312" s="386">
        <v>43423</v>
      </c>
      <c r="AD312" s="62"/>
      <c r="AE312" s="101">
        <v>1</v>
      </c>
      <c r="AF312" s="62">
        <v>1</v>
      </c>
      <c r="AG312" s="62">
        <v>6</v>
      </c>
      <c r="AH312" s="62"/>
      <c r="AI312" s="63"/>
      <c r="AJ312" s="62"/>
      <c r="AK312" s="83"/>
      <c r="AL312" s="63"/>
      <c r="AM312" s="331">
        <v>2</v>
      </c>
      <c r="AN312" s="331"/>
      <c r="AO312" s="331"/>
      <c r="AP312" s="331">
        <f t="shared" si="17"/>
        <v>0</v>
      </c>
      <c r="AQ312" s="332"/>
      <c r="AR312" s="333"/>
      <c r="AS312" s="332"/>
      <c r="AT312" s="332"/>
      <c r="AU312" s="333"/>
      <c r="AV312" s="373"/>
      <c r="AW312" s="353" t="s">
        <v>873</v>
      </c>
    </row>
    <row r="313" spans="1:49" s="136" customFormat="1" ht="11.25">
      <c r="A313" s="80">
        <v>2018</v>
      </c>
      <c r="B313" s="78" t="s">
        <v>204</v>
      </c>
      <c r="C313" s="84">
        <v>43434</v>
      </c>
      <c r="D313" s="85" t="s">
        <v>205</v>
      </c>
      <c r="E313" s="80" t="s">
        <v>206</v>
      </c>
      <c r="F313" s="80" t="s">
        <v>207</v>
      </c>
      <c r="G313" s="80" t="s">
        <v>208</v>
      </c>
      <c r="H313" s="80" t="s">
        <v>209</v>
      </c>
      <c r="I313" s="80" t="s">
        <v>210</v>
      </c>
      <c r="J313" s="78" t="s">
        <v>5306</v>
      </c>
      <c r="K313" s="80" t="s">
        <v>211</v>
      </c>
      <c r="L313" s="80" t="s">
        <v>211</v>
      </c>
      <c r="M313" s="80" t="s">
        <v>211</v>
      </c>
      <c r="N313" s="80" t="s">
        <v>211</v>
      </c>
      <c r="O313" s="80"/>
      <c r="P313" s="80"/>
      <c r="Q313" s="81" t="s">
        <v>214</v>
      </c>
      <c r="R313" s="80"/>
      <c r="S313" s="264" t="s">
        <v>946</v>
      </c>
      <c r="T313" s="264" t="s">
        <v>947</v>
      </c>
      <c r="U313" s="264" t="s">
        <v>948</v>
      </c>
      <c r="V313" s="63">
        <v>43417</v>
      </c>
      <c r="W313" s="101">
        <v>9</v>
      </c>
      <c r="X313" s="101">
        <v>1</v>
      </c>
      <c r="Y313" s="385" t="s">
        <v>224</v>
      </c>
      <c r="Z313" s="386">
        <v>16347</v>
      </c>
      <c r="AA313" s="387">
        <f t="shared" ca="1" si="19"/>
        <v>74</v>
      </c>
      <c r="AB313" s="387" t="s">
        <v>220</v>
      </c>
      <c r="AC313" s="386">
        <v>43417</v>
      </c>
      <c r="AD313" s="62"/>
      <c r="AE313" s="101">
        <v>4</v>
      </c>
      <c r="AF313" s="62">
        <v>1</v>
      </c>
      <c r="AG313" s="62">
        <v>5</v>
      </c>
      <c r="AH313" s="62">
        <v>1</v>
      </c>
      <c r="AI313" s="63">
        <v>43424</v>
      </c>
      <c r="AJ313" s="62"/>
      <c r="AK313" s="83" t="s">
        <v>230</v>
      </c>
      <c r="AL313" s="63">
        <v>43424</v>
      </c>
      <c r="AM313" s="331">
        <v>2</v>
      </c>
      <c r="AN313" s="331"/>
      <c r="AO313" s="331"/>
      <c r="AP313" s="331">
        <f t="shared" si="17"/>
        <v>0</v>
      </c>
      <c r="AQ313" s="332"/>
      <c r="AR313" s="333"/>
      <c r="AS313" s="332"/>
      <c r="AT313" s="332"/>
      <c r="AU313" s="333"/>
      <c r="AV313" s="373"/>
      <c r="AW313" s="353"/>
    </row>
    <row r="314" spans="1:49" s="136" customFormat="1" ht="11.25">
      <c r="A314" s="80">
        <v>2018</v>
      </c>
      <c r="B314" s="78" t="s">
        <v>204</v>
      </c>
      <c r="C314" s="84">
        <v>43434</v>
      </c>
      <c r="D314" s="85" t="s">
        <v>205</v>
      </c>
      <c r="E314" s="80" t="s">
        <v>206</v>
      </c>
      <c r="F314" s="80" t="s">
        <v>207</v>
      </c>
      <c r="G314" s="80" t="s">
        <v>208</v>
      </c>
      <c r="H314" s="80" t="s">
        <v>209</v>
      </c>
      <c r="I314" s="80" t="s">
        <v>210</v>
      </c>
      <c r="J314" s="78" t="s">
        <v>5306</v>
      </c>
      <c r="K314" s="80" t="s">
        <v>211</v>
      </c>
      <c r="L314" s="80" t="s">
        <v>211</v>
      </c>
      <c r="M314" s="80" t="s">
        <v>211</v>
      </c>
      <c r="N314" s="80" t="s">
        <v>211</v>
      </c>
      <c r="O314" s="80"/>
      <c r="P314" s="80"/>
      <c r="Q314" s="81" t="s">
        <v>214</v>
      </c>
      <c r="R314" s="80"/>
      <c r="S314" s="264" t="s">
        <v>949</v>
      </c>
      <c r="T314" s="264" t="s">
        <v>950</v>
      </c>
      <c r="U314" s="264" t="s">
        <v>951</v>
      </c>
      <c r="V314" s="63">
        <v>43425</v>
      </c>
      <c r="W314" s="101">
        <v>8</v>
      </c>
      <c r="X314" s="101">
        <v>1</v>
      </c>
      <c r="Y314" s="385" t="s">
        <v>225</v>
      </c>
      <c r="Z314" s="386">
        <v>17807</v>
      </c>
      <c r="AA314" s="387">
        <f t="shared" ca="1" si="19"/>
        <v>70</v>
      </c>
      <c r="AB314" s="387" t="s">
        <v>218</v>
      </c>
      <c r="AC314" s="386">
        <v>43425</v>
      </c>
      <c r="AD314" s="62"/>
      <c r="AE314" s="101">
        <v>4</v>
      </c>
      <c r="AF314" s="62">
        <v>1</v>
      </c>
      <c r="AG314" s="62">
        <v>5</v>
      </c>
      <c r="AH314" s="62">
        <v>1</v>
      </c>
      <c r="AI314" s="63">
        <v>43430</v>
      </c>
      <c r="AJ314" s="62"/>
      <c r="AK314" s="83" t="s">
        <v>780</v>
      </c>
      <c r="AL314" s="63"/>
      <c r="AM314" s="331">
        <v>2</v>
      </c>
      <c r="AN314" s="331"/>
      <c r="AO314" s="331"/>
      <c r="AP314" s="331">
        <f t="shared" si="17"/>
        <v>0</v>
      </c>
      <c r="AQ314" s="332"/>
      <c r="AR314" s="333"/>
      <c r="AS314" s="332"/>
      <c r="AT314" s="332"/>
      <c r="AU314" s="333"/>
      <c r="AV314" s="373"/>
      <c r="AW314" s="353" t="s">
        <v>857</v>
      </c>
    </row>
    <row r="315" spans="1:49" s="136" customFormat="1" ht="11.25">
      <c r="A315" s="80">
        <v>2018</v>
      </c>
      <c r="B315" s="78" t="s">
        <v>204</v>
      </c>
      <c r="C315" s="84">
        <v>43434</v>
      </c>
      <c r="D315" s="85" t="s">
        <v>205</v>
      </c>
      <c r="E315" s="80" t="s">
        <v>206</v>
      </c>
      <c r="F315" s="80" t="s">
        <v>207</v>
      </c>
      <c r="G315" s="80" t="s">
        <v>208</v>
      </c>
      <c r="H315" s="80" t="s">
        <v>209</v>
      </c>
      <c r="I315" s="80" t="s">
        <v>210</v>
      </c>
      <c r="J315" s="78" t="s">
        <v>5306</v>
      </c>
      <c r="K315" s="80" t="s">
        <v>211</v>
      </c>
      <c r="L315" s="80" t="s">
        <v>211</v>
      </c>
      <c r="M315" s="80" t="s">
        <v>211</v>
      </c>
      <c r="N315" s="80" t="s">
        <v>211</v>
      </c>
      <c r="O315" s="80"/>
      <c r="P315" s="80"/>
      <c r="Q315" s="81" t="s">
        <v>214</v>
      </c>
      <c r="R315" s="80"/>
      <c r="S315" s="264" t="s">
        <v>952</v>
      </c>
      <c r="T315" s="264" t="s">
        <v>953</v>
      </c>
      <c r="U315" s="264" t="s">
        <v>954</v>
      </c>
      <c r="V315" s="63">
        <v>43411</v>
      </c>
      <c r="W315" s="101">
        <v>8</v>
      </c>
      <c r="X315" s="101">
        <v>1</v>
      </c>
      <c r="Y315" s="385">
        <v>48797815</v>
      </c>
      <c r="Z315" s="386">
        <v>16514</v>
      </c>
      <c r="AA315" s="387">
        <f t="shared" ca="1" si="19"/>
        <v>73</v>
      </c>
      <c r="AB315" s="387" t="s">
        <v>218</v>
      </c>
      <c r="AC315" s="386">
        <v>43411</v>
      </c>
      <c r="AD315" s="62"/>
      <c r="AE315" s="101">
        <v>1</v>
      </c>
      <c r="AF315" s="62">
        <v>1</v>
      </c>
      <c r="AG315" s="62">
        <v>6</v>
      </c>
      <c r="AH315" s="62"/>
      <c r="AI315" s="63"/>
      <c r="AJ315" s="62"/>
      <c r="AK315" s="83"/>
      <c r="AL315" s="63"/>
      <c r="AM315" s="331">
        <v>2</v>
      </c>
      <c r="AN315" s="331"/>
      <c r="AO315" s="331"/>
      <c r="AP315" s="331">
        <f t="shared" si="17"/>
        <v>0</v>
      </c>
      <c r="AQ315" s="332"/>
      <c r="AR315" s="333"/>
      <c r="AS315" s="332"/>
      <c r="AT315" s="332"/>
      <c r="AU315" s="333"/>
      <c r="AV315" s="373"/>
      <c r="AW315" s="353" t="s">
        <v>858</v>
      </c>
    </row>
    <row r="316" spans="1:49" s="136" customFormat="1" ht="11.25">
      <c r="A316" s="80">
        <v>2018</v>
      </c>
      <c r="B316" s="78" t="s">
        <v>204</v>
      </c>
      <c r="C316" s="84">
        <v>43434</v>
      </c>
      <c r="D316" s="85" t="s">
        <v>205</v>
      </c>
      <c r="E316" s="80" t="s">
        <v>206</v>
      </c>
      <c r="F316" s="80" t="s">
        <v>207</v>
      </c>
      <c r="G316" s="80" t="s">
        <v>208</v>
      </c>
      <c r="H316" s="80" t="s">
        <v>209</v>
      </c>
      <c r="I316" s="80" t="s">
        <v>210</v>
      </c>
      <c r="J316" s="78" t="s">
        <v>5306</v>
      </c>
      <c r="K316" s="80" t="s">
        <v>211</v>
      </c>
      <c r="L316" s="80" t="s">
        <v>211</v>
      </c>
      <c r="M316" s="80" t="s">
        <v>211</v>
      </c>
      <c r="N316" s="80" t="s">
        <v>211</v>
      </c>
      <c r="O316" s="80"/>
      <c r="P316" s="80"/>
      <c r="Q316" s="81" t="s">
        <v>214</v>
      </c>
      <c r="R316" s="80"/>
      <c r="S316" s="264" t="s">
        <v>955</v>
      </c>
      <c r="T316" s="264" t="s">
        <v>956</v>
      </c>
      <c r="U316" s="264" t="s">
        <v>957</v>
      </c>
      <c r="V316" s="63">
        <v>43412</v>
      </c>
      <c r="W316" s="101">
        <v>9</v>
      </c>
      <c r="X316" s="101">
        <v>1</v>
      </c>
      <c r="Y316" s="385" t="s">
        <v>226</v>
      </c>
      <c r="Z316" s="386">
        <v>19063</v>
      </c>
      <c r="AA316" s="387">
        <f t="shared" ca="1" si="19"/>
        <v>66</v>
      </c>
      <c r="AB316" s="387" t="s">
        <v>220</v>
      </c>
      <c r="AC316" s="386">
        <v>43412</v>
      </c>
      <c r="AD316" s="62"/>
      <c r="AE316" s="101">
        <v>1</v>
      </c>
      <c r="AF316" s="62">
        <v>1</v>
      </c>
      <c r="AG316" s="62">
        <v>1</v>
      </c>
      <c r="AH316" s="62">
        <v>2</v>
      </c>
      <c r="AI316" s="63">
        <v>43420</v>
      </c>
      <c r="AJ316" s="62"/>
      <c r="AK316" s="83" t="s">
        <v>231</v>
      </c>
      <c r="AL316" s="63">
        <v>43423</v>
      </c>
      <c r="AM316" s="331">
        <v>1</v>
      </c>
      <c r="AN316" s="331">
        <v>1</v>
      </c>
      <c r="AO316" s="331"/>
      <c r="AP316" s="331">
        <f t="shared" si="17"/>
        <v>2</v>
      </c>
      <c r="AQ316" s="332"/>
      <c r="AR316" s="333">
        <v>43423</v>
      </c>
      <c r="AS316" s="332"/>
      <c r="AT316" s="332"/>
      <c r="AU316" s="333">
        <v>43423</v>
      </c>
      <c r="AV316" s="373"/>
      <c r="AW316" s="353"/>
    </row>
    <row r="317" spans="1:49" s="136" customFormat="1" ht="11.25">
      <c r="A317" s="80">
        <v>2018</v>
      </c>
      <c r="B317" s="78" t="s">
        <v>204</v>
      </c>
      <c r="C317" s="84">
        <v>43434</v>
      </c>
      <c r="D317" s="85" t="s">
        <v>205</v>
      </c>
      <c r="E317" s="80" t="s">
        <v>206</v>
      </c>
      <c r="F317" s="80" t="s">
        <v>207</v>
      </c>
      <c r="G317" s="80" t="s">
        <v>208</v>
      </c>
      <c r="H317" s="80" t="s">
        <v>209</v>
      </c>
      <c r="I317" s="80" t="s">
        <v>210</v>
      </c>
      <c r="J317" s="78" t="s">
        <v>5306</v>
      </c>
      <c r="K317" s="80" t="s">
        <v>211</v>
      </c>
      <c r="L317" s="80" t="s">
        <v>211</v>
      </c>
      <c r="M317" s="80" t="s">
        <v>211</v>
      </c>
      <c r="N317" s="80" t="s">
        <v>211</v>
      </c>
      <c r="O317" s="80"/>
      <c r="P317" s="80"/>
      <c r="Q317" s="81" t="s">
        <v>214</v>
      </c>
      <c r="R317" s="80"/>
      <c r="S317" s="264" t="s">
        <v>958</v>
      </c>
      <c r="T317" s="264" t="s">
        <v>959</v>
      </c>
      <c r="U317" s="264" t="s">
        <v>960</v>
      </c>
      <c r="V317" s="63">
        <v>43413</v>
      </c>
      <c r="W317" s="101">
        <v>8</v>
      </c>
      <c r="X317" s="101">
        <v>1</v>
      </c>
      <c r="Y317" s="385" t="s">
        <v>227</v>
      </c>
      <c r="Z317" s="386">
        <v>15002</v>
      </c>
      <c r="AA317" s="387">
        <f t="shared" ca="1" si="19"/>
        <v>77</v>
      </c>
      <c r="AB317" s="387" t="s">
        <v>218</v>
      </c>
      <c r="AC317" s="386">
        <v>43413</v>
      </c>
      <c r="AD317" s="62"/>
      <c r="AE317" s="101">
        <v>4</v>
      </c>
      <c r="AF317" s="62">
        <v>1</v>
      </c>
      <c r="AG317" s="62">
        <v>5</v>
      </c>
      <c r="AH317" s="62">
        <v>1</v>
      </c>
      <c r="AI317" s="63">
        <v>43424</v>
      </c>
      <c r="AJ317" s="62"/>
      <c r="AK317" s="83" t="s">
        <v>232</v>
      </c>
      <c r="AL317" s="63">
        <v>43424</v>
      </c>
      <c r="AM317" s="331">
        <v>2</v>
      </c>
      <c r="AN317" s="331">
        <v>1</v>
      </c>
      <c r="AO317" s="331"/>
      <c r="AP317" s="331">
        <f t="shared" si="17"/>
        <v>1</v>
      </c>
      <c r="AQ317" s="332"/>
      <c r="AR317" s="333">
        <v>43420</v>
      </c>
      <c r="AS317" s="332"/>
      <c r="AT317" s="332"/>
      <c r="AU317" s="333">
        <v>43420</v>
      </c>
      <c r="AV317" s="373"/>
      <c r="AW317" s="353"/>
    </row>
    <row r="318" spans="1:49" s="136" customFormat="1" ht="11.25">
      <c r="A318" s="80">
        <v>2018</v>
      </c>
      <c r="B318" s="78" t="s">
        <v>204</v>
      </c>
      <c r="C318" s="84">
        <v>43434</v>
      </c>
      <c r="D318" s="85" t="s">
        <v>205</v>
      </c>
      <c r="E318" s="80" t="s">
        <v>206</v>
      </c>
      <c r="F318" s="80" t="s">
        <v>207</v>
      </c>
      <c r="G318" s="80" t="s">
        <v>208</v>
      </c>
      <c r="H318" s="80" t="s">
        <v>209</v>
      </c>
      <c r="I318" s="80" t="s">
        <v>210</v>
      </c>
      <c r="J318" s="78" t="s">
        <v>5306</v>
      </c>
      <c r="K318" s="80" t="s">
        <v>211</v>
      </c>
      <c r="L318" s="80" t="s">
        <v>211</v>
      </c>
      <c r="M318" s="80" t="s">
        <v>211</v>
      </c>
      <c r="N318" s="80" t="s">
        <v>211</v>
      </c>
      <c r="O318" s="80"/>
      <c r="P318" s="80"/>
      <c r="Q318" s="81" t="s">
        <v>214</v>
      </c>
      <c r="R318" s="80"/>
      <c r="S318" s="264" t="s">
        <v>961</v>
      </c>
      <c r="T318" s="264" t="s">
        <v>962</v>
      </c>
      <c r="U318" s="264" t="s">
        <v>963</v>
      </c>
      <c r="V318" s="63">
        <v>43417</v>
      </c>
      <c r="W318" s="101">
        <v>9</v>
      </c>
      <c r="X318" s="101">
        <v>1</v>
      </c>
      <c r="Y318" s="385">
        <v>10477761</v>
      </c>
      <c r="Z318" s="386">
        <v>20272</v>
      </c>
      <c r="AA318" s="387">
        <f t="shared" ca="1" si="19"/>
        <v>63</v>
      </c>
      <c r="AB318" s="387" t="s">
        <v>218</v>
      </c>
      <c r="AC318" s="386">
        <v>43417</v>
      </c>
      <c r="AD318" s="62"/>
      <c r="AE318" s="101">
        <v>1</v>
      </c>
      <c r="AF318" s="62">
        <v>2</v>
      </c>
      <c r="AG318" s="62">
        <v>6</v>
      </c>
      <c r="AH318" s="62"/>
      <c r="AI318" s="63"/>
      <c r="AJ318" s="62"/>
      <c r="AK318" s="83"/>
      <c r="AL318" s="63"/>
      <c r="AM318" s="331">
        <v>2</v>
      </c>
      <c r="AN318" s="331"/>
      <c r="AO318" s="331"/>
      <c r="AP318" s="331">
        <f t="shared" si="17"/>
        <v>0</v>
      </c>
      <c r="AQ318" s="332"/>
      <c r="AR318" s="333"/>
      <c r="AS318" s="332"/>
      <c r="AT318" s="332"/>
      <c r="AU318" s="333"/>
      <c r="AV318" s="373"/>
      <c r="AW318" s="353" t="s">
        <v>859</v>
      </c>
    </row>
    <row r="319" spans="1:49" s="136" customFormat="1" ht="11.25">
      <c r="A319" s="80">
        <v>2018</v>
      </c>
      <c r="B319" s="78" t="s">
        <v>204</v>
      </c>
      <c r="C319" s="84">
        <v>43434</v>
      </c>
      <c r="D319" s="85" t="s">
        <v>205</v>
      </c>
      <c r="E319" s="80" t="s">
        <v>206</v>
      </c>
      <c r="F319" s="80" t="s">
        <v>207</v>
      </c>
      <c r="G319" s="80" t="s">
        <v>208</v>
      </c>
      <c r="H319" s="80" t="s">
        <v>209</v>
      </c>
      <c r="I319" s="80" t="s">
        <v>210</v>
      </c>
      <c r="J319" s="78" t="s">
        <v>5306</v>
      </c>
      <c r="K319" s="80" t="s">
        <v>211</v>
      </c>
      <c r="L319" s="80" t="s">
        <v>211</v>
      </c>
      <c r="M319" s="80" t="s">
        <v>211</v>
      </c>
      <c r="N319" s="80" t="s">
        <v>211</v>
      </c>
      <c r="O319" s="80"/>
      <c r="P319" s="80"/>
      <c r="Q319" s="81" t="s">
        <v>214</v>
      </c>
      <c r="R319" s="80"/>
      <c r="S319" s="264" t="s">
        <v>967</v>
      </c>
      <c r="T319" s="264" t="s">
        <v>968</v>
      </c>
      <c r="U319" s="264" t="s">
        <v>969</v>
      </c>
      <c r="V319" s="63">
        <v>43432</v>
      </c>
      <c r="W319" s="101">
        <v>11</v>
      </c>
      <c r="X319" s="101">
        <v>1</v>
      </c>
      <c r="Y319" s="385" t="s">
        <v>847</v>
      </c>
      <c r="Z319" s="386">
        <v>14720</v>
      </c>
      <c r="AA319" s="387">
        <f t="shared" ca="1" si="19"/>
        <v>78</v>
      </c>
      <c r="AB319" s="387" t="s">
        <v>220</v>
      </c>
      <c r="AC319" s="386">
        <v>43432</v>
      </c>
      <c r="AD319" s="62"/>
      <c r="AE319" s="101">
        <v>1</v>
      </c>
      <c r="AF319" s="62">
        <v>2</v>
      </c>
      <c r="AG319" s="62">
        <v>6</v>
      </c>
      <c r="AH319" s="62"/>
      <c r="AI319" s="63"/>
      <c r="AJ319" s="62"/>
      <c r="AK319" s="83"/>
      <c r="AL319" s="63"/>
      <c r="AM319" s="331">
        <v>2</v>
      </c>
      <c r="AN319" s="331"/>
      <c r="AO319" s="331"/>
      <c r="AP319" s="331">
        <f t="shared" si="17"/>
        <v>0</v>
      </c>
      <c r="AQ319" s="332"/>
      <c r="AR319" s="333"/>
      <c r="AS319" s="332"/>
      <c r="AT319" s="332"/>
      <c r="AU319" s="333"/>
      <c r="AV319" s="373"/>
      <c r="AW319" s="353" t="s">
        <v>874</v>
      </c>
    </row>
    <row r="320" spans="1:49" s="136" customFormat="1" ht="11.25">
      <c r="A320" s="80">
        <v>2018</v>
      </c>
      <c r="B320" s="78" t="s">
        <v>204</v>
      </c>
      <c r="C320" s="84">
        <v>43434</v>
      </c>
      <c r="D320" s="85" t="s">
        <v>205</v>
      </c>
      <c r="E320" s="80" t="s">
        <v>206</v>
      </c>
      <c r="F320" s="80" t="s">
        <v>207</v>
      </c>
      <c r="G320" s="80" t="s">
        <v>208</v>
      </c>
      <c r="H320" s="80" t="s">
        <v>209</v>
      </c>
      <c r="I320" s="80" t="s">
        <v>210</v>
      </c>
      <c r="J320" s="78" t="s">
        <v>5306</v>
      </c>
      <c r="K320" s="80" t="s">
        <v>211</v>
      </c>
      <c r="L320" s="80" t="s">
        <v>211</v>
      </c>
      <c r="M320" s="80" t="s">
        <v>211</v>
      </c>
      <c r="N320" s="80" t="s">
        <v>211</v>
      </c>
      <c r="O320" s="80"/>
      <c r="P320" s="80"/>
      <c r="Q320" s="81" t="s">
        <v>214</v>
      </c>
      <c r="R320" s="80"/>
      <c r="S320" s="264" t="s">
        <v>970</v>
      </c>
      <c r="T320" s="264" t="s">
        <v>971</v>
      </c>
      <c r="U320" s="264" t="s">
        <v>972</v>
      </c>
      <c r="V320" s="63">
        <v>43431</v>
      </c>
      <c r="W320" s="101">
        <v>8</v>
      </c>
      <c r="X320" s="101">
        <v>1</v>
      </c>
      <c r="Y320" s="385" t="s">
        <v>848</v>
      </c>
      <c r="Z320" s="386">
        <v>15669</v>
      </c>
      <c r="AA320" s="387">
        <f t="shared" ca="1" si="19"/>
        <v>76</v>
      </c>
      <c r="AB320" s="387" t="s">
        <v>220</v>
      </c>
      <c r="AC320" s="386">
        <v>43431</v>
      </c>
      <c r="AD320" s="62"/>
      <c r="AE320" s="101">
        <v>1</v>
      </c>
      <c r="AF320" s="62">
        <v>2</v>
      </c>
      <c r="AG320" s="62">
        <v>6</v>
      </c>
      <c r="AH320" s="62"/>
      <c r="AI320" s="63"/>
      <c r="AJ320" s="62"/>
      <c r="AK320" s="83"/>
      <c r="AL320" s="63"/>
      <c r="AM320" s="331">
        <v>2</v>
      </c>
      <c r="AN320" s="331"/>
      <c r="AO320" s="331"/>
      <c r="AP320" s="331">
        <f t="shared" si="17"/>
        <v>0</v>
      </c>
      <c r="AQ320" s="332"/>
      <c r="AR320" s="333"/>
      <c r="AS320" s="332"/>
      <c r="AT320" s="332"/>
      <c r="AU320" s="333"/>
      <c r="AV320" s="373"/>
      <c r="AW320" s="353" t="s">
        <v>875</v>
      </c>
    </row>
    <row r="321" spans="1:49" s="136" customFormat="1" ht="11.25">
      <c r="A321" s="80">
        <v>2018</v>
      </c>
      <c r="B321" s="78" t="s">
        <v>204</v>
      </c>
      <c r="C321" s="84">
        <v>43434</v>
      </c>
      <c r="D321" s="85" t="s">
        <v>205</v>
      </c>
      <c r="E321" s="80" t="s">
        <v>206</v>
      </c>
      <c r="F321" s="80" t="s">
        <v>207</v>
      </c>
      <c r="G321" s="80" t="s">
        <v>208</v>
      </c>
      <c r="H321" s="80" t="s">
        <v>209</v>
      </c>
      <c r="I321" s="80" t="s">
        <v>210</v>
      </c>
      <c r="J321" s="78" t="s">
        <v>5306</v>
      </c>
      <c r="K321" s="80" t="s">
        <v>211</v>
      </c>
      <c r="L321" s="80" t="s">
        <v>211</v>
      </c>
      <c r="M321" s="80" t="s">
        <v>211</v>
      </c>
      <c r="N321" s="80" t="s">
        <v>211</v>
      </c>
      <c r="O321" s="80" t="s">
        <v>212</v>
      </c>
      <c r="P321" s="80"/>
      <c r="Q321" s="81" t="s">
        <v>214</v>
      </c>
      <c r="R321" s="80"/>
      <c r="S321" s="264" t="s">
        <v>973</v>
      </c>
      <c r="T321" s="264" t="s">
        <v>1038</v>
      </c>
      <c r="U321" s="264" t="s">
        <v>974</v>
      </c>
      <c r="V321" s="63">
        <v>43430</v>
      </c>
      <c r="W321" s="101">
        <v>8</v>
      </c>
      <c r="X321" s="101">
        <v>1</v>
      </c>
      <c r="Y321" s="385" t="s">
        <v>849</v>
      </c>
      <c r="Z321" s="386">
        <v>14162</v>
      </c>
      <c r="AA321" s="387">
        <f t="shared" ca="1" si="19"/>
        <v>80</v>
      </c>
      <c r="AB321" s="387" t="s">
        <v>220</v>
      </c>
      <c r="AC321" s="386">
        <v>43430</v>
      </c>
      <c r="AD321" s="62"/>
      <c r="AE321" s="101">
        <v>4</v>
      </c>
      <c r="AF321" s="62">
        <v>2</v>
      </c>
      <c r="AG321" s="62">
        <v>6</v>
      </c>
      <c r="AH321" s="62"/>
      <c r="AI321" s="63"/>
      <c r="AJ321" s="62"/>
      <c r="AK321" s="83"/>
      <c r="AL321" s="63"/>
      <c r="AM321" s="331">
        <v>2</v>
      </c>
      <c r="AN321" s="331"/>
      <c r="AO321" s="331"/>
      <c r="AP321" s="331">
        <f t="shared" si="17"/>
        <v>0</v>
      </c>
      <c r="AQ321" s="332"/>
      <c r="AR321" s="333"/>
      <c r="AS321" s="332"/>
      <c r="AT321" s="332"/>
      <c r="AU321" s="333"/>
      <c r="AV321" s="373"/>
      <c r="AW321" s="353" t="s">
        <v>876</v>
      </c>
    </row>
    <row r="322" spans="1:49" s="136" customFormat="1" ht="11.25">
      <c r="A322" s="80">
        <v>2018</v>
      </c>
      <c r="B322" s="78" t="s">
        <v>204</v>
      </c>
      <c r="C322" s="84">
        <v>43434</v>
      </c>
      <c r="D322" s="85" t="s">
        <v>205</v>
      </c>
      <c r="E322" s="80" t="s">
        <v>206</v>
      </c>
      <c r="F322" s="80" t="s">
        <v>207</v>
      </c>
      <c r="G322" s="80" t="s">
        <v>208</v>
      </c>
      <c r="H322" s="80" t="s">
        <v>209</v>
      </c>
      <c r="I322" s="80" t="s">
        <v>210</v>
      </c>
      <c r="J322" s="78" t="s">
        <v>5306</v>
      </c>
      <c r="K322" s="80" t="s">
        <v>211</v>
      </c>
      <c r="L322" s="80" t="s">
        <v>211</v>
      </c>
      <c r="M322" s="80" t="s">
        <v>211</v>
      </c>
      <c r="N322" s="80" t="s">
        <v>211</v>
      </c>
      <c r="O322" s="80"/>
      <c r="P322" s="80"/>
      <c r="Q322" s="81" t="s">
        <v>214</v>
      </c>
      <c r="R322" s="80"/>
      <c r="S322" s="264" t="s">
        <v>975</v>
      </c>
      <c r="T322" s="264" t="s">
        <v>976</v>
      </c>
      <c r="U322" s="264" t="s">
        <v>977</v>
      </c>
      <c r="V322" s="63">
        <v>43430</v>
      </c>
      <c r="W322" s="101">
        <v>3</v>
      </c>
      <c r="X322" s="101">
        <v>1</v>
      </c>
      <c r="Y322" s="385" t="s">
        <v>852</v>
      </c>
      <c r="Z322" s="386">
        <v>9875</v>
      </c>
      <c r="AA322" s="387">
        <f t="shared" ca="1" si="19"/>
        <v>91</v>
      </c>
      <c r="AB322" s="387" t="s">
        <v>220</v>
      </c>
      <c r="AC322" s="386">
        <v>43430</v>
      </c>
      <c r="AD322" s="62"/>
      <c r="AE322" s="101">
        <v>1</v>
      </c>
      <c r="AF322" s="62">
        <v>2</v>
      </c>
      <c r="AG322" s="62">
        <v>6</v>
      </c>
      <c r="AH322" s="62"/>
      <c r="AI322" s="63"/>
      <c r="AJ322" s="62"/>
      <c r="AK322" s="83"/>
      <c r="AL322" s="63"/>
      <c r="AM322" s="331">
        <v>2</v>
      </c>
      <c r="AN322" s="331"/>
      <c r="AO322" s="331"/>
      <c r="AP322" s="331">
        <f t="shared" si="17"/>
        <v>0</v>
      </c>
      <c r="AQ322" s="332"/>
      <c r="AR322" s="333"/>
      <c r="AS322" s="332"/>
      <c r="AT322" s="332"/>
      <c r="AU322" s="333"/>
      <c r="AV322" s="373"/>
      <c r="AW322" s="353" t="s">
        <v>877</v>
      </c>
    </row>
    <row r="323" spans="1:49" s="136" customFormat="1" ht="11.25">
      <c r="A323" s="80">
        <v>2018</v>
      </c>
      <c r="B323" s="78" t="s">
        <v>204</v>
      </c>
      <c r="C323" s="84">
        <v>43434</v>
      </c>
      <c r="D323" s="85" t="s">
        <v>205</v>
      </c>
      <c r="E323" s="80" t="s">
        <v>206</v>
      </c>
      <c r="F323" s="80" t="s">
        <v>207</v>
      </c>
      <c r="G323" s="80" t="s">
        <v>208</v>
      </c>
      <c r="H323" s="80" t="s">
        <v>209</v>
      </c>
      <c r="I323" s="80" t="s">
        <v>210</v>
      </c>
      <c r="J323" s="78" t="s">
        <v>5306</v>
      </c>
      <c r="K323" s="80" t="s">
        <v>211</v>
      </c>
      <c r="L323" s="80" t="s">
        <v>211</v>
      </c>
      <c r="M323" s="80" t="s">
        <v>211</v>
      </c>
      <c r="N323" s="80" t="s">
        <v>211</v>
      </c>
      <c r="O323" s="80"/>
      <c r="P323" s="80"/>
      <c r="Q323" s="81" t="s">
        <v>214</v>
      </c>
      <c r="R323" s="80"/>
      <c r="S323" s="264" t="s">
        <v>978</v>
      </c>
      <c r="T323" s="264" t="s">
        <v>979</v>
      </c>
      <c r="U323" s="264" t="s">
        <v>980</v>
      </c>
      <c r="V323" s="63">
        <v>43432</v>
      </c>
      <c r="W323" s="101">
        <v>6</v>
      </c>
      <c r="X323" s="101">
        <v>1</v>
      </c>
      <c r="Y323" s="385" t="s">
        <v>853</v>
      </c>
      <c r="Z323" s="386">
        <v>12430</v>
      </c>
      <c r="AA323" s="387">
        <f t="shared" ca="1" si="19"/>
        <v>84</v>
      </c>
      <c r="AB323" s="387" t="s">
        <v>220</v>
      </c>
      <c r="AC323" s="386">
        <v>43432</v>
      </c>
      <c r="AD323" s="62"/>
      <c r="AE323" s="101">
        <v>1</v>
      </c>
      <c r="AF323" s="62">
        <v>2</v>
      </c>
      <c r="AG323" s="62">
        <v>6</v>
      </c>
      <c r="AH323" s="62"/>
      <c r="AI323" s="63"/>
      <c r="AJ323" s="62"/>
      <c r="AK323" s="83"/>
      <c r="AL323" s="63"/>
      <c r="AM323" s="331">
        <v>2</v>
      </c>
      <c r="AN323" s="331"/>
      <c r="AO323" s="331"/>
      <c r="AP323" s="331">
        <f t="shared" si="17"/>
        <v>0</v>
      </c>
      <c r="AQ323" s="332"/>
      <c r="AR323" s="333"/>
      <c r="AS323" s="332"/>
      <c r="AT323" s="332"/>
      <c r="AU323" s="333"/>
      <c r="AV323" s="373"/>
      <c r="AW323" s="353" t="s">
        <v>878</v>
      </c>
    </row>
    <row r="324" spans="1:49" s="136" customFormat="1" ht="11.25">
      <c r="A324" s="80">
        <v>2018</v>
      </c>
      <c r="B324" s="78" t="s">
        <v>204</v>
      </c>
      <c r="C324" s="84">
        <v>43434</v>
      </c>
      <c r="D324" s="85" t="s">
        <v>205</v>
      </c>
      <c r="E324" s="80" t="s">
        <v>206</v>
      </c>
      <c r="F324" s="80" t="s">
        <v>207</v>
      </c>
      <c r="G324" s="80" t="s">
        <v>208</v>
      </c>
      <c r="H324" s="80" t="s">
        <v>209</v>
      </c>
      <c r="I324" s="80" t="s">
        <v>210</v>
      </c>
      <c r="J324" s="78" t="s">
        <v>5306</v>
      </c>
      <c r="K324" s="80" t="s">
        <v>211</v>
      </c>
      <c r="L324" s="80" t="s">
        <v>211</v>
      </c>
      <c r="M324" s="80" t="s">
        <v>211</v>
      </c>
      <c r="N324" s="80" t="s">
        <v>211</v>
      </c>
      <c r="O324" s="80"/>
      <c r="P324" s="80"/>
      <c r="Q324" s="81" t="s">
        <v>214</v>
      </c>
      <c r="R324" s="80"/>
      <c r="S324" s="264" t="s">
        <v>981</v>
      </c>
      <c r="T324" s="264" t="s">
        <v>982</v>
      </c>
      <c r="U324" s="264" t="s">
        <v>983</v>
      </c>
      <c r="V324" s="63">
        <v>43430</v>
      </c>
      <c r="W324" s="101">
        <v>8</v>
      </c>
      <c r="X324" s="101">
        <v>1</v>
      </c>
      <c r="Y324" s="385" t="s">
        <v>854</v>
      </c>
      <c r="Z324" s="386">
        <v>21032</v>
      </c>
      <c r="AA324" s="387">
        <f t="shared" ca="1" si="19"/>
        <v>61</v>
      </c>
      <c r="AB324" s="387" t="s">
        <v>220</v>
      </c>
      <c r="AC324" s="386">
        <v>43430</v>
      </c>
      <c r="AD324" s="62"/>
      <c r="AE324" s="101">
        <v>1</v>
      </c>
      <c r="AF324" s="62">
        <v>2</v>
      </c>
      <c r="AG324" s="62">
        <v>6</v>
      </c>
      <c r="AH324" s="62"/>
      <c r="AI324" s="63"/>
      <c r="AJ324" s="62"/>
      <c r="AK324" s="83"/>
      <c r="AL324" s="63"/>
      <c r="AM324" s="331">
        <v>2</v>
      </c>
      <c r="AN324" s="331"/>
      <c r="AO324" s="331"/>
      <c r="AP324" s="331">
        <f t="shared" si="17"/>
        <v>0</v>
      </c>
      <c r="AQ324" s="332"/>
      <c r="AR324" s="333"/>
      <c r="AS324" s="332"/>
      <c r="AT324" s="332"/>
      <c r="AU324" s="333"/>
      <c r="AV324" s="373"/>
      <c r="AW324" s="353" t="s">
        <v>879</v>
      </c>
    </row>
    <row r="325" spans="1:49" s="136" customFormat="1" ht="11.25">
      <c r="A325" s="80">
        <v>2018</v>
      </c>
      <c r="B325" s="78" t="s">
        <v>204</v>
      </c>
      <c r="C325" s="84">
        <v>43434</v>
      </c>
      <c r="D325" s="85" t="s">
        <v>205</v>
      </c>
      <c r="E325" s="80" t="s">
        <v>206</v>
      </c>
      <c r="F325" s="80" t="s">
        <v>207</v>
      </c>
      <c r="G325" s="80" t="s">
        <v>208</v>
      </c>
      <c r="H325" s="80" t="s">
        <v>209</v>
      </c>
      <c r="I325" s="80" t="s">
        <v>210</v>
      </c>
      <c r="J325" s="78" t="s">
        <v>5306</v>
      </c>
      <c r="K325" s="80" t="s">
        <v>211</v>
      </c>
      <c r="L325" s="80" t="s">
        <v>211</v>
      </c>
      <c r="M325" s="80" t="s">
        <v>211</v>
      </c>
      <c r="N325" s="80" t="s">
        <v>211</v>
      </c>
      <c r="O325" s="80"/>
      <c r="P325" s="80"/>
      <c r="Q325" s="81" t="s">
        <v>214</v>
      </c>
      <c r="R325" s="80"/>
      <c r="S325" s="264" t="s">
        <v>984</v>
      </c>
      <c r="T325" s="264" t="s">
        <v>985</v>
      </c>
      <c r="U325" s="264" t="s">
        <v>977</v>
      </c>
      <c r="V325" s="63">
        <v>43430</v>
      </c>
      <c r="W325" s="101">
        <v>3</v>
      </c>
      <c r="X325" s="101">
        <v>1</v>
      </c>
      <c r="Y325" s="385" t="s">
        <v>855</v>
      </c>
      <c r="Z325" s="386">
        <v>16217</v>
      </c>
      <c r="AA325" s="387">
        <f t="shared" ca="1" si="19"/>
        <v>74</v>
      </c>
      <c r="AB325" s="387" t="s">
        <v>218</v>
      </c>
      <c r="AC325" s="386">
        <v>43430</v>
      </c>
      <c r="AD325" s="62"/>
      <c r="AE325" s="101">
        <v>1</v>
      </c>
      <c r="AF325" s="62">
        <v>2</v>
      </c>
      <c r="AG325" s="62">
        <v>6</v>
      </c>
      <c r="AH325" s="62"/>
      <c r="AI325" s="63"/>
      <c r="AJ325" s="62"/>
      <c r="AK325" s="83"/>
      <c r="AL325" s="63"/>
      <c r="AM325" s="331">
        <v>2</v>
      </c>
      <c r="AN325" s="331"/>
      <c r="AO325" s="331"/>
      <c r="AP325" s="331">
        <f t="shared" ref="AP325:AP388" si="20">+COUNTIF(AM325:AO325,1)</f>
        <v>0</v>
      </c>
      <c r="AQ325" s="332"/>
      <c r="AR325" s="333"/>
      <c r="AS325" s="332"/>
      <c r="AT325" s="332"/>
      <c r="AU325" s="333"/>
      <c r="AV325" s="373"/>
      <c r="AW325" s="353" t="s">
        <v>880</v>
      </c>
    </row>
    <row r="326" spans="1:49" s="136" customFormat="1" ht="11.25">
      <c r="A326" s="80">
        <v>2018</v>
      </c>
      <c r="B326" s="78" t="s">
        <v>204</v>
      </c>
      <c r="C326" s="84">
        <v>43434</v>
      </c>
      <c r="D326" s="85" t="s">
        <v>205</v>
      </c>
      <c r="E326" s="80" t="s">
        <v>206</v>
      </c>
      <c r="F326" s="80" t="s">
        <v>207</v>
      </c>
      <c r="G326" s="80" t="s">
        <v>208</v>
      </c>
      <c r="H326" s="80" t="s">
        <v>209</v>
      </c>
      <c r="I326" s="80" t="s">
        <v>210</v>
      </c>
      <c r="J326" s="78" t="s">
        <v>5306</v>
      </c>
      <c r="K326" s="80" t="s">
        <v>211</v>
      </c>
      <c r="L326" s="80" t="s">
        <v>211</v>
      </c>
      <c r="M326" s="80" t="s">
        <v>211</v>
      </c>
      <c r="N326" s="80" t="s">
        <v>211</v>
      </c>
      <c r="O326" s="80"/>
      <c r="P326" s="80"/>
      <c r="Q326" s="81" t="s">
        <v>214</v>
      </c>
      <c r="R326" s="80"/>
      <c r="S326" s="264" t="s">
        <v>986</v>
      </c>
      <c r="T326" s="264" t="s">
        <v>971</v>
      </c>
      <c r="U326" s="264" t="s">
        <v>987</v>
      </c>
      <c r="V326" s="63">
        <v>43425</v>
      </c>
      <c r="W326" s="101">
        <v>9</v>
      </c>
      <c r="X326" s="101">
        <v>1</v>
      </c>
      <c r="Y326" s="385" t="s">
        <v>856</v>
      </c>
      <c r="Z326" s="386">
        <v>16490</v>
      </c>
      <c r="AA326" s="387">
        <f t="shared" ca="1" si="19"/>
        <v>73</v>
      </c>
      <c r="AB326" s="387" t="s">
        <v>218</v>
      </c>
      <c r="AC326" s="386">
        <v>43425</v>
      </c>
      <c r="AD326" s="62"/>
      <c r="AE326" s="101">
        <v>4</v>
      </c>
      <c r="AF326" s="62">
        <v>2</v>
      </c>
      <c r="AG326" s="62">
        <v>6</v>
      </c>
      <c r="AH326" s="62"/>
      <c r="AI326" s="63"/>
      <c r="AJ326" s="62"/>
      <c r="AK326" s="83"/>
      <c r="AL326" s="63"/>
      <c r="AM326" s="331">
        <v>2</v>
      </c>
      <c r="AN326" s="331"/>
      <c r="AO326" s="331"/>
      <c r="AP326" s="331">
        <f t="shared" si="20"/>
        <v>0</v>
      </c>
      <c r="AQ326" s="332"/>
      <c r="AR326" s="333"/>
      <c r="AS326" s="332"/>
      <c r="AT326" s="332"/>
      <c r="AU326" s="333"/>
      <c r="AV326" s="373"/>
      <c r="AW326" s="353" t="s">
        <v>881</v>
      </c>
    </row>
    <row r="327" spans="1:49" s="136" customFormat="1" ht="11.25">
      <c r="A327" s="80">
        <v>2018</v>
      </c>
      <c r="B327" s="78" t="s">
        <v>204</v>
      </c>
      <c r="C327" s="84">
        <v>43434</v>
      </c>
      <c r="D327" s="85" t="s">
        <v>205</v>
      </c>
      <c r="E327" s="80" t="s">
        <v>206</v>
      </c>
      <c r="F327" s="80" t="s">
        <v>207</v>
      </c>
      <c r="G327" s="80" t="s">
        <v>208</v>
      </c>
      <c r="H327" s="80" t="s">
        <v>209</v>
      </c>
      <c r="I327" s="80" t="s">
        <v>210</v>
      </c>
      <c r="J327" s="78" t="s">
        <v>5306</v>
      </c>
      <c r="K327" s="80" t="s">
        <v>211</v>
      </c>
      <c r="L327" s="80" t="s">
        <v>211</v>
      </c>
      <c r="M327" s="80" t="s">
        <v>211</v>
      </c>
      <c r="N327" s="80" t="s">
        <v>211</v>
      </c>
      <c r="O327" s="80"/>
      <c r="P327" s="80"/>
      <c r="Q327" s="81" t="s">
        <v>214</v>
      </c>
      <c r="R327" s="80"/>
      <c r="S327" s="264" t="s">
        <v>988</v>
      </c>
      <c r="T327" s="264" t="s">
        <v>989</v>
      </c>
      <c r="U327" s="264" t="s">
        <v>990</v>
      </c>
      <c r="V327" s="63">
        <v>43426</v>
      </c>
      <c r="W327" s="101">
        <v>10</v>
      </c>
      <c r="X327" s="101">
        <v>1</v>
      </c>
      <c r="Y327" s="385" t="s">
        <v>860</v>
      </c>
      <c r="Z327" s="386">
        <v>19189</v>
      </c>
      <c r="AA327" s="387">
        <f t="shared" ca="1" si="19"/>
        <v>66</v>
      </c>
      <c r="AB327" s="387" t="s">
        <v>218</v>
      </c>
      <c r="AC327" s="386">
        <v>43426</v>
      </c>
      <c r="AD327" s="62"/>
      <c r="AE327" s="101">
        <v>3</v>
      </c>
      <c r="AF327" s="62">
        <v>2</v>
      </c>
      <c r="AG327" s="62">
        <v>6</v>
      </c>
      <c r="AH327" s="62"/>
      <c r="AI327" s="63"/>
      <c r="AJ327" s="62"/>
      <c r="AK327" s="83"/>
      <c r="AL327" s="63"/>
      <c r="AM327" s="331">
        <v>2</v>
      </c>
      <c r="AN327" s="331"/>
      <c r="AO327" s="331"/>
      <c r="AP327" s="331">
        <f t="shared" si="20"/>
        <v>0</v>
      </c>
      <c r="AQ327" s="332"/>
      <c r="AR327" s="333"/>
      <c r="AS327" s="332"/>
      <c r="AT327" s="332"/>
      <c r="AU327" s="333"/>
      <c r="AV327" s="373"/>
      <c r="AW327" s="353" t="s">
        <v>882</v>
      </c>
    </row>
    <row r="328" spans="1:49" s="136" customFormat="1" ht="11.25">
      <c r="A328" s="80">
        <v>2018</v>
      </c>
      <c r="B328" s="78" t="s">
        <v>204</v>
      </c>
      <c r="C328" s="84">
        <v>43434</v>
      </c>
      <c r="D328" s="85" t="s">
        <v>205</v>
      </c>
      <c r="E328" s="80" t="s">
        <v>206</v>
      </c>
      <c r="F328" s="80" t="s">
        <v>207</v>
      </c>
      <c r="G328" s="80" t="s">
        <v>208</v>
      </c>
      <c r="H328" s="80" t="s">
        <v>209</v>
      </c>
      <c r="I328" s="80" t="s">
        <v>210</v>
      </c>
      <c r="J328" s="78" t="s">
        <v>5306</v>
      </c>
      <c r="K328" s="80" t="s">
        <v>211</v>
      </c>
      <c r="L328" s="80" t="s">
        <v>211</v>
      </c>
      <c r="M328" s="80" t="s">
        <v>211</v>
      </c>
      <c r="N328" s="80" t="s">
        <v>211</v>
      </c>
      <c r="O328" s="80"/>
      <c r="P328" s="80"/>
      <c r="Q328" s="81" t="s">
        <v>214</v>
      </c>
      <c r="R328" s="80"/>
      <c r="S328" s="264" t="s">
        <v>861</v>
      </c>
      <c r="T328" s="264" t="s">
        <v>862</v>
      </c>
      <c r="U328" s="264" t="s">
        <v>863</v>
      </c>
      <c r="V328" s="63">
        <v>43425</v>
      </c>
      <c r="W328" s="101">
        <v>8</v>
      </c>
      <c r="X328" s="101">
        <v>1</v>
      </c>
      <c r="Y328" s="385" t="s">
        <v>864</v>
      </c>
      <c r="Z328" s="386">
        <v>16397</v>
      </c>
      <c r="AA328" s="387">
        <f t="shared" ca="1" si="19"/>
        <v>74</v>
      </c>
      <c r="AB328" s="387" t="s">
        <v>220</v>
      </c>
      <c r="AC328" s="386">
        <v>43425</v>
      </c>
      <c r="AD328" s="62"/>
      <c r="AE328" s="101">
        <v>1</v>
      </c>
      <c r="AF328" s="62">
        <v>2</v>
      </c>
      <c r="AG328" s="62">
        <v>6</v>
      </c>
      <c r="AH328" s="62"/>
      <c r="AI328" s="63"/>
      <c r="AJ328" s="62"/>
      <c r="AK328" s="83"/>
      <c r="AL328" s="63"/>
      <c r="AM328" s="331">
        <v>2</v>
      </c>
      <c r="AN328" s="331"/>
      <c r="AO328" s="331"/>
      <c r="AP328" s="331">
        <f t="shared" si="20"/>
        <v>0</v>
      </c>
      <c r="AQ328" s="332"/>
      <c r="AR328" s="333"/>
      <c r="AS328" s="332"/>
      <c r="AT328" s="332"/>
      <c r="AU328" s="333"/>
      <c r="AV328" s="373"/>
      <c r="AW328" s="353" t="s">
        <v>883</v>
      </c>
    </row>
    <row r="329" spans="1:49" s="136" customFormat="1" ht="11.25">
      <c r="A329" s="80">
        <v>2018</v>
      </c>
      <c r="B329" s="78" t="s">
        <v>204</v>
      </c>
      <c r="C329" s="84">
        <v>43434</v>
      </c>
      <c r="D329" s="85" t="s">
        <v>205</v>
      </c>
      <c r="E329" s="80" t="s">
        <v>206</v>
      </c>
      <c r="F329" s="80" t="s">
        <v>207</v>
      </c>
      <c r="G329" s="80" t="s">
        <v>208</v>
      </c>
      <c r="H329" s="80" t="s">
        <v>209</v>
      </c>
      <c r="I329" s="80" t="s">
        <v>210</v>
      </c>
      <c r="J329" s="78" t="s">
        <v>5306</v>
      </c>
      <c r="K329" s="80" t="s">
        <v>211</v>
      </c>
      <c r="L329" s="80" t="s">
        <v>211</v>
      </c>
      <c r="M329" s="80" t="s">
        <v>211</v>
      </c>
      <c r="N329" s="80" t="s">
        <v>211</v>
      </c>
      <c r="O329" s="80"/>
      <c r="P329" s="80"/>
      <c r="Q329" s="81" t="s">
        <v>214</v>
      </c>
      <c r="R329" s="80"/>
      <c r="S329" s="264" t="s">
        <v>865</v>
      </c>
      <c r="T329" s="264" t="s">
        <v>866</v>
      </c>
      <c r="U329" s="264" t="s">
        <v>867</v>
      </c>
      <c r="V329" s="63">
        <v>43430</v>
      </c>
      <c r="W329" s="101">
        <v>3</v>
      </c>
      <c r="X329" s="101">
        <v>1</v>
      </c>
      <c r="Y329" s="385" t="s">
        <v>868</v>
      </c>
      <c r="Z329" s="386">
        <v>18998</v>
      </c>
      <c r="AA329" s="387">
        <f t="shared" ca="1" si="19"/>
        <v>66</v>
      </c>
      <c r="AB329" s="387" t="s">
        <v>220</v>
      </c>
      <c r="AC329" s="386">
        <v>43430</v>
      </c>
      <c r="AD329" s="62"/>
      <c r="AE329" s="101">
        <v>1</v>
      </c>
      <c r="AF329" s="62">
        <v>2</v>
      </c>
      <c r="AG329" s="62">
        <v>6</v>
      </c>
      <c r="AH329" s="62"/>
      <c r="AI329" s="63"/>
      <c r="AJ329" s="62"/>
      <c r="AK329" s="83"/>
      <c r="AL329" s="63"/>
      <c r="AM329" s="331">
        <v>2</v>
      </c>
      <c r="AN329" s="331"/>
      <c r="AO329" s="331"/>
      <c r="AP329" s="331">
        <f t="shared" si="20"/>
        <v>0</v>
      </c>
      <c r="AQ329" s="332"/>
      <c r="AR329" s="333"/>
      <c r="AS329" s="332"/>
      <c r="AT329" s="332"/>
      <c r="AU329" s="333"/>
      <c r="AV329" s="373"/>
      <c r="AW329" s="353" t="s">
        <v>884</v>
      </c>
    </row>
    <row r="330" spans="1:49" s="136" customFormat="1" ht="11.25">
      <c r="A330" s="80">
        <v>2018</v>
      </c>
      <c r="B330" s="78" t="s">
        <v>204</v>
      </c>
      <c r="C330" s="84">
        <v>43434</v>
      </c>
      <c r="D330" s="85" t="s">
        <v>205</v>
      </c>
      <c r="E330" s="80" t="s">
        <v>206</v>
      </c>
      <c r="F330" s="80" t="s">
        <v>207</v>
      </c>
      <c r="G330" s="80" t="s">
        <v>208</v>
      </c>
      <c r="H330" s="80" t="s">
        <v>209</v>
      </c>
      <c r="I330" s="80" t="s">
        <v>210</v>
      </c>
      <c r="J330" s="78" t="s">
        <v>5306</v>
      </c>
      <c r="K330" s="80" t="s">
        <v>211</v>
      </c>
      <c r="L330" s="80" t="s">
        <v>211</v>
      </c>
      <c r="M330" s="80" t="s">
        <v>211</v>
      </c>
      <c r="N330" s="80" t="s">
        <v>211</v>
      </c>
      <c r="O330" s="80"/>
      <c r="P330" s="80"/>
      <c r="Q330" s="81" t="s">
        <v>214</v>
      </c>
      <c r="R330" s="80"/>
      <c r="S330" s="264" t="s">
        <v>872</v>
      </c>
      <c r="T330" s="264" t="s">
        <v>869</v>
      </c>
      <c r="U330" s="264" t="s">
        <v>870</v>
      </c>
      <c r="V330" s="63">
        <v>43426</v>
      </c>
      <c r="W330" s="101">
        <v>2</v>
      </c>
      <c r="X330" s="101">
        <v>1</v>
      </c>
      <c r="Y330" s="385" t="s">
        <v>871</v>
      </c>
      <c r="Z330" s="386">
        <v>13470</v>
      </c>
      <c r="AA330" s="387">
        <f t="shared" ca="1" si="19"/>
        <v>82</v>
      </c>
      <c r="AB330" s="387" t="s">
        <v>218</v>
      </c>
      <c r="AC330" s="386">
        <v>43426</v>
      </c>
      <c r="AD330" s="62"/>
      <c r="AE330" s="101">
        <v>4</v>
      </c>
      <c r="AF330" s="62">
        <v>1</v>
      </c>
      <c r="AG330" s="62">
        <v>6</v>
      </c>
      <c r="AH330" s="62"/>
      <c r="AI330" s="63"/>
      <c r="AJ330" s="62"/>
      <c r="AK330" s="83"/>
      <c r="AL330" s="63"/>
      <c r="AM330" s="331">
        <v>2</v>
      </c>
      <c r="AN330" s="331"/>
      <c r="AO330" s="331"/>
      <c r="AP330" s="331">
        <f t="shared" si="20"/>
        <v>0</v>
      </c>
      <c r="AQ330" s="332"/>
      <c r="AR330" s="333"/>
      <c r="AS330" s="332"/>
      <c r="AT330" s="332"/>
      <c r="AU330" s="333"/>
      <c r="AV330" s="373"/>
      <c r="AW330" s="353" t="s">
        <v>885</v>
      </c>
    </row>
    <row r="331" spans="1:49" s="136" customFormat="1" ht="11.25">
      <c r="A331" s="80">
        <v>2018</v>
      </c>
      <c r="B331" s="78" t="s">
        <v>204</v>
      </c>
      <c r="C331" s="84">
        <v>43434</v>
      </c>
      <c r="D331" s="85" t="s">
        <v>205</v>
      </c>
      <c r="E331" s="80" t="s">
        <v>206</v>
      </c>
      <c r="F331" s="80" t="s">
        <v>207</v>
      </c>
      <c r="G331" s="80" t="s">
        <v>208</v>
      </c>
      <c r="H331" s="80" t="s">
        <v>209</v>
      </c>
      <c r="I331" s="80" t="s">
        <v>210</v>
      </c>
      <c r="J331" s="78" t="s">
        <v>5306</v>
      </c>
      <c r="K331" s="80" t="s">
        <v>211</v>
      </c>
      <c r="L331" s="80" t="s">
        <v>211</v>
      </c>
      <c r="M331" s="80" t="s">
        <v>211</v>
      </c>
      <c r="N331" s="80" t="s">
        <v>211</v>
      </c>
      <c r="O331" s="80"/>
      <c r="P331" s="80"/>
      <c r="Q331" s="81" t="s">
        <v>214</v>
      </c>
      <c r="R331" s="80"/>
      <c r="S331" s="264" t="s">
        <v>886</v>
      </c>
      <c r="T331" s="264" t="s">
        <v>887</v>
      </c>
      <c r="U331" s="264" t="s">
        <v>888</v>
      </c>
      <c r="V331" s="63">
        <v>43425</v>
      </c>
      <c r="W331" s="101">
        <v>9</v>
      </c>
      <c r="X331" s="101">
        <v>1</v>
      </c>
      <c r="Y331" s="385" t="s">
        <v>890</v>
      </c>
      <c r="Z331" s="386">
        <v>19558</v>
      </c>
      <c r="AA331" s="387">
        <f t="shared" ca="1" si="19"/>
        <v>65</v>
      </c>
      <c r="AB331" s="387" t="s">
        <v>218</v>
      </c>
      <c r="AC331" s="386">
        <v>43425</v>
      </c>
      <c r="AD331" s="62"/>
      <c r="AE331" s="101">
        <v>4</v>
      </c>
      <c r="AF331" s="62">
        <v>2</v>
      </c>
      <c r="AG331" s="62">
        <v>6</v>
      </c>
      <c r="AH331" s="62"/>
      <c r="AI331" s="63"/>
      <c r="AJ331" s="62"/>
      <c r="AK331" s="83"/>
      <c r="AL331" s="63"/>
      <c r="AM331" s="331">
        <v>2</v>
      </c>
      <c r="AN331" s="331"/>
      <c r="AO331" s="331"/>
      <c r="AP331" s="331">
        <f t="shared" si="20"/>
        <v>0</v>
      </c>
      <c r="AQ331" s="332"/>
      <c r="AR331" s="333"/>
      <c r="AS331" s="332"/>
      <c r="AT331" s="332"/>
      <c r="AU331" s="333"/>
      <c r="AV331" s="373"/>
      <c r="AW331" s="353" t="s">
        <v>891</v>
      </c>
    </row>
    <row r="332" spans="1:49" s="136" customFormat="1" ht="11.25">
      <c r="A332" s="80">
        <v>2018</v>
      </c>
      <c r="B332" s="78" t="s">
        <v>204</v>
      </c>
      <c r="C332" s="84">
        <v>43434</v>
      </c>
      <c r="D332" s="85" t="s">
        <v>205</v>
      </c>
      <c r="E332" s="80" t="s">
        <v>206</v>
      </c>
      <c r="F332" s="80" t="s">
        <v>207</v>
      </c>
      <c r="G332" s="80" t="s">
        <v>208</v>
      </c>
      <c r="H332" s="80" t="s">
        <v>209</v>
      </c>
      <c r="I332" s="80" t="s">
        <v>210</v>
      </c>
      <c r="J332" s="78" t="s">
        <v>5306</v>
      </c>
      <c r="K332" s="80" t="s">
        <v>211</v>
      </c>
      <c r="L332" s="80" t="s">
        <v>211</v>
      </c>
      <c r="M332" s="80" t="s">
        <v>211</v>
      </c>
      <c r="N332" s="80" t="s">
        <v>211</v>
      </c>
      <c r="O332" s="80"/>
      <c r="P332" s="80"/>
      <c r="Q332" s="81" t="s">
        <v>214</v>
      </c>
      <c r="R332" s="80"/>
      <c r="S332" s="264" t="s">
        <v>892</v>
      </c>
      <c r="T332" s="264" t="s">
        <v>893</v>
      </c>
      <c r="U332" s="264" t="s">
        <v>894</v>
      </c>
      <c r="V332" s="63">
        <v>43426</v>
      </c>
      <c r="W332" s="101">
        <v>10</v>
      </c>
      <c r="X332" s="101">
        <v>1</v>
      </c>
      <c r="Y332" s="385" t="s">
        <v>895</v>
      </c>
      <c r="Z332" s="386">
        <v>19351</v>
      </c>
      <c r="AA332" s="387">
        <f t="shared" ca="1" si="19"/>
        <v>65</v>
      </c>
      <c r="AB332" s="387" t="s">
        <v>218</v>
      </c>
      <c r="AC332" s="386">
        <v>43426</v>
      </c>
      <c r="AD332" s="62"/>
      <c r="AE332" s="101">
        <v>1</v>
      </c>
      <c r="AF332" s="62">
        <v>2</v>
      </c>
      <c r="AG332" s="62">
        <v>6</v>
      </c>
      <c r="AH332" s="62"/>
      <c r="AI332" s="63"/>
      <c r="AJ332" s="62"/>
      <c r="AK332" s="83"/>
      <c r="AL332" s="63"/>
      <c r="AM332" s="331">
        <v>2</v>
      </c>
      <c r="AN332" s="331"/>
      <c r="AO332" s="331"/>
      <c r="AP332" s="331">
        <f t="shared" si="20"/>
        <v>0</v>
      </c>
      <c r="AQ332" s="332"/>
      <c r="AR332" s="333"/>
      <c r="AS332" s="332"/>
      <c r="AT332" s="332"/>
      <c r="AU332" s="333"/>
      <c r="AV332" s="373"/>
      <c r="AW332" s="353" t="s">
        <v>896</v>
      </c>
    </row>
    <row r="333" spans="1:49" s="136" customFormat="1" ht="11.25">
      <c r="A333" s="80">
        <v>2018</v>
      </c>
      <c r="B333" s="78" t="s">
        <v>204</v>
      </c>
      <c r="C333" s="84">
        <v>43434</v>
      </c>
      <c r="D333" s="85" t="s">
        <v>205</v>
      </c>
      <c r="E333" s="80" t="s">
        <v>206</v>
      </c>
      <c r="F333" s="80" t="s">
        <v>207</v>
      </c>
      <c r="G333" s="80" t="s">
        <v>208</v>
      </c>
      <c r="H333" s="80" t="s">
        <v>209</v>
      </c>
      <c r="I333" s="80" t="s">
        <v>210</v>
      </c>
      <c r="J333" s="78" t="s">
        <v>5306</v>
      </c>
      <c r="K333" s="80" t="s">
        <v>211</v>
      </c>
      <c r="L333" s="80" t="s">
        <v>211</v>
      </c>
      <c r="M333" s="80" t="s">
        <v>211</v>
      </c>
      <c r="N333" s="80" t="s">
        <v>211</v>
      </c>
      <c r="O333" s="80"/>
      <c r="P333" s="80"/>
      <c r="Q333" s="81" t="s">
        <v>214</v>
      </c>
      <c r="R333" s="80"/>
      <c r="S333" s="264" t="s">
        <v>897</v>
      </c>
      <c r="T333" s="264" t="s">
        <v>898</v>
      </c>
      <c r="U333" s="264" t="s">
        <v>899</v>
      </c>
      <c r="V333" s="63">
        <v>43425</v>
      </c>
      <c r="W333" s="101">
        <v>8</v>
      </c>
      <c r="X333" s="101">
        <v>1</v>
      </c>
      <c r="Y333" s="385" t="s">
        <v>900</v>
      </c>
      <c r="Z333" s="386">
        <v>10043</v>
      </c>
      <c r="AA333" s="387">
        <f t="shared" ca="1" si="19"/>
        <v>91</v>
      </c>
      <c r="AB333" s="387" t="s">
        <v>218</v>
      </c>
      <c r="AC333" s="386">
        <v>43425</v>
      </c>
      <c r="AD333" s="62"/>
      <c r="AE333" s="101">
        <v>4</v>
      </c>
      <c r="AF333" s="62">
        <v>2</v>
      </c>
      <c r="AG333" s="62">
        <v>6</v>
      </c>
      <c r="AH333" s="62"/>
      <c r="AI333" s="63"/>
      <c r="AJ333" s="62"/>
      <c r="AK333" s="83"/>
      <c r="AL333" s="63"/>
      <c r="AM333" s="331">
        <v>2</v>
      </c>
      <c r="AN333" s="331"/>
      <c r="AO333" s="331"/>
      <c r="AP333" s="331">
        <f t="shared" si="20"/>
        <v>0</v>
      </c>
      <c r="AQ333" s="332"/>
      <c r="AR333" s="333"/>
      <c r="AS333" s="332"/>
      <c r="AT333" s="332"/>
      <c r="AU333" s="333"/>
      <c r="AV333" s="373"/>
      <c r="AW333" s="353" t="s">
        <v>901</v>
      </c>
    </row>
    <row r="334" spans="1:49" s="136" customFormat="1" ht="11.25">
      <c r="A334" s="80">
        <v>2018</v>
      </c>
      <c r="B334" s="78" t="s">
        <v>204</v>
      </c>
      <c r="C334" s="84">
        <v>43434</v>
      </c>
      <c r="D334" s="85" t="s">
        <v>205</v>
      </c>
      <c r="E334" s="80" t="s">
        <v>206</v>
      </c>
      <c r="F334" s="80" t="s">
        <v>207</v>
      </c>
      <c r="G334" s="80" t="s">
        <v>208</v>
      </c>
      <c r="H334" s="80" t="s">
        <v>209</v>
      </c>
      <c r="I334" s="80" t="s">
        <v>210</v>
      </c>
      <c r="J334" s="78" t="s">
        <v>5306</v>
      </c>
      <c r="K334" s="80" t="s">
        <v>211</v>
      </c>
      <c r="L334" s="80" t="s">
        <v>211</v>
      </c>
      <c r="M334" s="80" t="s">
        <v>211</v>
      </c>
      <c r="N334" s="80" t="s">
        <v>211</v>
      </c>
      <c r="O334" s="80"/>
      <c r="P334" s="80"/>
      <c r="Q334" s="81" t="s">
        <v>214</v>
      </c>
      <c r="R334" s="80"/>
      <c r="S334" s="264" t="s">
        <v>902</v>
      </c>
      <c r="T334" s="264" t="s">
        <v>903</v>
      </c>
      <c r="U334" s="264" t="s">
        <v>904</v>
      </c>
      <c r="V334" s="63">
        <v>43425</v>
      </c>
      <c r="W334" s="101">
        <v>9</v>
      </c>
      <c r="X334" s="101">
        <v>1</v>
      </c>
      <c r="Y334" s="385" t="s">
        <v>905</v>
      </c>
      <c r="Z334" s="386">
        <v>16235</v>
      </c>
      <c r="AA334" s="387">
        <f t="shared" ca="1" si="19"/>
        <v>74</v>
      </c>
      <c r="AB334" s="387" t="s">
        <v>218</v>
      </c>
      <c r="AC334" s="386">
        <v>43425</v>
      </c>
      <c r="AD334" s="62"/>
      <c r="AE334" s="101">
        <v>3</v>
      </c>
      <c r="AF334" s="62">
        <v>2</v>
      </c>
      <c r="AG334" s="62">
        <v>6</v>
      </c>
      <c r="AH334" s="62"/>
      <c r="AI334" s="63"/>
      <c r="AJ334" s="62"/>
      <c r="AK334" s="83"/>
      <c r="AL334" s="63"/>
      <c r="AM334" s="331">
        <v>2</v>
      </c>
      <c r="AN334" s="331"/>
      <c r="AO334" s="331"/>
      <c r="AP334" s="331">
        <f t="shared" si="20"/>
        <v>0</v>
      </c>
      <c r="AQ334" s="332"/>
      <c r="AR334" s="333"/>
      <c r="AS334" s="332"/>
      <c r="AT334" s="332"/>
      <c r="AU334" s="333"/>
      <c r="AV334" s="373"/>
      <c r="AW334" s="353" t="s">
        <v>906</v>
      </c>
    </row>
    <row r="335" spans="1:49" s="136" customFormat="1" ht="11.25">
      <c r="A335" s="80">
        <v>2018</v>
      </c>
      <c r="B335" s="78" t="s">
        <v>204</v>
      </c>
      <c r="C335" s="84">
        <v>43434</v>
      </c>
      <c r="D335" s="85" t="s">
        <v>205</v>
      </c>
      <c r="E335" s="80" t="s">
        <v>206</v>
      </c>
      <c r="F335" s="80" t="s">
        <v>207</v>
      </c>
      <c r="G335" s="80" t="s">
        <v>208</v>
      </c>
      <c r="H335" s="80" t="s">
        <v>209</v>
      </c>
      <c r="I335" s="80" t="s">
        <v>210</v>
      </c>
      <c r="J335" s="78" t="s">
        <v>5306</v>
      </c>
      <c r="K335" s="80" t="s">
        <v>211</v>
      </c>
      <c r="L335" s="80" t="s">
        <v>211</v>
      </c>
      <c r="M335" s="80" t="s">
        <v>211</v>
      </c>
      <c r="N335" s="80" t="s">
        <v>211</v>
      </c>
      <c r="O335" s="80"/>
      <c r="P335" s="80"/>
      <c r="Q335" s="81" t="s">
        <v>214</v>
      </c>
      <c r="R335" s="80"/>
      <c r="S335" s="264" t="s">
        <v>907</v>
      </c>
      <c r="T335" s="264" t="s">
        <v>908</v>
      </c>
      <c r="U335" s="264" t="s">
        <v>909</v>
      </c>
      <c r="V335" s="63">
        <v>43425</v>
      </c>
      <c r="W335" s="101">
        <v>9</v>
      </c>
      <c r="X335" s="101">
        <v>1</v>
      </c>
      <c r="Y335" s="385">
        <v>15646410</v>
      </c>
      <c r="Z335" s="386">
        <v>14043</v>
      </c>
      <c r="AA335" s="387">
        <f t="shared" ca="1" si="19"/>
        <v>80</v>
      </c>
      <c r="AB335" s="387" t="s">
        <v>218</v>
      </c>
      <c r="AC335" s="386">
        <v>43425</v>
      </c>
      <c r="AD335" s="62"/>
      <c r="AE335" s="101">
        <v>1</v>
      </c>
      <c r="AF335" s="62">
        <v>2</v>
      </c>
      <c r="AG335" s="62">
        <v>6</v>
      </c>
      <c r="AH335" s="62"/>
      <c r="AI335" s="63"/>
      <c r="AJ335" s="62"/>
      <c r="AK335" s="83"/>
      <c r="AL335" s="63"/>
      <c r="AM335" s="331">
        <v>2</v>
      </c>
      <c r="AN335" s="331"/>
      <c r="AO335" s="331"/>
      <c r="AP335" s="331">
        <f t="shared" si="20"/>
        <v>0</v>
      </c>
      <c r="AQ335" s="332"/>
      <c r="AR335" s="333"/>
      <c r="AS335" s="332"/>
      <c r="AT335" s="332"/>
      <c r="AU335" s="333"/>
      <c r="AV335" s="373"/>
      <c r="AW335" s="353" t="s">
        <v>910</v>
      </c>
    </row>
    <row r="336" spans="1:49" s="136" customFormat="1" ht="11.25">
      <c r="A336" s="80">
        <v>2018</v>
      </c>
      <c r="B336" s="78" t="s">
        <v>204</v>
      </c>
      <c r="C336" s="84">
        <v>43434</v>
      </c>
      <c r="D336" s="85" t="s">
        <v>205</v>
      </c>
      <c r="E336" s="80" t="s">
        <v>206</v>
      </c>
      <c r="F336" s="80" t="s">
        <v>207</v>
      </c>
      <c r="G336" s="80" t="s">
        <v>208</v>
      </c>
      <c r="H336" s="80" t="s">
        <v>209</v>
      </c>
      <c r="I336" s="80" t="s">
        <v>210</v>
      </c>
      <c r="J336" s="78" t="s">
        <v>5306</v>
      </c>
      <c r="K336" s="80" t="s">
        <v>211</v>
      </c>
      <c r="L336" s="80" t="s">
        <v>211</v>
      </c>
      <c r="M336" s="80" t="s">
        <v>211</v>
      </c>
      <c r="N336" s="80" t="s">
        <v>211</v>
      </c>
      <c r="O336" s="80"/>
      <c r="P336" s="80"/>
      <c r="Q336" s="81" t="s">
        <v>214</v>
      </c>
      <c r="R336" s="80"/>
      <c r="S336" s="264" t="s">
        <v>911</v>
      </c>
      <c r="T336" s="264" t="s">
        <v>912</v>
      </c>
      <c r="U336" s="264" t="s">
        <v>913</v>
      </c>
      <c r="V336" s="63">
        <v>43419</v>
      </c>
      <c r="W336" s="101">
        <v>6</v>
      </c>
      <c r="X336" s="101">
        <v>1</v>
      </c>
      <c r="Y336" s="385">
        <v>25541728</v>
      </c>
      <c r="Z336" s="386">
        <v>21249</v>
      </c>
      <c r="AA336" s="387">
        <f t="shared" ca="1" si="19"/>
        <v>60</v>
      </c>
      <c r="AB336" s="387" t="s">
        <v>220</v>
      </c>
      <c r="AC336" s="386">
        <v>43419</v>
      </c>
      <c r="AD336" s="62"/>
      <c r="AE336" s="101">
        <v>4</v>
      </c>
      <c r="AF336" s="62">
        <v>2</v>
      </c>
      <c r="AG336" s="62">
        <v>6</v>
      </c>
      <c r="AH336" s="62"/>
      <c r="AI336" s="63"/>
      <c r="AJ336" s="62"/>
      <c r="AK336" s="83"/>
      <c r="AL336" s="63"/>
      <c r="AM336" s="331">
        <v>2</v>
      </c>
      <c r="AN336" s="331"/>
      <c r="AO336" s="331"/>
      <c r="AP336" s="331">
        <f t="shared" si="20"/>
        <v>0</v>
      </c>
      <c r="AQ336" s="332"/>
      <c r="AR336" s="333"/>
      <c r="AS336" s="332"/>
      <c r="AT336" s="332"/>
      <c r="AU336" s="333"/>
      <c r="AV336" s="373"/>
      <c r="AW336" s="353" t="s">
        <v>915</v>
      </c>
    </row>
    <row r="337" spans="1:49" s="136" customFormat="1" ht="11.25">
      <c r="A337" s="80">
        <v>2018</v>
      </c>
      <c r="B337" s="78" t="s">
        <v>204</v>
      </c>
      <c r="C337" s="84">
        <v>43434</v>
      </c>
      <c r="D337" s="85" t="s">
        <v>205</v>
      </c>
      <c r="E337" s="80" t="s">
        <v>206</v>
      </c>
      <c r="F337" s="80" t="s">
        <v>207</v>
      </c>
      <c r="G337" s="80" t="s">
        <v>208</v>
      </c>
      <c r="H337" s="80" t="s">
        <v>209</v>
      </c>
      <c r="I337" s="80" t="s">
        <v>210</v>
      </c>
      <c r="J337" s="78" t="s">
        <v>5306</v>
      </c>
      <c r="K337" s="80" t="s">
        <v>211</v>
      </c>
      <c r="L337" s="80" t="s">
        <v>211</v>
      </c>
      <c r="M337" s="80" t="s">
        <v>211</v>
      </c>
      <c r="N337" s="80" t="s">
        <v>211</v>
      </c>
      <c r="O337" s="80"/>
      <c r="P337" s="80"/>
      <c r="Q337" s="81"/>
      <c r="R337" s="80"/>
      <c r="S337" s="264" t="s">
        <v>892</v>
      </c>
      <c r="T337" s="264" t="s">
        <v>916</v>
      </c>
      <c r="U337" s="264" t="s">
        <v>912</v>
      </c>
      <c r="V337" s="63">
        <v>43427</v>
      </c>
      <c r="W337" s="101">
        <v>6</v>
      </c>
      <c r="X337" s="101">
        <v>1</v>
      </c>
      <c r="Y337" s="385">
        <v>25539870</v>
      </c>
      <c r="Z337" s="386">
        <v>17055</v>
      </c>
      <c r="AA337" s="387">
        <f t="shared" ca="1" si="19"/>
        <v>72</v>
      </c>
      <c r="AB337" s="387" t="s">
        <v>218</v>
      </c>
      <c r="AC337" s="386">
        <v>43427</v>
      </c>
      <c r="AD337" s="62"/>
      <c r="AE337" s="101">
        <v>4</v>
      </c>
      <c r="AF337" s="62">
        <v>2</v>
      </c>
      <c r="AG337" s="62">
        <v>6</v>
      </c>
      <c r="AH337" s="62"/>
      <c r="AI337" s="63"/>
      <c r="AJ337" s="62"/>
      <c r="AK337" s="83"/>
      <c r="AL337" s="63"/>
      <c r="AM337" s="331">
        <v>2</v>
      </c>
      <c r="AN337" s="331"/>
      <c r="AO337" s="331"/>
      <c r="AP337" s="331">
        <f t="shared" si="20"/>
        <v>0</v>
      </c>
      <c r="AQ337" s="332"/>
      <c r="AR337" s="333"/>
      <c r="AS337" s="332"/>
      <c r="AT337" s="332"/>
      <c r="AU337" s="333"/>
      <c r="AV337" s="373"/>
      <c r="AW337" s="353" t="s">
        <v>915</v>
      </c>
    </row>
    <row r="338" spans="1:49" s="136" customFormat="1" ht="11.25">
      <c r="A338" s="80">
        <v>2018</v>
      </c>
      <c r="B338" s="78" t="s">
        <v>204</v>
      </c>
      <c r="C338" s="84">
        <v>43434</v>
      </c>
      <c r="D338" s="85" t="s">
        <v>205</v>
      </c>
      <c r="E338" s="80" t="s">
        <v>206</v>
      </c>
      <c r="F338" s="80" t="s">
        <v>207</v>
      </c>
      <c r="G338" s="80" t="s">
        <v>208</v>
      </c>
      <c r="H338" s="80" t="s">
        <v>209</v>
      </c>
      <c r="I338" s="80" t="s">
        <v>210</v>
      </c>
      <c r="J338" s="78" t="s">
        <v>5306</v>
      </c>
      <c r="K338" s="80" t="s">
        <v>211</v>
      </c>
      <c r="L338" s="80" t="s">
        <v>211</v>
      </c>
      <c r="M338" s="80" t="s">
        <v>211</v>
      </c>
      <c r="N338" s="80" t="s">
        <v>211</v>
      </c>
      <c r="O338" s="80"/>
      <c r="P338" s="80"/>
      <c r="Q338" s="81" t="s">
        <v>214</v>
      </c>
      <c r="R338" s="80"/>
      <c r="S338" s="264" t="s">
        <v>917</v>
      </c>
      <c r="T338" s="264" t="s">
        <v>918</v>
      </c>
      <c r="U338" s="264" t="s">
        <v>919</v>
      </c>
      <c r="V338" s="63">
        <v>43416</v>
      </c>
      <c r="W338" s="101">
        <v>8</v>
      </c>
      <c r="X338" s="101">
        <v>1</v>
      </c>
      <c r="Y338" s="385">
        <v>25550331</v>
      </c>
      <c r="Z338" s="386">
        <v>18730</v>
      </c>
      <c r="AA338" s="387">
        <f t="shared" ca="1" si="19"/>
        <v>67</v>
      </c>
      <c r="AB338" s="387" t="s">
        <v>220</v>
      </c>
      <c r="AC338" s="386">
        <v>43416</v>
      </c>
      <c r="AD338" s="62"/>
      <c r="AE338" s="101">
        <v>4</v>
      </c>
      <c r="AF338" s="62">
        <v>2</v>
      </c>
      <c r="AG338" s="62">
        <v>6</v>
      </c>
      <c r="AH338" s="62"/>
      <c r="AI338" s="63"/>
      <c r="AJ338" s="62"/>
      <c r="AK338" s="83"/>
      <c r="AL338" s="63"/>
      <c r="AM338" s="331">
        <v>2</v>
      </c>
      <c r="AN338" s="331"/>
      <c r="AO338" s="331"/>
      <c r="AP338" s="331">
        <f t="shared" si="20"/>
        <v>0</v>
      </c>
      <c r="AQ338" s="332"/>
      <c r="AR338" s="333"/>
      <c r="AS338" s="332"/>
      <c r="AT338" s="332"/>
      <c r="AU338" s="333"/>
      <c r="AV338" s="373"/>
      <c r="AW338" s="353" t="s">
        <v>920</v>
      </c>
    </row>
    <row r="339" spans="1:49" s="136" customFormat="1" ht="11.25">
      <c r="A339" s="80">
        <v>2018</v>
      </c>
      <c r="B339" s="78" t="s">
        <v>204</v>
      </c>
      <c r="C339" s="84">
        <v>43434</v>
      </c>
      <c r="D339" s="85" t="s">
        <v>205</v>
      </c>
      <c r="E339" s="80" t="s">
        <v>206</v>
      </c>
      <c r="F339" s="80" t="s">
        <v>207</v>
      </c>
      <c r="G339" s="80" t="s">
        <v>208</v>
      </c>
      <c r="H339" s="80" t="s">
        <v>209</v>
      </c>
      <c r="I339" s="80" t="s">
        <v>210</v>
      </c>
      <c r="J339" s="78" t="s">
        <v>5306</v>
      </c>
      <c r="K339" s="80" t="s">
        <v>211</v>
      </c>
      <c r="L339" s="80" t="s">
        <v>211</v>
      </c>
      <c r="M339" s="80" t="s">
        <v>211</v>
      </c>
      <c r="N339" s="80" t="s">
        <v>211</v>
      </c>
      <c r="O339" s="80"/>
      <c r="P339" s="80"/>
      <c r="Q339" s="81" t="s">
        <v>214</v>
      </c>
      <c r="R339" s="80"/>
      <c r="S339" s="264" t="s">
        <v>921</v>
      </c>
      <c r="T339" s="264" t="s">
        <v>922</v>
      </c>
      <c r="U339" s="264" t="s">
        <v>923</v>
      </c>
      <c r="V339" s="63">
        <v>43413</v>
      </c>
      <c r="W339" s="101">
        <v>8</v>
      </c>
      <c r="X339" s="101">
        <v>1</v>
      </c>
      <c r="Y339" s="385">
        <v>25679458</v>
      </c>
      <c r="Z339" s="386">
        <v>21154</v>
      </c>
      <c r="AA339" s="387">
        <f t="shared" ca="1" si="19"/>
        <v>61</v>
      </c>
      <c r="AB339" s="387" t="s">
        <v>218</v>
      </c>
      <c r="AC339" s="386">
        <v>43413</v>
      </c>
      <c r="AD339" s="62"/>
      <c r="AE339" s="101">
        <v>4</v>
      </c>
      <c r="AF339" s="62">
        <v>2</v>
      </c>
      <c r="AG339" s="62">
        <v>6</v>
      </c>
      <c r="AH339" s="62"/>
      <c r="AI339" s="63"/>
      <c r="AJ339" s="62"/>
      <c r="AK339" s="83"/>
      <c r="AL339" s="63"/>
      <c r="AM339" s="331">
        <v>2</v>
      </c>
      <c r="AN339" s="331"/>
      <c r="AO339" s="331"/>
      <c r="AP339" s="331">
        <f t="shared" si="20"/>
        <v>0</v>
      </c>
      <c r="AQ339" s="332"/>
      <c r="AR339" s="333"/>
      <c r="AS339" s="332"/>
      <c r="AT339" s="332"/>
      <c r="AU339" s="333"/>
      <c r="AV339" s="373"/>
      <c r="AW339" s="353" t="s">
        <v>920</v>
      </c>
    </row>
    <row r="340" spans="1:49" s="136" customFormat="1" ht="11.25">
      <c r="A340" s="80">
        <v>2018</v>
      </c>
      <c r="B340" s="78" t="s">
        <v>204</v>
      </c>
      <c r="C340" s="84">
        <v>43434</v>
      </c>
      <c r="D340" s="85" t="s">
        <v>205</v>
      </c>
      <c r="E340" s="80" t="s">
        <v>206</v>
      </c>
      <c r="F340" s="80" t="s">
        <v>207</v>
      </c>
      <c r="G340" s="80" t="s">
        <v>208</v>
      </c>
      <c r="H340" s="80" t="s">
        <v>209</v>
      </c>
      <c r="I340" s="80" t="s">
        <v>210</v>
      </c>
      <c r="J340" s="78" t="s">
        <v>5306</v>
      </c>
      <c r="K340" s="80" t="s">
        <v>211</v>
      </c>
      <c r="L340" s="80" t="s">
        <v>211</v>
      </c>
      <c r="M340" s="80" t="s">
        <v>211</v>
      </c>
      <c r="N340" s="80" t="s">
        <v>211</v>
      </c>
      <c r="O340" s="80"/>
      <c r="P340" s="80"/>
      <c r="Q340" s="81" t="s">
        <v>214</v>
      </c>
      <c r="R340" s="80"/>
      <c r="S340" s="264" t="s">
        <v>924</v>
      </c>
      <c r="T340" s="264" t="s">
        <v>925</v>
      </c>
      <c r="U340" s="264" t="s">
        <v>926</v>
      </c>
      <c r="V340" s="63">
        <v>43413</v>
      </c>
      <c r="W340" s="101">
        <v>3</v>
      </c>
      <c r="X340" s="101">
        <v>1</v>
      </c>
      <c r="Y340" s="385">
        <v>25586684</v>
      </c>
      <c r="Z340" s="386">
        <v>10738</v>
      </c>
      <c r="AA340" s="387">
        <f t="shared" ca="1" si="19"/>
        <v>89</v>
      </c>
      <c r="AB340" s="387" t="s">
        <v>218</v>
      </c>
      <c r="AC340" s="386">
        <v>43413</v>
      </c>
      <c r="AD340" s="62"/>
      <c r="AE340" s="101">
        <v>4</v>
      </c>
      <c r="AF340" s="62">
        <v>2</v>
      </c>
      <c r="AG340" s="62">
        <v>6</v>
      </c>
      <c r="AH340" s="62"/>
      <c r="AI340" s="63"/>
      <c r="AJ340" s="62"/>
      <c r="AK340" s="83"/>
      <c r="AL340" s="63"/>
      <c r="AM340" s="331">
        <v>2</v>
      </c>
      <c r="AN340" s="331"/>
      <c r="AO340" s="331"/>
      <c r="AP340" s="331">
        <f t="shared" si="20"/>
        <v>0</v>
      </c>
      <c r="AQ340" s="332"/>
      <c r="AR340" s="333"/>
      <c r="AS340" s="332"/>
      <c r="AT340" s="332"/>
      <c r="AU340" s="333"/>
      <c r="AV340" s="373"/>
      <c r="AW340" s="353" t="s">
        <v>927</v>
      </c>
    </row>
    <row r="341" spans="1:49" s="136" customFormat="1" ht="11.25">
      <c r="A341" s="80">
        <v>2018</v>
      </c>
      <c r="B341" s="78" t="s">
        <v>204</v>
      </c>
      <c r="C341" s="84">
        <v>43434</v>
      </c>
      <c r="D341" s="85" t="s">
        <v>205</v>
      </c>
      <c r="E341" s="80" t="s">
        <v>206</v>
      </c>
      <c r="F341" s="80" t="s">
        <v>207</v>
      </c>
      <c r="G341" s="80" t="s">
        <v>208</v>
      </c>
      <c r="H341" s="80" t="s">
        <v>209</v>
      </c>
      <c r="I341" s="80" t="s">
        <v>210</v>
      </c>
      <c r="J341" s="78" t="s">
        <v>5306</v>
      </c>
      <c r="K341" s="80" t="s">
        <v>211</v>
      </c>
      <c r="L341" s="80" t="s">
        <v>211</v>
      </c>
      <c r="M341" s="80" t="s">
        <v>211</v>
      </c>
      <c r="N341" s="80" t="s">
        <v>211</v>
      </c>
      <c r="O341" s="80"/>
      <c r="P341" s="80"/>
      <c r="Q341" s="81" t="s">
        <v>214</v>
      </c>
      <c r="R341" s="80"/>
      <c r="S341" s="264" t="s">
        <v>929</v>
      </c>
      <c r="T341" s="264" t="s">
        <v>930</v>
      </c>
      <c r="U341" s="264" t="s">
        <v>931</v>
      </c>
      <c r="V341" s="63">
        <v>43418</v>
      </c>
      <c r="W341" s="101">
        <v>8</v>
      </c>
      <c r="X341" s="101">
        <v>1</v>
      </c>
      <c r="Y341" s="385" t="s">
        <v>932</v>
      </c>
      <c r="Z341" s="386">
        <v>15750</v>
      </c>
      <c r="AA341" s="387">
        <f t="shared" ca="1" si="19"/>
        <v>75</v>
      </c>
      <c r="AB341" s="387" t="s">
        <v>218</v>
      </c>
      <c r="AC341" s="386">
        <v>43418</v>
      </c>
      <c r="AD341" s="62"/>
      <c r="AE341" s="101">
        <v>4</v>
      </c>
      <c r="AF341" s="62">
        <v>1</v>
      </c>
      <c r="AG341" s="62">
        <v>6</v>
      </c>
      <c r="AH341" s="62"/>
      <c r="AI341" s="63"/>
      <c r="AJ341" s="62"/>
      <c r="AK341" s="83"/>
      <c r="AL341" s="63"/>
      <c r="AM341" s="331">
        <v>2</v>
      </c>
      <c r="AN341" s="331"/>
      <c r="AO341" s="331"/>
      <c r="AP341" s="331">
        <f t="shared" si="20"/>
        <v>0</v>
      </c>
      <c r="AQ341" s="332"/>
      <c r="AR341" s="333"/>
      <c r="AS341" s="332"/>
      <c r="AT341" s="332"/>
      <c r="AU341" s="333"/>
      <c r="AV341" s="373"/>
      <c r="AW341" s="353" t="s">
        <v>933</v>
      </c>
    </row>
    <row r="342" spans="1:49" s="136" customFormat="1" ht="11.25">
      <c r="A342" s="80">
        <v>2018</v>
      </c>
      <c r="B342" s="78" t="s">
        <v>204</v>
      </c>
      <c r="C342" s="84">
        <v>43434</v>
      </c>
      <c r="D342" s="85" t="s">
        <v>205</v>
      </c>
      <c r="E342" s="80" t="s">
        <v>206</v>
      </c>
      <c r="F342" s="80" t="s">
        <v>207</v>
      </c>
      <c r="G342" s="80" t="s">
        <v>208</v>
      </c>
      <c r="H342" s="80" t="s">
        <v>209</v>
      </c>
      <c r="I342" s="80" t="s">
        <v>210</v>
      </c>
      <c r="J342" s="78" t="s">
        <v>5306</v>
      </c>
      <c r="K342" s="80" t="s">
        <v>211</v>
      </c>
      <c r="L342" s="80" t="s">
        <v>211</v>
      </c>
      <c r="M342" s="80" t="s">
        <v>211</v>
      </c>
      <c r="N342" s="80" t="s">
        <v>211</v>
      </c>
      <c r="O342" s="80"/>
      <c r="P342" s="80"/>
      <c r="Q342" s="81" t="s">
        <v>214</v>
      </c>
      <c r="R342" s="80"/>
      <c r="S342" s="264" t="s">
        <v>934</v>
      </c>
      <c r="T342" s="264" t="s">
        <v>935</v>
      </c>
      <c r="U342" s="264" t="s">
        <v>936</v>
      </c>
      <c r="V342" s="63">
        <v>43413</v>
      </c>
      <c r="W342" s="101">
        <v>3</v>
      </c>
      <c r="X342" s="101">
        <v>1</v>
      </c>
      <c r="Y342" s="385">
        <v>25586904</v>
      </c>
      <c r="Z342" s="386">
        <v>11776</v>
      </c>
      <c r="AA342" s="387">
        <f t="shared" ref="AA342:AA361" ca="1" si="21">DATEDIF(Z342,TODAY(),"Y")</f>
        <v>86</v>
      </c>
      <c r="AB342" s="387" t="s">
        <v>220</v>
      </c>
      <c r="AC342" s="386">
        <v>43413</v>
      </c>
      <c r="AD342" s="62"/>
      <c r="AE342" s="101">
        <v>4</v>
      </c>
      <c r="AF342" s="62">
        <v>2</v>
      </c>
      <c r="AG342" s="62">
        <v>6</v>
      </c>
      <c r="AH342" s="62"/>
      <c r="AI342" s="63"/>
      <c r="AJ342" s="62"/>
      <c r="AK342" s="83"/>
      <c r="AL342" s="63"/>
      <c r="AM342" s="331">
        <v>2</v>
      </c>
      <c r="AN342" s="331"/>
      <c r="AO342" s="331"/>
      <c r="AP342" s="331">
        <f t="shared" si="20"/>
        <v>0</v>
      </c>
      <c r="AQ342" s="332"/>
      <c r="AR342" s="333"/>
      <c r="AS342" s="332"/>
      <c r="AT342" s="332"/>
      <c r="AU342" s="333"/>
      <c r="AV342" s="373"/>
      <c r="AW342" s="353" t="s">
        <v>5655</v>
      </c>
    </row>
    <row r="343" spans="1:49" s="136" customFormat="1" ht="11.25">
      <c r="A343" s="80">
        <v>2018</v>
      </c>
      <c r="B343" s="78" t="s">
        <v>204</v>
      </c>
      <c r="C343" s="84">
        <v>43434</v>
      </c>
      <c r="D343" s="85" t="s">
        <v>205</v>
      </c>
      <c r="E343" s="80" t="s">
        <v>206</v>
      </c>
      <c r="F343" s="80" t="s">
        <v>207</v>
      </c>
      <c r="G343" s="80" t="s">
        <v>208</v>
      </c>
      <c r="H343" s="80" t="s">
        <v>209</v>
      </c>
      <c r="I343" s="80" t="s">
        <v>210</v>
      </c>
      <c r="J343" s="78" t="s">
        <v>5306</v>
      </c>
      <c r="K343" s="80" t="s">
        <v>211</v>
      </c>
      <c r="L343" s="80" t="s">
        <v>211</v>
      </c>
      <c r="M343" s="80" t="s">
        <v>211</v>
      </c>
      <c r="N343" s="80" t="s">
        <v>211</v>
      </c>
      <c r="O343" s="80"/>
      <c r="P343" s="80"/>
      <c r="Q343" s="81" t="s">
        <v>214</v>
      </c>
      <c r="R343" s="80"/>
      <c r="S343" s="264" t="s">
        <v>938</v>
      </c>
      <c r="T343" s="264" t="s">
        <v>937</v>
      </c>
      <c r="U343" s="264" t="s">
        <v>991</v>
      </c>
      <c r="V343" s="63">
        <v>43418</v>
      </c>
      <c r="W343" s="101">
        <v>8</v>
      </c>
      <c r="X343" s="101">
        <v>1</v>
      </c>
      <c r="Y343" s="385">
        <v>10502776</v>
      </c>
      <c r="Z343" s="386">
        <v>20946</v>
      </c>
      <c r="AA343" s="387">
        <f t="shared" ca="1" si="21"/>
        <v>61</v>
      </c>
      <c r="AB343" s="387" t="s">
        <v>220</v>
      </c>
      <c r="AC343" s="386">
        <v>43418</v>
      </c>
      <c r="AD343" s="62"/>
      <c r="AE343" s="101">
        <v>4</v>
      </c>
      <c r="AF343" s="62">
        <v>2</v>
      </c>
      <c r="AG343" s="62">
        <v>6</v>
      </c>
      <c r="AH343" s="62"/>
      <c r="AI343" s="63"/>
      <c r="AJ343" s="62"/>
      <c r="AK343" s="83"/>
      <c r="AL343" s="63"/>
      <c r="AM343" s="331">
        <v>2</v>
      </c>
      <c r="AN343" s="331"/>
      <c r="AO343" s="331"/>
      <c r="AP343" s="331">
        <f t="shared" si="20"/>
        <v>0</v>
      </c>
      <c r="AQ343" s="332"/>
      <c r="AR343" s="333"/>
      <c r="AS343" s="332"/>
      <c r="AT343" s="332"/>
      <c r="AU343" s="333"/>
      <c r="AV343" s="373"/>
      <c r="AW343" s="353" t="s">
        <v>939</v>
      </c>
    </row>
    <row r="344" spans="1:49" s="136" customFormat="1" ht="11.25">
      <c r="A344" s="80">
        <v>2018</v>
      </c>
      <c r="B344" s="78" t="s">
        <v>204</v>
      </c>
      <c r="C344" s="84">
        <v>43434</v>
      </c>
      <c r="D344" s="85" t="s">
        <v>205</v>
      </c>
      <c r="E344" s="80" t="s">
        <v>206</v>
      </c>
      <c r="F344" s="80" t="s">
        <v>207</v>
      </c>
      <c r="G344" s="80" t="s">
        <v>208</v>
      </c>
      <c r="H344" s="80" t="s">
        <v>209</v>
      </c>
      <c r="I344" s="80" t="s">
        <v>210</v>
      </c>
      <c r="J344" s="78" t="s">
        <v>5306</v>
      </c>
      <c r="K344" s="80" t="s">
        <v>211</v>
      </c>
      <c r="L344" s="80" t="s">
        <v>211</v>
      </c>
      <c r="M344" s="80" t="s">
        <v>211</v>
      </c>
      <c r="N344" s="80" t="s">
        <v>211</v>
      </c>
      <c r="O344" s="80"/>
      <c r="P344" s="80"/>
      <c r="Q344" s="81" t="s">
        <v>214</v>
      </c>
      <c r="R344" s="80"/>
      <c r="S344" s="264" t="s">
        <v>992</v>
      </c>
      <c r="T344" s="264" t="s">
        <v>993</v>
      </c>
      <c r="U344" s="264" t="s">
        <v>994</v>
      </c>
      <c r="V344" s="63">
        <v>43425</v>
      </c>
      <c r="W344" s="101">
        <v>9</v>
      </c>
      <c r="X344" s="101">
        <v>1</v>
      </c>
      <c r="Y344" s="385">
        <v>28271302</v>
      </c>
      <c r="Z344" s="386">
        <v>15992</v>
      </c>
      <c r="AA344" s="387">
        <f t="shared" ca="1" si="21"/>
        <v>75</v>
      </c>
      <c r="AB344" s="387" t="s">
        <v>218</v>
      </c>
      <c r="AC344" s="386">
        <v>43425</v>
      </c>
      <c r="AD344" s="62"/>
      <c r="AE344" s="101">
        <v>4</v>
      </c>
      <c r="AF344" s="62">
        <v>1</v>
      </c>
      <c r="AG344" s="62">
        <v>6</v>
      </c>
      <c r="AH344" s="62"/>
      <c r="AI344" s="63"/>
      <c r="AJ344" s="62"/>
      <c r="AK344" s="83"/>
      <c r="AL344" s="63"/>
      <c r="AM344" s="331">
        <v>2</v>
      </c>
      <c r="AN344" s="331">
        <v>1</v>
      </c>
      <c r="AO344" s="331"/>
      <c r="AP344" s="331">
        <f t="shared" si="20"/>
        <v>1</v>
      </c>
      <c r="AQ344" s="332"/>
      <c r="AR344" s="333">
        <v>43440</v>
      </c>
      <c r="AS344" s="332"/>
      <c r="AT344" s="332"/>
      <c r="AU344" s="333">
        <v>43440</v>
      </c>
      <c r="AV344" s="373"/>
      <c r="AW344" s="353" t="s">
        <v>5656</v>
      </c>
    </row>
    <row r="345" spans="1:49" s="136" customFormat="1" ht="11.25">
      <c r="A345" s="80">
        <v>2018</v>
      </c>
      <c r="B345" s="78" t="s">
        <v>204</v>
      </c>
      <c r="C345" s="84">
        <v>43434</v>
      </c>
      <c r="D345" s="85" t="s">
        <v>205</v>
      </c>
      <c r="E345" s="80" t="s">
        <v>206</v>
      </c>
      <c r="F345" s="80" t="s">
        <v>207</v>
      </c>
      <c r="G345" s="80" t="s">
        <v>208</v>
      </c>
      <c r="H345" s="80" t="s">
        <v>209</v>
      </c>
      <c r="I345" s="80" t="s">
        <v>210</v>
      </c>
      <c r="J345" s="78" t="s">
        <v>5306</v>
      </c>
      <c r="K345" s="80" t="s">
        <v>211</v>
      </c>
      <c r="L345" s="80" t="s">
        <v>211</v>
      </c>
      <c r="M345" s="80" t="s">
        <v>211</v>
      </c>
      <c r="N345" s="80" t="s">
        <v>211</v>
      </c>
      <c r="O345" s="80"/>
      <c r="P345" s="80"/>
      <c r="Q345" s="81"/>
      <c r="R345" s="80"/>
      <c r="S345" s="264" t="s">
        <v>1003</v>
      </c>
      <c r="T345" s="264" t="s">
        <v>995</v>
      </c>
      <c r="U345" s="264" t="s">
        <v>996</v>
      </c>
      <c r="V345" s="63">
        <v>43422</v>
      </c>
      <c r="W345" s="101">
        <v>5</v>
      </c>
      <c r="X345" s="101">
        <v>1</v>
      </c>
      <c r="Y345" s="385" t="s">
        <v>997</v>
      </c>
      <c r="Z345" s="386">
        <v>14493</v>
      </c>
      <c r="AA345" s="387">
        <f t="shared" ca="1" si="21"/>
        <v>79</v>
      </c>
      <c r="AB345" s="387" t="s">
        <v>220</v>
      </c>
      <c r="AC345" s="386">
        <v>43423</v>
      </c>
      <c r="AD345" s="62"/>
      <c r="AE345" s="101">
        <v>4</v>
      </c>
      <c r="AF345" s="62">
        <v>2</v>
      </c>
      <c r="AG345" s="62">
        <v>6</v>
      </c>
      <c r="AH345" s="62"/>
      <c r="AI345" s="63"/>
      <c r="AJ345" s="62"/>
      <c r="AK345" s="83"/>
      <c r="AL345" s="63"/>
      <c r="AM345" s="331">
        <v>2</v>
      </c>
      <c r="AN345" s="331"/>
      <c r="AO345" s="331"/>
      <c r="AP345" s="331">
        <f t="shared" si="20"/>
        <v>0</v>
      </c>
      <c r="AQ345" s="332"/>
      <c r="AR345" s="333"/>
      <c r="AS345" s="332"/>
      <c r="AT345" s="332"/>
      <c r="AU345" s="333"/>
      <c r="AV345" s="373"/>
      <c r="AW345" s="353" t="s">
        <v>998</v>
      </c>
    </row>
    <row r="346" spans="1:49" s="136" customFormat="1" ht="11.25">
      <c r="A346" s="80">
        <v>2018</v>
      </c>
      <c r="B346" s="78" t="s">
        <v>204</v>
      </c>
      <c r="C346" s="84">
        <v>43434</v>
      </c>
      <c r="D346" s="85" t="s">
        <v>205</v>
      </c>
      <c r="E346" s="80" t="s">
        <v>206</v>
      </c>
      <c r="F346" s="80" t="s">
        <v>207</v>
      </c>
      <c r="G346" s="80" t="s">
        <v>208</v>
      </c>
      <c r="H346" s="80" t="s">
        <v>209</v>
      </c>
      <c r="I346" s="80" t="s">
        <v>210</v>
      </c>
      <c r="J346" s="78" t="s">
        <v>5306</v>
      </c>
      <c r="K346" s="80" t="s">
        <v>211</v>
      </c>
      <c r="L346" s="80" t="s">
        <v>211</v>
      </c>
      <c r="M346" s="80" t="s">
        <v>211</v>
      </c>
      <c r="N346" s="80" t="s">
        <v>211</v>
      </c>
      <c r="O346" s="80"/>
      <c r="P346" s="80"/>
      <c r="Q346" s="81"/>
      <c r="R346" s="80"/>
      <c r="S346" s="264" t="s">
        <v>999</v>
      </c>
      <c r="T346" s="264" t="s">
        <v>1000</v>
      </c>
      <c r="U346" s="264" t="s">
        <v>1001</v>
      </c>
      <c r="V346" s="63">
        <v>43423</v>
      </c>
      <c r="W346" s="101">
        <v>9</v>
      </c>
      <c r="X346" s="101">
        <v>1</v>
      </c>
      <c r="Y346" s="385" t="s">
        <v>1002</v>
      </c>
      <c r="Z346" s="386">
        <v>14222</v>
      </c>
      <c r="AA346" s="387">
        <f t="shared" ca="1" si="21"/>
        <v>80</v>
      </c>
      <c r="AB346" s="387" t="s">
        <v>218</v>
      </c>
      <c r="AC346" s="386">
        <v>43423</v>
      </c>
      <c r="AD346" s="62"/>
      <c r="AE346" s="101">
        <v>1</v>
      </c>
      <c r="AF346" s="62">
        <v>1</v>
      </c>
      <c r="AG346" s="62">
        <v>6</v>
      </c>
      <c r="AH346" s="62"/>
      <c r="AI346" s="63"/>
      <c r="AJ346" s="62"/>
      <c r="AK346" s="83"/>
      <c r="AL346" s="63"/>
      <c r="AM346" s="331">
        <v>2</v>
      </c>
      <c r="AN346" s="331"/>
      <c r="AO346" s="331"/>
      <c r="AP346" s="331">
        <f t="shared" si="20"/>
        <v>0</v>
      </c>
      <c r="AQ346" s="332"/>
      <c r="AR346" s="333"/>
      <c r="AS346" s="332"/>
      <c r="AT346" s="332"/>
      <c r="AU346" s="333"/>
      <c r="AV346" s="373"/>
      <c r="AW346" s="353" t="s">
        <v>1004</v>
      </c>
    </row>
    <row r="347" spans="1:49" s="136" customFormat="1" ht="11.25">
      <c r="A347" s="80">
        <v>2018</v>
      </c>
      <c r="B347" s="78" t="s">
        <v>204</v>
      </c>
      <c r="C347" s="84">
        <v>43434</v>
      </c>
      <c r="D347" s="85" t="s">
        <v>205</v>
      </c>
      <c r="E347" s="80" t="s">
        <v>206</v>
      </c>
      <c r="F347" s="80" t="s">
        <v>207</v>
      </c>
      <c r="G347" s="80" t="s">
        <v>208</v>
      </c>
      <c r="H347" s="80" t="s">
        <v>209</v>
      </c>
      <c r="I347" s="80" t="s">
        <v>210</v>
      </c>
      <c r="J347" s="78" t="s">
        <v>5306</v>
      </c>
      <c r="K347" s="80" t="s">
        <v>211</v>
      </c>
      <c r="L347" s="80" t="s">
        <v>211</v>
      </c>
      <c r="M347" s="80" t="s">
        <v>211</v>
      </c>
      <c r="N347" s="80" t="s">
        <v>211</v>
      </c>
      <c r="O347" s="80"/>
      <c r="P347" s="80"/>
      <c r="Q347" s="81"/>
      <c r="R347" s="80"/>
      <c r="S347" s="264" t="s">
        <v>1005</v>
      </c>
      <c r="T347" s="264" t="s">
        <v>1006</v>
      </c>
      <c r="U347" s="264" t="s">
        <v>1007</v>
      </c>
      <c r="V347" s="63">
        <v>43423</v>
      </c>
      <c r="W347" s="101">
        <v>1</v>
      </c>
      <c r="X347" s="101">
        <v>1</v>
      </c>
      <c r="Y347" s="385" t="s">
        <v>1008</v>
      </c>
      <c r="Z347" s="386">
        <v>15272</v>
      </c>
      <c r="AA347" s="387">
        <f t="shared" ca="1" si="21"/>
        <v>77</v>
      </c>
      <c r="AB347" s="387" t="s">
        <v>220</v>
      </c>
      <c r="AC347" s="386">
        <v>43423</v>
      </c>
      <c r="AD347" s="62"/>
      <c r="AE347" s="101">
        <v>4</v>
      </c>
      <c r="AF347" s="62">
        <v>2</v>
      </c>
      <c r="AG347" s="62">
        <v>6</v>
      </c>
      <c r="AH347" s="62"/>
      <c r="AI347" s="63"/>
      <c r="AJ347" s="62"/>
      <c r="AK347" s="83"/>
      <c r="AL347" s="63"/>
      <c r="AM347" s="331">
        <v>2</v>
      </c>
      <c r="AN347" s="331"/>
      <c r="AO347" s="331"/>
      <c r="AP347" s="331">
        <f t="shared" si="20"/>
        <v>0</v>
      </c>
      <c r="AQ347" s="332"/>
      <c r="AR347" s="333"/>
      <c r="AS347" s="332"/>
      <c r="AT347" s="332"/>
      <c r="AU347" s="333"/>
      <c r="AV347" s="373"/>
      <c r="AW347" s="353" t="s">
        <v>5657</v>
      </c>
    </row>
    <row r="348" spans="1:49" s="136" customFormat="1" ht="11.25">
      <c r="A348" s="80">
        <v>2018</v>
      </c>
      <c r="B348" s="78" t="s">
        <v>204</v>
      </c>
      <c r="C348" s="84">
        <v>43434</v>
      </c>
      <c r="D348" s="85" t="s">
        <v>205</v>
      </c>
      <c r="E348" s="80" t="s">
        <v>206</v>
      </c>
      <c r="F348" s="80" t="s">
        <v>207</v>
      </c>
      <c r="G348" s="80" t="s">
        <v>208</v>
      </c>
      <c r="H348" s="80" t="s">
        <v>209</v>
      </c>
      <c r="I348" s="80" t="s">
        <v>210</v>
      </c>
      <c r="J348" s="78" t="s">
        <v>5306</v>
      </c>
      <c r="K348" s="80" t="s">
        <v>211</v>
      </c>
      <c r="L348" s="80" t="s">
        <v>211</v>
      </c>
      <c r="M348" s="80" t="s">
        <v>211</v>
      </c>
      <c r="N348" s="80" t="s">
        <v>211</v>
      </c>
      <c r="O348" s="80"/>
      <c r="P348" s="80"/>
      <c r="Q348" s="81"/>
      <c r="R348" s="80"/>
      <c r="S348" s="264" t="s">
        <v>1009</v>
      </c>
      <c r="T348" s="264" t="s">
        <v>1010</v>
      </c>
      <c r="U348" s="264" t="s">
        <v>1011</v>
      </c>
      <c r="V348" s="63">
        <v>43430</v>
      </c>
      <c r="W348" s="101">
        <v>6</v>
      </c>
      <c r="X348" s="101">
        <v>1</v>
      </c>
      <c r="Y348" s="385" t="s">
        <v>1012</v>
      </c>
      <c r="Z348" s="386">
        <v>19063</v>
      </c>
      <c r="AA348" s="387">
        <f t="shared" ca="1" si="21"/>
        <v>66</v>
      </c>
      <c r="AB348" s="387" t="s">
        <v>220</v>
      </c>
      <c r="AC348" s="386">
        <v>43430</v>
      </c>
      <c r="AD348" s="62"/>
      <c r="AE348" s="101">
        <v>1</v>
      </c>
      <c r="AF348" s="62">
        <v>2</v>
      </c>
      <c r="AG348" s="62">
        <v>6</v>
      </c>
      <c r="AH348" s="62"/>
      <c r="AI348" s="63"/>
      <c r="AJ348" s="62"/>
      <c r="AK348" s="83"/>
      <c r="AL348" s="63"/>
      <c r="AM348" s="331">
        <v>2</v>
      </c>
      <c r="AN348" s="331"/>
      <c r="AO348" s="331"/>
      <c r="AP348" s="331">
        <f t="shared" si="20"/>
        <v>0</v>
      </c>
      <c r="AQ348" s="332"/>
      <c r="AR348" s="333"/>
      <c r="AS348" s="332"/>
      <c r="AT348" s="332"/>
      <c r="AU348" s="333"/>
      <c r="AV348" s="373"/>
      <c r="AW348" s="353" t="s">
        <v>1013</v>
      </c>
    </row>
    <row r="349" spans="1:49" s="136" customFormat="1" ht="11.25">
      <c r="A349" s="80">
        <v>2018</v>
      </c>
      <c r="B349" s="78" t="s">
        <v>204</v>
      </c>
      <c r="C349" s="84">
        <v>43434</v>
      </c>
      <c r="D349" s="85" t="s">
        <v>205</v>
      </c>
      <c r="E349" s="80" t="s">
        <v>206</v>
      </c>
      <c r="F349" s="80" t="s">
        <v>207</v>
      </c>
      <c r="G349" s="80" t="s">
        <v>208</v>
      </c>
      <c r="H349" s="80" t="s">
        <v>209</v>
      </c>
      <c r="I349" s="80" t="s">
        <v>210</v>
      </c>
      <c r="J349" s="78" t="s">
        <v>5306</v>
      </c>
      <c r="K349" s="80" t="s">
        <v>211</v>
      </c>
      <c r="L349" s="80" t="s">
        <v>211</v>
      </c>
      <c r="M349" s="80" t="s">
        <v>211</v>
      </c>
      <c r="N349" s="80" t="s">
        <v>211</v>
      </c>
      <c r="O349" s="80"/>
      <c r="P349" s="80"/>
      <c r="Q349" s="81"/>
      <c r="R349" s="80"/>
      <c r="S349" s="264" t="s">
        <v>1014</v>
      </c>
      <c r="T349" s="264" t="s">
        <v>1015</v>
      </c>
      <c r="U349" s="264" t="s">
        <v>1016</v>
      </c>
      <c r="V349" s="63">
        <v>43430</v>
      </c>
      <c r="W349" s="101">
        <v>9</v>
      </c>
      <c r="X349" s="101">
        <v>1</v>
      </c>
      <c r="Y349" s="385" t="s">
        <v>1017</v>
      </c>
      <c r="Z349" s="386">
        <v>14566</v>
      </c>
      <c r="AA349" s="387">
        <f t="shared" ca="1" si="21"/>
        <v>79</v>
      </c>
      <c r="AB349" s="387" t="s">
        <v>220</v>
      </c>
      <c r="AC349" s="386">
        <v>43430</v>
      </c>
      <c r="AD349" s="62"/>
      <c r="AE349" s="101">
        <v>4</v>
      </c>
      <c r="AF349" s="62">
        <v>2</v>
      </c>
      <c r="AG349" s="62">
        <v>6</v>
      </c>
      <c r="AH349" s="62"/>
      <c r="AI349" s="63"/>
      <c r="AJ349" s="62"/>
      <c r="AK349" s="83"/>
      <c r="AL349" s="63"/>
      <c r="AM349" s="331">
        <v>2</v>
      </c>
      <c r="AN349" s="331"/>
      <c r="AO349" s="331"/>
      <c r="AP349" s="331">
        <f t="shared" si="20"/>
        <v>0</v>
      </c>
      <c r="AQ349" s="332"/>
      <c r="AR349" s="333"/>
      <c r="AS349" s="332"/>
      <c r="AT349" s="332"/>
      <c r="AU349" s="333"/>
      <c r="AV349" s="373"/>
      <c r="AW349" s="353" t="s">
        <v>1018</v>
      </c>
    </row>
    <row r="350" spans="1:49" s="136" customFormat="1" ht="11.25">
      <c r="A350" s="80">
        <v>2018</v>
      </c>
      <c r="B350" s="78" t="s">
        <v>204</v>
      </c>
      <c r="C350" s="84">
        <v>43434</v>
      </c>
      <c r="D350" s="85" t="s">
        <v>205</v>
      </c>
      <c r="E350" s="80" t="s">
        <v>206</v>
      </c>
      <c r="F350" s="80" t="s">
        <v>207</v>
      </c>
      <c r="G350" s="80" t="s">
        <v>208</v>
      </c>
      <c r="H350" s="80" t="s">
        <v>209</v>
      </c>
      <c r="I350" s="80" t="s">
        <v>210</v>
      </c>
      <c r="J350" s="78" t="s">
        <v>5306</v>
      </c>
      <c r="K350" s="80" t="s">
        <v>211</v>
      </c>
      <c r="L350" s="80" t="s">
        <v>211</v>
      </c>
      <c r="M350" s="80" t="s">
        <v>211</v>
      </c>
      <c r="N350" s="80" t="s">
        <v>211</v>
      </c>
      <c r="O350" s="80"/>
      <c r="P350" s="80"/>
      <c r="Q350" s="81"/>
      <c r="R350" s="80"/>
      <c r="S350" s="264" t="s">
        <v>1019</v>
      </c>
      <c r="T350" s="264" t="s">
        <v>1440</v>
      </c>
      <c r="U350" s="264" t="s">
        <v>1020</v>
      </c>
      <c r="V350" s="63">
        <v>43425</v>
      </c>
      <c r="W350" s="101">
        <v>8</v>
      </c>
      <c r="X350" s="101">
        <v>1</v>
      </c>
      <c r="Y350" s="385" t="s">
        <v>1022</v>
      </c>
      <c r="Z350" s="386">
        <v>15612</v>
      </c>
      <c r="AA350" s="387">
        <f t="shared" ca="1" si="21"/>
        <v>76</v>
      </c>
      <c r="AB350" s="387" t="s">
        <v>220</v>
      </c>
      <c r="AC350" s="386">
        <v>43425</v>
      </c>
      <c r="AD350" s="62"/>
      <c r="AE350" s="101">
        <v>4</v>
      </c>
      <c r="AF350" s="62">
        <v>2</v>
      </c>
      <c r="AG350" s="62">
        <v>6</v>
      </c>
      <c r="AH350" s="62"/>
      <c r="AI350" s="63"/>
      <c r="AJ350" s="62"/>
      <c r="AK350" s="83"/>
      <c r="AL350" s="63"/>
      <c r="AM350" s="331">
        <v>2</v>
      </c>
      <c r="AN350" s="331"/>
      <c r="AO350" s="331"/>
      <c r="AP350" s="331">
        <f t="shared" si="20"/>
        <v>0</v>
      </c>
      <c r="AQ350" s="332"/>
      <c r="AR350" s="333"/>
      <c r="AS350" s="332"/>
      <c r="AT350" s="332"/>
      <c r="AU350" s="333"/>
      <c r="AV350" s="373"/>
      <c r="AW350" s="353" t="s">
        <v>1027</v>
      </c>
    </row>
    <row r="351" spans="1:49" s="136" customFormat="1" ht="11.25">
      <c r="A351" s="80">
        <v>2018</v>
      </c>
      <c r="B351" s="78" t="s">
        <v>204</v>
      </c>
      <c r="C351" s="84">
        <v>43434</v>
      </c>
      <c r="D351" s="85" t="s">
        <v>205</v>
      </c>
      <c r="E351" s="80" t="s">
        <v>206</v>
      </c>
      <c r="F351" s="80" t="s">
        <v>207</v>
      </c>
      <c r="G351" s="80" t="s">
        <v>208</v>
      </c>
      <c r="H351" s="80" t="s">
        <v>209</v>
      </c>
      <c r="I351" s="80" t="s">
        <v>210</v>
      </c>
      <c r="J351" s="78" t="s">
        <v>5306</v>
      </c>
      <c r="K351" s="80" t="s">
        <v>211</v>
      </c>
      <c r="L351" s="80" t="s">
        <v>211</v>
      </c>
      <c r="M351" s="80" t="s">
        <v>211</v>
      </c>
      <c r="N351" s="80" t="s">
        <v>211</v>
      </c>
      <c r="O351" s="80"/>
      <c r="P351" s="80"/>
      <c r="Q351" s="81"/>
      <c r="R351" s="80"/>
      <c r="S351" s="264" t="s">
        <v>1023</v>
      </c>
      <c r="T351" s="264" t="s">
        <v>954</v>
      </c>
      <c r="U351" s="264" t="s">
        <v>1024</v>
      </c>
      <c r="V351" s="63">
        <v>43425</v>
      </c>
      <c r="W351" s="101">
        <v>8</v>
      </c>
      <c r="X351" s="101">
        <v>1</v>
      </c>
      <c r="Y351" s="385" t="s">
        <v>1025</v>
      </c>
      <c r="Z351" s="386">
        <v>9868</v>
      </c>
      <c r="AA351" s="387">
        <f t="shared" ca="1" si="21"/>
        <v>91</v>
      </c>
      <c r="AB351" s="387" t="s">
        <v>220</v>
      </c>
      <c r="AC351" s="386">
        <v>43425</v>
      </c>
      <c r="AD351" s="62"/>
      <c r="AE351" s="101">
        <v>4</v>
      </c>
      <c r="AF351" s="62">
        <v>2</v>
      </c>
      <c r="AG351" s="62">
        <v>6</v>
      </c>
      <c r="AH351" s="62"/>
      <c r="AI351" s="63"/>
      <c r="AJ351" s="62"/>
      <c r="AK351" s="83"/>
      <c r="AL351" s="63"/>
      <c r="AM351" s="331">
        <v>2</v>
      </c>
      <c r="AN351" s="331"/>
      <c r="AO351" s="331"/>
      <c r="AP351" s="331">
        <f t="shared" si="20"/>
        <v>0</v>
      </c>
      <c r="AQ351" s="332"/>
      <c r="AR351" s="333"/>
      <c r="AS351" s="332"/>
      <c r="AT351" s="332"/>
      <c r="AU351" s="333"/>
      <c r="AV351" s="373"/>
      <c r="AW351" s="353" t="s">
        <v>1028</v>
      </c>
    </row>
    <row r="352" spans="1:49" s="136" customFormat="1" ht="11.25">
      <c r="A352" s="80">
        <v>2018</v>
      </c>
      <c r="B352" s="78" t="s">
        <v>204</v>
      </c>
      <c r="C352" s="84">
        <v>43434</v>
      </c>
      <c r="D352" s="85" t="s">
        <v>205</v>
      </c>
      <c r="E352" s="80" t="s">
        <v>206</v>
      </c>
      <c r="F352" s="80" t="s">
        <v>207</v>
      </c>
      <c r="G352" s="80" t="s">
        <v>208</v>
      </c>
      <c r="H352" s="80" t="s">
        <v>209</v>
      </c>
      <c r="I352" s="80" t="s">
        <v>210</v>
      </c>
      <c r="J352" s="78" t="s">
        <v>5306</v>
      </c>
      <c r="K352" s="80" t="s">
        <v>211</v>
      </c>
      <c r="L352" s="80" t="s">
        <v>211</v>
      </c>
      <c r="M352" s="80" t="s">
        <v>211</v>
      </c>
      <c r="N352" s="80" t="s">
        <v>211</v>
      </c>
      <c r="O352" s="80"/>
      <c r="P352" s="80"/>
      <c r="Q352" s="81"/>
      <c r="R352" s="80"/>
      <c r="S352" s="264" t="s">
        <v>943</v>
      </c>
      <c r="T352" s="264" t="s">
        <v>956</v>
      </c>
      <c r="U352" s="264" t="s">
        <v>1029</v>
      </c>
      <c r="V352" s="63">
        <v>43430</v>
      </c>
      <c r="W352" s="101">
        <v>1</v>
      </c>
      <c r="X352" s="101">
        <v>1</v>
      </c>
      <c r="Y352" s="385" t="s">
        <v>1030</v>
      </c>
      <c r="Z352" s="386">
        <v>13192</v>
      </c>
      <c r="AA352" s="387">
        <f t="shared" ca="1" si="21"/>
        <v>82</v>
      </c>
      <c r="AB352" s="387" t="s">
        <v>218</v>
      </c>
      <c r="AC352" s="386">
        <v>43430</v>
      </c>
      <c r="AD352" s="62"/>
      <c r="AE352" s="101">
        <v>4</v>
      </c>
      <c r="AF352" s="62">
        <v>1</v>
      </c>
      <c r="AG352" s="62">
        <v>6</v>
      </c>
      <c r="AH352" s="62"/>
      <c r="AI352" s="63"/>
      <c r="AJ352" s="62"/>
      <c r="AK352" s="83"/>
      <c r="AL352" s="63"/>
      <c r="AM352" s="331">
        <v>2</v>
      </c>
      <c r="AN352" s="331"/>
      <c r="AO352" s="331"/>
      <c r="AP352" s="331">
        <f t="shared" si="20"/>
        <v>0</v>
      </c>
      <c r="AQ352" s="332"/>
      <c r="AR352" s="333"/>
      <c r="AS352" s="332"/>
      <c r="AT352" s="332"/>
      <c r="AU352" s="333"/>
      <c r="AV352" s="373"/>
      <c r="AW352" s="353" t="s">
        <v>1031</v>
      </c>
    </row>
    <row r="353" spans="1:49" s="136" customFormat="1" ht="11.25">
      <c r="A353" s="80">
        <v>2018</v>
      </c>
      <c r="B353" s="78" t="s">
        <v>204</v>
      </c>
      <c r="C353" s="84">
        <v>43434</v>
      </c>
      <c r="D353" s="85" t="s">
        <v>205</v>
      </c>
      <c r="E353" s="80" t="s">
        <v>206</v>
      </c>
      <c r="F353" s="80" t="s">
        <v>207</v>
      </c>
      <c r="G353" s="80" t="s">
        <v>208</v>
      </c>
      <c r="H353" s="80" t="s">
        <v>209</v>
      </c>
      <c r="I353" s="80" t="s">
        <v>210</v>
      </c>
      <c r="J353" s="78" t="s">
        <v>5306</v>
      </c>
      <c r="K353" s="80" t="s">
        <v>211</v>
      </c>
      <c r="L353" s="80" t="s">
        <v>211</v>
      </c>
      <c r="M353" s="80" t="s">
        <v>211</v>
      </c>
      <c r="N353" s="80" t="s">
        <v>211</v>
      </c>
      <c r="O353" s="80"/>
      <c r="P353" s="80"/>
      <c r="Q353" s="81"/>
      <c r="R353" s="80"/>
      <c r="S353" s="264" t="s">
        <v>1033</v>
      </c>
      <c r="T353" s="264" t="s">
        <v>1032</v>
      </c>
      <c r="U353" s="264" t="s">
        <v>1034</v>
      </c>
      <c r="V353" s="63">
        <v>43425</v>
      </c>
      <c r="W353" s="101">
        <v>8</v>
      </c>
      <c r="X353" s="101">
        <v>1</v>
      </c>
      <c r="Y353" s="385" t="s">
        <v>1035</v>
      </c>
      <c r="Z353" s="386">
        <v>13924</v>
      </c>
      <c r="AA353" s="387">
        <f t="shared" ca="1" si="21"/>
        <v>80</v>
      </c>
      <c r="AB353" s="387" t="s">
        <v>220</v>
      </c>
      <c r="AC353" s="386">
        <v>43425</v>
      </c>
      <c r="AD353" s="62"/>
      <c r="AE353" s="101">
        <v>4</v>
      </c>
      <c r="AF353" s="62">
        <v>2</v>
      </c>
      <c r="AG353" s="62">
        <v>6</v>
      </c>
      <c r="AH353" s="62"/>
      <c r="AI353" s="63"/>
      <c r="AJ353" s="62"/>
      <c r="AK353" s="83"/>
      <c r="AL353" s="63"/>
      <c r="AM353" s="331">
        <v>2</v>
      </c>
      <c r="AN353" s="331"/>
      <c r="AO353" s="331"/>
      <c r="AP353" s="331">
        <f t="shared" si="20"/>
        <v>0</v>
      </c>
      <c r="AQ353" s="332"/>
      <c r="AR353" s="333"/>
      <c r="AS353" s="332"/>
      <c r="AT353" s="332"/>
      <c r="AU353" s="333"/>
      <c r="AV353" s="373"/>
      <c r="AW353" s="353" t="s">
        <v>1036</v>
      </c>
    </row>
    <row r="354" spans="1:49" s="136" customFormat="1" ht="11.25">
      <c r="A354" s="80">
        <v>2018</v>
      </c>
      <c r="B354" s="78" t="s">
        <v>204</v>
      </c>
      <c r="C354" s="84">
        <v>43434</v>
      </c>
      <c r="D354" s="85" t="s">
        <v>205</v>
      </c>
      <c r="E354" s="80" t="s">
        <v>206</v>
      </c>
      <c r="F354" s="80" t="s">
        <v>207</v>
      </c>
      <c r="G354" s="80" t="s">
        <v>208</v>
      </c>
      <c r="H354" s="80" t="s">
        <v>209</v>
      </c>
      <c r="I354" s="80" t="s">
        <v>210</v>
      </c>
      <c r="J354" s="78" t="s">
        <v>5306</v>
      </c>
      <c r="K354" s="80" t="s">
        <v>211</v>
      </c>
      <c r="L354" s="80" t="s">
        <v>211</v>
      </c>
      <c r="M354" s="80" t="s">
        <v>211</v>
      </c>
      <c r="N354" s="80" t="s">
        <v>211</v>
      </c>
      <c r="O354" s="80"/>
      <c r="P354" s="80"/>
      <c r="Q354" s="81"/>
      <c r="R354" s="80"/>
      <c r="S354" s="264" t="s">
        <v>1037</v>
      </c>
      <c r="T354" s="264" t="s">
        <v>1038</v>
      </c>
      <c r="U354" s="264" t="s">
        <v>1039</v>
      </c>
      <c r="V354" s="63">
        <v>43410</v>
      </c>
      <c r="W354" s="101">
        <v>8</v>
      </c>
      <c r="X354" s="101">
        <v>1</v>
      </c>
      <c r="Y354" s="385" t="s">
        <v>1040</v>
      </c>
      <c r="Z354" s="386">
        <v>7319</v>
      </c>
      <c r="AA354" s="387">
        <f t="shared" ca="1" si="21"/>
        <v>98</v>
      </c>
      <c r="AB354" s="387" t="s">
        <v>220</v>
      </c>
      <c r="AC354" s="386">
        <v>43410</v>
      </c>
      <c r="AD354" s="62"/>
      <c r="AE354" s="101">
        <v>4</v>
      </c>
      <c r="AF354" s="62">
        <v>2</v>
      </c>
      <c r="AG354" s="62">
        <v>6</v>
      </c>
      <c r="AH354" s="62"/>
      <c r="AI354" s="63"/>
      <c r="AJ354" s="62"/>
      <c r="AK354" s="83"/>
      <c r="AL354" s="63"/>
      <c r="AM354" s="331">
        <v>2</v>
      </c>
      <c r="AN354" s="331"/>
      <c r="AO354" s="331"/>
      <c r="AP354" s="331">
        <f t="shared" si="20"/>
        <v>0</v>
      </c>
      <c r="AQ354" s="332"/>
      <c r="AR354" s="333"/>
      <c r="AS354" s="332"/>
      <c r="AT354" s="332"/>
      <c r="AU354" s="333"/>
      <c r="AV354" s="373"/>
      <c r="AW354" s="353" t="s">
        <v>1041</v>
      </c>
    </row>
    <row r="355" spans="1:49" s="136" customFormat="1" ht="11.25">
      <c r="A355" s="80">
        <v>2018</v>
      </c>
      <c r="B355" s="78" t="s">
        <v>204</v>
      </c>
      <c r="C355" s="84">
        <v>43434</v>
      </c>
      <c r="D355" s="85" t="s">
        <v>205</v>
      </c>
      <c r="E355" s="80" t="s">
        <v>206</v>
      </c>
      <c r="F355" s="80" t="s">
        <v>207</v>
      </c>
      <c r="G355" s="80" t="s">
        <v>208</v>
      </c>
      <c r="H355" s="80" t="s">
        <v>209</v>
      </c>
      <c r="I355" s="80" t="s">
        <v>210</v>
      </c>
      <c r="J355" s="78" t="s">
        <v>5306</v>
      </c>
      <c r="K355" s="80" t="s">
        <v>211</v>
      </c>
      <c r="L355" s="80" t="s">
        <v>211</v>
      </c>
      <c r="M355" s="80" t="s">
        <v>211</v>
      </c>
      <c r="N355" s="80" t="s">
        <v>211</v>
      </c>
      <c r="O355" s="80"/>
      <c r="P355" s="80"/>
      <c r="Q355" s="81"/>
      <c r="R355" s="80"/>
      <c r="S355" s="264" t="s">
        <v>1174</v>
      </c>
      <c r="T355" s="264" t="s">
        <v>1743</v>
      </c>
      <c r="U355" s="264" t="s">
        <v>1744</v>
      </c>
      <c r="V355" s="63">
        <v>43419</v>
      </c>
      <c r="W355" s="101">
        <v>8</v>
      </c>
      <c r="X355" s="101">
        <v>1</v>
      </c>
      <c r="Y355" s="385" t="s">
        <v>1746</v>
      </c>
      <c r="Z355" s="386">
        <v>8730</v>
      </c>
      <c r="AA355" s="387">
        <f t="shared" ca="1" si="21"/>
        <v>95</v>
      </c>
      <c r="AB355" s="387" t="s">
        <v>218</v>
      </c>
      <c r="AC355" s="386">
        <v>43419</v>
      </c>
      <c r="AD355" s="62"/>
      <c r="AE355" s="101">
        <v>4</v>
      </c>
      <c r="AF355" s="62">
        <v>1</v>
      </c>
      <c r="AG355" s="62">
        <v>6</v>
      </c>
      <c r="AH355" s="62"/>
      <c r="AI355" s="63"/>
      <c r="AJ355" s="62"/>
      <c r="AK355" s="83"/>
      <c r="AL355" s="63"/>
      <c r="AM355" s="331">
        <v>2</v>
      </c>
      <c r="AN355" s="331">
        <v>1</v>
      </c>
      <c r="AO355" s="331"/>
      <c r="AP355" s="331">
        <f t="shared" si="20"/>
        <v>1</v>
      </c>
      <c r="AQ355" s="332"/>
      <c r="AR355" s="333">
        <v>43438</v>
      </c>
      <c r="AS355" s="332"/>
      <c r="AT355" s="332"/>
      <c r="AU355" s="333">
        <v>43438</v>
      </c>
      <c r="AV355" s="373"/>
      <c r="AW355" s="353" t="s">
        <v>1747</v>
      </c>
    </row>
    <row r="356" spans="1:49" s="136" customFormat="1" ht="11.25">
      <c r="A356" s="80">
        <v>2018</v>
      </c>
      <c r="B356" s="78" t="s">
        <v>204</v>
      </c>
      <c r="C356" s="84">
        <v>43434</v>
      </c>
      <c r="D356" s="85" t="s">
        <v>205</v>
      </c>
      <c r="E356" s="80" t="s">
        <v>206</v>
      </c>
      <c r="F356" s="80" t="s">
        <v>207</v>
      </c>
      <c r="G356" s="80" t="s">
        <v>208</v>
      </c>
      <c r="H356" s="80" t="s">
        <v>209</v>
      </c>
      <c r="I356" s="80" t="s">
        <v>210</v>
      </c>
      <c r="J356" s="78" t="s">
        <v>5306</v>
      </c>
      <c r="K356" s="80" t="s">
        <v>211</v>
      </c>
      <c r="L356" s="80" t="s">
        <v>211</v>
      </c>
      <c r="M356" s="80" t="s">
        <v>211</v>
      </c>
      <c r="N356" s="80" t="s">
        <v>211</v>
      </c>
      <c r="O356" s="80"/>
      <c r="P356" s="80"/>
      <c r="Q356" s="81"/>
      <c r="R356" s="80"/>
      <c r="S356" s="264" t="s">
        <v>1134</v>
      </c>
      <c r="T356" s="264" t="s">
        <v>1742</v>
      </c>
      <c r="U356" s="264" t="s">
        <v>904</v>
      </c>
      <c r="V356" s="63">
        <v>43424</v>
      </c>
      <c r="W356" s="101">
        <v>9</v>
      </c>
      <c r="X356" s="101">
        <v>1</v>
      </c>
      <c r="Y356" s="385" t="s">
        <v>1748</v>
      </c>
      <c r="Z356" s="386">
        <v>14102</v>
      </c>
      <c r="AA356" s="387">
        <f t="shared" ca="1" si="21"/>
        <v>80</v>
      </c>
      <c r="AB356" s="387" t="s">
        <v>218</v>
      </c>
      <c r="AC356" s="386">
        <v>43424</v>
      </c>
      <c r="AD356" s="62"/>
      <c r="AE356" s="101">
        <v>4</v>
      </c>
      <c r="AF356" s="62">
        <v>2</v>
      </c>
      <c r="AG356" s="62">
        <v>6</v>
      </c>
      <c r="AH356" s="62"/>
      <c r="AI356" s="63"/>
      <c r="AJ356" s="62"/>
      <c r="AK356" s="83"/>
      <c r="AL356" s="63"/>
      <c r="AM356" s="331">
        <v>2</v>
      </c>
      <c r="AN356" s="331"/>
      <c r="AO356" s="331"/>
      <c r="AP356" s="331">
        <f t="shared" si="20"/>
        <v>0</v>
      </c>
      <c r="AQ356" s="332"/>
      <c r="AR356" s="333"/>
      <c r="AS356" s="332"/>
      <c r="AT356" s="332"/>
      <c r="AU356" s="333"/>
      <c r="AV356" s="373"/>
      <c r="AW356" s="353" t="s">
        <v>5658</v>
      </c>
    </row>
    <row r="357" spans="1:49" s="136" customFormat="1" ht="11.25">
      <c r="A357" s="80">
        <v>2018</v>
      </c>
      <c r="B357" s="78" t="s">
        <v>204</v>
      </c>
      <c r="C357" s="84">
        <v>43434</v>
      </c>
      <c r="D357" s="85" t="s">
        <v>205</v>
      </c>
      <c r="E357" s="80" t="s">
        <v>206</v>
      </c>
      <c r="F357" s="80" t="s">
        <v>207</v>
      </c>
      <c r="G357" s="80" t="s">
        <v>208</v>
      </c>
      <c r="H357" s="80" t="s">
        <v>209</v>
      </c>
      <c r="I357" s="80" t="s">
        <v>210</v>
      </c>
      <c r="J357" s="78" t="s">
        <v>5306</v>
      </c>
      <c r="K357" s="80" t="s">
        <v>211</v>
      </c>
      <c r="L357" s="80" t="s">
        <v>211</v>
      </c>
      <c r="M357" s="80" t="s">
        <v>211</v>
      </c>
      <c r="N357" s="80" t="s">
        <v>211</v>
      </c>
      <c r="O357" s="80"/>
      <c r="P357" s="80"/>
      <c r="Q357" s="81"/>
      <c r="R357" s="80"/>
      <c r="S357" s="264" t="s">
        <v>3809</v>
      </c>
      <c r="T357" s="264" t="s">
        <v>3810</v>
      </c>
      <c r="U357" s="264" t="s">
        <v>3811</v>
      </c>
      <c r="V357" s="63">
        <v>43424</v>
      </c>
      <c r="W357" s="101">
        <v>1</v>
      </c>
      <c r="X357" s="101">
        <v>1</v>
      </c>
      <c r="Y357" s="385">
        <v>10322069</v>
      </c>
      <c r="Z357" s="386">
        <v>15387</v>
      </c>
      <c r="AA357" s="387">
        <f t="shared" ca="1" si="21"/>
        <v>76</v>
      </c>
      <c r="AB357" s="387" t="s">
        <v>218</v>
      </c>
      <c r="AC357" s="386">
        <v>43424</v>
      </c>
      <c r="AD357" s="62"/>
      <c r="AE357" s="101">
        <v>4</v>
      </c>
      <c r="AF357" s="62">
        <v>2</v>
      </c>
      <c r="AG357" s="62">
        <v>6</v>
      </c>
      <c r="AH357" s="62"/>
      <c r="AI357" s="63"/>
      <c r="AJ357" s="62"/>
      <c r="AK357" s="83"/>
      <c r="AL357" s="63"/>
      <c r="AM357" s="331">
        <v>2</v>
      </c>
      <c r="AN357" s="331"/>
      <c r="AO357" s="331"/>
      <c r="AP357" s="331">
        <f t="shared" si="20"/>
        <v>0</v>
      </c>
      <c r="AQ357" s="332"/>
      <c r="AR357" s="333"/>
      <c r="AS357" s="332"/>
      <c r="AT357" s="332"/>
      <c r="AU357" s="333"/>
      <c r="AV357" s="373"/>
      <c r="AW357" s="353" t="s">
        <v>3818</v>
      </c>
    </row>
    <row r="358" spans="1:49" s="136" customFormat="1" ht="11.25">
      <c r="A358" s="80">
        <v>2018</v>
      </c>
      <c r="B358" s="78" t="s">
        <v>204</v>
      </c>
      <c r="C358" s="84">
        <v>43434</v>
      </c>
      <c r="D358" s="85" t="s">
        <v>205</v>
      </c>
      <c r="E358" s="80" t="s">
        <v>206</v>
      </c>
      <c r="F358" s="80" t="s">
        <v>207</v>
      </c>
      <c r="G358" s="80" t="s">
        <v>208</v>
      </c>
      <c r="H358" s="80" t="s">
        <v>209</v>
      </c>
      <c r="I358" s="80" t="s">
        <v>210</v>
      </c>
      <c r="J358" s="78" t="s">
        <v>5306</v>
      </c>
      <c r="K358" s="80" t="s">
        <v>211</v>
      </c>
      <c r="L358" s="80" t="s">
        <v>211</v>
      </c>
      <c r="M358" s="80" t="s">
        <v>211</v>
      </c>
      <c r="N358" s="80" t="s">
        <v>211</v>
      </c>
      <c r="O358" s="80"/>
      <c r="P358" s="80"/>
      <c r="Q358" s="81"/>
      <c r="R358" s="80"/>
      <c r="S358" s="264" t="s">
        <v>3821</v>
      </c>
      <c r="T358" s="264" t="s">
        <v>3812</v>
      </c>
      <c r="U358" s="264" t="s">
        <v>3813</v>
      </c>
      <c r="V358" s="63">
        <v>43425</v>
      </c>
      <c r="W358" s="101">
        <v>1</v>
      </c>
      <c r="X358" s="101">
        <v>5</v>
      </c>
      <c r="Y358" s="385" t="s">
        <v>219</v>
      </c>
      <c r="Z358" s="386">
        <v>14029</v>
      </c>
      <c r="AA358" s="387">
        <f t="shared" ca="1" si="21"/>
        <v>80</v>
      </c>
      <c r="AB358" s="387" t="s">
        <v>218</v>
      </c>
      <c r="AC358" s="386">
        <v>43424</v>
      </c>
      <c r="AD358" s="62"/>
      <c r="AE358" s="101">
        <v>4</v>
      </c>
      <c r="AF358" s="62">
        <v>1</v>
      </c>
      <c r="AG358" s="62">
        <v>6</v>
      </c>
      <c r="AH358" s="62"/>
      <c r="AI358" s="63"/>
      <c r="AJ358" s="62"/>
      <c r="AK358" s="83"/>
      <c r="AL358" s="63"/>
      <c r="AM358" s="331">
        <v>1</v>
      </c>
      <c r="AN358" s="331"/>
      <c r="AO358" s="331"/>
      <c r="AP358" s="331">
        <f t="shared" si="20"/>
        <v>1</v>
      </c>
      <c r="AQ358" s="332"/>
      <c r="AR358" s="333"/>
      <c r="AS358" s="332"/>
      <c r="AT358" s="332"/>
      <c r="AU358" s="333"/>
      <c r="AV358" s="373"/>
      <c r="AW358" s="353" t="s">
        <v>5659</v>
      </c>
    </row>
    <row r="359" spans="1:49" s="136" customFormat="1" ht="11.25">
      <c r="A359" s="80">
        <v>2018</v>
      </c>
      <c r="B359" s="78" t="s">
        <v>204</v>
      </c>
      <c r="C359" s="84">
        <v>43434</v>
      </c>
      <c r="D359" s="85" t="s">
        <v>205</v>
      </c>
      <c r="E359" s="80" t="s">
        <v>206</v>
      </c>
      <c r="F359" s="80" t="s">
        <v>207</v>
      </c>
      <c r="G359" s="80" t="s">
        <v>208</v>
      </c>
      <c r="H359" s="80" t="s">
        <v>209</v>
      </c>
      <c r="I359" s="80" t="s">
        <v>210</v>
      </c>
      <c r="J359" s="78" t="s">
        <v>5306</v>
      </c>
      <c r="K359" s="80" t="s">
        <v>211</v>
      </c>
      <c r="L359" s="80" t="s">
        <v>211</v>
      </c>
      <c r="M359" s="80" t="s">
        <v>211</v>
      </c>
      <c r="N359" s="80" t="s">
        <v>211</v>
      </c>
      <c r="O359" s="80"/>
      <c r="P359" s="80"/>
      <c r="Q359" s="81"/>
      <c r="R359" s="80"/>
      <c r="S359" s="264" t="s">
        <v>3814</v>
      </c>
      <c r="T359" s="264" t="s">
        <v>3815</v>
      </c>
      <c r="U359" s="264" t="s">
        <v>3816</v>
      </c>
      <c r="V359" s="63">
        <v>43424</v>
      </c>
      <c r="W359" s="101">
        <v>8</v>
      </c>
      <c r="X359" s="101">
        <v>1</v>
      </c>
      <c r="Y359" s="385" t="s">
        <v>3817</v>
      </c>
      <c r="Z359" s="386">
        <v>16598</v>
      </c>
      <c r="AA359" s="387">
        <f t="shared" ca="1" si="21"/>
        <v>73</v>
      </c>
      <c r="AB359" s="387" t="s">
        <v>218</v>
      </c>
      <c r="AC359" s="386">
        <v>43424</v>
      </c>
      <c r="AD359" s="62"/>
      <c r="AE359" s="101">
        <v>4</v>
      </c>
      <c r="AF359" s="62">
        <v>2</v>
      </c>
      <c r="AG359" s="62">
        <v>6</v>
      </c>
      <c r="AH359" s="62"/>
      <c r="AI359" s="63"/>
      <c r="AJ359" s="62"/>
      <c r="AK359" s="83"/>
      <c r="AL359" s="63"/>
      <c r="AM359" s="331">
        <v>2</v>
      </c>
      <c r="AN359" s="331"/>
      <c r="AO359" s="331"/>
      <c r="AP359" s="331">
        <f t="shared" si="20"/>
        <v>0</v>
      </c>
      <c r="AQ359" s="332"/>
      <c r="AR359" s="333"/>
      <c r="AS359" s="332"/>
      <c r="AT359" s="332"/>
      <c r="AU359" s="333"/>
      <c r="AV359" s="373"/>
      <c r="AW359" s="353" t="s">
        <v>3822</v>
      </c>
    </row>
    <row r="360" spans="1:49" s="136" customFormat="1" ht="11.25">
      <c r="A360" s="80">
        <v>2018</v>
      </c>
      <c r="B360" s="78" t="s">
        <v>204</v>
      </c>
      <c r="C360" s="84">
        <v>43434</v>
      </c>
      <c r="D360" s="85" t="s">
        <v>205</v>
      </c>
      <c r="E360" s="80" t="s">
        <v>206</v>
      </c>
      <c r="F360" s="80" t="s">
        <v>207</v>
      </c>
      <c r="G360" s="80" t="s">
        <v>208</v>
      </c>
      <c r="H360" s="80" t="s">
        <v>209</v>
      </c>
      <c r="I360" s="80" t="s">
        <v>210</v>
      </c>
      <c r="J360" s="78" t="s">
        <v>5306</v>
      </c>
      <c r="K360" s="80" t="s">
        <v>211</v>
      </c>
      <c r="L360" s="80" t="s">
        <v>211</v>
      </c>
      <c r="M360" s="80" t="s">
        <v>211</v>
      </c>
      <c r="N360" s="80" t="s">
        <v>211</v>
      </c>
      <c r="O360" s="80"/>
      <c r="P360" s="80"/>
      <c r="Q360" s="81"/>
      <c r="R360" s="80"/>
      <c r="S360" s="264" t="s">
        <v>3819</v>
      </c>
      <c r="T360" s="264" t="s">
        <v>941</v>
      </c>
      <c r="U360" s="264" t="s">
        <v>931</v>
      </c>
      <c r="V360" s="63">
        <v>43426</v>
      </c>
      <c r="W360" s="101">
        <v>10</v>
      </c>
      <c r="X360" s="101">
        <v>1</v>
      </c>
      <c r="Y360" s="385" t="s">
        <v>3820</v>
      </c>
      <c r="Z360" s="386">
        <v>17308</v>
      </c>
      <c r="AA360" s="387">
        <f t="shared" ca="1" si="21"/>
        <v>71</v>
      </c>
      <c r="AB360" s="387" t="s">
        <v>218</v>
      </c>
      <c r="AC360" s="386">
        <v>43426</v>
      </c>
      <c r="AD360" s="62"/>
      <c r="AE360" s="101">
        <v>4</v>
      </c>
      <c r="AF360" s="62">
        <v>2</v>
      </c>
      <c r="AG360" s="62">
        <v>6</v>
      </c>
      <c r="AH360" s="62"/>
      <c r="AI360" s="63"/>
      <c r="AJ360" s="62"/>
      <c r="AK360" s="83"/>
      <c r="AL360" s="63"/>
      <c r="AM360" s="331">
        <v>2</v>
      </c>
      <c r="AN360" s="331"/>
      <c r="AO360" s="331"/>
      <c r="AP360" s="331">
        <f t="shared" si="20"/>
        <v>0</v>
      </c>
      <c r="AQ360" s="332"/>
      <c r="AR360" s="333"/>
      <c r="AS360" s="332"/>
      <c r="AT360" s="332"/>
      <c r="AU360" s="333"/>
      <c r="AV360" s="373"/>
      <c r="AW360" s="353" t="s">
        <v>5660</v>
      </c>
    </row>
    <row r="361" spans="1:49" s="136" customFormat="1" ht="11.25">
      <c r="A361" s="80">
        <v>2018</v>
      </c>
      <c r="B361" s="78" t="s">
        <v>204</v>
      </c>
      <c r="C361" s="84">
        <v>43434</v>
      </c>
      <c r="D361" s="85" t="s">
        <v>205</v>
      </c>
      <c r="E361" s="80" t="s">
        <v>206</v>
      </c>
      <c r="F361" s="80" t="s">
        <v>207</v>
      </c>
      <c r="G361" s="80" t="s">
        <v>208</v>
      </c>
      <c r="H361" s="80" t="s">
        <v>209</v>
      </c>
      <c r="I361" s="80" t="s">
        <v>210</v>
      </c>
      <c r="J361" s="78" t="s">
        <v>5306</v>
      </c>
      <c r="K361" s="80" t="s">
        <v>211</v>
      </c>
      <c r="L361" s="80" t="s">
        <v>211</v>
      </c>
      <c r="M361" s="80" t="s">
        <v>211</v>
      </c>
      <c r="N361" s="80" t="s">
        <v>211</v>
      </c>
      <c r="O361" s="80"/>
      <c r="P361" s="80"/>
      <c r="Q361" s="81"/>
      <c r="R361" s="80"/>
      <c r="S361" s="264" t="s">
        <v>3823</v>
      </c>
      <c r="T361" s="264" t="s">
        <v>1358</v>
      </c>
      <c r="U361" s="264" t="s">
        <v>3824</v>
      </c>
      <c r="V361" s="63">
        <v>43427</v>
      </c>
      <c r="W361" s="101">
        <v>7</v>
      </c>
      <c r="X361" s="101">
        <v>1</v>
      </c>
      <c r="Y361" s="385" t="s">
        <v>3825</v>
      </c>
      <c r="Z361" s="386">
        <v>15182</v>
      </c>
      <c r="AA361" s="387">
        <f t="shared" ca="1" si="21"/>
        <v>77</v>
      </c>
      <c r="AB361" s="387" t="s">
        <v>218</v>
      </c>
      <c r="AC361" s="386">
        <v>43427</v>
      </c>
      <c r="AD361" s="62"/>
      <c r="AE361" s="101">
        <v>4</v>
      </c>
      <c r="AF361" s="62">
        <v>2</v>
      </c>
      <c r="AG361" s="62">
        <v>6</v>
      </c>
      <c r="AH361" s="62"/>
      <c r="AI361" s="63"/>
      <c r="AJ361" s="62"/>
      <c r="AK361" s="83"/>
      <c r="AL361" s="63"/>
      <c r="AM361" s="331">
        <v>2</v>
      </c>
      <c r="AN361" s="331">
        <v>1</v>
      </c>
      <c r="AO361" s="331"/>
      <c r="AP361" s="331">
        <f t="shared" si="20"/>
        <v>1</v>
      </c>
      <c r="AQ361" s="332"/>
      <c r="AR361" s="333">
        <v>43413</v>
      </c>
      <c r="AS361" s="332"/>
      <c r="AT361" s="332"/>
      <c r="AU361" s="333">
        <v>43413</v>
      </c>
      <c r="AV361" s="373"/>
      <c r="AW361" s="353" t="s">
        <v>3826</v>
      </c>
    </row>
    <row r="362" spans="1:49" s="136" customFormat="1" ht="11.25">
      <c r="A362" s="80">
        <v>2018</v>
      </c>
      <c r="B362" s="78" t="s">
        <v>204</v>
      </c>
      <c r="C362" s="84">
        <v>43434</v>
      </c>
      <c r="D362" s="85" t="s">
        <v>205</v>
      </c>
      <c r="E362" s="80" t="s">
        <v>206</v>
      </c>
      <c r="F362" s="80" t="s">
        <v>207</v>
      </c>
      <c r="G362" s="80" t="s">
        <v>208</v>
      </c>
      <c r="H362" s="80" t="s">
        <v>209</v>
      </c>
      <c r="I362" s="80" t="s">
        <v>210</v>
      </c>
      <c r="J362" s="78" t="s">
        <v>5306</v>
      </c>
      <c r="K362" s="80" t="s">
        <v>211</v>
      </c>
      <c r="L362" s="80" t="s">
        <v>211</v>
      </c>
      <c r="M362" s="80" t="s">
        <v>211</v>
      </c>
      <c r="N362" s="80" t="s">
        <v>211</v>
      </c>
      <c r="O362" s="80"/>
      <c r="P362" s="80"/>
      <c r="Q362" s="81"/>
      <c r="R362" s="80"/>
      <c r="S362" s="264" t="s">
        <v>3828</v>
      </c>
      <c r="T362" s="264" t="s">
        <v>1712</v>
      </c>
      <c r="U362" s="264" t="s">
        <v>3827</v>
      </c>
      <c r="V362" s="63">
        <v>43411</v>
      </c>
      <c r="W362" s="101">
        <v>8</v>
      </c>
      <c r="X362" s="101">
        <v>5</v>
      </c>
      <c r="Y362" s="385" t="s">
        <v>219</v>
      </c>
      <c r="Z362" s="386" t="s">
        <v>219</v>
      </c>
      <c r="AA362" s="387">
        <v>65</v>
      </c>
      <c r="AB362" s="387" t="s">
        <v>218</v>
      </c>
      <c r="AC362" s="386">
        <v>43411</v>
      </c>
      <c r="AD362" s="62"/>
      <c r="AE362" s="101">
        <v>1</v>
      </c>
      <c r="AF362" s="62">
        <v>1</v>
      </c>
      <c r="AG362" s="62">
        <v>5</v>
      </c>
      <c r="AH362" s="62">
        <v>2</v>
      </c>
      <c r="AI362" s="63">
        <v>43423</v>
      </c>
      <c r="AJ362" s="62"/>
      <c r="AK362" s="83" t="s">
        <v>3829</v>
      </c>
      <c r="AL362" s="63"/>
      <c r="AM362" s="331">
        <v>1</v>
      </c>
      <c r="AN362" s="331"/>
      <c r="AO362" s="331"/>
      <c r="AP362" s="331">
        <f t="shared" si="20"/>
        <v>1</v>
      </c>
      <c r="AQ362" s="332"/>
      <c r="AR362" s="333"/>
      <c r="AS362" s="332"/>
      <c r="AT362" s="332"/>
      <c r="AU362" s="333"/>
      <c r="AV362" s="373"/>
      <c r="AW362" s="353" t="s">
        <v>5661</v>
      </c>
    </row>
    <row r="363" spans="1:49" s="136" customFormat="1" ht="11.25">
      <c r="A363" s="80">
        <v>2018</v>
      </c>
      <c r="B363" s="78" t="s">
        <v>204</v>
      </c>
      <c r="C363" s="84">
        <v>43434</v>
      </c>
      <c r="D363" s="85" t="s">
        <v>205</v>
      </c>
      <c r="E363" s="80" t="s">
        <v>206</v>
      </c>
      <c r="F363" s="80" t="s">
        <v>207</v>
      </c>
      <c r="G363" s="80" t="s">
        <v>208</v>
      </c>
      <c r="H363" s="80" t="s">
        <v>209</v>
      </c>
      <c r="I363" s="80" t="s">
        <v>210</v>
      </c>
      <c r="J363" s="78" t="s">
        <v>5306</v>
      </c>
      <c r="K363" s="80" t="s">
        <v>211</v>
      </c>
      <c r="L363" s="80" t="s">
        <v>211</v>
      </c>
      <c r="M363" s="80" t="s">
        <v>211</v>
      </c>
      <c r="N363" s="80" t="s">
        <v>211</v>
      </c>
      <c r="O363" s="80"/>
      <c r="P363" s="80"/>
      <c r="Q363" s="81"/>
      <c r="R363" s="80"/>
      <c r="S363" s="264" t="s">
        <v>3830</v>
      </c>
      <c r="T363" s="264" t="s">
        <v>3831</v>
      </c>
      <c r="U363" s="264" t="s">
        <v>894</v>
      </c>
      <c r="V363" s="63">
        <v>43416</v>
      </c>
      <c r="W363" s="101">
        <v>9</v>
      </c>
      <c r="X363" s="101">
        <v>1</v>
      </c>
      <c r="Y363" s="385" t="s">
        <v>3833</v>
      </c>
      <c r="Z363" s="386">
        <v>21302</v>
      </c>
      <c r="AA363" s="387">
        <f t="shared" ref="AA363:AA368" ca="1" si="22">DATEDIF(Z363,TODAY(),"Y")</f>
        <v>60</v>
      </c>
      <c r="AB363" s="387" t="s">
        <v>218</v>
      </c>
      <c r="AC363" s="386">
        <v>43416</v>
      </c>
      <c r="AD363" s="62"/>
      <c r="AE363" s="101">
        <v>1</v>
      </c>
      <c r="AF363" s="62">
        <v>1</v>
      </c>
      <c r="AG363" s="62">
        <v>1</v>
      </c>
      <c r="AH363" s="62">
        <v>1</v>
      </c>
      <c r="AI363" s="63">
        <v>43426</v>
      </c>
      <c r="AJ363" s="62"/>
      <c r="AK363" s="83" t="s">
        <v>3834</v>
      </c>
      <c r="AL363" s="63"/>
      <c r="AM363" s="331">
        <v>2</v>
      </c>
      <c r="AN363" s="331">
        <v>1</v>
      </c>
      <c r="AO363" s="331"/>
      <c r="AP363" s="331">
        <f t="shared" si="20"/>
        <v>1</v>
      </c>
      <c r="AQ363" s="332"/>
      <c r="AR363" s="333">
        <v>43419</v>
      </c>
      <c r="AS363" s="332"/>
      <c r="AT363" s="332">
        <v>1</v>
      </c>
      <c r="AU363" s="333">
        <v>43419</v>
      </c>
      <c r="AV363" s="373"/>
      <c r="AW363" s="353" t="s">
        <v>3835</v>
      </c>
    </row>
    <row r="364" spans="1:49" s="136" customFormat="1" ht="11.25">
      <c r="A364" s="80">
        <v>2018</v>
      </c>
      <c r="B364" s="78" t="s">
        <v>204</v>
      </c>
      <c r="C364" s="84">
        <v>43434</v>
      </c>
      <c r="D364" s="85" t="s">
        <v>205</v>
      </c>
      <c r="E364" s="80" t="s">
        <v>206</v>
      </c>
      <c r="F364" s="80" t="s">
        <v>207</v>
      </c>
      <c r="G364" s="80" t="s">
        <v>208</v>
      </c>
      <c r="H364" s="80" t="s">
        <v>209</v>
      </c>
      <c r="I364" s="80" t="s">
        <v>210</v>
      </c>
      <c r="J364" s="78" t="s">
        <v>5306</v>
      </c>
      <c r="K364" s="80" t="s">
        <v>211</v>
      </c>
      <c r="L364" s="80" t="s">
        <v>211</v>
      </c>
      <c r="M364" s="80" t="s">
        <v>211</v>
      </c>
      <c r="N364" s="80" t="s">
        <v>211</v>
      </c>
      <c r="O364" s="80"/>
      <c r="P364" s="80"/>
      <c r="Q364" s="81"/>
      <c r="R364" s="80"/>
      <c r="S364" s="264" t="s">
        <v>3836</v>
      </c>
      <c r="T364" s="264" t="s">
        <v>3837</v>
      </c>
      <c r="U364" s="264" t="s">
        <v>3838</v>
      </c>
      <c r="V364" s="63">
        <v>43426</v>
      </c>
      <c r="W364" s="101">
        <v>9</v>
      </c>
      <c r="X364" s="101">
        <v>1</v>
      </c>
      <c r="Y364" s="385" t="s">
        <v>3839</v>
      </c>
      <c r="Z364" s="386">
        <v>17429</v>
      </c>
      <c r="AA364" s="387">
        <f t="shared" ca="1" si="22"/>
        <v>71</v>
      </c>
      <c r="AB364" s="387" t="s">
        <v>220</v>
      </c>
      <c r="AC364" s="386">
        <v>43426</v>
      </c>
      <c r="AD364" s="62"/>
      <c r="AE364" s="101">
        <v>4</v>
      </c>
      <c r="AF364" s="62">
        <v>2</v>
      </c>
      <c r="AG364" s="62">
        <v>6</v>
      </c>
      <c r="AH364" s="62"/>
      <c r="AI364" s="63"/>
      <c r="AJ364" s="62"/>
      <c r="AK364" s="83"/>
      <c r="AL364" s="63"/>
      <c r="AM364" s="331">
        <v>2</v>
      </c>
      <c r="AN364" s="331"/>
      <c r="AO364" s="331"/>
      <c r="AP364" s="331">
        <f t="shared" si="20"/>
        <v>0</v>
      </c>
      <c r="AQ364" s="332"/>
      <c r="AR364" s="333"/>
      <c r="AS364" s="332"/>
      <c r="AT364" s="332"/>
      <c r="AU364" s="333"/>
      <c r="AV364" s="373"/>
      <c r="AW364" s="353" t="s">
        <v>3840</v>
      </c>
    </row>
    <row r="365" spans="1:49" s="136" customFormat="1" ht="11.25">
      <c r="A365" s="80">
        <v>2018</v>
      </c>
      <c r="B365" s="78" t="s">
        <v>204</v>
      </c>
      <c r="C365" s="84">
        <v>43434</v>
      </c>
      <c r="D365" s="85" t="s">
        <v>205</v>
      </c>
      <c r="E365" s="80" t="s">
        <v>206</v>
      </c>
      <c r="F365" s="80" t="s">
        <v>207</v>
      </c>
      <c r="G365" s="80" t="s">
        <v>208</v>
      </c>
      <c r="H365" s="80" t="s">
        <v>209</v>
      </c>
      <c r="I365" s="80" t="s">
        <v>210</v>
      </c>
      <c r="J365" s="78" t="s">
        <v>5306</v>
      </c>
      <c r="K365" s="80" t="s">
        <v>211</v>
      </c>
      <c r="L365" s="80" t="s">
        <v>211</v>
      </c>
      <c r="M365" s="80" t="s">
        <v>211</v>
      </c>
      <c r="N365" s="80" t="s">
        <v>211</v>
      </c>
      <c r="O365" s="80"/>
      <c r="P365" s="80"/>
      <c r="Q365" s="81"/>
      <c r="R365" s="80"/>
      <c r="S365" s="264" t="s">
        <v>3841</v>
      </c>
      <c r="T365" s="264" t="s">
        <v>3842</v>
      </c>
      <c r="U365" s="264" t="s">
        <v>1605</v>
      </c>
      <c r="V365" s="63">
        <v>43426</v>
      </c>
      <c r="W365" s="101">
        <v>10</v>
      </c>
      <c r="X365" s="101">
        <v>1</v>
      </c>
      <c r="Y365" s="385" t="s">
        <v>3843</v>
      </c>
      <c r="Z365" s="386">
        <v>16697</v>
      </c>
      <c r="AA365" s="387">
        <f t="shared" ca="1" si="22"/>
        <v>73</v>
      </c>
      <c r="AB365" s="387" t="s">
        <v>218</v>
      </c>
      <c r="AC365" s="386">
        <v>43426</v>
      </c>
      <c r="AD365" s="62"/>
      <c r="AE365" s="101">
        <v>4</v>
      </c>
      <c r="AF365" s="62">
        <v>2</v>
      </c>
      <c r="AG365" s="62">
        <v>6</v>
      </c>
      <c r="AH365" s="62"/>
      <c r="AI365" s="63"/>
      <c r="AJ365" s="62"/>
      <c r="AK365" s="83"/>
      <c r="AL365" s="63"/>
      <c r="AM365" s="331">
        <v>2</v>
      </c>
      <c r="AN365" s="331"/>
      <c r="AO365" s="331"/>
      <c r="AP365" s="331">
        <f t="shared" si="20"/>
        <v>0</v>
      </c>
      <c r="AQ365" s="332"/>
      <c r="AR365" s="333"/>
      <c r="AS365" s="332"/>
      <c r="AT365" s="332"/>
      <c r="AU365" s="333"/>
      <c r="AV365" s="373"/>
      <c r="AW365" s="353" t="s">
        <v>5662</v>
      </c>
    </row>
    <row r="366" spans="1:49" s="136" customFormat="1" ht="11.25">
      <c r="A366" s="80">
        <v>2018</v>
      </c>
      <c r="B366" s="78" t="s">
        <v>204</v>
      </c>
      <c r="C366" s="84">
        <v>43434</v>
      </c>
      <c r="D366" s="85" t="s">
        <v>205</v>
      </c>
      <c r="E366" s="80" t="s">
        <v>206</v>
      </c>
      <c r="F366" s="80" t="s">
        <v>207</v>
      </c>
      <c r="G366" s="80" t="s">
        <v>208</v>
      </c>
      <c r="H366" s="80" t="s">
        <v>209</v>
      </c>
      <c r="I366" s="80" t="s">
        <v>210</v>
      </c>
      <c r="J366" s="78" t="s">
        <v>5306</v>
      </c>
      <c r="K366" s="80" t="s">
        <v>211</v>
      </c>
      <c r="L366" s="80" t="s">
        <v>211</v>
      </c>
      <c r="M366" s="80" t="s">
        <v>211</v>
      </c>
      <c r="N366" s="80" t="s">
        <v>211</v>
      </c>
      <c r="O366" s="80"/>
      <c r="P366" s="80"/>
      <c r="Q366" s="81"/>
      <c r="R366" s="80"/>
      <c r="S366" s="264" t="s">
        <v>1123</v>
      </c>
      <c r="T366" s="264" t="s">
        <v>3844</v>
      </c>
      <c r="U366" s="264" t="s">
        <v>3845</v>
      </c>
      <c r="V366" s="63">
        <v>43426</v>
      </c>
      <c r="W366" s="101">
        <v>10</v>
      </c>
      <c r="X366" s="101">
        <v>1</v>
      </c>
      <c r="Y366" s="385" t="s">
        <v>3846</v>
      </c>
      <c r="Z366" s="386">
        <v>21244</v>
      </c>
      <c r="AA366" s="387">
        <f t="shared" ca="1" si="22"/>
        <v>60</v>
      </c>
      <c r="AB366" s="387" t="s">
        <v>218</v>
      </c>
      <c r="AC366" s="386">
        <v>43426</v>
      </c>
      <c r="AD366" s="62"/>
      <c r="AE366" s="101">
        <v>4</v>
      </c>
      <c r="AF366" s="62">
        <v>1</v>
      </c>
      <c r="AG366" s="62">
        <v>6</v>
      </c>
      <c r="AH366" s="62"/>
      <c r="AI366" s="63"/>
      <c r="AJ366" s="62"/>
      <c r="AK366" s="83"/>
      <c r="AL366" s="63"/>
      <c r="AM366" s="331">
        <v>2</v>
      </c>
      <c r="AN366" s="331">
        <v>1</v>
      </c>
      <c r="AO366" s="331"/>
      <c r="AP366" s="331">
        <f t="shared" si="20"/>
        <v>1</v>
      </c>
      <c r="AQ366" s="332"/>
      <c r="AR366" s="333"/>
      <c r="AS366" s="332"/>
      <c r="AT366" s="332"/>
      <c r="AU366" s="333"/>
      <c r="AV366" s="373"/>
      <c r="AW366" s="353"/>
    </row>
    <row r="367" spans="1:49" s="136" customFormat="1" ht="11.25">
      <c r="A367" s="80">
        <v>2018</v>
      </c>
      <c r="B367" s="78" t="s">
        <v>204</v>
      </c>
      <c r="C367" s="84">
        <v>43434</v>
      </c>
      <c r="D367" s="85" t="s">
        <v>205</v>
      </c>
      <c r="E367" s="80" t="s">
        <v>206</v>
      </c>
      <c r="F367" s="80" t="s">
        <v>207</v>
      </c>
      <c r="G367" s="80" t="s">
        <v>208</v>
      </c>
      <c r="H367" s="80" t="s">
        <v>209</v>
      </c>
      <c r="I367" s="80" t="s">
        <v>210</v>
      </c>
      <c r="J367" s="78" t="s">
        <v>5306</v>
      </c>
      <c r="K367" s="80" t="s">
        <v>211</v>
      </c>
      <c r="L367" s="80" t="s">
        <v>211</v>
      </c>
      <c r="M367" s="80" t="s">
        <v>211</v>
      </c>
      <c r="N367" s="80" t="s">
        <v>211</v>
      </c>
      <c r="O367" s="80"/>
      <c r="P367" s="80"/>
      <c r="Q367" s="81"/>
      <c r="R367" s="80"/>
      <c r="S367" s="264" t="s">
        <v>3860</v>
      </c>
      <c r="T367" s="264" t="s">
        <v>3847</v>
      </c>
      <c r="U367" s="264" t="s">
        <v>918</v>
      </c>
      <c r="V367" s="63">
        <v>43431</v>
      </c>
      <c r="W367" s="101">
        <v>8</v>
      </c>
      <c r="X367" s="101">
        <v>1</v>
      </c>
      <c r="Y367" s="385" t="s">
        <v>3861</v>
      </c>
      <c r="Z367" s="386">
        <v>14536</v>
      </c>
      <c r="AA367" s="387">
        <f t="shared" ca="1" si="22"/>
        <v>79</v>
      </c>
      <c r="AB367" s="387" t="s">
        <v>220</v>
      </c>
      <c r="AC367" s="386">
        <v>43431</v>
      </c>
      <c r="AD367" s="62"/>
      <c r="AE367" s="101">
        <v>4</v>
      </c>
      <c r="AF367" s="62">
        <v>2</v>
      </c>
      <c r="AG367" s="62">
        <v>6</v>
      </c>
      <c r="AH367" s="62"/>
      <c r="AI367" s="63"/>
      <c r="AJ367" s="62"/>
      <c r="AK367" s="83"/>
      <c r="AL367" s="63"/>
      <c r="AM367" s="331">
        <v>2</v>
      </c>
      <c r="AN367" s="331"/>
      <c r="AO367" s="331"/>
      <c r="AP367" s="331">
        <f t="shared" si="20"/>
        <v>0</v>
      </c>
      <c r="AQ367" s="332"/>
      <c r="AR367" s="333"/>
      <c r="AS367" s="332"/>
      <c r="AT367" s="332"/>
      <c r="AU367" s="333"/>
      <c r="AV367" s="373"/>
      <c r="AW367" s="353" t="s">
        <v>3862</v>
      </c>
    </row>
    <row r="368" spans="1:49" s="136" customFormat="1" ht="11.25">
      <c r="A368" s="80">
        <v>2018</v>
      </c>
      <c r="B368" s="78" t="s">
        <v>204</v>
      </c>
      <c r="C368" s="84">
        <v>43434</v>
      </c>
      <c r="D368" s="85" t="s">
        <v>205</v>
      </c>
      <c r="E368" s="80" t="s">
        <v>206</v>
      </c>
      <c r="F368" s="80" t="s">
        <v>207</v>
      </c>
      <c r="G368" s="80" t="s">
        <v>208</v>
      </c>
      <c r="H368" s="80" t="s">
        <v>209</v>
      </c>
      <c r="I368" s="80" t="s">
        <v>210</v>
      </c>
      <c r="J368" s="78" t="s">
        <v>5306</v>
      </c>
      <c r="K368" s="80" t="s">
        <v>211</v>
      </c>
      <c r="L368" s="80" t="s">
        <v>211</v>
      </c>
      <c r="M368" s="80" t="s">
        <v>211</v>
      </c>
      <c r="N368" s="80" t="s">
        <v>211</v>
      </c>
      <c r="O368" s="80"/>
      <c r="P368" s="80"/>
      <c r="Q368" s="81"/>
      <c r="R368" s="80"/>
      <c r="S368" s="264" t="s">
        <v>1296</v>
      </c>
      <c r="T368" s="264" t="s">
        <v>1486</v>
      </c>
      <c r="U368" s="264" t="s">
        <v>1514</v>
      </c>
      <c r="V368" s="63">
        <v>43430</v>
      </c>
      <c r="W368" s="101">
        <v>5</v>
      </c>
      <c r="X368" s="101">
        <v>1</v>
      </c>
      <c r="Y368" s="385" t="s">
        <v>3848</v>
      </c>
      <c r="Z368" s="386">
        <v>19636</v>
      </c>
      <c r="AA368" s="387">
        <f t="shared" ca="1" si="22"/>
        <v>65</v>
      </c>
      <c r="AB368" s="387" t="s">
        <v>218</v>
      </c>
      <c r="AC368" s="386">
        <v>43427</v>
      </c>
      <c r="AD368" s="62"/>
      <c r="AE368" s="101">
        <v>4</v>
      </c>
      <c r="AF368" s="62">
        <v>2</v>
      </c>
      <c r="AG368" s="62">
        <v>6</v>
      </c>
      <c r="AH368" s="62">
        <v>1</v>
      </c>
      <c r="AI368" s="63">
        <v>43430</v>
      </c>
      <c r="AJ368" s="62"/>
      <c r="AK368" s="83" t="s">
        <v>5636</v>
      </c>
      <c r="AL368" s="63"/>
      <c r="AM368" s="331">
        <v>2</v>
      </c>
      <c r="AN368" s="331">
        <v>2</v>
      </c>
      <c r="AO368" s="331">
        <v>1</v>
      </c>
      <c r="AP368" s="331">
        <f t="shared" si="20"/>
        <v>1</v>
      </c>
      <c r="AQ368" s="332"/>
      <c r="AR368" s="333"/>
      <c r="AS368" s="332"/>
      <c r="AT368" s="332"/>
      <c r="AU368" s="333"/>
      <c r="AV368" s="373"/>
      <c r="AW368" s="353" t="s">
        <v>5663</v>
      </c>
    </row>
    <row r="369" spans="1:49" s="136" customFormat="1" ht="11.25">
      <c r="A369" s="80">
        <v>2018</v>
      </c>
      <c r="B369" s="78" t="s">
        <v>204</v>
      </c>
      <c r="C369" s="84">
        <v>43434</v>
      </c>
      <c r="D369" s="85" t="s">
        <v>205</v>
      </c>
      <c r="E369" s="80" t="s">
        <v>206</v>
      </c>
      <c r="F369" s="80" t="s">
        <v>207</v>
      </c>
      <c r="G369" s="80" t="s">
        <v>208</v>
      </c>
      <c r="H369" s="80" t="s">
        <v>209</v>
      </c>
      <c r="I369" s="80" t="s">
        <v>210</v>
      </c>
      <c r="J369" s="78" t="s">
        <v>5306</v>
      </c>
      <c r="K369" s="80" t="s">
        <v>211</v>
      </c>
      <c r="L369" s="80" t="s">
        <v>211</v>
      </c>
      <c r="M369" s="80" t="s">
        <v>211</v>
      </c>
      <c r="N369" s="80" t="s">
        <v>211</v>
      </c>
      <c r="O369" s="80"/>
      <c r="P369" s="80"/>
      <c r="Q369" s="81"/>
      <c r="R369" s="80"/>
      <c r="S369" s="264" t="s">
        <v>3849</v>
      </c>
      <c r="T369" s="264" t="s">
        <v>219</v>
      </c>
      <c r="U369" s="264" t="s">
        <v>219</v>
      </c>
      <c r="V369" s="63">
        <v>43426</v>
      </c>
      <c r="W369" s="101">
        <v>8</v>
      </c>
      <c r="X369" s="101">
        <v>1</v>
      </c>
      <c r="Y369" s="385" t="s">
        <v>219</v>
      </c>
      <c r="Z369" s="386" t="s">
        <v>219</v>
      </c>
      <c r="AA369" s="387">
        <v>75</v>
      </c>
      <c r="AB369" s="387" t="s">
        <v>220</v>
      </c>
      <c r="AC369" s="386">
        <v>43426</v>
      </c>
      <c r="AD369" s="62"/>
      <c r="AE369" s="101">
        <v>1</v>
      </c>
      <c r="AF369" s="62">
        <v>1</v>
      </c>
      <c r="AG369" s="62">
        <v>6</v>
      </c>
      <c r="AH369" s="62"/>
      <c r="AI369" s="63"/>
      <c r="AJ369" s="62"/>
      <c r="AK369" s="83"/>
      <c r="AL369" s="63"/>
      <c r="AM369" s="331">
        <v>1</v>
      </c>
      <c r="AN369" s="331"/>
      <c r="AO369" s="331"/>
      <c r="AP369" s="331">
        <f t="shared" si="20"/>
        <v>1</v>
      </c>
      <c r="AQ369" s="332"/>
      <c r="AR369" s="333"/>
      <c r="AS369" s="332"/>
      <c r="AT369" s="332"/>
      <c r="AU369" s="333"/>
      <c r="AV369" s="373"/>
      <c r="AW369" s="353" t="s">
        <v>5664</v>
      </c>
    </row>
    <row r="370" spans="1:49" s="136" customFormat="1" ht="11.25">
      <c r="A370" s="80">
        <v>2018</v>
      </c>
      <c r="B370" s="78" t="s">
        <v>204</v>
      </c>
      <c r="C370" s="84">
        <v>43434</v>
      </c>
      <c r="D370" s="85" t="s">
        <v>205</v>
      </c>
      <c r="E370" s="80" t="s">
        <v>206</v>
      </c>
      <c r="F370" s="80" t="s">
        <v>207</v>
      </c>
      <c r="G370" s="80" t="s">
        <v>208</v>
      </c>
      <c r="H370" s="80" t="s">
        <v>209</v>
      </c>
      <c r="I370" s="80" t="s">
        <v>210</v>
      </c>
      <c r="J370" s="78" t="s">
        <v>5306</v>
      </c>
      <c r="K370" s="80" t="s">
        <v>211</v>
      </c>
      <c r="L370" s="80" t="s">
        <v>211</v>
      </c>
      <c r="M370" s="80" t="s">
        <v>211</v>
      </c>
      <c r="N370" s="80" t="s">
        <v>211</v>
      </c>
      <c r="O370" s="80"/>
      <c r="P370" s="80"/>
      <c r="Q370" s="81"/>
      <c r="R370" s="80"/>
      <c r="S370" s="264" t="s">
        <v>3850</v>
      </c>
      <c r="T370" s="264" t="s">
        <v>3851</v>
      </c>
      <c r="U370" s="264" t="s">
        <v>1326</v>
      </c>
      <c r="V370" s="63">
        <v>43426</v>
      </c>
      <c r="W370" s="101">
        <v>8</v>
      </c>
      <c r="X370" s="101">
        <v>1</v>
      </c>
      <c r="Y370" s="385">
        <v>48969857</v>
      </c>
      <c r="Z370" s="386">
        <v>9341</v>
      </c>
      <c r="AA370" s="387">
        <f t="shared" ref="AA370:AA387" ca="1" si="23">DATEDIF(Z370,TODAY(),"Y")</f>
        <v>93</v>
      </c>
      <c r="AB370" s="387" t="s">
        <v>220</v>
      </c>
      <c r="AC370" s="386">
        <v>43426</v>
      </c>
      <c r="AD370" s="62"/>
      <c r="AE370" s="101">
        <v>4</v>
      </c>
      <c r="AF370" s="62">
        <v>2</v>
      </c>
      <c r="AG370" s="62">
        <v>6</v>
      </c>
      <c r="AH370" s="62"/>
      <c r="AI370" s="63"/>
      <c r="AJ370" s="62"/>
      <c r="AK370" s="83"/>
      <c r="AL370" s="63"/>
      <c r="AM370" s="331">
        <v>2</v>
      </c>
      <c r="AN370" s="331"/>
      <c r="AO370" s="331"/>
      <c r="AP370" s="331">
        <f t="shared" si="20"/>
        <v>0</v>
      </c>
      <c r="AQ370" s="332"/>
      <c r="AR370" s="333"/>
      <c r="AS370" s="332"/>
      <c r="AT370" s="332"/>
      <c r="AU370" s="333"/>
      <c r="AV370" s="373"/>
      <c r="AW370" s="353" t="s">
        <v>5665</v>
      </c>
    </row>
    <row r="371" spans="1:49" s="136" customFormat="1" ht="11.25">
      <c r="A371" s="80">
        <v>2018</v>
      </c>
      <c r="B371" s="78" t="s">
        <v>204</v>
      </c>
      <c r="C371" s="84">
        <v>43434</v>
      </c>
      <c r="D371" s="85" t="s">
        <v>205</v>
      </c>
      <c r="E371" s="80" t="s">
        <v>206</v>
      </c>
      <c r="F371" s="80" t="s">
        <v>207</v>
      </c>
      <c r="G371" s="80" t="s">
        <v>208</v>
      </c>
      <c r="H371" s="80" t="s">
        <v>209</v>
      </c>
      <c r="I371" s="80" t="s">
        <v>210</v>
      </c>
      <c r="J371" s="78" t="s">
        <v>5306</v>
      </c>
      <c r="K371" s="80" t="s">
        <v>211</v>
      </c>
      <c r="L371" s="80" t="s">
        <v>211</v>
      </c>
      <c r="M371" s="80" t="s">
        <v>211</v>
      </c>
      <c r="N371" s="80" t="s">
        <v>211</v>
      </c>
      <c r="O371" s="80"/>
      <c r="P371" s="80"/>
      <c r="Q371" s="81"/>
      <c r="R371" s="80"/>
      <c r="S371" s="264" t="s">
        <v>3852</v>
      </c>
      <c r="T371" s="264" t="s">
        <v>3853</v>
      </c>
      <c r="U371" s="264" t="s">
        <v>945</v>
      </c>
      <c r="V371" s="63">
        <v>43426</v>
      </c>
      <c r="W371" s="101">
        <v>10</v>
      </c>
      <c r="X371" s="101">
        <v>1</v>
      </c>
      <c r="Y371" s="385" t="s">
        <v>3854</v>
      </c>
      <c r="Z371" s="386">
        <v>17773</v>
      </c>
      <c r="AA371" s="387">
        <f t="shared" ca="1" si="23"/>
        <v>70</v>
      </c>
      <c r="AB371" s="387" t="s">
        <v>218</v>
      </c>
      <c r="AC371" s="386">
        <v>43426</v>
      </c>
      <c r="AD371" s="62"/>
      <c r="AE371" s="101">
        <v>4</v>
      </c>
      <c r="AF371" s="62">
        <v>2</v>
      </c>
      <c r="AG371" s="62">
        <v>6</v>
      </c>
      <c r="AH371" s="62"/>
      <c r="AI371" s="63"/>
      <c r="AJ371" s="62"/>
      <c r="AK371" s="83"/>
      <c r="AL371" s="63"/>
      <c r="AM371" s="331">
        <v>2</v>
      </c>
      <c r="AN371" s="331"/>
      <c r="AO371" s="331"/>
      <c r="AP371" s="331">
        <f t="shared" si="20"/>
        <v>0</v>
      </c>
      <c r="AQ371" s="332"/>
      <c r="AR371" s="333"/>
      <c r="AS371" s="332"/>
      <c r="AT371" s="332"/>
      <c r="AU371" s="333"/>
      <c r="AV371" s="373"/>
      <c r="AW371" s="353" t="s">
        <v>3855</v>
      </c>
    </row>
    <row r="372" spans="1:49" s="136" customFormat="1" ht="11.25">
      <c r="A372" s="80">
        <v>2018</v>
      </c>
      <c r="B372" s="78" t="s">
        <v>204</v>
      </c>
      <c r="C372" s="84">
        <v>43434</v>
      </c>
      <c r="D372" s="85" t="s">
        <v>205</v>
      </c>
      <c r="E372" s="80" t="s">
        <v>206</v>
      </c>
      <c r="F372" s="80" t="s">
        <v>207</v>
      </c>
      <c r="G372" s="80" t="s">
        <v>208</v>
      </c>
      <c r="H372" s="80" t="s">
        <v>209</v>
      </c>
      <c r="I372" s="80" t="s">
        <v>210</v>
      </c>
      <c r="J372" s="78" t="s">
        <v>5306</v>
      </c>
      <c r="K372" s="80" t="s">
        <v>211</v>
      </c>
      <c r="L372" s="80" t="s">
        <v>211</v>
      </c>
      <c r="M372" s="80" t="s">
        <v>211</v>
      </c>
      <c r="N372" s="80" t="s">
        <v>211</v>
      </c>
      <c r="O372" s="80"/>
      <c r="P372" s="80"/>
      <c r="Q372" s="81"/>
      <c r="R372" s="80"/>
      <c r="S372" s="264" t="s">
        <v>3856</v>
      </c>
      <c r="T372" s="264" t="s">
        <v>3857</v>
      </c>
      <c r="U372" s="264" t="s">
        <v>3858</v>
      </c>
      <c r="V372" s="63">
        <v>43426</v>
      </c>
      <c r="W372" s="101">
        <v>10</v>
      </c>
      <c r="X372" s="101">
        <v>1</v>
      </c>
      <c r="Y372" s="385" t="s">
        <v>3859</v>
      </c>
      <c r="Z372" s="386">
        <v>20101</v>
      </c>
      <c r="AA372" s="387">
        <f t="shared" ca="1" si="23"/>
        <v>63</v>
      </c>
      <c r="AB372" s="387" t="s">
        <v>218</v>
      </c>
      <c r="AC372" s="386">
        <v>43426</v>
      </c>
      <c r="AD372" s="62"/>
      <c r="AE372" s="101">
        <v>4</v>
      </c>
      <c r="AF372" s="62">
        <v>1</v>
      </c>
      <c r="AG372" s="62">
        <v>6</v>
      </c>
      <c r="AH372" s="62"/>
      <c r="AI372" s="63"/>
      <c r="AJ372" s="62"/>
      <c r="AK372" s="83"/>
      <c r="AL372" s="63"/>
      <c r="AM372" s="331">
        <v>2</v>
      </c>
      <c r="AN372" s="331"/>
      <c r="AO372" s="331"/>
      <c r="AP372" s="331">
        <f t="shared" si="20"/>
        <v>0</v>
      </c>
      <c r="AQ372" s="332"/>
      <c r="AR372" s="333"/>
      <c r="AS372" s="332"/>
      <c r="AT372" s="332"/>
      <c r="AU372" s="333"/>
      <c r="AV372" s="373"/>
      <c r="AW372" s="353" t="s">
        <v>5666</v>
      </c>
    </row>
    <row r="373" spans="1:49" s="136" customFormat="1" ht="11.25">
      <c r="A373" s="80">
        <v>2018</v>
      </c>
      <c r="B373" s="78" t="s">
        <v>204</v>
      </c>
      <c r="C373" s="84">
        <v>43434</v>
      </c>
      <c r="D373" s="85" t="s">
        <v>205</v>
      </c>
      <c r="E373" s="80" t="s">
        <v>206</v>
      </c>
      <c r="F373" s="80" t="s">
        <v>207</v>
      </c>
      <c r="G373" s="80" t="s">
        <v>208</v>
      </c>
      <c r="H373" s="80" t="s">
        <v>209</v>
      </c>
      <c r="I373" s="80" t="s">
        <v>210</v>
      </c>
      <c r="J373" s="78" t="s">
        <v>5306</v>
      </c>
      <c r="K373" s="80" t="s">
        <v>211</v>
      </c>
      <c r="L373" s="80" t="s">
        <v>211</v>
      </c>
      <c r="M373" s="80" t="s">
        <v>211</v>
      </c>
      <c r="N373" s="80" t="s">
        <v>211</v>
      </c>
      <c r="O373" s="80"/>
      <c r="P373" s="80"/>
      <c r="Q373" s="81"/>
      <c r="R373" s="80"/>
      <c r="S373" s="264" t="s">
        <v>3864</v>
      </c>
      <c r="T373" s="264" t="s">
        <v>1464</v>
      </c>
      <c r="U373" s="264" t="s">
        <v>3863</v>
      </c>
      <c r="V373" s="63">
        <v>43419</v>
      </c>
      <c r="W373" s="101">
        <v>8</v>
      </c>
      <c r="X373" s="101">
        <v>1</v>
      </c>
      <c r="Y373" s="385">
        <v>25503394</v>
      </c>
      <c r="Z373" s="386">
        <v>18440</v>
      </c>
      <c r="AA373" s="387">
        <f t="shared" ca="1" si="23"/>
        <v>68</v>
      </c>
      <c r="AB373" s="387" t="s">
        <v>218</v>
      </c>
      <c r="AC373" s="386">
        <v>43419</v>
      </c>
      <c r="AD373" s="62"/>
      <c r="AE373" s="101">
        <v>4</v>
      </c>
      <c r="AF373" s="62">
        <v>2</v>
      </c>
      <c r="AG373" s="62">
        <v>6</v>
      </c>
      <c r="AH373" s="62"/>
      <c r="AI373" s="63"/>
      <c r="AJ373" s="62"/>
      <c r="AK373" s="83"/>
      <c r="AL373" s="63"/>
      <c r="AM373" s="331">
        <v>2</v>
      </c>
      <c r="AN373" s="331"/>
      <c r="AO373" s="331"/>
      <c r="AP373" s="331">
        <f t="shared" si="20"/>
        <v>0</v>
      </c>
      <c r="AQ373" s="332"/>
      <c r="AR373" s="333"/>
      <c r="AS373" s="332"/>
      <c r="AT373" s="332"/>
      <c r="AU373" s="333"/>
      <c r="AV373" s="373"/>
      <c r="AW373" s="353" t="s">
        <v>5667</v>
      </c>
    </row>
    <row r="374" spans="1:49" s="136" customFormat="1" ht="11.25">
      <c r="A374" s="80">
        <v>2018</v>
      </c>
      <c r="B374" s="78" t="s">
        <v>204</v>
      </c>
      <c r="C374" s="84">
        <v>43434</v>
      </c>
      <c r="D374" s="85" t="s">
        <v>205</v>
      </c>
      <c r="E374" s="80" t="s">
        <v>206</v>
      </c>
      <c r="F374" s="80" t="s">
        <v>207</v>
      </c>
      <c r="G374" s="80" t="s">
        <v>208</v>
      </c>
      <c r="H374" s="80" t="s">
        <v>209</v>
      </c>
      <c r="I374" s="80" t="s">
        <v>210</v>
      </c>
      <c r="J374" s="78" t="s">
        <v>5306</v>
      </c>
      <c r="K374" s="80" t="s">
        <v>211</v>
      </c>
      <c r="L374" s="80" t="s">
        <v>211</v>
      </c>
      <c r="M374" s="80" t="s">
        <v>211</v>
      </c>
      <c r="N374" s="80" t="s">
        <v>211</v>
      </c>
      <c r="O374" s="80"/>
      <c r="P374" s="80"/>
      <c r="Q374" s="81"/>
      <c r="R374" s="80"/>
      <c r="S374" s="264" t="s">
        <v>3865</v>
      </c>
      <c r="T374" s="264" t="s">
        <v>1464</v>
      </c>
      <c r="U374" s="264" t="s">
        <v>3863</v>
      </c>
      <c r="V374" s="63">
        <v>43419</v>
      </c>
      <c r="W374" s="101">
        <v>8</v>
      </c>
      <c r="X374" s="101">
        <v>1</v>
      </c>
      <c r="Y374" s="385">
        <v>25510025</v>
      </c>
      <c r="Z374" s="386">
        <v>13518</v>
      </c>
      <c r="AA374" s="387">
        <f t="shared" ca="1" si="23"/>
        <v>81</v>
      </c>
      <c r="AB374" s="387" t="s">
        <v>218</v>
      </c>
      <c r="AC374" s="386">
        <v>43419</v>
      </c>
      <c r="AD374" s="62"/>
      <c r="AE374" s="101">
        <v>4</v>
      </c>
      <c r="AF374" s="62">
        <v>2</v>
      </c>
      <c r="AG374" s="62">
        <v>6</v>
      </c>
      <c r="AH374" s="62"/>
      <c r="AI374" s="63"/>
      <c r="AJ374" s="62"/>
      <c r="AK374" s="83"/>
      <c r="AL374" s="63"/>
      <c r="AM374" s="331">
        <v>2</v>
      </c>
      <c r="AN374" s="331"/>
      <c r="AO374" s="331"/>
      <c r="AP374" s="331">
        <f t="shared" si="20"/>
        <v>0</v>
      </c>
      <c r="AQ374" s="332"/>
      <c r="AR374" s="333"/>
      <c r="AS374" s="332"/>
      <c r="AT374" s="332"/>
      <c r="AU374" s="333"/>
      <c r="AV374" s="373"/>
      <c r="AW374" s="353" t="s">
        <v>5667</v>
      </c>
    </row>
    <row r="375" spans="1:49" s="136" customFormat="1" ht="11.25">
      <c r="A375" s="80">
        <v>2018</v>
      </c>
      <c r="B375" s="78" t="s">
        <v>204</v>
      </c>
      <c r="C375" s="84">
        <v>43434</v>
      </c>
      <c r="D375" s="85" t="s">
        <v>205</v>
      </c>
      <c r="E375" s="80" t="s">
        <v>206</v>
      </c>
      <c r="F375" s="80" t="s">
        <v>207</v>
      </c>
      <c r="G375" s="80" t="s">
        <v>208</v>
      </c>
      <c r="H375" s="80" t="s">
        <v>209</v>
      </c>
      <c r="I375" s="80" t="s">
        <v>210</v>
      </c>
      <c r="J375" s="78" t="s">
        <v>5306</v>
      </c>
      <c r="K375" s="80" t="s">
        <v>211</v>
      </c>
      <c r="L375" s="80" t="s">
        <v>211</v>
      </c>
      <c r="M375" s="80" t="s">
        <v>211</v>
      </c>
      <c r="N375" s="80" t="s">
        <v>211</v>
      </c>
      <c r="O375" s="80"/>
      <c r="P375" s="80"/>
      <c r="Q375" s="81"/>
      <c r="R375" s="80"/>
      <c r="S375" s="264" t="s">
        <v>3866</v>
      </c>
      <c r="T375" s="264" t="s">
        <v>1506</v>
      </c>
      <c r="U375" s="264" t="s">
        <v>1523</v>
      </c>
      <c r="V375" s="63">
        <v>43411</v>
      </c>
      <c r="W375" s="101">
        <v>8</v>
      </c>
      <c r="X375" s="101">
        <v>1</v>
      </c>
      <c r="Y375" s="385" t="s">
        <v>3867</v>
      </c>
      <c r="Z375" s="386">
        <v>17783</v>
      </c>
      <c r="AA375" s="387">
        <f t="shared" ca="1" si="23"/>
        <v>70</v>
      </c>
      <c r="AB375" s="387" t="s">
        <v>218</v>
      </c>
      <c r="AC375" s="386">
        <v>43411</v>
      </c>
      <c r="AD375" s="62"/>
      <c r="AE375" s="101">
        <v>4</v>
      </c>
      <c r="AF375" s="62">
        <v>1</v>
      </c>
      <c r="AG375" s="62">
        <v>6</v>
      </c>
      <c r="AH375" s="62"/>
      <c r="AI375" s="63"/>
      <c r="AJ375" s="62"/>
      <c r="AK375" s="83"/>
      <c r="AL375" s="63"/>
      <c r="AM375" s="331">
        <v>2</v>
      </c>
      <c r="AN375" s="331">
        <v>1</v>
      </c>
      <c r="AO375" s="331"/>
      <c r="AP375" s="331">
        <f t="shared" si="20"/>
        <v>1</v>
      </c>
      <c r="AQ375" s="332"/>
      <c r="AR375" s="333">
        <v>43416</v>
      </c>
      <c r="AS375" s="332"/>
      <c r="AT375" s="332"/>
      <c r="AU375" s="333">
        <v>43416</v>
      </c>
      <c r="AV375" s="373"/>
      <c r="AW375" s="353" t="s">
        <v>5668</v>
      </c>
    </row>
    <row r="376" spans="1:49" s="136" customFormat="1" ht="11.25">
      <c r="A376" s="80">
        <v>2018</v>
      </c>
      <c r="B376" s="78" t="s">
        <v>204</v>
      </c>
      <c r="C376" s="84">
        <v>43434</v>
      </c>
      <c r="D376" s="85" t="s">
        <v>205</v>
      </c>
      <c r="E376" s="80" t="s">
        <v>206</v>
      </c>
      <c r="F376" s="80" t="s">
        <v>207</v>
      </c>
      <c r="G376" s="80" t="s">
        <v>208</v>
      </c>
      <c r="H376" s="80" t="s">
        <v>209</v>
      </c>
      <c r="I376" s="80" t="s">
        <v>210</v>
      </c>
      <c r="J376" s="78" t="s">
        <v>5306</v>
      </c>
      <c r="K376" s="80" t="s">
        <v>211</v>
      </c>
      <c r="L376" s="80" t="s">
        <v>211</v>
      </c>
      <c r="M376" s="80" t="s">
        <v>211</v>
      </c>
      <c r="N376" s="80" t="s">
        <v>211</v>
      </c>
      <c r="O376" s="80"/>
      <c r="P376" s="80"/>
      <c r="Q376" s="81"/>
      <c r="R376" s="80"/>
      <c r="S376" s="264" t="s">
        <v>3868</v>
      </c>
      <c r="T376" s="264" t="s">
        <v>3869</v>
      </c>
      <c r="U376" s="264" t="s">
        <v>3870</v>
      </c>
      <c r="V376" s="63">
        <v>43419</v>
      </c>
      <c r="W376" s="101">
        <v>9</v>
      </c>
      <c r="X376" s="101">
        <v>1</v>
      </c>
      <c r="Y376" s="385" t="s">
        <v>3871</v>
      </c>
      <c r="Z376" s="386">
        <v>7157</v>
      </c>
      <c r="AA376" s="387">
        <f t="shared" ca="1" si="23"/>
        <v>99</v>
      </c>
      <c r="AB376" s="387" t="s">
        <v>220</v>
      </c>
      <c r="AC376" s="386">
        <v>43419</v>
      </c>
      <c r="AD376" s="62"/>
      <c r="AE376" s="101">
        <v>4</v>
      </c>
      <c r="AF376" s="62">
        <v>2</v>
      </c>
      <c r="AG376" s="62">
        <v>6</v>
      </c>
      <c r="AH376" s="62"/>
      <c r="AI376" s="63"/>
      <c r="AJ376" s="62"/>
      <c r="AK376" s="83"/>
      <c r="AL376" s="63"/>
      <c r="AM376" s="331">
        <v>2</v>
      </c>
      <c r="AN376" s="331"/>
      <c r="AO376" s="331"/>
      <c r="AP376" s="331">
        <f t="shared" si="20"/>
        <v>0</v>
      </c>
      <c r="AQ376" s="332"/>
      <c r="AR376" s="333"/>
      <c r="AS376" s="332"/>
      <c r="AT376" s="332"/>
      <c r="AU376" s="333"/>
      <c r="AV376" s="373"/>
      <c r="AW376" s="353" t="s">
        <v>5669</v>
      </c>
    </row>
    <row r="377" spans="1:49" s="136" customFormat="1" ht="11.25">
      <c r="A377" s="80">
        <v>2018</v>
      </c>
      <c r="B377" s="78" t="s">
        <v>204</v>
      </c>
      <c r="C377" s="84">
        <v>43434</v>
      </c>
      <c r="D377" s="85" t="s">
        <v>205</v>
      </c>
      <c r="E377" s="80" t="s">
        <v>206</v>
      </c>
      <c r="F377" s="80" t="s">
        <v>207</v>
      </c>
      <c r="G377" s="80" t="s">
        <v>208</v>
      </c>
      <c r="H377" s="80" t="s">
        <v>209</v>
      </c>
      <c r="I377" s="80" t="s">
        <v>210</v>
      </c>
      <c r="J377" s="78" t="s">
        <v>5306</v>
      </c>
      <c r="K377" s="80" t="s">
        <v>211</v>
      </c>
      <c r="L377" s="80" t="s">
        <v>211</v>
      </c>
      <c r="M377" s="80" t="s">
        <v>211</v>
      </c>
      <c r="N377" s="80" t="s">
        <v>211</v>
      </c>
      <c r="O377" s="80"/>
      <c r="P377" s="80"/>
      <c r="Q377" s="81"/>
      <c r="R377" s="80"/>
      <c r="S377" s="264" t="s">
        <v>3830</v>
      </c>
      <c r="T377" s="264" t="s">
        <v>3872</v>
      </c>
      <c r="U377" s="264" t="s">
        <v>1386</v>
      </c>
      <c r="V377" s="63">
        <v>43411</v>
      </c>
      <c r="W377" s="101">
        <v>9</v>
      </c>
      <c r="X377" s="101">
        <v>1</v>
      </c>
      <c r="Y377" s="385" t="s">
        <v>3873</v>
      </c>
      <c r="Z377" s="386">
        <v>17407</v>
      </c>
      <c r="AA377" s="387">
        <f t="shared" ca="1" si="23"/>
        <v>71</v>
      </c>
      <c r="AB377" s="387" t="s">
        <v>218</v>
      </c>
      <c r="AC377" s="386">
        <v>43411</v>
      </c>
      <c r="AD377" s="62"/>
      <c r="AE377" s="101">
        <v>1</v>
      </c>
      <c r="AF377" s="62">
        <v>2</v>
      </c>
      <c r="AG377" s="62">
        <v>6</v>
      </c>
      <c r="AH377" s="62"/>
      <c r="AI377" s="63"/>
      <c r="AJ377" s="62"/>
      <c r="AK377" s="83"/>
      <c r="AL377" s="63"/>
      <c r="AM377" s="331">
        <v>2</v>
      </c>
      <c r="AN377" s="331"/>
      <c r="AO377" s="331"/>
      <c r="AP377" s="331">
        <f t="shared" si="20"/>
        <v>0</v>
      </c>
      <c r="AQ377" s="332"/>
      <c r="AR377" s="333"/>
      <c r="AS377" s="332"/>
      <c r="AT377" s="332"/>
      <c r="AU377" s="333"/>
      <c r="AV377" s="373"/>
      <c r="AW377" s="353" t="s">
        <v>5670</v>
      </c>
    </row>
    <row r="378" spans="1:49" s="136" customFormat="1" ht="11.25">
      <c r="A378" s="80">
        <v>2018</v>
      </c>
      <c r="B378" s="78" t="s">
        <v>204</v>
      </c>
      <c r="C378" s="84">
        <v>43434</v>
      </c>
      <c r="D378" s="85" t="s">
        <v>205</v>
      </c>
      <c r="E378" s="80" t="s">
        <v>206</v>
      </c>
      <c r="F378" s="80" t="s">
        <v>207</v>
      </c>
      <c r="G378" s="80" t="s">
        <v>208</v>
      </c>
      <c r="H378" s="80" t="s">
        <v>209</v>
      </c>
      <c r="I378" s="80" t="s">
        <v>210</v>
      </c>
      <c r="J378" s="78" t="s">
        <v>5306</v>
      </c>
      <c r="K378" s="80" t="s">
        <v>211</v>
      </c>
      <c r="L378" s="80" t="s">
        <v>211</v>
      </c>
      <c r="M378" s="80" t="s">
        <v>211</v>
      </c>
      <c r="N378" s="80" t="s">
        <v>211</v>
      </c>
      <c r="O378" s="80"/>
      <c r="P378" s="80"/>
      <c r="Q378" s="81"/>
      <c r="R378" s="80"/>
      <c r="S378" s="264" t="s">
        <v>3874</v>
      </c>
      <c r="T378" s="264" t="s">
        <v>1326</v>
      </c>
      <c r="U378" s="264" t="s">
        <v>965</v>
      </c>
      <c r="V378" s="63">
        <v>43413</v>
      </c>
      <c r="W378" s="101">
        <v>8</v>
      </c>
      <c r="X378" s="101">
        <v>1</v>
      </c>
      <c r="Y378" s="385" t="s">
        <v>3875</v>
      </c>
      <c r="Z378" s="386">
        <v>14095</v>
      </c>
      <c r="AA378" s="387">
        <f t="shared" ca="1" si="23"/>
        <v>80</v>
      </c>
      <c r="AB378" s="387" t="s">
        <v>218</v>
      </c>
      <c r="AC378" s="386">
        <v>43413</v>
      </c>
      <c r="AD378" s="62"/>
      <c r="AE378" s="101">
        <v>4</v>
      </c>
      <c r="AF378" s="62">
        <v>2</v>
      </c>
      <c r="AG378" s="62">
        <v>6</v>
      </c>
      <c r="AH378" s="62"/>
      <c r="AI378" s="63"/>
      <c r="AJ378" s="62"/>
      <c r="AK378" s="83"/>
      <c r="AL378" s="63"/>
      <c r="AM378" s="331">
        <v>2</v>
      </c>
      <c r="AN378" s="331"/>
      <c r="AO378" s="331"/>
      <c r="AP378" s="331">
        <f t="shared" si="20"/>
        <v>0</v>
      </c>
      <c r="AQ378" s="332"/>
      <c r="AR378" s="333"/>
      <c r="AS378" s="332"/>
      <c r="AT378" s="332"/>
      <c r="AU378" s="333"/>
      <c r="AV378" s="373"/>
      <c r="AW378" s="353" t="s">
        <v>3876</v>
      </c>
    </row>
    <row r="379" spans="1:49" s="136" customFormat="1" ht="11.25">
      <c r="A379" s="80">
        <v>2018</v>
      </c>
      <c r="B379" s="78" t="s">
        <v>204</v>
      </c>
      <c r="C379" s="84">
        <v>43434</v>
      </c>
      <c r="D379" s="85" t="s">
        <v>205</v>
      </c>
      <c r="E379" s="80" t="s">
        <v>206</v>
      </c>
      <c r="F379" s="80" t="s">
        <v>207</v>
      </c>
      <c r="G379" s="80" t="s">
        <v>208</v>
      </c>
      <c r="H379" s="80" t="s">
        <v>209</v>
      </c>
      <c r="I379" s="80" t="s">
        <v>210</v>
      </c>
      <c r="J379" s="78" t="s">
        <v>5306</v>
      </c>
      <c r="K379" s="80" t="s">
        <v>211</v>
      </c>
      <c r="L379" s="80" t="s">
        <v>211</v>
      </c>
      <c r="M379" s="80" t="s">
        <v>211</v>
      </c>
      <c r="N379" s="80" t="s">
        <v>211</v>
      </c>
      <c r="O379" s="80"/>
      <c r="P379" s="80"/>
      <c r="Q379" s="81"/>
      <c r="R379" s="80"/>
      <c r="S379" s="264" t="s">
        <v>3877</v>
      </c>
      <c r="T379" s="264" t="s">
        <v>3878</v>
      </c>
      <c r="U379" s="264" t="s">
        <v>3879</v>
      </c>
      <c r="V379" s="63">
        <v>43431</v>
      </c>
      <c r="W379" s="101">
        <v>8</v>
      </c>
      <c r="X379" s="101">
        <v>1</v>
      </c>
      <c r="Y379" s="385" t="s">
        <v>3880</v>
      </c>
      <c r="Z379" s="386">
        <v>11907</v>
      </c>
      <c r="AA379" s="387">
        <f t="shared" ca="1" si="23"/>
        <v>86</v>
      </c>
      <c r="AB379" s="387" t="s">
        <v>220</v>
      </c>
      <c r="AC379" s="386">
        <v>43431</v>
      </c>
      <c r="AD379" s="62"/>
      <c r="AE379" s="101">
        <v>1</v>
      </c>
      <c r="AF379" s="62">
        <v>2</v>
      </c>
      <c r="AG379" s="62">
        <v>6</v>
      </c>
      <c r="AH379" s="62"/>
      <c r="AI379" s="63"/>
      <c r="AJ379" s="62"/>
      <c r="AK379" s="83"/>
      <c r="AL379" s="63"/>
      <c r="AM379" s="331">
        <v>2</v>
      </c>
      <c r="AN379" s="331"/>
      <c r="AO379" s="331"/>
      <c r="AP379" s="331">
        <f t="shared" si="20"/>
        <v>0</v>
      </c>
      <c r="AQ379" s="332"/>
      <c r="AR379" s="333"/>
      <c r="AS379" s="332"/>
      <c r="AT379" s="332"/>
      <c r="AU379" s="333"/>
      <c r="AV379" s="373"/>
      <c r="AW379" s="353" t="s">
        <v>5671</v>
      </c>
    </row>
    <row r="380" spans="1:49" s="136" customFormat="1" ht="11.25">
      <c r="A380" s="80">
        <v>2018</v>
      </c>
      <c r="B380" s="78" t="s">
        <v>204</v>
      </c>
      <c r="C380" s="84">
        <v>43434</v>
      </c>
      <c r="D380" s="85" t="s">
        <v>205</v>
      </c>
      <c r="E380" s="80" t="s">
        <v>206</v>
      </c>
      <c r="F380" s="80" t="s">
        <v>207</v>
      </c>
      <c r="G380" s="80" t="s">
        <v>208</v>
      </c>
      <c r="H380" s="80" t="s">
        <v>209</v>
      </c>
      <c r="I380" s="80" t="s">
        <v>210</v>
      </c>
      <c r="J380" s="78" t="s">
        <v>5306</v>
      </c>
      <c r="K380" s="80" t="s">
        <v>211</v>
      </c>
      <c r="L380" s="80" t="s">
        <v>211</v>
      </c>
      <c r="M380" s="80" t="s">
        <v>211</v>
      </c>
      <c r="N380" s="80" t="s">
        <v>211</v>
      </c>
      <c r="O380" s="80"/>
      <c r="P380" s="80"/>
      <c r="Q380" s="81"/>
      <c r="R380" s="80"/>
      <c r="S380" s="264" t="s">
        <v>1268</v>
      </c>
      <c r="T380" s="264" t="s">
        <v>3882</v>
      </c>
      <c r="U380" s="264" t="s">
        <v>3881</v>
      </c>
      <c r="V380" s="63">
        <v>43416</v>
      </c>
      <c r="W380" s="101">
        <v>8</v>
      </c>
      <c r="X380" s="101">
        <v>1</v>
      </c>
      <c r="Y380" s="385" t="s">
        <v>3883</v>
      </c>
      <c r="Z380" s="386">
        <v>12460</v>
      </c>
      <c r="AA380" s="387">
        <f t="shared" ca="1" si="23"/>
        <v>84</v>
      </c>
      <c r="AB380" s="387" t="s">
        <v>218</v>
      </c>
      <c r="AC380" s="386">
        <v>43416</v>
      </c>
      <c r="AD380" s="62"/>
      <c r="AE380" s="101">
        <v>4</v>
      </c>
      <c r="AF380" s="62">
        <v>1</v>
      </c>
      <c r="AG380" s="62">
        <v>6</v>
      </c>
      <c r="AH380" s="62"/>
      <c r="AI380" s="63"/>
      <c r="AJ380" s="62"/>
      <c r="AK380" s="83"/>
      <c r="AL380" s="63"/>
      <c r="AM380" s="331">
        <v>2</v>
      </c>
      <c r="AN380" s="331">
        <v>1</v>
      </c>
      <c r="AO380" s="331"/>
      <c r="AP380" s="331">
        <f t="shared" si="20"/>
        <v>1</v>
      </c>
      <c r="AQ380" s="332"/>
      <c r="AR380" s="333">
        <v>43418</v>
      </c>
      <c r="AS380" s="332"/>
      <c r="AT380" s="332"/>
      <c r="AU380" s="333">
        <v>43418</v>
      </c>
      <c r="AV380" s="373"/>
      <c r="AW380" s="353" t="s">
        <v>3886</v>
      </c>
    </row>
    <row r="381" spans="1:49" s="136" customFormat="1" ht="11.25">
      <c r="A381" s="80">
        <v>2018</v>
      </c>
      <c r="B381" s="78" t="s">
        <v>204</v>
      </c>
      <c r="C381" s="84">
        <v>43434</v>
      </c>
      <c r="D381" s="85" t="s">
        <v>205</v>
      </c>
      <c r="E381" s="80" t="s">
        <v>206</v>
      </c>
      <c r="F381" s="80" t="s">
        <v>207</v>
      </c>
      <c r="G381" s="80" t="s">
        <v>208</v>
      </c>
      <c r="H381" s="80" t="s">
        <v>209</v>
      </c>
      <c r="I381" s="80" t="s">
        <v>210</v>
      </c>
      <c r="J381" s="78" t="s">
        <v>5306</v>
      </c>
      <c r="K381" s="80" t="s">
        <v>211</v>
      </c>
      <c r="L381" s="80" t="s">
        <v>211</v>
      </c>
      <c r="M381" s="80" t="s">
        <v>211</v>
      </c>
      <c r="N381" s="80" t="s">
        <v>211</v>
      </c>
      <c r="O381" s="80"/>
      <c r="P381" s="80"/>
      <c r="Q381" s="81"/>
      <c r="R381" s="80"/>
      <c r="S381" s="264" t="s">
        <v>861</v>
      </c>
      <c r="T381" s="264" t="s">
        <v>3887</v>
      </c>
      <c r="U381" s="264" t="s">
        <v>3888</v>
      </c>
      <c r="V381" s="63">
        <v>43425</v>
      </c>
      <c r="W381" s="101">
        <v>8</v>
      </c>
      <c r="X381" s="101">
        <v>1</v>
      </c>
      <c r="Y381" s="385" t="s">
        <v>3889</v>
      </c>
      <c r="Z381" s="386">
        <v>21508</v>
      </c>
      <c r="AA381" s="387">
        <f t="shared" ca="1" si="23"/>
        <v>60</v>
      </c>
      <c r="AB381" s="387" t="s">
        <v>220</v>
      </c>
      <c r="AC381" s="386">
        <v>43425</v>
      </c>
      <c r="AD381" s="62"/>
      <c r="AE381" s="101">
        <v>4</v>
      </c>
      <c r="AF381" s="62">
        <v>1</v>
      </c>
      <c r="AG381" s="62">
        <v>6</v>
      </c>
      <c r="AH381" s="62"/>
      <c r="AI381" s="63"/>
      <c r="AJ381" s="62"/>
      <c r="AK381" s="83"/>
      <c r="AL381" s="63"/>
      <c r="AM381" s="331">
        <v>2</v>
      </c>
      <c r="AN381" s="331">
        <v>1</v>
      </c>
      <c r="AO381" s="331"/>
      <c r="AP381" s="331">
        <f t="shared" si="20"/>
        <v>1</v>
      </c>
      <c r="AQ381" s="332"/>
      <c r="AR381" s="333">
        <v>43426</v>
      </c>
      <c r="AS381" s="332"/>
      <c r="AT381" s="332"/>
      <c r="AU381" s="333">
        <v>43426</v>
      </c>
      <c r="AV381" s="373"/>
      <c r="AW381" s="353" t="s">
        <v>3886</v>
      </c>
    </row>
    <row r="382" spans="1:49" s="136" customFormat="1" ht="11.25">
      <c r="A382" s="80">
        <v>2018</v>
      </c>
      <c r="B382" s="78" t="s">
        <v>204</v>
      </c>
      <c r="C382" s="84">
        <v>43434</v>
      </c>
      <c r="D382" s="85" t="s">
        <v>205</v>
      </c>
      <c r="E382" s="80" t="s">
        <v>206</v>
      </c>
      <c r="F382" s="80" t="s">
        <v>207</v>
      </c>
      <c r="G382" s="80" t="s">
        <v>208</v>
      </c>
      <c r="H382" s="80" t="s">
        <v>209</v>
      </c>
      <c r="I382" s="80" t="s">
        <v>210</v>
      </c>
      <c r="J382" s="78" t="s">
        <v>5306</v>
      </c>
      <c r="K382" s="80" t="s">
        <v>211</v>
      </c>
      <c r="L382" s="80" t="s">
        <v>211</v>
      </c>
      <c r="M382" s="80" t="s">
        <v>211</v>
      </c>
      <c r="N382" s="80" t="s">
        <v>211</v>
      </c>
      <c r="O382" s="80"/>
      <c r="P382" s="80"/>
      <c r="Q382" s="81"/>
      <c r="R382" s="80"/>
      <c r="S382" s="264" t="s">
        <v>3890</v>
      </c>
      <c r="T382" s="264" t="s">
        <v>3891</v>
      </c>
      <c r="U382" s="264" t="s">
        <v>3892</v>
      </c>
      <c r="V382" s="63">
        <v>43412</v>
      </c>
      <c r="W382" s="101">
        <v>8</v>
      </c>
      <c r="X382" s="101">
        <v>1</v>
      </c>
      <c r="Y382" s="385" t="s">
        <v>3893</v>
      </c>
      <c r="Z382" s="386">
        <v>14615</v>
      </c>
      <c r="AA382" s="387">
        <f t="shared" ca="1" si="23"/>
        <v>78</v>
      </c>
      <c r="AB382" s="387" t="s">
        <v>220</v>
      </c>
      <c r="AC382" s="386">
        <v>43412</v>
      </c>
      <c r="AD382" s="62"/>
      <c r="AE382" s="101">
        <v>4</v>
      </c>
      <c r="AF382" s="62">
        <v>2</v>
      </c>
      <c r="AG382" s="62">
        <v>6</v>
      </c>
      <c r="AH382" s="62"/>
      <c r="AI382" s="63"/>
      <c r="AJ382" s="62"/>
      <c r="AK382" s="83"/>
      <c r="AL382" s="63"/>
      <c r="AM382" s="331">
        <v>2</v>
      </c>
      <c r="AN382" s="331"/>
      <c r="AO382" s="331"/>
      <c r="AP382" s="331">
        <f t="shared" si="20"/>
        <v>0</v>
      </c>
      <c r="AQ382" s="332"/>
      <c r="AR382" s="333"/>
      <c r="AS382" s="332"/>
      <c r="AT382" s="332"/>
      <c r="AU382" s="333"/>
      <c r="AV382" s="373"/>
      <c r="AW382" s="353" t="s">
        <v>5672</v>
      </c>
    </row>
    <row r="383" spans="1:49" s="136" customFormat="1" ht="11.25">
      <c r="A383" s="80">
        <v>2018</v>
      </c>
      <c r="B383" s="78" t="s">
        <v>204</v>
      </c>
      <c r="C383" s="84">
        <v>43434</v>
      </c>
      <c r="D383" s="85" t="s">
        <v>205</v>
      </c>
      <c r="E383" s="80" t="s">
        <v>206</v>
      </c>
      <c r="F383" s="80" t="s">
        <v>207</v>
      </c>
      <c r="G383" s="80" t="s">
        <v>208</v>
      </c>
      <c r="H383" s="80" t="s">
        <v>209</v>
      </c>
      <c r="I383" s="80" t="s">
        <v>210</v>
      </c>
      <c r="J383" s="78" t="s">
        <v>5306</v>
      </c>
      <c r="K383" s="80" t="s">
        <v>211</v>
      </c>
      <c r="L383" s="80" t="s">
        <v>211</v>
      </c>
      <c r="M383" s="80" t="s">
        <v>211</v>
      </c>
      <c r="N383" s="80" t="s">
        <v>211</v>
      </c>
      <c r="O383" s="80"/>
      <c r="P383" s="80"/>
      <c r="Q383" s="81"/>
      <c r="R383" s="80"/>
      <c r="S383" s="264" t="s">
        <v>3895</v>
      </c>
      <c r="T383" s="264" t="s">
        <v>1548</v>
      </c>
      <c r="U383" s="264" t="s">
        <v>1729</v>
      </c>
      <c r="V383" s="63">
        <v>43416</v>
      </c>
      <c r="W383" s="101">
        <v>8</v>
      </c>
      <c r="X383" s="101">
        <v>1</v>
      </c>
      <c r="Y383" s="385">
        <v>21782355</v>
      </c>
      <c r="Z383" s="386">
        <v>19586</v>
      </c>
      <c r="AA383" s="387">
        <f t="shared" ca="1" si="23"/>
        <v>65</v>
      </c>
      <c r="AB383" s="387" t="s">
        <v>218</v>
      </c>
      <c r="AC383" s="386">
        <v>43416</v>
      </c>
      <c r="AD383" s="62"/>
      <c r="AE383" s="101">
        <v>4</v>
      </c>
      <c r="AF383" s="62">
        <v>2</v>
      </c>
      <c r="AG383" s="62">
        <v>6</v>
      </c>
      <c r="AH383" s="62"/>
      <c r="AI383" s="63"/>
      <c r="AJ383" s="62"/>
      <c r="AK383" s="83"/>
      <c r="AL383" s="63"/>
      <c r="AM383" s="331">
        <v>2</v>
      </c>
      <c r="AN383" s="331"/>
      <c r="AO383" s="331"/>
      <c r="AP383" s="331">
        <f t="shared" si="20"/>
        <v>0</v>
      </c>
      <c r="AQ383" s="332"/>
      <c r="AR383" s="333"/>
      <c r="AS383" s="332"/>
      <c r="AT383" s="332"/>
      <c r="AU383" s="333"/>
      <c r="AV383" s="373"/>
      <c r="AW383" s="353" t="s">
        <v>3855</v>
      </c>
    </row>
    <row r="384" spans="1:49" s="136" customFormat="1" ht="11.25">
      <c r="A384" s="80">
        <v>2018</v>
      </c>
      <c r="B384" s="78" t="s">
        <v>204</v>
      </c>
      <c r="C384" s="84">
        <v>43434</v>
      </c>
      <c r="D384" s="85" t="s">
        <v>205</v>
      </c>
      <c r="E384" s="80" t="s">
        <v>206</v>
      </c>
      <c r="F384" s="80" t="s">
        <v>207</v>
      </c>
      <c r="G384" s="80" t="s">
        <v>208</v>
      </c>
      <c r="H384" s="80" t="s">
        <v>209</v>
      </c>
      <c r="I384" s="80" t="s">
        <v>210</v>
      </c>
      <c r="J384" s="78" t="s">
        <v>5306</v>
      </c>
      <c r="K384" s="80" t="s">
        <v>211</v>
      </c>
      <c r="L384" s="80" t="s">
        <v>211</v>
      </c>
      <c r="M384" s="80" t="s">
        <v>211</v>
      </c>
      <c r="N384" s="80" t="s">
        <v>211</v>
      </c>
      <c r="O384" s="80"/>
      <c r="P384" s="80"/>
      <c r="Q384" s="81"/>
      <c r="R384" s="80"/>
      <c r="S384" s="264" t="s">
        <v>3896</v>
      </c>
      <c r="T384" s="264" t="s">
        <v>1464</v>
      </c>
      <c r="U384" s="264" t="s">
        <v>3897</v>
      </c>
      <c r="V384" s="63">
        <v>43424</v>
      </c>
      <c r="W384" s="101">
        <v>7</v>
      </c>
      <c r="X384" s="101">
        <v>1</v>
      </c>
      <c r="Y384" s="385" t="s">
        <v>3898</v>
      </c>
      <c r="Z384" s="386">
        <v>15492</v>
      </c>
      <c r="AA384" s="387">
        <f t="shared" ca="1" si="23"/>
        <v>76</v>
      </c>
      <c r="AB384" s="387" t="s">
        <v>218</v>
      </c>
      <c r="AC384" s="386">
        <v>43424</v>
      </c>
      <c r="AD384" s="62"/>
      <c r="AE384" s="101">
        <v>4</v>
      </c>
      <c r="AF384" s="62">
        <v>2</v>
      </c>
      <c r="AG384" s="62">
        <v>6</v>
      </c>
      <c r="AH384" s="62"/>
      <c r="AI384" s="63"/>
      <c r="AJ384" s="62"/>
      <c r="AK384" s="83"/>
      <c r="AL384" s="63"/>
      <c r="AM384" s="331">
        <v>2</v>
      </c>
      <c r="AN384" s="331"/>
      <c r="AO384" s="331"/>
      <c r="AP384" s="331">
        <f t="shared" si="20"/>
        <v>0</v>
      </c>
      <c r="AQ384" s="332"/>
      <c r="AR384" s="333"/>
      <c r="AS384" s="332"/>
      <c r="AT384" s="332"/>
      <c r="AU384" s="333"/>
      <c r="AV384" s="373"/>
      <c r="AW384" s="353" t="s">
        <v>877</v>
      </c>
    </row>
    <row r="385" spans="1:49" s="136" customFormat="1" ht="11.25">
      <c r="A385" s="80">
        <v>2018</v>
      </c>
      <c r="B385" s="78" t="s">
        <v>204</v>
      </c>
      <c r="C385" s="84">
        <v>43434</v>
      </c>
      <c r="D385" s="85" t="s">
        <v>205</v>
      </c>
      <c r="E385" s="80" t="s">
        <v>206</v>
      </c>
      <c r="F385" s="80" t="s">
        <v>207</v>
      </c>
      <c r="G385" s="80" t="s">
        <v>208</v>
      </c>
      <c r="H385" s="80" t="s">
        <v>209</v>
      </c>
      <c r="I385" s="80" t="s">
        <v>210</v>
      </c>
      <c r="J385" s="78" t="s">
        <v>5306</v>
      </c>
      <c r="K385" s="80" t="s">
        <v>211</v>
      </c>
      <c r="L385" s="80" t="s">
        <v>211</v>
      </c>
      <c r="M385" s="80" t="s">
        <v>211</v>
      </c>
      <c r="N385" s="80" t="s">
        <v>211</v>
      </c>
      <c r="O385" s="80"/>
      <c r="P385" s="80"/>
      <c r="Q385" s="81"/>
      <c r="R385" s="80"/>
      <c r="S385" s="264" t="s">
        <v>1120</v>
      </c>
      <c r="T385" s="264" t="s">
        <v>3899</v>
      </c>
      <c r="U385" s="264" t="s">
        <v>3900</v>
      </c>
      <c r="V385" s="63">
        <v>43413</v>
      </c>
      <c r="W385" s="101">
        <v>8</v>
      </c>
      <c r="X385" s="101">
        <v>1</v>
      </c>
      <c r="Y385" s="385" t="s">
        <v>3901</v>
      </c>
      <c r="Z385" s="386">
        <v>20930</v>
      </c>
      <c r="AA385" s="387">
        <f t="shared" ca="1" si="23"/>
        <v>61</v>
      </c>
      <c r="AB385" s="387" t="s">
        <v>220</v>
      </c>
      <c r="AC385" s="386">
        <v>43413</v>
      </c>
      <c r="AD385" s="62"/>
      <c r="AE385" s="101">
        <v>4</v>
      </c>
      <c r="AF385" s="62">
        <v>2</v>
      </c>
      <c r="AG385" s="62">
        <v>6</v>
      </c>
      <c r="AH385" s="62"/>
      <c r="AI385" s="63"/>
      <c r="AJ385" s="62"/>
      <c r="AK385" s="83"/>
      <c r="AL385" s="63"/>
      <c r="AM385" s="331">
        <v>2</v>
      </c>
      <c r="AN385" s="331"/>
      <c r="AO385" s="331"/>
      <c r="AP385" s="331">
        <f t="shared" si="20"/>
        <v>0</v>
      </c>
      <c r="AQ385" s="332"/>
      <c r="AR385" s="333"/>
      <c r="AS385" s="332"/>
      <c r="AT385" s="332"/>
      <c r="AU385" s="333"/>
      <c r="AV385" s="373"/>
      <c r="AW385" s="353" t="s">
        <v>3902</v>
      </c>
    </row>
    <row r="386" spans="1:49" s="136" customFormat="1" ht="11.25">
      <c r="A386" s="80">
        <v>2018</v>
      </c>
      <c r="B386" s="78" t="s">
        <v>204</v>
      </c>
      <c r="C386" s="84">
        <v>43434</v>
      </c>
      <c r="D386" s="85" t="s">
        <v>205</v>
      </c>
      <c r="E386" s="80" t="s">
        <v>206</v>
      </c>
      <c r="F386" s="80" t="s">
        <v>207</v>
      </c>
      <c r="G386" s="80" t="s">
        <v>208</v>
      </c>
      <c r="H386" s="80" t="s">
        <v>209</v>
      </c>
      <c r="I386" s="80" t="s">
        <v>210</v>
      </c>
      <c r="J386" s="78" t="s">
        <v>5306</v>
      </c>
      <c r="K386" s="80" t="s">
        <v>211</v>
      </c>
      <c r="L386" s="80" t="s">
        <v>211</v>
      </c>
      <c r="M386" s="80" t="s">
        <v>211</v>
      </c>
      <c r="N386" s="80" t="s">
        <v>211</v>
      </c>
      <c r="O386" s="80"/>
      <c r="P386" s="80"/>
      <c r="Q386" s="81"/>
      <c r="R386" s="80"/>
      <c r="S386" s="264" t="s">
        <v>3906</v>
      </c>
      <c r="T386" s="264" t="s">
        <v>3907</v>
      </c>
      <c r="U386" s="264" t="s">
        <v>1679</v>
      </c>
      <c r="V386" s="63">
        <v>43427</v>
      </c>
      <c r="W386" s="101">
        <v>8</v>
      </c>
      <c r="X386" s="101">
        <v>1</v>
      </c>
      <c r="Y386" s="385">
        <v>21877101</v>
      </c>
      <c r="Z386" s="386">
        <v>17251</v>
      </c>
      <c r="AA386" s="387">
        <f t="shared" ca="1" si="23"/>
        <v>71</v>
      </c>
      <c r="AB386" s="387" t="s">
        <v>218</v>
      </c>
      <c r="AC386" s="386">
        <v>43427</v>
      </c>
      <c r="AD386" s="62"/>
      <c r="AE386" s="101">
        <v>4</v>
      </c>
      <c r="AF386" s="62">
        <v>2</v>
      </c>
      <c r="AG386" s="62">
        <v>6</v>
      </c>
      <c r="AH386" s="62"/>
      <c r="AI386" s="63"/>
      <c r="AJ386" s="62"/>
      <c r="AK386" s="83"/>
      <c r="AL386" s="63"/>
      <c r="AM386" s="331">
        <v>2</v>
      </c>
      <c r="AN386" s="331"/>
      <c r="AO386" s="331"/>
      <c r="AP386" s="331">
        <f t="shared" si="20"/>
        <v>0</v>
      </c>
      <c r="AQ386" s="332"/>
      <c r="AR386" s="333"/>
      <c r="AS386" s="332"/>
      <c r="AT386" s="332"/>
      <c r="AU386" s="333"/>
      <c r="AV386" s="373"/>
      <c r="AW386" s="353" t="s">
        <v>5673</v>
      </c>
    </row>
    <row r="387" spans="1:49" s="136" customFormat="1" ht="11.25">
      <c r="A387" s="80">
        <v>2018</v>
      </c>
      <c r="B387" s="78" t="s">
        <v>204</v>
      </c>
      <c r="C387" s="84">
        <v>43434</v>
      </c>
      <c r="D387" s="85" t="s">
        <v>205</v>
      </c>
      <c r="E387" s="80" t="s">
        <v>206</v>
      </c>
      <c r="F387" s="80" t="s">
        <v>207</v>
      </c>
      <c r="G387" s="80" t="s">
        <v>208</v>
      </c>
      <c r="H387" s="80" t="s">
        <v>209</v>
      </c>
      <c r="I387" s="80" t="s">
        <v>210</v>
      </c>
      <c r="J387" s="78" t="s">
        <v>5306</v>
      </c>
      <c r="K387" s="80" t="s">
        <v>211</v>
      </c>
      <c r="L387" s="80" t="s">
        <v>211</v>
      </c>
      <c r="M387" s="80" t="s">
        <v>211</v>
      </c>
      <c r="N387" s="80" t="s">
        <v>211</v>
      </c>
      <c r="O387" s="80"/>
      <c r="P387" s="80"/>
      <c r="Q387" s="81"/>
      <c r="R387" s="80"/>
      <c r="S387" s="264" t="s">
        <v>1141</v>
      </c>
      <c r="T387" s="264" t="s">
        <v>3908</v>
      </c>
      <c r="U387" s="264" t="s">
        <v>3909</v>
      </c>
      <c r="V387" s="63">
        <v>43416</v>
      </c>
      <c r="W387" s="101">
        <v>8</v>
      </c>
      <c r="X387" s="101">
        <v>1</v>
      </c>
      <c r="Y387" s="385">
        <v>7058452</v>
      </c>
      <c r="Z387" s="386">
        <v>12060</v>
      </c>
      <c r="AA387" s="387">
        <f t="shared" ca="1" si="23"/>
        <v>85</v>
      </c>
      <c r="AB387" s="387" t="s">
        <v>218</v>
      </c>
      <c r="AC387" s="386">
        <v>43416</v>
      </c>
      <c r="AD387" s="62"/>
      <c r="AE387" s="101">
        <v>4</v>
      </c>
      <c r="AF387" s="62">
        <v>2</v>
      </c>
      <c r="AG387" s="62">
        <v>6</v>
      </c>
      <c r="AH387" s="62"/>
      <c r="AI387" s="63"/>
      <c r="AJ387" s="62"/>
      <c r="AK387" s="83"/>
      <c r="AL387" s="63"/>
      <c r="AM387" s="331">
        <v>2</v>
      </c>
      <c r="AN387" s="331"/>
      <c r="AO387" s="331"/>
      <c r="AP387" s="331">
        <f t="shared" si="20"/>
        <v>0</v>
      </c>
      <c r="AQ387" s="332"/>
      <c r="AR387" s="333"/>
      <c r="AS387" s="332"/>
      <c r="AT387" s="332"/>
      <c r="AU387" s="333"/>
      <c r="AV387" s="373"/>
      <c r="AW387" s="353" t="s">
        <v>3910</v>
      </c>
    </row>
    <row r="388" spans="1:49" s="136" customFormat="1" ht="11.25">
      <c r="A388" s="80">
        <v>2018</v>
      </c>
      <c r="B388" s="78" t="s">
        <v>204</v>
      </c>
      <c r="C388" s="84">
        <v>43434</v>
      </c>
      <c r="D388" s="85" t="s">
        <v>205</v>
      </c>
      <c r="E388" s="80" t="s">
        <v>206</v>
      </c>
      <c r="F388" s="80" t="s">
        <v>207</v>
      </c>
      <c r="G388" s="80" t="s">
        <v>208</v>
      </c>
      <c r="H388" s="80" t="s">
        <v>209</v>
      </c>
      <c r="I388" s="80" t="s">
        <v>210</v>
      </c>
      <c r="J388" s="78" t="s">
        <v>5306</v>
      </c>
      <c r="K388" s="80" t="s">
        <v>211</v>
      </c>
      <c r="L388" s="80" t="s">
        <v>211</v>
      </c>
      <c r="M388" s="80" t="s">
        <v>211</v>
      </c>
      <c r="N388" s="80" t="s">
        <v>211</v>
      </c>
      <c r="O388" s="80"/>
      <c r="P388" s="80"/>
      <c r="Q388" s="81"/>
      <c r="R388" s="80"/>
      <c r="S388" s="264" t="s">
        <v>3911</v>
      </c>
      <c r="T388" s="264" t="s">
        <v>219</v>
      </c>
      <c r="U388" s="264" t="s">
        <v>219</v>
      </c>
      <c r="V388" s="63">
        <v>43416</v>
      </c>
      <c r="W388" s="101">
        <v>1</v>
      </c>
      <c r="X388" s="101">
        <v>5</v>
      </c>
      <c r="Y388" s="385" t="s">
        <v>219</v>
      </c>
      <c r="Z388" s="386" t="s">
        <v>219</v>
      </c>
      <c r="AA388" s="387">
        <v>65</v>
      </c>
      <c r="AB388" s="387" t="s">
        <v>220</v>
      </c>
      <c r="AC388" s="386">
        <v>43415</v>
      </c>
      <c r="AD388" s="62"/>
      <c r="AE388" s="101">
        <v>4</v>
      </c>
      <c r="AF388" s="62">
        <v>2</v>
      </c>
      <c r="AG388" s="62">
        <v>6</v>
      </c>
      <c r="AH388" s="62"/>
      <c r="AI388" s="63"/>
      <c r="AJ388" s="62"/>
      <c r="AK388" s="83"/>
      <c r="AL388" s="63"/>
      <c r="AM388" s="331">
        <v>1</v>
      </c>
      <c r="AN388" s="331"/>
      <c r="AO388" s="331"/>
      <c r="AP388" s="331">
        <f t="shared" si="20"/>
        <v>1</v>
      </c>
      <c r="AQ388" s="332"/>
      <c r="AR388" s="333"/>
      <c r="AS388" s="332"/>
      <c r="AT388" s="332"/>
      <c r="AU388" s="333"/>
      <c r="AV388" s="373"/>
      <c r="AW388" s="353" t="s">
        <v>3912</v>
      </c>
    </row>
    <row r="389" spans="1:49" s="136" customFormat="1" ht="11.25">
      <c r="A389" s="80">
        <v>2018</v>
      </c>
      <c r="B389" s="78" t="s">
        <v>204</v>
      </c>
      <c r="C389" s="84">
        <v>43434</v>
      </c>
      <c r="D389" s="85" t="s">
        <v>205</v>
      </c>
      <c r="E389" s="80" t="s">
        <v>206</v>
      </c>
      <c r="F389" s="80" t="s">
        <v>207</v>
      </c>
      <c r="G389" s="80" t="s">
        <v>208</v>
      </c>
      <c r="H389" s="80" t="s">
        <v>209</v>
      </c>
      <c r="I389" s="80" t="s">
        <v>210</v>
      </c>
      <c r="J389" s="78" t="s">
        <v>5306</v>
      </c>
      <c r="K389" s="80" t="s">
        <v>211</v>
      </c>
      <c r="L389" s="80" t="s">
        <v>211</v>
      </c>
      <c r="M389" s="80" t="s">
        <v>211</v>
      </c>
      <c r="N389" s="80" t="s">
        <v>211</v>
      </c>
      <c r="O389" s="80"/>
      <c r="P389" s="80"/>
      <c r="Q389" s="81"/>
      <c r="R389" s="80"/>
      <c r="S389" s="264" t="s">
        <v>3913</v>
      </c>
      <c r="T389" s="264" t="s">
        <v>1038</v>
      </c>
      <c r="U389" s="264" t="s">
        <v>3914</v>
      </c>
      <c r="V389" s="63">
        <v>43419</v>
      </c>
      <c r="W389" s="101">
        <v>8</v>
      </c>
      <c r="X389" s="101">
        <v>1</v>
      </c>
      <c r="Y389" s="385" t="s">
        <v>3915</v>
      </c>
      <c r="Z389" s="386">
        <v>10624</v>
      </c>
      <c r="AA389" s="387">
        <f ca="1">DATEDIF(Z389,TODAY(),"Y")</f>
        <v>89</v>
      </c>
      <c r="AB389" s="387" t="s">
        <v>220</v>
      </c>
      <c r="AC389" s="386">
        <v>43419</v>
      </c>
      <c r="AD389" s="62"/>
      <c r="AE389" s="101">
        <v>4</v>
      </c>
      <c r="AF389" s="62">
        <v>2</v>
      </c>
      <c r="AG389" s="62">
        <v>6</v>
      </c>
      <c r="AH389" s="62"/>
      <c r="AI389" s="63"/>
      <c r="AJ389" s="62"/>
      <c r="AK389" s="83"/>
      <c r="AL389" s="63"/>
      <c r="AM389" s="331">
        <v>2</v>
      </c>
      <c r="AN389" s="331"/>
      <c r="AO389" s="331"/>
      <c r="AP389" s="331">
        <f t="shared" ref="AP389:AP398" si="24">+COUNTIF(AM389:AO389,1)</f>
        <v>0</v>
      </c>
      <c r="AQ389" s="332"/>
      <c r="AR389" s="333"/>
      <c r="AS389" s="332"/>
      <c r="AT389" s="332"/>
      <c r="AU389" s="333"/>
      <c r="AV389" s="373"/>
      <c r="AW389" s="353" t="s">
        <v>5674</v>
      </c>
    </row>
    <row r="390" spans="1:49" s="136" customFormat="1" ht="11.25">
      <c r="A390" s="80">
        <v>2018</v>
      </c>
      <c r="B390" s="78" t="s">
        <v>204</v>
      </c>
      <c r="C390" s="84">
        <v>43434</v>
      </c>
      <c r="D390" s="85" t="s">
        <v>205</v>
      </c>
      <c r="E390" s="80" t="s">
        <v>206</v>
      </c>
      <c r="F390" s="80" t="s">
        <v>207</v>
      </c>
      <c r="G390" s="80" t="s">
        <v>208</v>
      </c>
      <c r="H390" s="80" t="s">
        <v>209</v>
      </c>
      <c r="I390" s="80" t="s">
        <v>210</v>
      </c>
      <c r="J390" s="78" t="s">
        <v>5306</v>
      </c>
      <c r="K390" s="80" t="s">
        <v>211</v>
      </c>
      <c r="L390" s="80" t="s">
        <v>211</v>
      </c>
      <c r="M390" s="80" t="s">
        <v>211</v>
      </c>
      <c r="N390" s="80" t="s">
        <v>211</v>
      </c>
      <c r="O390" s="80"/>
      <c r="P390" s="80"/>
      <c r="Q390" s="81"/>
      <c r="R390" s="80"/>
      <c r="S390" s="264" t="s">
        <v>1290</v>
      </c>
      <c r="T390" s="264" t="s">
        <v>5045</v>
      </c>
      <c r="U390" s="264" t="s">
        <v>5046</v>
      </c>
      <c r="V390" s="63">
        <v>43427</v>
      </c>
      <c r="W390" s="101">
        <v>8</v>
      </c>
      <c r="X390" s="101">
        <v>1</v>
      </c>
      <c r="Y390" s="385" t="s">
        <v>5047</v>
      </c>
      <c r="Z390" s="386">
        <v>19287</v>
      </c>
      <c r="AA390" s="387">
        <f ca="1">DATEDIF(Z390,TODAY(),"Y")</f>
        <v>66</v>
      </c>
      <c r="AB390" s="387" t="s">
        <v>220</v>
      </c>
      <c r="AC390" s="386">
        <v>43427</v>
      </c>
      <c r="AD390" s="62"/>
      <c r="AE390" s="101">
        <v>4</v>
      </c>
      <c r="AF390" s="62">
        <v>2</v>
      </c>
      <c r="AG390" s="62">
        <v>6</v>
      </c>
      <c r="AH390" s="62"/>
      <c r="AI390" s="63"/>
      <c r="AJ390" s="62"/>
      <c r="AK390" s="83"/>
      <c r="AL390" s="63"/>
      <c r="AM390" s="331">
        <v>2</v>
      </c>
      <c r="AN390" s="331"/>
      <c r="AO390" s="331"/>
      <c r="AP390" s="331">
        <f t="shared" si="24"/>
        <v>0</v>
      </c>
      <c r="AQ390" s="332"/>
      <c r="AR390" s="333"/>
      <c r="AS390" s="332"/>
      <c r="AT390" s="332"/>
      <c r="AU390" s="333"/>
      <c r="AV390" s="373"/>
      <c r="AW390" s="353" t="s">
        <v>5057</v>
      </c>
    </row>
    <row r="391" spans="1:49" s="136" customFormat="1" ht="11.25">
      <c r="A391" s="80">
        <v>2018</v>
      </c>
      <c r="B391" s="78" t="s">
        <v>204</v>
      </c>
      <c r="C391" s="84">
        <v>43434</v>
      </c>
      <c r="D391" s="85" t="s">
        <v>205</v>
      </c>
      <c r="E391" s="80" t="s">
        <v>206</v>
      </c>
      <c r="F391" s="80" t="s">
        <v>207</v>
      </c>
      <c r="G391" s="80" t="s">
        <v>208</v>
      </c>
      <c r="H391" s="80" t="s">
        <v>209</v>
      </c>
      <c r="I391" s="80" t="s">
        <v>210</v>
      </c>
      <c r="J391" s="78" t="s">
        <v>5306</v>
      </c>
      <c r="K391" s="80" t="s">
        <v>211</v>
      </c>
      <c r="L391" s="80" t="s">
        <v>211</v>
      </c>
      <c r="M391" s="80" t="s">
        <v>211</v>
      </c>
      <c r="N391" s="80" t="s">
        <v>211</v>
      </c>
      <c r="O391" s="80"/>
      <c r="P391" s="80"/>
      <c r="Q391" s="81"/>
      <c r="R391" s="80"/>
      <c r="S391" s="264" t="s">
        <v>5050</v>
      </c>
      <c r="T391" s="264" t="s">
        <v>1317</v>
      </c>
      <c r="U391" s="264" t="s">
        <v>5051</v>
      </c>
      <c r="V391" s="63">
        <v>43417</v>
      </c>
      <c r="W391" s="101">
        <v>9</v>
      </c>
      <c r="X391" s="101">
        <v>1</v>
      </c>
      <c r="Y391" s="385">
        <v>9331481</v>
      </c>
      <c r="Z391" s="386">
        <v>19636</v>
      </c>
      <c r="AA391" s="387">
        <f t="shared" ref="AA391:AA398" ca="1" si="25">DATEDIF(Z391,TODAY(),"Y")</f>
        <v>65</v>
      </c>
      <c r="AB391" s="387" t="s">
        <v>218</v>
      </c>
      <c r="AC391" s="386">
        <v>43417</v>
      </c>
      <c r="AD391" s="62"/>
      <c r="AE391" s="101">
        <v>2</v>
      </c>
      <c r="AF391" s="62">
        <v>2</v>
      </c>
      <c r="AG391" s="62">
        <v>6</v>
      </c>
      <c r="AH391" s="62"/>
      <c r="AI391" s="63"/>
      <c r="AJ391" s="62"/>
      <c r="AK391" s="83"/>
      <c r="AL391" s="63"/>
      <c r="AM391" s="331">
        <v>2</v>
      </c>
      <c r="AN391" s="331"/>
      <c r="AO391" s="331"/>
      <c r="AP391" s="331">
        <f t="shared" si="24"/>
        <v>0</v>
      </c>
      <c r="AQ391" s="332"/>
      <c r="AR391" s="333"/>
      <c r="AS391" s="332"/>
      <c r="AT391" s="332"/>
      <c r="AU391" s="333"/>
      <c r="AV391" s="373"/>
      <c r="AW391" s="353" t="s">
        <v>5675</v>
      </c>
    </row>
    <row r="392" spans="1:49" s="136" customFormat="1" ht="11.25">
      <c r="A392" s="80">
        <v>2018</v>
      </c>
      <c r="B392" s="78" t="s">
        <v>204</v>
      </c>
      <c r="C392" s="84">
        <v>43434</v>
      </c>
      <c r="D392" s="85" t="s">
        <v>205</v>
      </c>
      <c r="E392" s="80" t="s">
        <v>206</v>
      </c>
      <c r="F392" s="80" t="s">
        <v>207</v>
      </c>
      <c r="G392" s="80" t="s">
        <v>208</v>
      </c>
      <c r="H392" s="80" t="s">
        <v>209</v>
      </c>
      <c r="I392" s="80" t="s">
        <v>210</v>
      </c>
      <c r="J392" s="78" t="s">
        <v>5306</v>
      </c>
      <c r="K392" s="80" t="s">
        <v>211</v>
      </c>
      <c r="L392" s="80" t="s">
        <v>211</v>
      </c>
      <c r="M392" s="80" t="s">
        <v>211</v>
      </c>
      <c r="N392" s="80" t="s">
        <v>211</v>
      </c>
      <c r="O392" s="80"/>
      <c r="P392" s="80"/>
      <c r="Q392" s="81"/>
      <c r="R392" s="80"/>
      <c r="S392" s="264" t="s">
        <v>5053</v>
      </c>
      <c r="T392" s="264" t="s">
        <v>5054</v>
      </c>
      <c r="U392" s="264" t="s">
        <v>5055</v>
      </c>
      <c r="V392" s="63">
        <v>43424</v>
      </c>
      <c r="W392" s="101">
        <v>8</v>
      </c>
      <c r="X392" s="101">
        <v>1</v>
      </c>
      <c r="Y392" s="385" t="s">
        <v>5052</v>
      </c>
      <c r="Z392" s="386">
        <v>20307</v>
      </c>
      <c r="AA392" s="387">
        <f t="shared" ca="1" si="25"/>
        <v>63</v>
      </c>
      <c r="AB392" s="387" t="s">
        <v>220</v>
      </c>
      <c r="AC392" s="386">
        <v>43424</v>
      </c>
      <c r="AD392" s="62"/>
      <c r="AE392" s="101">
        <v>4</v>
      </c>
      <c r="AF392" s="62">
        <v>2</v>
      </c>
      <c r="AG392" s="62">
        <v>6</v>
      </c>
      <c r="AH392" s="62"/>
      <c r="AI392" s="63"/>
      <c r="AJ392" s="62"/>
      <c r="AK392" s="83"/>
      <c r="AL392" s="63"/>
      <c r="AM392" s="331">
        <v>2</v>
      </c>
      <c r="AN392" s="331"/>
      <c r="AO392" s="331"/>
      <c r="AP392" s="331">
        <f t="shared" si="24"/>
        <v>0</v>
      </c>
      <c r="AQ392" s="332"/>
      <c r="AR392" s="333"/>
      <c r="AS392" s="332"/>
      <c r="AT392" s="332"/>
      <c r="AU392" s="333"/>
      <c r="AV392" s="373"/>
      <c r="AW392" s="353" t="s">
        <v>5056</v>
      </c>
    </row>
    <row r="393" spans="1:49" s="136" customFormat="1" ht="11.25">
      <c r="A393" s="80">
        <v>2018</v>
      </c>
      <c r="B393" s="78" t="s">
        <v>204</v>
      </c>
      <c r="C393" s="84">
        <v>43434</v>
      </c>
      <c r="D393" s="85" t="s">
        <v>205</v>
      </c>
      <c r="E393" s="80" t="s">
        <v>206</v>
      </c>
      <c r="F393" s="80" t="s">
        <v>207</v>
      </c>
      <c r="G393" s="80" t="s">
        <v>208</v>
      </c>
      <c r="H393" s="80" t="s">
        <v>209</v>
      </c>
      <c r="I393" s="80" t="s">
        <v>210</v>
      </c>
      <c r="J393" s="78" t="s">
        <v>5306</v>
      </c>
      <c r="K393" s="80" t="s">
        <v>211</v>
      </c>
      <c r="L393" s="80" t="s">
        <v>211</v>
      </c>
      <c r="M393" s="80" t="s">
        <v>211</v>
      </c>
      <c r="N393" s="80" t="s">
        <v>211</v>
      </c>
      <c r="O393" s="80"/>
      <c r="P393" s="80"/>
      <c r="Q393" s="81"/>
      <c r="R393" s="80"/>
      <c r="S393" s="264" t="s">
        <v>1171</v>
      </c>
      <c r="T393" s="264" t="s">
        <v>5058</v>
      </c>
      <c r="U393" s="264" t="s">
        <v>5059</v>
      </c>
      <c r="V393" s="63">
        <v>43432</v>
      </c>
      <c r="W393" s="101">
        <v>8</v>
      </c>
      <c r="X393" s="101">
        <v>1</v>
      </c>
      <c r="Y393" s="385" t="s">
        <v>5060</v>
      </c>
      <c r="Z393" s="386">
        <v>9334</v>
      </c>
      <c r="AA393" s="387">
        <f t="shared" ca="1" si="25"/>
        <v>93</v>
      </c>
      <c r="AB393" s="387" t="s">
        <v>220</v>
      </c>
      <c r="AC393" s="386">
        <v>43432</v>
      </c>
      <c r="AD393" s="62"/>
      <c r="AE393" s="101">
        <v>4</v>
      </c>
      <c r="AF393" s="62">
        <v>2</v>
      </c>
      <c r="AG393" s="62">
        <v>6</v>
      </c>
      <c r="AH393" s="62"/>
      <c r="AI393" s="63"/>
      <c r="AJ393" s="62"/>
      <c r="AK393" s="83"/>
      <c r="AL393" s="63"/>
      <c r="AM393" s="331">
        <v>2</v>
      </c>
      <c r="AN393" s="331"/>
      <c r="AO393" s="331"/>
      <c r="AP393" s="331">
        <f t="shared" si="24"/>
        <v>0</v>
      </c>
      <c r="AQ393" s="332"/>
      <c r="AR393" s="333"/>
      <c r="AS393" s="332"/>
      <c r="AT393" s="332"/>
      <c r="AU393" s="333"/>
      <c r="AV393" s="373"/>
      <c r="AW393" s="353" t="s">
        <v>5061</v>
      </c>
    </row>
    <row r="394" spans="1:49" s="136" customFormat="1" ht="11.25">
      <c r="A394" s="80">
        <v>2018</v>
      </c>
      <c r="B394" s="78" t="s">
        <v>204</v>
      </c>
      <c r="C394" s="84">
        <v>43434</v>
      </c>
      <c r="D394" s="85" t="s">
        <v>205</v>
      </c>
      <c r="E394" s="80" t="s">
        <v>206</v>
      </c>
      <c r="F394" s="80" t="s">
        <v>207</v>
      </c>
      <c r="G394" s="80" t="s">
        <v>208</v>
      </c>
      <c r="H394" s="80" t="s">
        <v>209</v>
      </c>
      <c r="I394" s="80" t="s">
        <v>210</v>
      </c>
      <c r="J394" s="78" t="s">
        <v>5306</v>
      </c>
      <c r="K394" s="80" t="s">
        <v>211</v>
      </c>
      <c r="L394" s="80" t="s">
        <v>211</v>
      </c>
      <c r="M394" s="80" t="s">
        <v>211</v>
      </c>
      <c r="N394" s="80" t="s">
        <v>211</v>
      </c>
      <c r="O394" s="80"/>
      <c r="P394" s="80"/>
      <c r="Q394" s="81"/>
      <c r="R394" s="80"/>
      <c r="S394" s="264" t="s">
        <v>4690</v>
      </c>
      <c r="T394" s="264" t="s">
        <v>1021</v>
      </c>
      <c r="U394" s="264" t="s">
        <v>5064</v>
      </c>
      <c r="V394" s="63">
        <v>43427</v>
      </c>
      <c r="W394" s="101">
        <v>8</v>
      </c>
      <c r="X394" s="101">
        <v>1</v>
      </c>
      <c r="Y394" s="385" t="s">
        <v>5065</v>
      </c>
      <c r="Z394" s="386">
        <v>12646</v>
      </c>
      <c r="AA394" s="387">
        <f t="shared" ca="1" si="25"/>
        <v>84</v>
      </c>
      <c r="AB394" s="387" t="s">
        <v>220</v>
      </c>
      <c r="AC394" s="386">
        <v>43427</v>
      </c>
      <c r="AD394" s="62"/>
      <c r="AE394" s="101">
        <v>4</v>
      </c>
      <c r="AF394" s="62">
        <v>2</v>
      </c>
      <c r="AG394" s="62">
        <v>6</v>
      </c>
      <c r="AH394" s="62"/>
      <c r="AI394" s="63"/>
      <c r="AJ394" s="62"/>
      <c r="AK394" s="83"/>
      <c r="AL394" s="63"/>
      <c r="AM394" s="331">
        <v>2</v>
      </c>
      <c r="AN394" s="331"/>
      <c r="AO394" s="331"/>
      <c r="AP394" s="331">
        <f t="shared" si="24"/>
        <v>0</v>
      </c>
      <c r="AQ394" s="332"/>
      <c r="AR394" s="333"/>
      <c r="AS394" s="332"/>
      <c r="AT394" s="332"/>
      <c r="AU394" s="333"/>
      <c r="AV394" s="373"/>
      <c r="AW394" s="353" t="s">
        <v>3855</v>
      </c>
    </row>
    <row r="395" spans="1:49" s="136" customFormat="1" ht="11.25">
      <c r="A395" s="80">
        <v>2018</v>
      </c>
      <c r="B395" s="78" t="s">
        <v>204</v>
      </c>
      <c r="C395" s="84">
        <v>43434</v>
      </c>
      <c r="D395" s="85" t="s">
        <v>205</v>
      </c>
      <c r="E395" s="80" t="s">
        <v>206</v>
      </c>
      <c r="F395" s="80" t="s">
        <v>207</v>
      </c>
      <c r="G395" s="80" t="s">
        <v>208</v>
      </c>
      <c r="H395" s="80" t="s">
        <v>209</v>
      </c>
      <c r="I395" s="80" t="s">
        <v>210</v>
      </c>
      <c r="J395" s="78" t="s">
        <v>5306</v>
      </c>
      <c r="K395" s="80" t="s">
        <v>211</v>
      </c>
      <c r="L395" s="80" t="s">
        <v>211</v>
      </c>
      <c r="M395" s="80" t="s">
        <v>211</v>
      </c>
      <c r="N395" s="80" t="s">
        <v>211</v>
      </c>
      <c r="O395" s="80"/>
      <c r="P395" s="80"/>
      <c r="Q395" s="81"/>
      <c r="R395" s="80"/>
      <c r="S395" s="264" t="s">
        <v>5066</v>
      </c>
      <c r="T395" s="264" t="s">
        <v>4502</v>
      </c>
      <c r="U395" s="264" t="s">
        <v>1676</v>
      </c>
      <c r="V395" s="63">
        <v>43424</v>
      </c>
      <c r="W395" s="101">
        <v>7</v>
      </c>
      <c r="X395" s="101">
        <v>1</v>
      </c>
      <c r="Y395" s="385" t="s">
        <v>5067</v>
      </c>
      <c r="Z395" s="386">
        <v>15161</v>
      </c>
      <c r="AA395" s="387">
        <f t="shared" ca="1" si="25"/>
        <v>77</v>
      </c>
      <c r="AB395" s="387" t="s">
        <v>220</v>
      </c>
      <c r="AC395" s="386">
        <v>43424</v>
      </c>
      <c r="AD395" s="62"/>
      <c r="AE395" s="101">
        <v>4</v>
      </c>
      <c r="AF395" s="62">
        <v>2</v>
      </c>
      <c r="AG395" s="62">
        <v>6</v>
      </c>
      <c r="AH395" s="62"/>
      <c r="AI395" s="63"/>
      <c r="AJ395" s="62"/>
      <c r="AK395" s="83"/>
      <c r="AL395" s="63"/>
      <c r="AM395" s="331">
        <v>2</v>
      </c>
      <c r="AN395" s="331"/>
      <c r="AO395" s="331"/>
      <c r="AP395" s="331">
        <f t="shared" si="24"/>
        <v>0</v>
      </c>
      <c r="AQ395" s="332"/>
      <c r="AR395" s="333"/>
      <c r="AS395" s="332"/>
      <c r="AT395" s="332"/>
      <c r="AU395" s="333"/>
      <c r="AV395" s="373"/>
      <c r="AW395" s="353" t="s">
        <v>5676</v>
      </c>
    </row>
    <row r="396" spans="1:49" s="136" customFormat="1" ht="11.25">
      <c r="A396" s="80">
        <v>2018</v>
      </c>
      <c r="B396" s="78" t="s">
        <v>204</v>
      </c>
      <c r="C396" s="84">
        <v>43434</v>
      </c>
      <c r="D396" s="85" t="s">
        <v>205</v>
      </c>
      <c r="E396" s="80" t="s">
        <v>206</v>
      </c>
      <c r="F396" s="80" t="s">
        <v>207</v>
      </c>
      <c r="G396" s="80" t="s">
        <v>208</v>
      </c>
      <c r="H396" s="80" t="s">
        <v>209</v>
      </c>
      <c r="I396" s="80" t="s">
        <v>210</v>
      </c>
      <c r="J396" s="78" t="s">
        <v>5306</v>
      </c>
      <c r="K396" s="80" t="s">
        <v>211</v>
      </c>
      <c r="L396" s="80" t="s">
        <v>211</v>
      </c>
      <c r="M396" s="80" t="s">
        <v>211</v>
      </c>
      <c r="N396" s="80" t="s">
        <v>211</v>
      </c>
      <c r="O396" s="80"/>
      <c r="P396" s="80"/>
      <c r="Q396" s="81"/>
      <c r="R396" s="80"/>
      <c r="S396" s="264" t="s">
        <v>5069</v>
      </c>
      <c r="T396" s="264" t="s">
        <v>5070</v>
      </c>
      <c r="U396" s="264" t="s">
        <v>3968</v>
      </c>
      <c r="V396" s="63">
        <v>43431</v>
      </c>
      <c r="W396" s="101">
        <v>7</v>
      </c>
      <c r="X396" s="101">
        <v>1</v>
      </c>
      <c r="Y396" s="385" t="s">
        <v>5068</v>
      </c>
      <c r="Z396" s="386">
        <v>16273</v>
      </c>
      <c r="AA396" s="387">
        <f t="shared" ca="1" si="25"/>
        <v>74</v>
      </c>
      <c r="AB396" s="387" t="s">
        <v>218</v>
      </c>
      <c r="AC396" s="386">
        <v>43431</v>
      </c>
      <c r="AD396" s="62"/>
      <c r="AE396" s="101">
        <v>4</v>
      </c>
      <c r="AF396" s="62">
        <v>2</v>
      </c>
      <c r="AG396" s="62">
        <v>6</v>
      </c>
      <c r="AH396" s="62"/>
      <c r="AI396" s="63"/>
      <c r="AJ396" s="62"/>
      <c r="AK396" s="83"/>
      <c r="AL396" s="63"/>
      <c r="AM396" s="331">
        <v>2</v>
      </c>
      <c r="AN396" s="331"/>
      <c r="AO396" s="331"/>
      <c r="AP396" s="331">
        <f t="shared" si="24"/>
        <v>0</v>
      </c>
      <c r="AQ396" s="332"/>
      <c r="AR396" s="333"/>
      <c r="AS396" s="332"/>
      <c r="AT396" s="332"/>
      <c r="AU396" s="333"/>
      <c r="AV396" s="373"/>
      <c r="AW396" s="353" t="s">
        <v>5677</v>
      </c>
    </row>
    <row r="397" spans="1:49" s="136" customFormat="1" ht="11.25">
      <c r="A397" s="80">
        <v>2018</v>
      </c>
      <c r="B397" s="78" t="s">
        <v>204</v>
      </c>
      <c r="C397" s="84">
        <v>43434</v>
      </c>
      <c r="D397" s="85" t="s">
        <v>205</v>
      </c>
      <c r="E397" s="80" t="s">
        <v>206</v>
      </c>
      <c r="F397" s="80" t="s">
        <v>207</v>
      </c>
      <c r="G397" s="80" t="s">
        <v>208</v>
      </c>
      <c r="H397" s="80" t="s">
        <v>209</v>
      </c>
      <c r="I397" s="80" t="s">
        <v>210</v>
      </c>
      <c r="J397" s="78" t="s">
        <v>5306</v>
      </c>
      <c r="K397" s="80" t="s">
        <v>211</v>
      </c>
      <c r="L397" s="80" t="s">
        <v>211</v>
      </c>
      <c r="M397" s="80" t="s">
        <v>211</v>
      </c>
      <c r="N397" s="80" t="s">
        <v>211</v>
      </c>
      <c r="O397" s="80"/>
      <c r="P397" s="80"/>
      <c r="Q397" s="81"/>
      <c r="R397" s="80"/>
      <c r="S397" s="264" t="s">
        <v>5062</v>
      </c>
      <c r="T397" s="264" t="s">
        <v>4806</v>
      </c>
      <c r="U397" s="264" t="s">
        <v>5063</v>
      </c>
      <c r="V397" s="63">
        <v>43431</v>
      </c>
      <c r="W397" s="101">
        <v>7</v>
      </c>
      <c r="X397" s="101">
        <v>1</v>
      </c>
      <c r="Y397" s="385" t="s">
        <v>5071</v>
      </c>
      <c r="Z397" s="386">
        <v>19136</v>
      </c>
      <c r="AA397" s="387">
        <f t="shared" ca="1" si="25"/>
        <v>66</v>
      </c>
      <c r="AB397" s="387" t="s">
        <v>220</v>
      </c>
      <c r="AC397" s="386">
        <v>43431</v>
      </c>
      <c r="AD397" s="62"/>
      <c r="AE397" s="101">
        <v>4</v>
      </c>
      <c r="AF397" s="62">
        <v>2</v>
      </c>
      <c r="AG397" s="62">
        <v>6</v>
      </c>
      <c r="AH397" s="62"/>
      <c r="AI397" s="63"/>
      <c r="AJ397" s="62"/>
      <c r="AK397" s="83"/>
      <c r="AL397" s="63"/>
      <c r="AM397" s="331">
        <v>2</v>
      </c>
      <c r="AN397" s="331"/>
      <c r="AO397" s="331"/>
      <c r="AP397" s="331">
        <f t="shared" si="24"/>
        <v>0</v>
      </c>
      <c r="AQ397" s="332"/>
      <c r="AR397" s="333"/>
      <c r="AS397" s="332"/>
      <c r="AT397" s="332"/>
      <c r="AU397" s="333"/>
      <c r="AV397" s="373"/>
      <c r="AW397" s="353" t="s">
        <v>5678</v>
      </c>
    </row>
    <row r="398" spans="1:49" s="136" customFormat="1" ht="11.25">
      <c r="A398" s="80">
        <v>2018</v>
      </c>
      <c r="B398" s="78" t="s">
        <v>204</v>
      </c>
      <c r="C398" s="84">
        <v>43434</v>
      </c>
      <c r="D398" s="85" t="s">
        <v>205</v>
      </c>
      <c r="E398" s="80" t="s">
        <v>206</v>
      </c>
      <c r="F398" s="80" t="s">
        <v>207</v>
      </c>
      <c r="G398" s="80" t="s">
        <v>208</v>
      </c>
      <c r="H398" s="80" t="s">
        <v>209</v>
      </c>
      <c r="I398" s="80" t="s">
        <v>210</v>
      </c>
      <c r="J398" s="78" t="s">
        <v>5306</v>
      </c>
      <c r="K398" s="80" t="s">
        <v>211</v>
      </c>
      <c r="L398" s="80" t="s">
        <v>211</v>
      </c>
      <c r="M398" s="80" t="s">
        <v>211</v>
      </c>
      <c r="N398" s="80" t="s">
        <v>211</v>
      </c>
      <c r="O398" s="80"/>
      <c r="P398" s="80"/>
      <c r="Q398" s="81"/>
      <c r="R398" s="80"/>
      <c r="S398" s="264" t="s">
        <v>5307</v>
      </c>
      <c r="T398" s="264" t="s">
        <v>5308</v>
      </c>
      <c r="U398" s="264" t="s">
        <v>945</v>
      </c>
      <c r="V398" s="63">
        <v>43422</v>
      </c>
      <c r="W398" s="101">
        <v>8</v>
      </c>
      <c r="X398" s="101">
        <v>1</v>
      </c>
      <c r="Y398" s="385">
        <v>33322426</v>
      </c>
      <c r="Z398" s="386">
        <v>11187</v>
      </c>
      <c r="AA398" s="387">
        <f t="shared" ca="1" si="25"/>
        <v>88</v>
      </c>
      <c r="AB398" s="387" t="s">
        <v>218</v>
      </c>
      <c r="AC398" s="386">
        <f>+V398</f>
        <v>43422</v>
      </c>
      <c r="AD398" s="62"/>
      <c r="AE398" s="101">
        <v>4</v>
      </c>
      <c r="AF398" s="62">
        <v>2</v>
      </c>
      <c r="AG398" s="62">
        <v>5</v>
      </c>
      <c r="AH398" s="62">
        <v>1</v>
      </c>
      <c r="AI398" s="63">
        <v>43424</v>
      </c>
      <c r="AJ398" s="62"/>
      <c r="AK398" s="83" t="s">
        <v>5640</v>
      </c>
      <c r="AL398" s="63"/>
      <c r="AM398" s="331">
        <v>2</v>
      </c>
      <c r="AN398" s="331"/>
      <c r="AO398" s="331"/>
      <c r="AP398" s="331">
        <f t="shared" si="24"/>
        <v>0</v>
      </c>
      <c r="AQ398" s="332"/>
      <c r="AR398" s="333"/>
      <c r="AS398" s="332"/>
      <c r="AT398" s="332"/>
      <c r="AU398" s="333"/>
      <c r="AV398" s="373"/>
      <c r="AW398" s="353"/>
    </row>
    <row r="399" spans="1:49" s="136" customFormat="1" ht="11.25">
      <c r="A399" s="80">
        <v>2018</v>
      </c>
      <c r="B399" s="78" t="s">
        <v>204</v>
      </c>
      <c r="C399" s="84">
        <v>43434</v>
      </c>
      <c r="D399" s="85" t="s">
        <v>205</v>
      </c>
      <c r="E399" s="80" t="s">
        <v>206</v>
      </c>
      <c r="F399" s="80" t="s">
        <v>207</v>
      </c>
      <c r="G399" s="80" t="s">
        <v>208</v>
      </c>
      <c r="H399" s="80" t="s">
        <v>209</v>
      </c>
      <c r="I399" s="80" t="s">
        <v>210</v>
      </c>
      <c r="J399" s="78" t="s">
        <v>5306</v>
      </c>
      <c r="K399" s="80" t="s">
        <v>211</v>
      </c>
      <c r="L399" s="80" t="s">
        <v>211</v>
      </c>
      <c r="M399" s="80" t="s">
        <v>211</v>
      </c>
      <c r="N399" s="80" t="s">
        <v>211</v>
      </c>
      <c r="O399" s="80"/>
      <c r="P399" s="80"/>
      <c r="Q399" s="81"/>
      <c r="R399" s="80"/>
      <c r="S399" s="264" t="s">
        <v>5048</v>
      </c>
      <c r="T399" s="264" t="s">
        <v>1409</v>
      </c>
      <c r="U399" s="264" t="s">
        <v>3968</v>
      </c>
      <c r="V399" s="63">
        <v>43410</v>
      </c>
      <c r="W399" s="101">
        <v>1</v>
      </c>
      <c r="X399" s="101">
        <v>5</v>
      </c>
      <c r="Y399" s="385" t="s">
        <v>219</v>
      </c>
      <c r="Z399" s="386" t="s">
        <v>219</v>
      </c>
      <c r="AA399" s="387">
        <v>85</v>
      </c>
      <c r="AB399" s="387" t="s">
        <v>220</v>
      </c>
      <c r="AC399" s="386">
        <v>43410</v>
      </c>
      <c r="AD399" s="62"/>
      <c r="AE399" s="101">
        <v>1</v>
      </c>
      <c r="AF399" s="62">
        <v>1</v>
      </c>
      <c r="AG399" s="62">
        <v>1</v>
      </c>
      <c r="AH399" s="62">
        <v>1</v>
      </c>
      <c r="AI399" s="63">
        <f>+'PP142 -CAR'!AC308</f>
        <v>43357</v>
      </c>
      <c r="AJ399" s="62"/>
      <c r="AK399" s="83" t="s">
        <v>305</v>
      </c>
      <c r="AL399" s="63">
        <f>+AC399</f>
        <v>43410</v>
      </c>
      <c r="AM399" s="331">
        <v>1</v>
      </c>
      <c r="AN399" s="331">
        <v>1</v>
      </c>
      <c r="AO399" s="331">
        <v>1</v>
      </c>
      <c r="AP399" s="331">
        <f>+COUNTIF(AM399:AO399,1)</f>
        <v>3</v>
      </c>
      <c r="AQ399" s="332"/>
      <c r="AR399" s="333"/>
      <c r="AS399" s="332"/>
      <c r="AT399" s="332"/>
      <c r="AU399" s="333"/>
      <c r="AV399" s="373"/>
      <c r="AW399" s="353"/>
    </row>
    <row r="400" spans="1:49" s="136" customFormat="1" ht="11.25">
      <c r="A400" s="80">
        <v>2018</v>
      </c>
      <c r="B400" s="78" t="s">
        <v>204</v>
      </c>
      <c r="C400" s="84">
        <v>43434</v>
      </c>
      <c r="D400" s="85" t="s">
        <v>205</v>
      </c>
      <c r="E400" s="80" t="s">
        <v>206</v>
      </c>
      <c r="F400" s="80" t="s">
        <v>207</v>
      </c>
      <c r="G400" s="80" t="s">
        <v>208</v>
      </c>
      <c r="H400" s="80" t="s">
        <v>209</v>
      </c>
      <c r="I400" s="80" t="s">
        <v>210</v>
      </c>
      <c r="J400" s="78" t="s">
        <v>5306</v>
      </c>
      <c r="K400" s="80" t="s">
        <v>211</v>
      </c>
      <c r="L400" s="80" t="s">
        <v>211</v>
      </c>
      <c r="M400" s="80" t="s">
        <v>211</v>
      </c>
      <c r="N400" s="80" t="s">
        <v>211</v>
      </c>
      <c r="O400" s="80"/>
      <c r="P400" s="80"/>
      <c r="Q400" s="81"/>
      <c r="R400" s="80"/>
      <c r="S400" s="264" t="s">
        <v>5035</v>
      </c>
      <c r="T400" s="264" t="s">
        <v>5034</v>
      </c>
      <c r="U400" s="264" t="s">
        <v>219</v>
      </c>
      <c r="V400" s="63">
        <v>43428</v>
      </c>
      <c r="W400" s="101">
        <v>8</v>
      </c>
      <c r="X400" s="101">
        <v>3</v>
      </c>
      <c r="Y400" s="385" t="s">
        <v>5036</v>
      </c>
      <c r="Z400" s="386">
        <v>16154</v>
      </c>
      <c r="AA400" s="387">
        <f ca="1">DATEDIF(Z400,TODAY(),"Y")</f>
        <v>74</v>
      </c>
      <c r="AB400" s="387" t="s">
        <v>218</v>
      </c>
      <c r="AC400" s="386">
        <v>43428</v>
      </c>
      <c r="AD400" s="62"/>
      <c r="AE400" s="101">
        <v>1</v>
      </c>
      <c r="AF400" s="62">
        <v>1</v>
      </c>
      <c r="AG400" s="62">
        <v>1</v>
      </c>
      <c r="AH400" s="62">
        <v>1</v>
      </c>
      <c r="AI400" s="63">
        <v>43428</v>
      </c>
      <c r="AJ400" s="62"/>
      <c r="AK400" s="83" t="s">
        <v>305</v>
      </c>
      <c r="AL400" s="63">
        <f>+AI400</f>
        <v>43428</v>
      </c>
      <c r="AM400" s="331">
        <v>2</v>
      </c>
      <c r="AN400" s="331">
        <v>2</v>
      </c>
      <c r="AO400" s="331">
        <v>1</v>
      </c>
      <c r="AP400" s="331">
        <f>+COUNTIF(AM400:AO400,1)</f>
        <v>1</v>
      </c>
      <c r="AQ400" s="332"/>
      <c r="AR400" s="333"/>
      <c r="AS400" s="332"/>
      <c r="AT400" s="332"/>
      <c r="AU400" s="333"/>
      <c r="AV400" s="373"/>
      <c r="AW400" s="353"/>
    </row>
    <row r="401" spans="1:49" s="136" customFormat="1" ht="11.25">
      <c r="A401" s="80">
        <v>2018</v>
      </c>
      <c r="B401" s="78" t="s">
        <v>204</v>
      </c>
      <c r="C401" s="84">
        <v>43434</v>
      </c>
      <c r="D401" s="85" t="s">
        <v>205</v>
      </c>
      <c r="E401" s="80" t="s">
        <v>206</v>
      </c>
      <c r="F401" s="80" t="s">
        <v>207</v>
      </c>
      <c r="G401" s="80" t="s">
        <v>208</v>
      </c>
      <c r="H401" s="80" t="s">
        <v>209</v>
      </c>
      <c r="I401" s="80" t="s">
        <v>210</v>
      </c>
      <c r="J401" s="78" t="s">
        <v>5306</v>
      </c>
      <c r="K401" s="80" t="s">
        <v>211</v>
      </c>
      <c r="L401" s="80" t="s">
        <v>211</v>
      </c>
      <c r="M401" s="80" t="s">
        <v>211</v>
      </c>
      <c r="N401" s="80" t="s">
        <v>211</v>
      </c>
      <c r="O401" s="80"/>
      <c r="P401" s="80"/>
      <c r="Q401" s="81"/>
      <c r="R401" s="80"/>
      <c r="S401" s="264" t="s">
        <v>5032</v>
      </c>
      <c r="T401" s="264" t="s">
        <v>1418</v>
      </c>
      <c r="U401" s="264" t="s">
        <v>1601</v>
      </c>
      <c r="V401" s="63">
        <v>43433</v>
      </c>
      <c r="W401" s="101">
        <v>1</v>
      </c>
      <c r="X401" s="101">
        <v>1</v>
      </c>
      <c r="Y401" s="385" t="s">
        <v>5033</v>
      </c>
      <c r="Z401" s="386">
        <v>21191</v>
      </c>
      <c r="AA401" s="387">
        <f ca="1">DATEDIF(Z401,TODAY(),"Y")</f>
        <v>60</v>
      </c>
      <c r="AB401" s="387" t="s">
        <v>220</v>
      </c>
      <c r="AC401" s="386">
        <v>43433</v>
      </c>
      <c r="AD401" s="62"/>
      <c r="AE401" s="101">
        <v>1</v>
      </c>
      <c r="AF401" s="62">
        <v>1</v>
      </c>
      <c r="AG401" s="62">
        <v>1</v>
      </c>
      <c r="AH401" s="62">
        <v>1</v>
      </c>
      <c r="AI401" s="63">
        <f>+'PP142 -CAR'!AC311</f>
        <v>43373</v>
      </c>
      <c r="AJ401" s="62"/>
      <c r="AK401" s="83" t="s">
        <v>5049</v>
      </c>
      <c r="AL401" s="63">
        <f>+AI401</f>
        <v>43373</v>
      </c>
      <c r="AM401" s="331">
        <v>2</v>
      </c>
      <c r="AN401" s="331">
        <v>1</v>
      </c>
      <c r="AO401" s="331">
        <v>1</v>
      </c>
      <c r="AP401" s="331">
        <f>+COUNTIF(AM401:AO401,1)</f>
        <v>2</v>
      </c>
      <c r="AQ401" s="332"/>
      <c r="AR401" s="333"/>
      <c r="AS401" s="332"/>
      <c r="AT401" s="332"/>
      <c r="AU401" s="333"/>
      <c r="AV401" s="373"/>
      <c r="AW401" s="353"/>
    </row>
    <row r="402" spans="1:49" s="136" customFormat="1" ht="11.25">
      <c r="A402" s="80">
        <v>2018</v>
      </c>
      <c r="B402" s="78" t="s">
        <v>204</v>
      </c>
      <c r="C402" s="84">
        <v>43434</v>
      </c>
      <c r="D402" s="85" t="s">
        <v>205</v>
      </c>
      <c r="E402" s="80" t="s">
        <v>206</v>
      </c>
      <c r="F402" s="80" t="s">
        <v>207</v>
      </c>
      <c r="G402" s="80" t="s">
        <v>208</v>
      </c>
      <c r="H402" s="80" t="s">
        <v>209</v>
      </c>
      <c r="I402" s="80" t="s">
        <v>210</v>
      </c>
      <c r="J402" s="78" t="s">
        <v>5306</v>
      </c>
      <c r="K402" s="80" t="s">
        <v>211</v>
      </c>
      <c r="L402" s="80" t="s">
        <v>211</v>
      </c>
      <c r="M402" s="80" t="s">
        <v>211</v>
      </c>
      <c r="N402" s="80" t="s">
        <v>211</v>
      </c>
      <c r="O402" s="80"/>
      <c r="P402" s="80"/>
      <c r="Q402" s="81"/>
      <c r="R402" s="80"/>
      <c r="S402" s="264" t="s">
        <v>5646</v>
      </c>
      <c r="T402" s="264" t="s">
        <v>977</v>
      </c>
      <c r="U402" s="264" t="s">
        <v>5647</v>
      </c>
      <c r="V402" s="63">
        <v>43411</v>
      </c>
      <c r="W402" s="101">
        <v>8</v>
      </c>
      <c r="X402" s="101">
        <v>1</v>
      </c>
      <c r="Y402" s="385" t="s">
        <v>5648</v>
      </c>
      <c r="Z402" s="386">
        <v>13190</v>
      </c>
      <c r="AA402" s="387">
        <f ca="1">DATEDIF(Z402,TODAY(),"Y")</f>
        <v>82</v>
      </c>
      <c r="AB402" s="387" t="s">
        <v>220</v>
      </c>
      <c r="AC402" s="386">
        <v>43411</v>
      </c>
      <c r="AD402" s="62"/>
      <c r="AE402" s="101">
        <v>1</v>
      </c>
      <c r="AF402" s="62">
        <v>2</v>
      </c>
      <c r="AG402" s="62">
        <v>6</v>
      </c>
      <c r="AH402" s="62"/>
      <c r="AI402" s="63"/>
      <c r="AJ402" s="62"/>
      <c r="AK402" s="83"/>
      <c r="AL402" s="63"/>
      <c r="AM402" s="331">
        <v>2</v>
      </c>
      <c r="AN402" s="331">
        <v>2</v>
      </c>
      <c r="AO402" s="331">
        <v>1</v>
      </c>
      <c r="AP402" s="331">
        <f>+COUNTIF(AM402:AO402,1)</f>
        <v>1</v>
      </c>
      <c r="AQ402" s="332"/>
      <c r="AR402" s="333"/>
      <c r="AS402" s="332"/>
      <c r="AT402" s="332"/>
      <c r="AU402" s="333"/>
      <c r="AV402" s="373"/>
      <c r="AW402" s="352" t="s">
        <v>877</v>
      </c>
    </row>
  </sheetData>
  <autoFilter ref="A3:AW402"/>
  <sortState ref="A312:AZ403">
    <sortCondition ref="H312"/>
  </sortState>
  <dataValidations count="2">
    <dataValidation type="whole" showInputMessage="1" showErrorMessage="1" sqref="W4:W500">
      <formula1>1</formula1>
      <formula2>11</formula2>
    </dataValidation>
    <dataValidation type="whole" showInputMessage="1" showErrorMessage="1" sqref="X4:X500">
      <formula1>1</formula1>
      <formula2>5</formula2>
    </dataValidation>
  </dataValidations>
  <pageMargins left="0.7" right="0.7" top="0.75" bottom="0.75" header="0.3" footer="0.3"/>
  <pageSetup paperSize="9" scale="18" fitToHeight="0" orientation="landscape" r:id="rId1"/>
  <rowBreaks count="1" manualBreakCount="1">
    <brk id="173" max="46"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E"/>
  </sheetPr>
  <dimension ref="A1:Y43"/>
  <sheetViews>
    <sheetView showGridLines="0" tabSelected="1" zoomScale="110" zoomScaleNormal="110" workbookViewId="0">
      <pane ySplit="3" topLeftCell="A15" activePane="bottomLeft" state="frozen"/>
      <selection pane="bottomLeft" activeCell="E32" sqref="E32"/>
    </sheetView>
  </sheetViews>
  <sheetFormatPr baseColWidth="10" defaultRowHeight="15"/>
  <cols>
    <col min="1" max="1" width="6.140625" style="4" customWidth="1"/>
    <col min="4" max="4" width="12.28515625" customWidth="1"/>
    <col min="5" max="5" width="13.140625" customWidth="1"/>
    <col min="6" max="6" width="9.85546875" style="4" customWidth="1"/>
    <col min="7" max="7" width="33.5703125" customWidth="1"/>
    <col min="8" max="8" width="9.85546875" customWidth="1"/>
    <col min="9" max="9" width="9.140625" customWidth="1"/>
    <col min="10" max="10" width="10.7109375" customWidth="1"/>
    <col min="11" max="11" width="36.42578125" bestFit="1" customWidth="1"/>
    <col min="12" max="12" width="17.28515625" customWidth="1"/>
    <col min="15" max="15" width="16.140625" bestFit="1" customWidth="1"/>
    <col min="16" max="16" width="9.28515625" hidden="1" customWidth="1"/>
    <col min="17" max="17" width="15.5703125" hidden="1" customWidth="1"/>
    <col min="18" max="18" width="0" hidden="1" customWidth="1"/>
    <col min="19" max="19" width="30.85546875" hidden="1" customWidth="1"/>
    <col min="20" max="20" width="0" hidden="1" customWidth="1"/>
    <col min="21" max="21" width="17.85546875" customWidth="1"/>
    <col min="22" max="22" width="11.42578125" style="4"/>
    <col min="23" max="23" width="12.85546875" customWidth="1"/>
    <col min="25" max="25" width="28.5703125" customWidth="1"/>
    <col min="26" max="26" width="16.28515625" customWidth="1"/>
  </cols>
  <sheetData>
    <row r="1" spans="1:25">
      <c r="A1" s="2">
        <v>1</v>
      </c>
      <c r="B1" s="2">
        <v>2</v>
      </c>
      <c r="C1" s="2">
        <v>3</v>
      </c>
      <c r="D1" s="2">
        <v>4</v>
      </c>
      <c r="E1" s="2">
        <v>5</v>
      </c>
      <c r="F1" s="2">
        <v>6</v>
      </c>
      <c r="G1" s="2">
        <v>7</v>
      </c>
      <c r="H1" s="2">
        <v>8</v>
      </c>
      <c r="I1" s="2">
        <v>9</v>
      </c>
      <c r="J1" s="2">
        <v>10</v>
      </c>
      <c r="K1" s="2">
        <v>11</v>
      </c>
      <c r="L1" s="2">
        <v>12</v>
      </c>
      <c r="M1" s="2">
        <v>13</v>
      </c>
      <c r="N1" s="2">
        <v>14</v>
      </c>
      <c r="O1" s="2">
        <v>15</v>
      </c>
      <c r="P1" s="2">
        <v>16</v>
      </c>
      <c r="Q1" s="2">
        <v>17</v>
      </c>
      <c r="R1" s="2">
        <v>18</v>
      </c>
      <c r="S1" s="2">
        <v>19</v>
      </c>
      <c r="T1" s="2">
        <v>20</v>
      </c>
      <c r="U1" s="2">
        <v>21</v>
      </c>
      <c r="V1" s="2">
        <v>22</v>
      </c>
      <c r="W1" s="2">
        <v>23</v>
      </c>
      <c r="X1" s="2">
        <v>24</v>
      </c>
      <c r="Y1" s="2">
        <v>25</v>
      </c>
    </row>
    <row r="2" spans="1:25" ht="72">
      <c r="A2" s="367" t="s">
        <v>0</v>
      </c>
      <c r="B2" s="367" t="s">
        <v>178</v>
      </c>
      <c r="C2" s="367" t="s">
        <v>179</v>
      </c>
      <c r="D2" s="367" t="s">
        <v>3</v>
      </c>
      <c r="E2" s="367" t="s">
        <v>180</v>
      </c>
      <c r="F2" s="367" t="s">
        <v>136</v>
      </c>
      <c r="G2" s="367" t="s">
        <v>137</v>
      </c>
      <c r="H2" s="367" t="s">
        <v>138</v>
      </c>
      <c r="I2" s="367" t="s">
        <v>139</v>
      </c>
      <c r="J2" s="367" t="s">
        <v>140</v>
      </c>
      <c r="K2" s="367" t="s">
        <v>141</v>
      </c>
      <c r="L2" s="367" t="s">
        <v>142</v>
      </c>
      <c r="M2" s="367" t="s">
        <v>143</v>
      </c>
      <c r="N2" s="367" t="s">
        <v>144</v>
      </c>
      <c r="O2" s="367" t="s">
        <v>145</v>
      </c>
      <c r="P2" s="367" t="s">
        <v>146</v>
      </c>
      <c r="Q2" s="367" t="s">
        <v>182</v>
      </c>
      <c r="R2" s="367" t="s">
        <v>147</v>
      </c>
      <c r="S2" s="367" t="s">
        <v>148</v>
      </c>
      <c r="T2" s="367" t="s">
        <v>149</v>
      </c>
      <c r="U2" s="367" t="s">
        <v>183</v>
      </c>
      <c r="V2" s="367" t="s">
        <v>150</v>
      </c>
      <c r="W2" s="367" t="s">
        <v>151</v>
      </c>
      <c r="X2" s="367" t="s">
        <v>152</v>
      </c>
      <c r="Y2" s="367" t="s">
        <v>5808</v>
      </c>
    </row>
    <row r="3" spans="1:25" s="4" customFormat="1">
      <c r="A3" s="360" t="s">
        <v>181</v>
      </c>
      <c r="B3" s="361" t="s">
        <v>116</v>
      </c>
      <c r="C3" s="361" t="s">
        <v>36</v>
      </c>
      <c r="D3" s="361" t="s">
        <v>37</v>
      </c>
      <c r="E3" s="361" t="s">
        <v>39</v>
      </c>
      <c r="F3" s="8" t="s">
        <v>153</v>
      </c>
      <c r="G3" s="8" t="s">
        <v>154</v>
      </c>
      <c r="H3" s="8" t="s">
        <v>155</v>
      </c>
      <c r="I3" s="8" t="s">
        <v>156</v>
      </c>
      <c r="J3" s="8" t="s">
        <v>157</v>
      </c>
      <c r="K3" s="8" t="s">
        <v>158</v>
      </c>
      <c r="L3" s="8" t="s">
        <v>159</v>
      </c>
      <c r="M3" s="8" t="s">
        <v>160</v>
      </c>
      <c r="N3" s="8" t="s">
        <v>161</v>
      </c>
      <c r="O3" s="8" t="s">
        <v>124</v>
      </c>
      <c r="P3" s="8" t="s">
        <v>85</v>
      </c>
      <c r="Q3" s="8" t="s">
        <v>86</v>
      </c>
      <c r="R3" s="8" t="s">
        <v>162</v>
      </c>
      <c r="S3" s="8" t="s">
        <v>163</v>
      </c>
      <c r="T3" s="8" t="s">
        <v>164</v>
      </c>
      <c r="U3" s="8" t="s">
        <v>165</v>
      </c>
      <c r="V3" s="8" t="s">
        <v>166</v>
      </c>
      <c r="W3" s="8" t="s">
        <v>167</v>
      </c>
      <c r="X3" s="8" t="s">
        <v>168</v>
      </c>
      <c r="Y3" s="8" t="s">
        <v>169</v>
      </c>
    </row>
    <row r="4" spans="1:25">
      <c r="A4" s="277">
        <v>1</v>
      </c>
      <c r="B4" s="362">
        <v>2018</v>
      </c>
      <c r="C4" s="362" t="s">
        <v>5025</v>
      </c>
      <c r="D4" s="363">
        <v>43434</v>
      </c>
      <c r="E4" s="396" t="s">
        <v>5814</v>
      </c>
      <c r="F4" s="288" t="s">
        <v>5771</v>
      </c>
      <c r="G4" s="11" t="s">
        <v>5770</v>
      </c>
      <c r="H4" s="284" t="s">
        <v>211</v>
      </c>
      <c r="I4" s="284" t="s">
        <v>211</v>
      </c>
      <c r="J4" s="284" t="s">
        <v>3832</v>
      </c>
      <c r="K4" s="284" t="s">
        <v>5820</v>
      </c>
      <c r="L4" s="366" t="s">
        <v>5744</v>
      </c>
      <c r="M4" s="388" t="s">
        <v>5745</v>
      </c>
      <c r="N4" s="388" t="s">
        <v>5746</v>
      </c>
      <c r="O4" s="293">
        <v>72435405</v>
      </c>
      <c r="P4" s="288">
        <v>27</v>
      </c>
      <c r="Q4" s="7" t="s">
        <v>220</v>
      </c>
      <c r="R4" s="11">
        <v>984206808</v>
      </c>
      <c r="S4" s="11" t="s">
        <v>5797</v>
      </c>
      <c r="T4" s="11" t="s">
        <v>5769</v>
      </c>
      <c r="U4" s="288">
        <v>60</v>
      </c>
      <c r="V4" s="395">
        <v>55</v>
      </c>
      <c r="W4" s="7">
        <f>+IF(V4/U4&gt;=0.8,1,2)</f>
        <v>1</v>
      </c>
      <c r="X4" s="395">
        <f>+(19+18)/2</f>
        <v>18.5</v>
      </c>
      <c r="Y4" s="7">
        <f>+IF(AND(W4=1,X4&gt;=14),1,2)</f>
        <v>1</v>
      </c>
    </row>
    <row r="5" spans="1:25">
      <c r="A5" s="277">
        <v>2</v>
      </c>
      <c r="B5" s="362">
        <v>2018</v>
      </c>
      <c r="C5" s="362" t="s">
        <v>5025</v>
      </c>
      <c r="D5" s="363">
        <v>43434</v>
      </c>
      <c r="E5" s="396" t="s">
        <v>5814</v>
      </c>
      <c r="F5" s="288" t="s">
        <v>5771</v>
      </c>
      <c r="G5" s="11" t="s">
        <v>5770</v>
      </c>
      <c r="H5" s="284" t="s">
        <v>211</v>
      </c>
      <c r="I5" s="284" t="s">
        <v>211</v>
      </c>
      <c r="J5" s="284" t="s">
        <v>3832</v>
      </c>
      <c r="K5" s="284" t="s">
        <v>5820</v>
      </c>
      <c r="L5" s="366" t="s">
        <v>5747</v>
      </c>
      <c r="M5" s="388" t="s">
        <v>5748</v>
      </c>
      <c r="N5" s="388" t="s">
        <v>4523</v>
      </c>
      <c r="O5" s="293">
        <v>10541072</v>
      </c>
      <c r="P5" s="288">
        <v>51</v>
      </c>
      <c r="Q5" s="7" t="s">
        <v>5303</v>
      </c>
      <c r="R5" s="11">
        <v>948491675</v>
      </c>
      <c r="S5" s="11" t="s">
        <v>5798</v>
      </c>
      <c r="T5" s="11" t="s">
        <v>5769</v>
      </c>
      <c r="U5" s="288">
        <v>60</v>
      </c>
      <c r="V5" s="395">
        <v>60</v>
      </c>
      <c r="W5" s="7">
        <f>+IF(V5/U5&gt;=0.8,1,2)</f>
        <v>1</v>
      </c>
      <c r="X5" s="395">
        <f>+(19+19)/2</f>
        <v>19</v>
      </c>
      <c r="Y5" s="7">
        <f>+IF(AND(W5=1,X5&gt;=14),1,2)</f>
        <v>1</v>
      </c>
    </row>
    <row r="6" spans="1:25">
      <c r="A6" s="277">
        <v>3</v>
      </c>
      <c r="B6" s="362">
        <v>2018</v>
      </c>
      <c r="C6" s="362" t="s">
        <v>5025</v>
      </c>
      <c r="D6" s="363">
        <v>43434</v>
      </c>
      <c r="E6" s="396" t="s">
        <v>5814</v>
      </c>
      <c r="F6" s="288" t="s">
        <v>5771</v>
      </c>
      <c r="G6" s="11" t="s">
        <v>5770</v>
      </c>
      <c r="H6" s="284" t="s">
        <v>211</v>
      </c>
      <c r="I6" s="284" t="s">
        <v>211</v>
      </c>
      <c r="J6" s="284" t="s">
        <v>3832</v>
      </c>
      <c r="K6" s="284" t="s">
        <v>5820</v>
      </c>
      <c r="L6" s="284" t="s">
        <v>5696</v>
      </c>
      <c r="M6" s="11" t="s">
        <v>930</v>
      </c>
      <c r="N6" s="11" t="s">
        <v>1447</v>
      </c>
      <c r="O6" s="391" t="s">
        <v>5697</v>
      </c>
      <c r="P6" s="288">
        <v>50</v>
      </c>
      <c r="Q6" s="7" t="s">
        <v>5303</v>
      </c>
      <c r="R6" s="11">
        <v>999417937</v>
      </c>
      <c r="S6" s="11" t="s">
        <v>5776</v>
      </c>
      <c r="T6" s="11" t="s">
        <v>5769</v>
      </c>
      <c r="U6" s="288">
        <v>60</v>
      </c>
      <c r="V6" s="395">
        <f>25+22</f>
        <v>47</v>
      </c>
      <c r="W6" s="7">
        <f>+IF(V6/U6&gt;=0.8,1,2)</f>
        <v>2</v>
      </c>
      <c r="X6" s="395">
        <f>+(19+19)/2</f>
        <v>19</v>
      </c>
      <c r="Y6" s="7">
        <f>+IF(AND(W6=1,X6&gt;=14),1,2)</f>
        <v>2</v>
      </c>
    </row>
    <row r="7" spans="1:25">
      <c r="A7" s="277">
        <v>4</v>
      </c>
      <c r="B7" s="362">
        <v>2018</v>
      </c>
      <c r="C7" s="362" t="s">
        <v>5025</v>
      </c>
      <c r="D7" s="363">
        <v>43434</v>
      </c>
      <c r="E7" s="396" t="s">
        <v>5814</v>
      </c>
      <c r="F7" s="288" t="s">
        <v>5771</v>
      </c>
      <c r="G7" s="11" t="s">
        <v>5770</v>
      </c>
      <c r="H7" s="284" t="s">
        <v>211</v>
      </c>
      <c r="I7" s="284" t="s">
        <v>211</v>
      </c>
      <c r="J7" s="284" t="s">
        <v>3832</v>
      </c>
      <c r="K7" s="284" t="s">
        <v>5820</v>
      </c>
      <c r="L7" s="284" t="s">
        <v>1473</v>
      </c>
      <c r="M7" s="11" t="s">
        <v>4376</v>
      </c>
      <c r="N7" s="11" t="s">
        <v>1606</v>
      </c>
      <c r="O7" s="390" t="s">
        <v>5706</v>
      </c>
      <c r="P7" s="288">
        <v>52</v>
      </c>
      <c r="Q7" s="7" t="s">
        <v>220</v>
      </c>
      <c r="R7" s="11"/>
      <c r="S7" s="11" t="s">
        <v>1585</v>
      </c>
      <c r="T7" s="11" t="s">
        <v>5769</v>
      </c>
      <c r="U7" s="288">
        <v>60</v>
      </c>
      <c r="V7" s="395">
        <v>60</v>
      </c>
      <c r="W7" s="7">
        <f>+IF(V7/U7&gt;=0.8,1,2)</f>
        <v>1</v>
      </c>
      <c r="X7" s="395">
        <f>+(18+16)/2</f>
        <v>17</v>
      </c>
      <c r="Y7" s="7">
        <f>+IF(AND(W7=1,X7&gt;=14),1,2)</f>
        <v>1</v>
      </c>
    </row>
    <row r="8" spans="1:25">
      <c r="A8" s="277">
        <v>5</v>
      </c>
      <c r="B8" s="362">
        <v>2018</v>
      </c>
      <c r="C8" s="362" t="s">
        <v>5025</v>
      </c>
      <c r="D8" s="363">
        <v>43434</v>
      </c>
      <c r="E8" s="396" t="s">
        <v>5814</v>
      </c>
      <c r="F8" s="288" t="s">
        <v>5771</v>
      </c>
      <c r="G8" s="11" t="s">
        <v>5770</v>
      </c>
      <c r="H8" s="284" t="s">
        <v>211</v>
      </c>
      <c r="I8" s="284" t="s">
        <v>211</v>
      </c>
      <c r="J8" s="284" t="s">
        <v>3832</v>
      </c>
      <c r="K8" s="284" t="s">
        <v>5820</v>
      </c>
      <c r="L8" s="284" t="s">
        <v>5053</v>
      </c>
      <c r="M8" s="11" t="s">
        <v>5713</v>
      </c>
      <c r="N8" s="11" t="s">
        <v>4092</v>
      </c>
      <c r="O8" s="389" t="s">
        <v>5714</v>
      </c>
      <c r="P8" s="288">
        <v>50</v>
      </c>
      <c r="Q8" s="7" t="s">
        <v>5303</v>
      </c>
      <c r="R8" s="11">
        <v>991787180</v>
      </c>
      <c r="S8" s="11" t="s">
        <v>1585</v>
      </c>
      <c r="T8" s="11" t="s">
        <v>5769</v>
      </c>
      <c r="U8" s="288">
        <v>60</v>
      </c>
      <c r="V8" s="395">
        <v>60</v>
      </c>
      <c r="W8" s="7">
        <f>+IF(V8/U8&gt;=0.8,1,2)</f>
        <v>1</v>
      </c>
      <c r="X8" s="395">
        <f>+(18+17)/2</f>
        <v>17.5</v>
      </c>
      <c r="Y8" s="7">
        <f>+IF(AND(W8=1,X7&gt;=14),1,2)</f>
        <v>1</v>
      </c>
    </row>
    <row r="9" spans="1:25">
      <c r="A9" s="277">
        <v>6</v>
      </c>
      <c r="B9" s="362">
        <v>2018</v>
      </c>
      <c r="C9" s="362" t="s">
        <v>5025</v>
      </c>
      <c r="D9" s="363">
        <v>43434</v>
      </c>
      <c r="E9" s="396" t="s">
        <v>5814</v>
      </c>
      <c r="F9" s="288" t="s">
        <v>5771</v>
      </c>
      <c r="G9" s="11" t="s">
        <v>5770</v>
      </c>
      <c r="H9" s="284" t="s">
        <v>211</v>
      </c>
      <c r="I9" s="284" t="s">
        <v>211</v>
      </c>
      <c r="J9" s="284" t="s">
        <v>3832</v>
      </c>
      <c r="K9" s="284" t="s">
        <v>5820</v>
      </c>
      <c r="L9" s="366" t="s">
        <v>5757</v>
      </c>
      <c r="M9" s="388" t="s">
        <v>5758</v>
      </c>
      <c r="N9" s="388" t="s">
        <v>5759</v>
      </c>
      <c r="O9" s="293">
        <v>21260411</v>
      </c>
      <c r="P9" s="288">
        <v>49</v>
      </c>
      <c r="Q9" s="7" t="s">
        <v>5303</v>
      </c>
      <c r="R9" s="11">
        <v>955763323</v>
      </c>
      <c r="S9" s="11" t="s">
        <v>5803</v>
      </c>
      <c r="T9" s="11" t="s">
        <v>5769</v>
      </c>
      <c r="U9" s="288">
        <v>60</v>
      </c>
      <c r="V9" s="395">
        <v>55</v>
      </c>
      <c r="W9" s="7">
        <f>+IF(V9/U9&gt;=0.8,1,2)</f>
        <v>1</v>
      </c>
      <c r="X9" s="395">
        <f>+(17+15)/2</f>
        <v>16</v>
      </c>
      <c r="Y9" s="7">
        <f>+IF(AND(W9=1,X9&gt;=14),1,2)</f>
        <v>1</v>
      </c>
    </row>
    <row r="10" spans="1:25">
      <c r="A10" s="277">
        <v>7</v>
      </c>
      <c r="B10" s="362">
        <v>2018</v>
      </c>
      <c r="C10" s="362" t="s">
        <v>5025</v>
      </c>
      <c r="D10" s="363">
        <v>43434</v>
      </c>
      <c r="E10" s="396" t="s">
        <v>5814</v>
      </c>
      <c r="F10" s="288" t="s">
        <v>5771</v>
      </c>
      <c r="G10" s="11" t="s">
        <v>5770</v>
      </c>
      <c r="H10" s="284" t="s">
        <v>211</v>
      </c>
      <c r="I10" s="284" t="s">
        <v>211</v>
      </c>
      <c r="J10" s="284" t="s">
        <v>3832</v>
      </c>
      <c r="K10" s="284" t="s">
        <v>5820</v>
      </c>
      <c r="L10" s="366" t="s">
        <v>5739</v>
      </c>
      <c r="M10" s="388" t="s">
        <v>1619</v>
      </c>
      <c r="N10" s="388" t="s">
        <v>5740</v>
      </c>
      <c r="O10" s="293">
        <v>16730036</v>
      </c>
      <c r="P10" s="288">
        <v>43</v>
      </c>
      <c r="Q10" s="7" t="s">
        <v>5303</v>
      </c>
      <c r="R10" s="11">
        <v>967733613</v>
      </c>
      <c r="S10" s="11" t="s">
        <v>5795</v>
      </c>
      <c r="T10" s="11" t="s">
        <v>5769</v>
      </c>
      <c r="U10" s="288">
        <v>60</v>
      </c>
      <c r="V10" s="395">
        <v>56</v>
      </c>
      <c r="W10" s="7">
        <f>+IF(V10/U10&gt;=0.8,1,2)</f>
        <v>1</v>
      </c>
      <c r="X10" s="395">
        <f>+(19+18)/2</f>
        <v>18.5</v>
      </c>
      <c r="Y10" s="7">
        <f>+IF(AND(W10=1,X10&gt;=14),1,2)</f>
        <v>1</v>
      </c>
    </row>
    <row r="11" spans="1:25">
      <c r="A11" s="277">
        <v>8</v>
      </c>
      <c r="B11" s="362">
        <v>2018</v>
      </c>
      <c r="C11" s="362" t="s">
        <v>5025</v>
      </c>
      <c r="D11" s="363">
        <v>43434</v>
      </c>
      <c r="E11" s="396" t="s">
        <v>5814</v>
      </c>
      <c r="F11" s="288" t="s">
        <v>5771</v>
      </c>
      <c r="G11" s="11" t="s">
        <v>5770</v>
      </c>
      <c r="H11" s="284" t="s">
        <v>211</v>
      </c>
      <c r="I11" s="284" t="s">
        <v>211</v>
      </c>
      <c r="J11" s="284" t="s">
        <v>3832</v>
      </c>
      <c r="K11" s="284" t="s">
        <v>5820</v>
      </c>
      <c r="L11" s="366" t="s">
        <v>5760</v>
      </c>
      <c r="M11" s="388" t="s">
        <v>1029</v>
      </c>
      <c r="N11" s="388" t="s">
        <v>1712</v>
      </c>
      <c r="O11" s="293">
        <v>20653681</v>
      </c>
      <c r="P11" s="288">
        <v>44</v>
      </c>
      <c r="Q11" s="7" t="s">
        <v>5303</v>
      </c>
      <c r="R11" s="11">
        <v>991561798</v>
      </c>
      <c r="S11" s="11" t="s">
        <v>5804</v>
      </c>
      <c r="T11" s="11" t="s">
        <v>5769</v>
      </c>
      <c r="U11" s="288">
        <v>60</v>
      </c>
      <c r="V11" s="395">
        <v>60</v>
      </c>
      <c r="W11" s="7">
        <f>+IF(V11/U11&gt;=0.8,1,2)</f>
        <v>1</v>
      </c>
      <c r="X11" s="395">
        <f>+(17+15)/2</f>
        <v>16</v>
      </c>
      <c r="Y11" s="7">
        <f>+IF(AND(W11=1,X11&gt;=14),1,2)</f>
        <v>1</v>
      </c>
    </row>
    <row r="12" spans="1:25">
      <c r="A12" s="277">
        <v>9</v>
      </c>
      <c r="B12" s="362">
        <v>2018</v>
      </c>
      <c r="C12" s="362" t="s">
        <v>5025</v>
      </c>
      <c r="D12" s="363">
        <v>43434</v>
      </c>
      <c r="E12" s="396" t="s">
        <v>5814</v>
      </c>
      <c r="F12" s="288" t="s">
        <v>5771</v>
      </c>
      <c r="G12" s="11" t="s">
        <v>5770</v>
      </c>
      <c r="H12" s="284" t="s">
        <v>211</v>
      </c>
      <c r="I12" s="284" t="s">
        <v>211</v>
      </c>
      <c r="J12" s="284" t="s">
        <v>3832</v>
      </c>
      <c r="K12" s="284" t="s">
        <v>5820</v>
      </c>
      <c r="L12" s="284" t="s">
        <v>5701</v>
      </c>
      <c r="M12" s="11" t="s">
        <v>5702</v>
      </c>
      <c r="N12" s="11" t="s">
        <v>869</v>
      </c>
      <c r="O12" s="390" t="s">
        <v>5703</v>
      </c>
      <c r="P12" s="288">
        <v>32</v>
      </c>
      <c r="Q12" s="7" t="s">
        <v>5303</v>
      </c>
      <c r="R12" s="11"/>
      <c r="S12" s="11" t="s">
        <v>5779</v>
      </c>
      <c r="T12" s="11" t="s">
        <v>5769</v>
      </c>
      <c r="U12" s="288">
        <v>60</v>
      </c>
      <c r="V12" s="395">
        <v>55</v>
      </c>
      <c r="W12" s="7">
        <f>+IF(V12/U12&gt;=0.8,1,2)</f>
        <v>1</v>
      </c>
      <c r="X12" s="395">
        <f>+(19+19)/2</f>
        <v>19</v>
      </c>
      <c r="Y12" s="7">
        <f>+IF(AND(W12=1,X12&gt;=14),1,2)</f>
        <v>1</v>
      </c>
    </row>
    <row r="13" spans="1:25">
      <c r="A13" s="277">
        <v>10</v>
      </c>
      <c r="B13" s="362">
        <v>2018</v>
      </c>
      <c r="C13" s="362" t="s">
        <v>5025</v>
      </c>
      <c r="D13" s="363">
        <v>43434</v>
      </c>
      <c r="E13" s="396" t="s">
        <v>5814</v>
      </c>
      <c r="F13" s="288" t="s">
        <v>5771</v>
      </c>
      <c r="G13" s="11" t="s">
        <v>5770</v>
      </c>
      <c r="H13" s="284" t="s">
        <v>211</v>
      </c>
      <c r="I13" s="284" t="s">
        <v>211</v>
      </c>
      <c r="J13" s="284" t="s">
        <v>3832</v>
      </c>
      <c r="K13" s="284" t="s">
        <v>5820</v>
      </c>
      <c r="L13" s="364" t="s">
        <v>5683</v>
      </c>
      <c r="M13" s="11" t="s">
        <v>5684</v>
      </c>
      <c r="N13" s="11" t="s">
        <v>5685</v>
      </c>
      <c r="O13" s="391" t="s">
        <v>5766</v>
      </c>
      <c r="P13" s="288">
        <v>48</v>
      </c>
      <c r="Q13" s="392" t="s">
        <v>5303</v>
      </c>
      <c r="R13" s="11">
        <v>997497197</v>
      </c>
      <c r="S13" s="11" t="s">
        <v>5772</v>
      </c>
      <c r="T13" s="11" t="s">
        <v>5769</v>
      </c>
      <c r="U13" s="288">
        <v>60</v>
      </c>
      <c r="V13" s="395">
        <v>60</v>
      </c>
      <c r="W13" s="7">
        <f>+IF(V13/U13&gt;=0.8,1,2)</f>
        <v>1</v>
      </c>
      <c r="X13" s="395">
        <f>+(17+19)/2</f>
        <v>18</v>
      </c>
      <c r="Y13" s="7">
        <f>+IF(AND(W13=1,X13&gt;=14),1,2)</f>
        <v>1</v>
      </c>
    </row>
    <row r="14" spans="1:25">
      <c r="A14" s="277">
        <v>11</v>
      </c>
      <c r="B14" s="362">
        <v>2018</v>
      </c>
      <c r="C14" s="362" t="s">
        <v>5025</v>
      </c>
      <c r="D14" s="363">
        <v>43434</v>
      </c>
      <c r="E14" s="396" t="s">
        <v>5814</v>
      </c>
      <c r="F14" s="288" t="s">
        <v>5771</v>
      </c>
      <c r="G14" s="11" t="s">
        <v>5770</v>
      </c>
      <c r="H14" s="284" t="s">
        <v>211</v>
      </c>
      <c r="I14" s="284" t="s">
        <v>211</v>
      </c>
      <c r="J14" s="284" t="s">
        <v>3832</v>
      </c>
      <c r="K14" s="284" t="s">
        <v>5820</v>
      </c>
      <c r="L14" s="366" t="s">
        <v>5741</v>
      </c>
      <c r="M14" s="388" t="s">
        <v>5742</v>
      </c>
      <c r="N14" s="388" t="s">
        <v>5743</v>
      </c>
      <c r="O14" s="293">
        <v>7401561</v>
      </c>
      <c r="P14" s="288">
        <v>59</v>
      </c>
      <c r="Q14" s="7" t="s">
        <v>5303</v>
      </c>
      <c r="R14" s="11">
        <v>995021043</v>
      </c>
      <c r="S14" s="11" t="s">
        <v>5796</v>
      </c>
      <c r="T14" s="11" t="s">
        <v>5769</v>
      </c>
      <c r="U14" s="288">
        <v>60</v>
      </c>
      <c r="V14" s="395">
        <v>60</v>
      </c>
      <c r="W14" s="7">
        <f>+IF(V14/U14&gt;=0.8,1,2)</f>
        <v>1</v>
      </c>
      <c r="X14" s="395">
        <f>+(19+18)/2</f>
        <v>18.5</v>
      </c>
      <c r="Y14" s="7">
        <f>+IF(AND(W14=1,X14&gt;=14),1,2)</f>
        <v>1</v>
      </c>
    </row>
    <row r="15" spans="1:25">
      <c r="A15" s="277">
        <v>12</v>
      </c>
      <c r="B15" s="362">
        <v>2018</v>
      </c>
      <c r="C15" s="362" t="s">
        <v>5025</v>
      </c>
      <c r="D15" s="363">
        <v>43434</v>
      </c>
      <c r="E15" s="396" t="s">
        <v>5814</v>
      </c>
      <c r="F15" s="288" t="s">
        <v>5771</v>
      </c>
      <c r="G15" s="11" t="s">
        <v>5770</v>
      </c>
      <c r="H15" s="284" t="s">
        <v>211</v>
      </c>
      <c r="I15" s="284" t="s">
        <v>211</v>
      </c>
      <c r="J15" s="284" t="s">
        <v>3832</v>
      </c>
      <c r="K15" s="284" t="s">
        <v>5820</v>
      </c>
      <c r="L15" s="366" t="s">
        <v>5719</v>
      </c>
      <c r="M15" s="388" t="s">
        <v>995</v>
      </c>
      <c r="N15" s="388" t="s">
        <v>1596</v>
      </c>
      <c r="O15" s="365">
        <v>70350872</v>
      </c>
      <c r="P15" s="288">
        <v>28</v>
      </c>
      <c r="Q15" s="7" t="s">
        <v>5303</v>
      </c>
      <c r="R15" s="11">
        <v>958079161</v>
      </c>
      <c r="S15" s="11" t="s">
        <v>5786</v>
      </c>
      <c r="T15" s="11" t="s">
        <v>5769</v>
      </c>
      <c r="U15" s="288">
        <v>60</v>
      </c>
      <c r="V15" s="395">
        <v>56</v>
      </c>
      <c r="W15" s="7">
        <f>+IF(V15/U15&gt;=0.8,1,2)</f>
        <v>1</v>
      </c>
      <c r="X15" s="395">
        <f>+(17+13)/2</f>
        <v>15</v>
      </c>
      <c r="Y15" s="7">
        <f>+IF(AND(W15=1,X15&gt;=14),1,2)</f>
        <v>1</v>
      </c>
    </row>
    <row r="16" spans="1:25">
      <c r="A16" s="277">
        <v>13</v>
      </c>
      <c r="B16" s="362">
        <v>2018</v>
      </c>
      <c r="C16" s="362" t="s">
        <v>5025</v>
      </c>
      <c r="D16" s="363">
        <v>43434</v>
      </c>
      <c r="E16" s="396" t="s">
        <v>5814</v>
      </c>
      <c r="F16" s="288" t="s">
        <v>5771</v>
      </c>
      <c r="G16" s="11" t="s">
        <v>5770</v>
      </c>
      <c r="H16" s="284" t="s">
        <v>211</v>
      </c>
      <c r="I16" s="284" t="s">
        <v>211</v>
      </c>
      <c r="J16" s="284" t="s">
        <v>3832</v>
      </c>
      <c r="K16" s="284" t="s">
        <v>5820</v>
      </c>
      <c r="L16" s="366" t="s">
        <v>5764</v>
      </c>
      <c r="M16" s="388" t="s">
        <v>5765</v>
      </c>
      <c r="N16" s="388" t="s">
        <v>1021</v>
      </c>
      <c r="O16" s="293">
        <v>46478656</v>
      </c>
      <c r="P16" s="288">
        <v>28</v>
      </c>
      <c r="Q16" s="7" t="s">
        <v>220</v>
      </c>
      <c r="R16" s="11">
        <v>941767431</v>
      </c>
      <c r="S16" s="11" t="s">
        <v>5807</v>
      </c>
      <c r="T16" s="11" t="s">
        <v>5769</v>
      </c>
      <c r="U16" s="288">
        <v>60</v>
      </c>
      <c r="V16" s="395">
        <f>25+26</f>
        <v>51</v>
      </c>
      <c r="W16" s="7">
        <f>+IF(V16/U16&gt;=0.8,1,2)</f>
        <v>1</v>
      </c>
      <c r="X16" s="395">
        <f>+(18+19)/2</f>
        <v>18.5</v>
      </c>
      <c r="Y16" s="7">
        <f>+IF(AND(W16=1,X16&gt;=14),1,2)</f>
        <v>1</v>
      </c>
    </row>
    <row r="17" spans="1:25">
      <c r="A17" s="277">
        <v>14</v>
      </c>
      <c r="B17" s="362">
        <v>2018</v>
      </c>
      <c r="C17" s="362" t="s">
        <v>5025</v>
      </c>
      <c r="D17" s="363">
        <v>43434</v>
      </c>
      <c r="E17" s="396" t="s">
        <v>5814</v>
      </c>
      <c r="F17" s="288" t="s">
        <v>5771</v>
      </c>
      <c r="G17" s="11" t="s">
        <v>5770</v>
      </c>
      <c r="H17" s="284" t="s">
        <v>211</v>
      </c>
      <c r="I17" s="284" t="s">
        <v>211</v>
      </c>
      <c r="J17" s="284" t="s">
        <v>3832</v>
      </c>
      <c r="K17" s="284" t="s">
        <v>5820</v>
      </c>
      <c r="L17" s="284" t="s">
        <v>1290</v>
      </c>
      <c r="M17" s="11" t="s">
        <v>5704</v>
      </c>
      <c r="N17" s="11" t="s">
        <v>4893</v>
      </c>
      <c r="O17" s="389" t="s">
        <v>5705</v>
      </c>
      <c r="P17" s="7">
        <v>56</v>
      </c>
      <c r="Q17" s="7" t="s">
        <v>5303</v>
      </c>
      <c r="R17" s="11">
        <v>957965956</v>
      </c>
      <c r="S17" s="11" t="s">
        <v>5780</v>
      </c>
      <c r="T17" s="11" t="s">
        <v>5769</v>
      </c>
      <c r="U17" s="288">
        <v>60</v>
      </c>
      <c r="V17" s="395">
        <v>60</v>
      </c>
      <c r="W17" s="7">
        <f>+IF(V17/U17&gt;=0.8,1,2)</f>
        <v>1</v>
      </c>
      <c r="X17" s="395">
        <f>+(18+16)/2</f>
        <v>17</v>
      </c>
      <c r="Y17" s="7">
        <f>+IF(AND(W17=1,X17&gt;=14),1,2)</f>
        <v>1</v>
      </c>
    </row>
    <row r="18" spans="1:25">
      <c r="A18" s="277">
        <v>15</v>
      </c>
      <c r="B18" s="362">
        <v>2018</v>
      </c>
      <c r="C18" s="362" t="s">
        <v>5025</v>
      </c>
      <c r="D18" s="363">
        <v>43434</v>
      </c>
      <c r="E18" s="396" t="s">
        <v>5814</v>
      </c>
      <c r="F18" s="288" t="s">
        <v>5771</v>
      </c>
      <c r="G18" s="11" t="s">
        <v>5770</v>
      </c>
      <c r="H18" s="284" t="s">
        <v>211</v>
      </c>
      <c r="I18" s="284" t="s">
        <v>211</v>
      </c>
      <c r="J18" s="284" t="s">
        <v>3832</v>
      </c>
      <c r="K18" s="284" t="s">
        <v>5820</v>
      </c>
      <c r="L18" s="366" t="s">
        <v>5761</v>
      </c>
      <c r="M18" s="388" t="s">
        <v>5762</v>
      </c>
      <c r="N18" s="388" t="s">
        <v>5763</v>
      </c>
      <c r="O18" s="293">
        <v>44511373</v>
      </c>
      <c r="P18" s="288">
        <v>31</v>
      </c>
      <c r="Q18" s="7" t="s">
        <v>5303</v>
      </c>
      <c r="R18" s="11">
        <v>920192897</v>
      </c>
      <c r="S18" s="11" t="s">
        <v>5806</v>
      </c>
      <c r="T18" s="11" t="s">
        <v>5769</v>
      </c>
      <c r="U18" s="288">
        <v>60</v>
      </c>
      <c r="V18" s="395">
        <v>50</v>
      </c>
      <c r="W18" s="7">
        <f>+IF(V18/U18&gt;=0.8,1,2)</f>
        <v>1</v>
      </c>
      <c r="X18" s="395">
        <f>+(13+19)/2</f>
        <v>16</v>
      </c>
      <c r="Y18" s="7">
        <f>+IF(AND(W18=1,X18&gt;=14),1,2)</f>
        <v>1</v>
      </c>
    </row>
    <row r="19" spans="1:25">
      <c r="A19" s="277">
        <v>16</v>
      </c>
      <c r="B19" s="362">
        <v>2018</v>
      </c>
      <c r="C19" s="362" t="s">
        <v>5025</v>
      </c>
      <c r="D19" s="363">
        <v>43434</v>
      </c>
      <c r="E19" s="396" t="s">
        <v>5814</v>
      </c>
      <c r="F19" s="288" t="s">
        <v>5771</v>
      </c>
      <c r="G19" s="11" t="s">
        <v>5770</v>
      </c>
      <c r="H19" s="284" t="s">
        <v>211</v>
      </c>
      <c r="I19" s="284" t="s">
        <v>211</v>
      </c>
      <c r="J19" s="284" t="s">
        <v>3832</v>
      </c>
      <c r="K19" s="284" t="s">
        <v>5820</v>
      </c>
      <c r="L19" s="366" t="s">
        <v>5726</v>
      </c>
      <c r="M19" s="388" t="s">
        <v>5727</v>
      </c>
      <c r="N19" s="388" t="s">
        <v>1717</v>
      </c>
      <c r="O19" s="293" t="s">
        <v>5728</v>
      </c>
      <c r="P19" s="288">
        <v>33</v>
      </c>
      <c r="Q19" s="7" t="s">
        <v>5303</v>
      </c>
      <c r="R19" s="11">
        <v>945025919</v>
      </c>
      <c r="S19" s="11" t="s">
        <v>5790</v>
      </c>
      <c r="T19" s="11" t="s">
        <v>5769</v>
      </c>
      <c r="U19" s="288">
        <v>60</v>
      </c>
      <c r="V19" s="395">
        <v>60</v>
      </c>
      <c r="W19" s="7">
        <f>+IF(V19/U19&gt;=0.8,1,2)</f>
        <v>1</v>
      </c>
      <c r="X19" s="395">
        <f>+(19+17)/2</f>
        <v>18</v>
      </c>
      <c r="Y19" s="7">
        <f>+IF(AND(W19=1,X19&gt;=14),1,2)</f>
        <v>1</v>
      </c>
    </row>
    <row r="20" spans="1:25">
      <c r="A20" s="277">
        <v>17</v>
      </c>
      <c r="B20" s="362">
        <v>2018</v>
      </c>
      <c r="C20" s="362" t="s">
        <v>5025</v>
      </c>
      <c r="D20" s="363">
        <v>43434</v>
      </c>
      <c r="E20" s="396" t="s">
        <v>5814</v>
      </c>
      <c r="F20" s="288" t="s">
        <v>5771</v>
      </c>
      <c r="G20" s="11" t="s">
        <v>5770</v>
      </c>
      <c r="H20" s="284" t="s">
        <v>211</v>
      </c>
      <c r="I20" s="284" t="s">
        <v>211</v>
      </c>
      <c r="J20" s="284" t="s">
        <v>3832</v>
      </c>
      <c r="K20" s="284" t="s">
        <v>5820</v>
      </c>
      <c r="L20" s="366" t="s">
        <v>5753</v>
      </c>
      <c r="M20" s="388" t="s">
        <v>1368</v>
      </c>
      <c r="N20" s="388" t="s">
        <v>5754</v>
      </c>
      <c r="O20" s="293">
        <v>17850888</v>
      </c>
      <c r="P20" s="288">
        <v>51</v>
      </c>
      <c r="Q20" s="7" t="s">
        <v>5303</v>
      </c>
      <c r="R20" s="11">
        <v>982604276</v>
      </c>
      <c r="S20" s="11" t="s">
        <v>5801</v>
      </c>
      <c r="T20" s="11" t="s">
        <v>5769</v>
      </c>
      <c r="U20" s="288">
        <v>60</v>
      </c>
      <c r="V20" s="395">
        <v>60</v>
      </c>
      <c r="W20" s="7">
        <f>+IF(V20/U20&gt;=0.8,1,2)</f>
        <v>1</v>
      </c>
      <c r="X20" s="395">
        <f>+(17+16)/2</f>
        <v>16.5</v>
      </c>
      <c r="Y20" s="7">
        <f>+IF(AND(W20=1,X20&gt;=14),1,2)</f>
        <v>1</v>
      </c>
    </row>
    <row r="21" spans="1:25">
      <c r="A21" s="277">
        <v>18</v>
      </c>
      <c r="B21" s="362">
        <v>2018</v>
      </c>
      <c r="C21" s="362" t="s">
        <v>5025</v>
      </c>
      <c r="D21" s="363">
        <v>43434</v>
      </c>
      <c r="E21" s="396" t="s">
        <v>5814</v>
      </c>
      <c r="F21" s="288" t="s">
        <v>5771</v>
      </c>
      <c r="G21" s="11" t="s">
        <v>5770</v>
      </c>
      <c r="H21" s="284" t="s">
        <v>211</v>
      </c>
      <c r="I21" s="284" t="s">
        <v>211</v>
      </c>
      <c r="J21" s="284" t="s">
        <v>3832</v>
      </c>
      <c r="K21" s="284" t="s">
        <v>5820</v>
      </c>
      <c r="L21" s="366" t="s">
        <v>5736</v>
      </c>
      <c r="M21" s="388" t="s">
        <v>1497</v>
      </c>
      <c r="N21" s="388" t="s">
        <v>5737</v>
      </c>
      <c r="O21" s="365" t="s">
        <v>5738</v>
      </c>
      <c r="P21" s="288">
        <v>58</v>
      </c>
      <c r="Q21" s="7" t="s">
        <v>5303</v>
      </c>
      <c r="R21" s="11">
        <v>994849021</v>
      </c>
      <c r="S21" s="11" t="s">
        <v>5794</v>
      </c>
      <c r="T21" s="11" t="s">
        <v>5769</v>
      </c>
      <c r="U21" s="288">
        <v>60</v>
      </c>
      <c r="V21" s="395">
        <v>46</v>
      </c>
      <c r="W21" s="7">
        <f>+IF(V21/U21&gt;=0.8,1,2)</f>
        <v>2</v>
      </c>
      <c r="X21" s="395">
        <f>+(18+17)/2</f>
        <v>17.5</v>
      </c>
      <c r="Y21" s="7">
        <f>+IF(AND(W21=1,X21&gt;=14),1,2)</f>
        <v>2</v>
      </c>
    </row>
    <row r="22" spans="1:25">
      <c r="A22" s="277">
        <v>19</v>
      </c>
      <c r="B22" s="362">
        <v>2018</v>
      </c>
      <c r="C22" s="362" t="s">
        <v>5025</v>
      </c>
      <c r="D22" s="363">
        <v>43434</v>
      </c>
      <c r="E22" s="396" t="s">
        <v>5814</v>
      </c>
      <c r="F22" s="288" t="s">
        <v>5771</v>
      </c>
      <c r="G22" s="11" t="s">
        <v>5770</v>
      </c>
      <c r="H22" s="284" t="s">
        <v>211</v>
      </c>
      <c r="I22" s="284" t="s">
        <v>211</v>
      </c>
      <c r="J22" s="284" t="s">
        <v>3832</v>
      </c>
      <c r="K22" s="284" t="s">
        <v>5820</v>
      </c>
      <c r="L22" s="366" t="s">
        <v>5722</v>
      </c>
      <c r="M22" s="388" t="s">
        <v>5723</v>
      </c>
      <c r="N22" s="388" t="s">
        <v>5724</v>
      </c>
      <c r="O22" s="293" t="s">
        <v>5725</v>
      </c>
      <c r="P22" s="288">
        <v>26</v>
      </c>
      <c r="Q22" s="7" t="s">
        <v>5303</v>
      </c>
      <c r="R22" s="11">
        <v>910057704</v>
      </c>
      <c r="S22" s="11" t="s">
        <v>5789</v>
      </c>
      <c r="T22" s="11" t="s">
        <v>5769</v>
      </c>
      <c r="U22" s="288">
        <v>60</v>
      </c>
      <c r="V22" s="395">
        <v>60</v>
      </c>
      <c r="W22" s="7">
        <f>+IF(V22/U22&gt;=0.8,1,2)</f>
        <v>1</v>
      </c>
      <c r="X22" s="395">
        <f>+(19+17)/2</f>
        <v>18</v>
      </c>
      <c r="Y22" s="7">
        <f>+IF(AND(W22=1,X23&gt;=14),1,2)</f>
        <v>1</v>
      </c>
    </row>
    <row r="23" spans="1:25">
      <c r="A23" s="277">
        <v>20</v>
      </c>
      <c r="B23" s="362">
        <v>2018</v>
      </c>
      <c r="C23" s="362" t="s">
        <v>5025</v>
      </c>
      <c r="D23" s="363">
        <v>43434</v>
      </c>
      <c r="E23" s="396" t="s">
        <v>5814</v>
      </c>
      <c r="F23" s="288" t="s">
        <v>5771</v>
      </c>
      <c r="G23" s="11" t="s">
        <v>5770</v>
      </c>
      <c r="H23" s="284" t="s">
        <v>211</v>
      </c>
      <c r="I23" s="284" t="s">
        <v>211</v>
      </c>
      <c r="J23" s="284" t="s">
        <v>3832</v>
      </c>
      <c r="K23" s="284" t="s">
        <v>5820</v>
      </c>
      <c r="L23" s="366" t="s">
        <v>5751</v>
      </c>
      <c r="M23" s="388" t="s">
        <v>5745</v>
      </c>
      <c r="N23" s="388" t="s">
        <v>5752</v>
      </c>
      <c r="O23" s="293">
        <v>45543031</v>
      </c>
      <c r="P23" s="288">
        <v>29</v>
      </c>
      <c r="Q23" s="7" t="s">
        <v>5303</v>
      </c>
      <c r="R23" s="11">
        <v>926198466</v>
      </c>
      <c r="S23" s="11" t="s">
        <v>5800</v>
      </c>
      <c r="T23" s="11" t="s">
        <v>5769</v>
      </c>
      <c r="U23" s="288">
        <v>60</v>
      </c>
      <c r="V23" s="395">
        <v>60</v>
      </c>
      <c r="W23" s="7">
        <f>+IF(V23/U23&gt;=0.8,1,2)</f>
        <v>1</v>
      </c>
      <c r="X23" s="395">
        <f>+(16.8+17.2)/2</f>
        <v>17</v>
      </c>
      <c r="Y23" s="7">
        <f>+IF(AND(W23=1,X23&gt;=14),1,2)</f>
        <v>1</v>
      </c>
    </row>
    <row r="24" spans="1:25">
      <c r="A24" s="277">
        <v>21</v>
      </c>
      <c r="B24" s="362">
        <v>2018</v>
      </c>
      <c r="C24" s="362" t="s">
        <v>5025</v>
      </c>
      <c r="D24" s="363">
        <v>43434</v>
      </c>
      <c r="E24" s="396" t="s">
        <v>5814</v>
      </c>
      <c r="F24" s="288" t="s">
        <v>5771</v>
      </c>
      <c r="G24" s="11" t="s">
        <v>5770</v>
      </c>
      <c r="H24" s="284" t="s">
        <v>211</v>
      </c>
      <c r="I24" s="284" t="s">
        <v>211</v>
      </c>
      <c r="J24" s="284" t="s">
        <v>3832</v>
      </c>
      <c r="K24" s="284" t="s">
        <v>5820</v>
      </c>
      <c r="L24" s="284" t="s">
        <v>1092</v>
      </c>
      <c r="M24" s="11" t="s">
        <v>5694</v>
      </c>
      <c r="N24" s="11" t="s">
        <v>5695</v>
      </c>
      <c r="O24" s="390">
        <v>10379513</v>
      </c>
      <c r="P24" s="288">
        <v>42</v>
      </c>
      <c r="Q24" s="7" t="s">
        <v>5303</v>
      </c>
      <c r="R24" s="11">
        <v>953512315</v>
      </c>
      <c r="S24" s="11" t="s">
        <v>5775</v>
      </c>
      <c r="T24" s="11" t="s">
        <v>5769</v>
      </c>
      <c r="U24" s="288">
        <v>60</v>
      </c>
      <c r="V24" s="395">
        <v>60</v>
      </c>
      <c r="W24" s="7">
        <f>+IF(V24/U24&gt;=0.8,1,2)</f>
        <v>1</v>
      </c>
      <c r="X24" s="395">
        <f>+(19+17)/2</f>
        <v>18</v>
      </c>
      <c r="Y24" s="7">
        <f>+IF(AND(W24=1,X24&gt;=14),1,2)</f>
        <v>1</v>
      </c>
    </row>
    <row r="25" spans="1:25">
      <c r="A25" s="277">
        <v>22</v>
      </c>
      <c r="B25" s="362">
        <v>2018</v>
      </c>
      <c r="C25" s="362" t="s">
        <v>5025</v>
      </c>
      <c r="D25" s="363">
        <v>43434</v>
      </c>
      <c r="E25" s="396" t="s">
        <v>5814</v>
      </c>
      <c r="F25" s="288" t="s">
        <v>5771</v>
      </c>
      <c r="G25" s="11" t="s">
        <v>5770</v>
      </c>
      <c r="H25" s="284" t="s">
        <v>211</v>
      </c>
      <c r="I25" s="284" t="s">
        <v>211</v>
      </c>
      <c r="J25" s="284" t="s">
        <v>3832</v>
      </c>
      <c r="K25" s="284" t="s">
        <v>5820</v>
      </c>
      <c r="L25" s="366" t="s">
        <v>5755</v>
      </c>
      <c r="M25" s="388" t="s">
        <v>1698</v>
      </c>
      <c r="N25" s="388" t="s">
        <v>5756</v>
      </c>
      <c r="O25" s="293">
        <v>41865266</v>
      </c>
      <c r="P25" s="288">
        <v>35</v>
      </c>
      <c r="Q25" s="7" t="s">
        <v>5303</v>
      </c>
      <c r="R25" s="11">
        <v>997591827</v>
      </c>
      <c r="S25" s="11" t="s">
        <v>5802</v>
      </c>
      <c r="T25" s="11" t="s">
        <v>5769</v>
      </c>
      <c r="U25" s="288">
        <v>60</v>
      </c>
      <c r="V25" s="395">
        <v>55</v>
      </c>
      <c r="W25" s="7">
        <f>+IF(V25/U25&gt;=0.8,1,2)</f>
        <v>1</v>
      </c>
      <c r="X25" s="395">
        <f>+(17+15)/2</f>
        <v>16</v>
      </c>
      <c r="Y25" s="7">
        <f>+IF(AND(W25=1,X25&gt;=14),1,2)</f>
        <v>1</v>
      </c>
    </row>
    <row r="26" spans="1:25">
      <c r="A26" s="277">
        <v>23</v>
      </c>
      <c r="B26" s="362">
        <v>2018</v>
      </c>
      <c r="C26" s="362" t="s">
        <v>5025</v>
      </c>
      <c r="D26" s="363">
        <v>43434</v>
      </c>
      <c r="E26" s="396" t="s">
        <v>5814</v>
      </c>
      <c r="F26" s="288" t="s">
        <v>5771</v>
      </c>
      <c r="G26" s="11" t="s">
        <v>5770</v>
      </c>
      <c r="H26" s="284" t="s">
        <v>211</v>
      </c>
      <c r="I26" s="284" t="s">
        <v>211</v>
      </c>
      <c r="J26" s="284" t="s">
        <v>3832</v>
      </c>
      <c r="K26" s="284" t="s">
        <v>5820</v>
      </c>
      <c r="L26" s="11" t="s">
        <v>5815</v>
      </c>
      <c r="M26" s="11" t="s">
        <v>5813</v>
      </c>
      <c r="N26" s="11" t="s">
        <v>5816</v>
      </c>
      <c r="O26" s="365" t="s">
        <v>5715</v>
      </c>
      <c r="P26" s="288">
        <v>51</v>
      </c>
      <c r="Q26" s="7" t="s">
        <v>5303</v>
      </c>
      <c r="R26" s="11">
        <v>985357681</v>
      </c>
      <c r="S26" s="11" t="s">
        <v>5784</v>
      </c>
      <c r="T26" s="11" t="s">
        <v>5769</v>
      </c>
      <c r="U26" s="288">
        <v>60</v>
      </c>
      <c r="V26" s="395">
        <v>60</v>
      </c>
      <c r="W26" s="7">
        <f>+IF(V26/U26&gt;=0.8,1,2)</f>
        <v>1</v>
      </c>
      <c r="X26" s="395">
        <f>+(17+19)/2</f>
        <v>18</v>
      </c>
      <c r="Y26" s="7">
        <f>+IF(AND(W26=1,X26&gt;=14),1,2)</f>
        <v>1</v>
      </c>
    </row>
    <row r="27" spans="1:25">
      <c r="A27" s="277">
        <v>24</v>
      </c>
      <c r="B27" s="362">
        <v>2018</v>
      </c>
      <c r="C27" s="362" t="s">
        <v>5025</v>
      </c>
      <c r="D27" s="363">
        <v>43434</v>
      </c>
      <c r="E27" s="396" t="s">
        <v>5814</v>
      </c>
      <c r="F27" s="288" t="s">
        <v>5771</v>
      </c>
      <c r="G27" s="11" t="s">
        <v>5770</v>
      </c>
      <c r="H27" s="284" t="s">
        <v>211</v>
      </c>
      <c r="I27" s="284" t="s">
        <v>211</v>
      </c>
      <c r="J27" s="284" t="s">
        <v>3832</v>
      </c>
      <c r="K27" s="284" t="s">
        <v>5820</v>
      </c>
      <c r="L27" s="284" t="s">
        <v>1199</v>
      </c>
      <c r="M27" s="11" t="s">
        <v>5710</v>
      </c>
      <c r="N27" s="11" t="s">
        <v>1472</v>
      </c>
      <c r="O27" s="390">
        <v>10779211</v>
      </c>
      <c r="P27" s="7">
        <v>40</v>
      </c>
      <c r="Q27" s="7" t="s">
        <v>5303</v>
      </c>
      <c r="R27" s="11">
        <v>935741711</v>
      </c>
      <c r="S27" s="11" t="s">
        <v>5782</v>
      </c>
      <c r="T27" s="11" t="s">
        <v>5769</v>
      </c>
      <c r="U27" s="288">
        <v>60</v>
      </c>
      <c r="V27" s="395">
        <v>55</v>
      </c>
      <c r="W27" s="7">
        <f>+IF(V27/U27&gt;=0.8,1,2)</f>
        <v>1</v>
      </c>
      <c r="X27" s="395">
        <f>+(13+17)/2</f>
        <v>15</v>
      </c>
      <c r="Y27" s="7">
        <f>+IF(AND(W27=1,X27&gt;=14),1,2)</f>
        <v>1</v>
      </c>
    </row>
    <row r="28" spans="1:25">
      <c r="A28" s="277">
        <v>25</v>
      </c>
      <c r="B28" s="362">
        <v>2018</v>
      </c>
      <c r="C28" s="362" t="s">
        <v>5025</v>
      </c>
      <c r="D28" s="363">
        <v>43434</v>
      </c>
      <c r="E28" s="396" t="s">
        <v>5814</v>
      </c>
      <c r="F28" s="288" t="s">
        <v>5771</v>
      </c>
      <c r="G28" s="11" t="s">
        <v>5770</v>
      </c>
      <c r="H28" s="284" t="s">
        <v>211</v>
      </c>
      <c r="I28" s="284" t="s">
        <v>211</v>
      </c>
      <c r="J28" s="284" t="s">
        <v>3832</v>
      </c>
      <c r="K28" s="284" t="s">
        <v>5820</v>
      </c>
      <c r="L28" s="366" t="s">
        <v>5733</v>
      </c>
      <c r="M28" s="388" t="s">
        <v>5734</v>
      </c>
      <c r="N28" s="388" t="s">
        <v>4806</v>
      </c>
      <c r="O28" s="365" t="s">
        <v>5735</v>
      </c>
      <c r="P28" s="288">
        <v>45</v>
      </c>
      <c r="Q28" s="7" t="s">
        <v>5303</v>
      </c>
      <c r="R28" s="11">
        <v>997369580</v>
      </c>
      <c r="S28" s="11" t="s">
        <v>5793</v>
      </c>
      <c r="T28" s="11" t="s">
        <v>5769</v>
      </c>
      <c r="U28" s="288">
        <v>60</v>
      </c>
      <c r="V28" s="395">
        <v>60</v>
      </c>
      <c r="W28" s="7">
        <f>+IF(V28/U28&gt;=0.8,1,2)</f>
        <v>1</v>
      </c>
      <c r="X28" s="395">
        <f>+(18+19)/2</f>
        <v>18.5</v>
      </c>
      <c r="Y28" s="7">
        <f>+IF(AND(W28=1,X27&gt;=14),1,2)</f>
        <v>1</v>
      </c>
    </row>
    <row r="29" spans="1:25">
      <c r="A29" s="277">
        <v>26</v>
      </c>
      <c r="B29" s="362">
        <v>2018</v>
      </c>
      <c r="C29" s="362" t="s">
        <v>5025</v>
      </c>
      <c r="D29" s="363">
        <v>43434</v>
      </c>
      <c r="E29" s="396" t="s">
        <v>5814</v>
      </c>
      <c r="F29" s="288" t="s">
        <v>5771</v>
      </c>
      <c r="G29" s="11" t="s">
        <v>5770</v>
      </c>
      <c r="H29" s="284" t="s">
        <v>211</v>
      </c>
      <c r="I29" s="284" t="s">
        <v>211</v>
      </c>
      <c r="J29" s="284" t="s">
        <v>3832</v>
      </c>
      <c r="K29" s="284" t="s">
        <v>5820</v>
      </c>
      <c r="L29" s="284" t="s">
        <v>5688</v>
      </c>
      <c r="M29" s="11" t="s">
        <v>5689</v>
      </c>
      <c r="N29" s="11" t="s">
        <v>887</v>
      </c>
      <c r="O29" s="390">
        <v>43505679</v>
      </c>
      <c r="P29" s="288">
        <v>30</v>
      </c>
      <c r="Q29" s="7" t="s">
        <v>5303</v>
      </c>
      <c r="R29" s="11">
        <v>950508483</v>
      </c>
      <c r="S29" s="11" t="s">
        <v>5774</v>
      </c>
      <c r="T29" s="11" t="s">
        <v>5769</v>
      </c>
      <c r="U29" s="288">
        <v>60</v>
      </c>
      <c r="V29" s="395">
        <v>60</v>
      </c>
      <c r="W29" s="7">
        <f>+IF(V29/U29&gt;=0.8,1,2)</f>
        <v>1</v>
      </c>
      <c r="X29" s="395">
        <f>+(18+17)/2</f>
        <v>17.5</v>
      </c>
      <c r="Y29" s="7">
        <f>+IF(AND(W29=1,X29&gt;=14),1,2)</f>
        <v>1</v>
      </c>
    </row>
    <row r="30" spans="1:25">
      <c r="A30" s="277">
        <v>27</v>
      </c>
      <c r="B30" s="362">
        <v>2018</v>
      </c>
      <c r="C30" s="362" t="s">
        <v>5025</v>
      </c>
      <c r="D30" s="363">
        <v>43434</v>
      </c>
      <c r="E30" s="396" t="s">
        <v>5814</v>
      </c>
      <c r="F30" s="288" t="s">
        <v>5771</v>
      </c>
      <c r="G30" s="11" t="s">
        <v>5770</v>
      </c>
      <c r="H30" s="284" t="s">
        <v>211</v>
      </c>
      <c r="I30" s="284" t="s">
        <v>211</v>
      </c>
      <c r="J30" s="284" t="s">
        <v>3832</v>
      </c>
      <c r="K30" s="284" t="s">
        <v>5820</v>
      </c>
      <c r="L30" s="284" t="s">
        <v>5687</v>
      </c>
      <c r="M30" s="11" t="s">
        <v>1371</v>
      </c>
      <c r="N30" s="11" t="s">
        <v>4024</v>
      </c>
      <c r="O30" s="391" t="s">
        <v>5767</v>
      </c>
      <c r="P30" s="288">
        <v>56</v>
      </c>
      <c r="Q30" s="7" t="s">
        <v>5303</v>
      </c>
      <c r="R30" s="11">
        <v>986102233</v>
      </c>
      <c r="S30" s="11" t="s">
        <v>1585</v>
      </c>
      <c r="T30" s="11" t="s">
        <v>5769</v>
      </c>
      <c r="U30" s="288">
        <v>60</v>
      </c>
      <c r="V30" s="395">
        <v>60</v>
      </c>
      <c r="W30" s="7">
        <f>+IF(V30/U30&gt;=0.8,1,2)</f>
        <v>1</v>
      </c>
      <c r="X30" s="395">
        <f>+(17+19)/2</f>
        <v>18</v>
      </c>
      <c r="Y30" s="7">
        <f>+IF(AND(W30=1,X30&gt;=14),1,2)</f>
        <v>1</v>
      </c>
    </row>
    <row r="31" spans="1:25">
      <c r="A31" s="277">
        <v>28</v>
      </c>
      <c r="B31" s="362">
        <v>2018</v>
      </c>
      <c r="C31" s="362" t="s">
        <v>5025</v>
      </c>
      <c r="D31" s="363">
        <v>43434</v>
      </c>
      <c r="E31" s="396" t="s">
        <v>5814</v>
      </c>
      <c r="F31" s="288" t="s">
        <v>5771</v>
      </c>
      <c r="G31" s="11" t="s">
        <v>5770</v>
      </c>
      <c r="H31" s="284" t="s">
        <v>211</v>
      </c>
      <c r="I31" s="284" t="s">
        <v>211</v>
      </c>
      <c r="J31" s="284" t="s">
        <v>3832</v>
      </c>
      <c r="K31" s="284" t="s">
        <v>5820</v>
      </c>
      <c r="L31" s="366" t="s">
        <v>5716</v>
      </c>
      <c r="M31" s="388" t="s">
        <v>5717</v>
      </c>
      <c r="N31" s="388" t="s">
        <v>5718</v>
      </c>
      <c r="O31" s="293">
        <v>45027210</v>
      </c>
      <c r="P31" s="288">
        <v>30</v>
      </c>
      <c r="Q31" s="7" t="s">
        <v>5303</v>
      </c>
      <c r="R31" s="11">
        <v>943235242</v>
      </c>
      <c r="S31" s="11" t="s">
        <v>5785</v>
      </c>
      <c r="T31" s="11" t="s">
        <v>5769</v>
      </c>
      <c r="U31" s="288">
        <v>60</v>
      </c>
      <c r="V31" s="395">
        <v>56</v>
      </c>
      <c r="W31" s="7">
        <f>+IF(V31/U31&gt;=0.8,1,2)</f>
        <v>1</v>
      </c>
      <c r="X31" s="395">
        <f>+(19+18)/2</f>
        <v>18.5</v>
      </c>
      <c r="Y31" s="7">
        <f>+IF(AND(W31=1,X31&gt;=14),1,2)</f>
        <v>1</v>
      </c>
    </row>
    <row r="32" spans="1:25">
      <c r="A32" s="277">
        <v>29</v>
      </c>
      <c r="B32" s="362">
        <v>2018</v>
      </c>
      <c r="C32" s="362" t="s">
        <v>5025</v>
      </c>
      <c r="D32" s="363">
        <v>43434</v>
      </c>
      <c r="E32" s="396" t="s">
        <v>5814</v>
      </c>
      <c r="F32" s="288" t="s">
        <v>5771</v>
      </c>
      <c r="G32" s="11" t="s">
        <v>5770</v>
      </c>
      <c r="H32" s="284" t="s">
        <v>211</v>
      </c>
      <c r="I32" s="284" t="s">
        <v>211</v>
      </c>
      <c r="J32" s="284" t="s">
        <v>3832</v>
      </c>
      <c r="K32" s="284" t="s">
        <v>5820</v>
      </c>
      <c r="L32" s="284" t="s">
        <v>5707</v>
      </c>
      <c r="M32" s="11" t="s">
        <v>5708</v>
      </c>
      <c r="N32" s="11" t="s">
        <v>5709</v>
      </c>
      <c r="O32" s="390">
        <v>10516441</v>
      </c>
      <c r="P32" s="7">
        <v>46</v>
      </c>
      <c r="Q32" s="7" t="s">
        <v>5303</v>
      </c>
      <c r="R32" s="11">
        <v>954306834</v>
      </c>
      <c r="S32" s="11" t="s">
        <v>5781</v>
      </c>
      <c r="T32" s="11" t="s">
        <v>5769</v>
      </c>
      <c r="U32" s="288">
        <v>60</v>
      </c>
      <c r="V32" s="395">
        <v>46</v>
      </c>
      <c r="W32" s="7">
        <f>+IF(V32/U32&gt;=0.8,1,2)</f>
        <v>2</v>
      </c>
      <c r="X32" s="395">
        <f>+(18+9)/2</f>
        <v>13.5</v>
      </c>
      <c r="Y32" s="7">
        <f>+IF(AND(W32=1,X32&gt;=14),1,2)</f>
        <v>2</v>
      </c>
    </row>
    <row r="33" spans="1:25">
      <c r="A33" s="277">
        <v>30</v>
      </c>
      <c r="B33" s="362">
        <v>2018</v>
      </c>
      <c r="C33" s="362" t="s">
        <v>5025</v>
      </c>
      <c r="D33" s="363">
        <v>43434</v>
      </c>
      <c r="E33" s="396" t="s">
        <v>5814</v>
      </c>
      <c r="F33" s="288" t="s">
        <v>5771</v>
      </c>
      <c r="G33" s="11" t="s">
        <v>5770</v>
      </c>
      <c r="H33" s="284" t="s">
        <v>211</v>
      </c>
      <c r="I33" s="284" t="s">
        <v>211</v>
      </c>
      <c r="J33" s="284" t="s">
        <v>3832</v>
      </c>
      <c r="K33" s="284" t="s">
        <v>5820</v>
      </c>
      <c r="L33" s="11" t="s">
        <v>1047</v>
      </c>
      <c r="M33" s="11" t="s">
        <v>5698</v>
      </c>
      <c r="N33" s="11" t="s">
        <v>5699</v>
      </c>
      <c r="O33" s="391" t="s">
        <v>5700</v>
      </c>
      <c r="P33" s="288">
        <v>50</v>
      </c>
      <c r="Q33" s="7" t="s">
        <v>5303</v>
      </c>
      <c r="R33" s="11">
        <v>996416297</v>
      </c>
      <c r="S33" s="11" t="s">
        <v>5777</v>
      </c>
      <c r="T33" s="11" t="s">
        <v>5769</v>
      </c>
      <c r="U33" s="288">
        <v>60</v>
      </c>
      <c r="V33" s="395">
        <f>25+26</f>
        <v>51</v>
      </c>
      <c r="W33" s="7">
        <f>+IF(V33/U33&gt;=0.8,1,2)</f>
        <v>1</v>
      </c>
      <c r="X33" s="395">
        <f>+(19+19)/2</f>
        <v>19</v>
      </c>
      <c r="Y33" s="7">
        <f>+IF(AND(W33=1,X33&gt;=14),1,2)</f>
        <v>1</v>
      </c>
    </row>
    <row r="34" spans="1:25" ht="15" customHeight="1">
      <c r="A34" s="277">
        <v>31</v>
      </c>
      <c r="B34" s="362">
        <v>2018</v>
      </c>
      <c r="C34" s="362" t="s">
        <v>5025</v>
      </c>
      <c r="D34" s="363">
        <v>43434</v>
      </c>
      <c r="E34" s="396" t="s">
        <v>5814</v>
      </c>
      <c r="F34" s="288" t="s">
        <v>5771</v>
      </c>
      <c r="G34" s="11" t="s">
        <v>5770</v>
      </c>
      <c r="H34" s="284" t="s">
        <v>211</v>
      </c>
      <c r="I34" s="284" t="s">
        <v>211</v>
      </c>
      <c r="J34" s="284" t="s">
        <v>3832</v>
      </c>
      <c r="K34" s="284" t="s">
        <v>5820</v>
      </c>
      <c r="L34" s="11" t="s">
        <v>5711</v>
      </c>
      <c r="M34" s="11" t="s">
        <v>5712</v>
      </c>
      <c r="N34" s="11" t="s">
        <v>1006</v>
      </c>
      <c r="O34" s="390">
        <v>46955293</v>
      </c>
      <c r="P34" s="7">
        <v>28</v>
      </c>
      <c r="Q34" s="7" t="s">
        <v>5303</v>
      </c>
      <c r="R34" s="11">
        <v>939387613</v>
      </c>
      <c r="S34" s="11" t="s">
        <v>5783</v>
      </c>
      <c r="T34" s="11" t="s">
        <v>5769</v>
      </c>
      <c r="U34" s="288">
        <v>60</v>
      </c>
      <c r="V34" s="395">
        <v>60</v>
      </c>
      <c r="W34" s="7">
        <f>+IF(V34/U34&gt;=0.8,1,2)</f>
        <v>1</v>
      </c>
      <c r="X34" s="395">
        <f>+(18+17)/2</f>
        <v>17.5</v>
      </c>
      <c r="Y34" s="7">
        <f>+IF(AND(W34=1,X34&gt;=14),1,2)</f>
        <v>1</v>
      </c>
    </row>
    <row r="35" spans="1:25">
      <c r="A35" s="277">
        <v>32</v>
      </c>
      <c r="B35" s="362">
        <v>2018</v>
      </c>
      <c r="C35" s="362" t="s">
        <v>5025</v>
      </c>
      <c r="D35" s="363">
        <v>43434</v>
      </c>
      <c r="E35" s="396" t="s">
        <v>5814</v>
      </c>
      <c r="F35" s="288" t="s">
        <v>5771</v>
      </c>
      <c r="G35" s="11" t="s">
        <v>5770</v>
      </c>
      <c r="H35" s="284" t="s">
        <v>211</v>
      </c>
      <c r="I35" s="284" t="s">
        <v>211</v>
      </c>
      <c r="J35" s="284" t="s">
        <v>3832</v>
      </c>
      <c r="K35" s="284" t="s">
        <v>5820</v>
      </c>
      <c r="L35" s="388" t="s">
        <v>5749</v>
      </c>
      <c r="M35" s="388" t="s">
        <v>4092</v>
      </c>
      <c r="N35" s="388" t="s">
        <v>5750</v>
      </c>
      <c r="O35" s="293">
        <v>44840929</v>
      </c>
      <c r="P35" s="288">
        <v>30</v>
      </c>
      <c r="Q35" s="7" t="s">
        <v>5303</v>
      </c>
      <c r="R35" s="11">
        <v>986176433</v>
      </c>
      <c r="S35" s="11" t="s">
        <v>5799</v>
      </c>
      <c r="T35" s="11" t="s">
        <v>5769</v>
      </c>
      <c r="U35" s="288">
        <v>60</v>
      </c>
      <c r="V35" s="395">
        <v>60</v>
      </c>
      <c r="W35" s="7">
        <f>+IF(V35/U35&gt;=0.8,1,2)</f>
        <v>1</v>
      </c>
      <c r="X35" s="395">
        <f>+(17+18)/2</f>
        <v>17.5</v>
      </c>
      <c r="Y35" s="7">
        <f>+IF(AND(W35=1,X35&gt;=14),1,2)</f>
        <v>1</v>
      </c>
    </row>
    <row r="36" spans="1:25">
      <c r="A36" s="277">
        <v>33</v>
      </c>
      <c r="B36" s="362">
        <v>2018</v>
      </c>
      <c r="C36" s="362" t="s">
        <v>5025</v>
      </c>
      <c r="D36" s="363">
        <v>43434</v>
      </c>
      <c r="E36" s="396" t="s">
        <v>5814</v>
      </c>
      <c r="F36" s="288" t="s">
        <v>5771</v>
      </c>
      <c r="G36" s="11" t="s">
        <v>5770</v>
      </c>
      <c r="H36" s="284" t="s">
        <v>211</v>
      </c>
      <c r="I36" s="284" t="s">
        <v>211</v>
      </c>
      <c r="J36" s="284" t="s">
        <v>3832</v>
      </c>
      <c r="K36" s="284" t="s">
        <v>5820</v>
      </c>
      <c r="L36" s="11" t="s">
        <v>5690</v>
      </c>
      <c r="M36" s="11" t="s">
        <v>5691</v>
      </c>
      <c r="N36" s="11" t="s">
        <v>5692</v>
      </c>
      <c r="O36" s="393" t="s">
        <v>5693</v>
      </c>
      <c r="P36" s="288">
        <v>46</v>
      </c>
      <c r="Q36" s="394" t="s">
        <v>5303</v>
      </c>
      <c r="R36" s="11">
        <v>997340199</v>
      </c>
      <c r="S36" s="11" t="s">
        <v>1585</v>
      </c>
      <c r="T36" s="11" t="s">
        <v>5769</v>
      </c>
      <c r="U36" s="288">
        <v>60</v>
      </c>
      <c r="V36" s="395">
        <v>55</v>
      </c>
      <c r="W36" s="7">
        <f>+IF(V36/U36&gt;=0.8,1,2)</f>
        <v>1</v>
      </c>
      <c r="X36" s="395">
        <f>+(18+18)/2</f>
        <v>18</v>
      </c>
      <c r="Y36" s="7">
        <f>+IF(AND(W36=1,X36&gt;=14),1,2)</f>
        <v>1</v>
      </c>
    </row>
    <row r="37" spans="1:25">
      <c r="A37" s="277">
        <v>34</v>
      </c>
      <c r="B37" s="362">
        <v>2018</v>
      </c>
      <c r="C37" s="362" t="s">
        <v>5025</v>
      </c>
      <c r="D37" s="363">
        <v>43434</v>
      </c>
      <c r="E37" s="396" t="s">
        <v>5814</v>
      </c>
      <c r="F37" s="288" t="s">
        <v>5771</v>
      </c>
      <c r="G37" s="11" t="s">
        <v>5770</v>
      </c>
      <c r="H37" s="284" t="s">
        <v>211</v>
      </c>
      <c r="I37" s="284" t="s">
        <v>211</v>
      </c>
      <c r="J37" s="284" t="s">
        <v>3832</v>
      </c>
      <c r="K37" s="284" t="s">
        <v>5820</v>
      </c>
      <c r="L37" s="388" t="s">
        <v>5731</v>
      </c>
      <c r="M37" s="388" t="s">
        <v>976</v>
      </c>
      <c r="N37" s="388" t="s">
        <v>5732</v>
      </c>
      <c r="O37" s="293">
        <v>70336821</v>
      </c>
      <c r="P37" s="288">
        <v>56</v>
      </c>
      <c r="Q37" s="7" t="s">
        <v>5303</v>
      </c>
      <c r="R37" s="11">
        <v>996483505</v>
      </c>
      <c r="S37" s="11" t="s">
        <v>5792</v>
      </c>
      <c r="T37" s="11" t="s">
        <v>5769</v>
      </c>
      <c r="U37" s="288">
        <v>60</v>
      </c>
      <c r="V37" s="395">
        <f>25+26</f>
        <v>51</v>
      </c>
      <c r="W37" s="7">
        <f>+IF(V37/U37&gt;=0.8,1,2)</f>
        <v>1</v>
      </c>
      <c r="X37" s="395">
        <f>+(17+15)/2</f>
        <v>16</v>
      </c>
      <c r="Y37" s="7">
        <f>+IF(AND(W37=1,X37&gt;=14),1,2)</f>
        <v>1</v>
      </c>
    </row>
    <row r="38" spans="1:25">
      <c r="A38" s="277">
        <v>35</v>
      </c>
      <c r="B38" s="362">
        <v>2018</v>
      </c>
      <c r="C38" s="362" t="s">
        <v>5025</v>
      </c>
      <c r="D38" s="363">
        <v>43434</v>
      </c>
      <c r="E38" s="396" t="s">
        <v>5814</v>
      </c>
      <c r="F38" s="288" t="s">
        <v>5771</v>
      </c>
      <c r="G38" s="11" t="s">
        <v>5770</v>
      </c>
      <c r="H38" s="284" t="s">
        <v>211</v>
      </c>
      <c r="I38" s="284" t="s">
        <v>211</v>
      </c>
      <c r="J38" s="284" t="s">
        <v>3832</v>
      </c>
      <c r="K38" s="284" t="s">
        <v>5820</v>
      </c>
      <c r="L38" s="11" t="s">
        <v>5686</v>
      </c>
      <c r="M38" s="11" t="s">
        <v>1654</v>
      </c>
      <c r="N38" s="11" t="s">
        <v>974</v>
      </c>
      <c r="O38" s="390">
        <v>44448755</v>
      </c>
      <c r="P38" s="288">
        <v>31</v>
      </c>
      <c r="Q38" s="7" t="s">
        <v>5303</v>
      </c>
      <c r="R38" s="11">
        <v>936222334</v>
      </c>
      <c r="S38" s="11" t="s">
        <v>5773</v>
      </c>
      <c r="T38" s="11" t="s">
        <v>5769</v>
      </c>
      <c r="U38" s="288">
        <v>60</v>
      </c>
      <c r="V38" s="395">
        <v>60</v>
      </c>
      <c r="W38" s="7">
        <f>+IF(V38/U38&gt;=0.8,1,2)</f>
        <v>1</v>
      </c>
      <c r="X38" s="395">
        <f>+(17+17)/2</f>
        <v>17</v>
      </c>
      <c r="Y38" s="7">
        <f>+IF(AND(W38=1,X38&gt;=14),1,2)</f>
        <v>1</v>
      </c>
    </row>
    <row r="39" spans="1:25">
      <c r="A39" s="277">
        <v>36</v>
      </c>
      <c r="B39" s="362">
        <v>2018</v>
      </c>
      <c r="C39" s="362" t="s">
        <v>5025</v>
      </c>
      <c r="D39" s="363">
        <v>43434</v>
      </c>
      <c r="E39" s="396" t="s">
        <v>5814</v>
      </c>
      <c r="F39" s="288" t="s">
        <v>5771</v>
      </c>
      <c r="G39" s="11" t="s">
        <v>5770</v>
      </c>
      <c r="H39" s="284" t="s">
        <v>211</v>
      </c>
      <c r="I39" s="284" t="s">
        <v>211</v>
      </c>
      <c r="J39" s="284" t="s">
        <v>3832</v>
      </c>
      <c r="K39" s="284" t="s">
        <v>5820</v>
      </c>
      <c r="L39" s="11" t="s">
        <v>5817</v>
      </c>
      <c r="M39" s="11" t="s">
        <v>1000</v>
      </c>
      <c r="N39" s="11" t="s">
        <v>1000</v>
      </c>
      <c r="O39" s="365" t="s">
        <v>5768</v>
      </c>
      <c r="P39" s="288">
        <v>42</v>
      </c>
      <c r="Q39" s="7" t="s">
        <v>5303</v>
      </c>
      <c r="R39" s="11">
        <v>956743074</v>
      </c>
      <c r="S39" s="11" t="s">
        <v>5788</v>
      </c>
      <c r="T39" s="11" t="s">
        <v>5769</v>
      </c>
      <c r="U39" s="288">
        <v>60</v>
      </c>
      <c r="V39" s="395">
        <v>55</v>
      </c>
      <c r="W39" s="7">
        <f>+IF(V39/U39&gt;=0.8,1,2)</f>
        <v>1</v>
      </c>
      <c r="X39" s="395">
        <f>+(17+19)/2</f>
        <v>18</v>
      </c>
      <c r="Y39" s="7">
        <f>+IF(AND(W39=1,X39&gt;=14),1,2)</f>
        <v>1</v>
      </c>
    </row>
    <row r="40" spans="1:25">
      <c r="A40" s="277">
        <v>37</v>
      </c>
      <c r="B40" s="362">
        <v>2018</v>
      </c>
      <c r="C40" s="362" t="s">
        <v>5025</v>
      </c>
      <c r="D40" s="363">
        <v>43434</v>
      </c>
      <c r="E40" s="396" t="s">
        <v>5814</v>
      </c>
      <c r="F40" s="288" t="s">
        <v>5771</v>
      </c>
      <c r="G40" s="11" t="s">
        <v>5770</v>
      </c>
      <c r="H40" s="284" t="s">
        <v>211</v>
      </c>
      <c r="I40" s="284" t="s">
        <v>211</v>
      </c>
      <c r="J40" s="284" t="s">
        <v>3832</v>
      </c>
      <c r="K40" s="284" t="s">
        <v>5820</v>
      </c>
      <c r="L40" s="11" t="s">
        <v>1175</v>
      </c>
      <c r="M40" s="11" t="s">
        <v>1347</v>
      </c>
      <c r="N40" s="11" t="s">
        <v>3813</v>
      </c>
      <c r="O40" s="390">
        <v>48126324</v>
      </c>
      <c r="P40" s="288">
        <v>26</v>
      </c>
      <c r="Q40" s="7" t="s">
        <v>5303</v>
      </c>
      <c r="R40" s="11">
        <v>948801023</v>
      </c>
      <c r="S40" s="11" t="s">
        <v>5778</v>
      </c>
      <c r="T40" s="11" t="s">
        <v>5769</v>
      </c>
      <c r="U40" s="288">
        <v>60</v>
      </c>
      <c r="V40" s="395">
        <v>55.33</v>
      </c>
      <c r="W40" s="7">
        <f>+IF(V40/U40&gt;=0.8,1,2)</f>
        <v>1</v>
      </c>
      <c r="X40" s="395">
        <f>+(19+18)/2</f>
        <v>18.5</v>
      </c>
      <c r="Y40" s="7">
        <f>+IF(AND(W40=1,X40&gt;=14),1,2)</f>
        <v>1</v>
      </c>
    </row>
    <row r="41" spans="1:25">
      <c r="A41" s="277">
        <v>38</v>
      </c>
      <c r="B41" s="362">
        <v>2018</v>
      </c>
      <c r="C41" s="362" t="s">
        <v>5025</v>
      </c>
      <c r="D41" s="363">
        <v>43434</v>
      </c>
      <c r="E41" s="396" t="s">
        <v>5814</v>
      </c>
      <c r="F41" s="288" t="s">
        <v>5771</v>
      </c>
      <c r="G41" s="11" t="s">
        <v>5770</v>
      </c>
      <c r="H41" s="284" t="s">
        <v>211</v>
      </c>
      <c r="I41" s="284" t="s">
        <v>211</v>
      </c>
      <c r="J41" s="284" t="s">
        <v>3832</v>
      </c>
      <c r="K41" s="284" t="s">
        <v>5820</v>
      </c>
      <c r="L41" s="11" t="s">
        <v>5818</v>
      </c>
      <c r="M41" s="11" t="s">
        <v>5819</v>
      </c>
      <c r="N41" s="11" t="s">
        <v>1571</v>
      </c>
      <c r="O41" s="293">
        <v>42317248</v>
      </c>
      <c r="P41" s="288">
        <v>34</v>
      </c>
      <c r="Q41" s="7" t="s">
        <v>5303</v>
      </c>
      <c r="R41" s="11">
        <v>958406069</v>
      </c>
      <c r="S41" s="11" t="s">
        <v>5805</v>
      </c>
      <c r="T41" s="11" t="s">
        <v>5769</v>
      </c>
      <c r="U41" s="288">
        <v>60</v>
      </c>
      <c r="V41" s="395">
        <v>60</v>
      </c>
      <c r="W41" s="7">
        <f>+IF(V41/U41&gt;=0.8,1,2)</f>
        <v>1</v>
      </c>
      <c r="X41" s="395">
        <f>+(17+18)/2</f>
        <v>17.5</v>
      </c>
      <c r="Y41" s="7">
        <f>+IF(AND(W41=1,X41&gt;=14),1,2)</f>
        <v>1</v>
      </c>
    </row>
    <row r="42" spans="1:25">
      <c r="A42" s="277">
        <v>39</v>
      </c>
      <c r="B42" s="362">
        <v>2018</v>
      </c>
      <c r="C42" s="362" t="s">
        <v>5025</v>
      </c>
      <c r="D42" s="363">
        <v>43434</v>
      </c>
      <c r="E42" s="396" t="s">
        <v>5814</v>
      </c>
      <c r="F42" s="288" t="s">
        <v>5771</v>
      </c>
      <c r="G42" s="11" t="s">
        <v>5770</v>
      </c>
      <c r="H42" s="284" t="s">
        <v>211</v>
      </c>
      <c r="I42" s="284" t="s">
        <v>211</v>
      </c>
      <c r="J42" s="284" t="s">
        <v>3832</v>
      </c>
      <c r="K42" s="284" t="s">
        <v>5820</v>
      </c>
      <c r="L42" s="388" t="s">
        <v>5720</v>
      </c>
      <c r="M42" s="388" t="s">
        <v>1495</v>
      </c>
      <c r="N42" s="388" t="s">
        <v>4225</v>
      </c>
      <c r="O42" s="365" t="s">
        <v>5721</v>
      </c>
      <c r="P42" s="288">
        <v>49</v>
      </c>
      <c r="Q42" s="7" t="s">
        <v>5303</v>
      </c>
      <c r="R42" s="11">
        <v>987716840</v>
      </c>
      <c r="S42" s="11" t="s">
        <v>5787</v>
      </c>
      <c r="T42" s="11" t="s">
        <v>5769</v>
      </c>
      <c r="U42" s="288">
        <v>60</v>
      </c>
      <c r="V42" s="395">
        <f>25+17.33</f>
        <v>42.33</v>
      </c>
      <c r="W42" s="7">
        <f>+IF(V42/U42&gt;=0.8,1,2)</f>
        <v>2</v>
      </c>
      <c r="X42" s="395">
        <f>+(13+13)/2</f>
        <v>13</v>
      </c>
      <c r="Y42" s="7">
        <f>+IF(AND(W42=1,X42&gt;=14),1,2)</f>
        <v>2</v>
      </c>
    </row>
    <row r="43" spans="1:25">
      <c r="A43" s="277">
        <v>40</v>
      </c>
      <c r="B43" s="362">
        <v>2018</v>
      </c>
      <c r="C43" s="362" t="s">
        <v>5025</v>
      </c>
      <c r="D43" s="363">
        <v>43434</v>
      </c>
      <c r="E43" s="396" t="s">
        <v>5814</v>
      </c>
      <c r="F43" s="288" t="s">
        <v>5771</v>
      </c>
      <c r="G43" s="11" t="s">
        <v>5770</v>
      </c>
      <c r="H43" s="284" t="s">
        <v>211</v>
      </c>
      <c r="I43" s="284" t="s">
        <v>211</v>
      </c>
      <c r="J43" s="284" t="s">
        <v>3832</v>
      </c>
      <c r="K43" s="284" t="s">
        <v>5820</v>
      </c>
      <c r="L43" s="388" t="s">
        <v>5729</v>
      </c>
      <c r="M43" s="388" t="s">
        <v>5730</v>
      </c>
      <c r="N43" s="388" t="s">
        <v>1347</v>
      </c>
      <c r="O43" s="293">
        <v>9300742</v>
      </c>
      <c r="P43" s="288">
        <v>50</v>
      </c>
      <c r="Q43" s="7" t="s">
        <v>5303</v>
      </c>
      <c r="R43" s="11">
        <v>972954990</v>
      </c>
      <c r="S43" s="11" t="s">
        <v>5791</v>
      </c>
      <c r="T43" s="11" t="s">
        <v>5769</v>
      </c>
      <c r="U43" s="288">
        <v>60</v>
      </c>
      <c r="V43" s="395">
        <v>60</v>
      </c>
      <c r="W43" s="7">
        <f>+IF(V43/U43&gt;=0.8,1,2)</f>
        <v>1</v>
      </c>
      <c r="X43" s="395">
        <f>+(18+19)/2</f>
        <v>18.5</v>
      </c>
      <c r="Y43" s="7">
        <f>+IF(AND(W43=1,X43&gt;=14),1,2)</f>
        <v>1</v>
      </c>
    </row>
  </sheetData>
  <autoFilter ref="A3:Z43">
    <sortState ref="A4:Y43">
      <sortCondition ref="L3:L43"/>
    </sortState>
  </autoFilter>
  <conditionalFormatting sqref="O4:O43">
    <cfRule type="duplicateValues" dxfId="0" priority="73"/>
  </conditionalFormatting>
  <dataValidations count="1">
    <dataValidation type="textLength" showInputMessage="1" showErrorMessage="1" error="ERROR EN EL N° DNI" sqref="O4:O43">
      <formula1>8</formula1>
      <formula2>8</formula2>
    </dataValidation>
  </dataValidations>
  <pageMargins left="0.7" right="0.7" top="0.75" bottom="0.75" header="0.3" footer="0.3"/>
  <pageSetup orientation="portrait"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99FF"/>
  </sheetPr>
  <dimension ref="A1:AL806"/>
  <sheetViews>
    <sheetView zoomScale="77" zoomScaleNormal="77" workbookViewId="0">
      <selection activeCell="S23" sqref="S23"/>
    </sheetView>
  </sheetViews>
  <sheetFormatPr baseColWidth="10" defaultRowHeight="14.25" customHeight="1"/>
  <cols>
    <col min="1" max="1" width="4.7109375" customWidth="1"/>
    <col min="2" max="2" width="34.85546875" customWidth="1"/>
    <col min="3" max="3" width="11.5703125" style="4" bestFit="1" customWidth="1"/>
    <col min="4" max="4" width="14.85546875" customWidth="1"/>
    <col min="5" max="5" width="18.85546875" customWidth="1"/>
    <col min="6" max="6" width="24.140625" customWidth="1"/>
    <col min="7" max="7" width="25.7109375" style="27" customWidth="1"/>
    <col min="8" max="8" width="22.28515625" style="27" customWidth="1"/>
    <col min="9" max="9" width="13.85546875" style="27" customWidth="1"/>
    <col min="10" max="10" width="14.140625" style="49" bestFit="1" customWidth="1"/>
    <col min="11" max="11" width="15.42578125" customWidth="1"/>
    <col min="12" max="12" width="47.85546875" customWidth="1"/>
    <col min="13" max="13" width="25.5703125" customWidth="1"/>
    <col min="14" max="14" width="13.7109375" customWidth="1"/>
    <col min="15" max="15" width="13.42578125" customWidth="1"/>
    <col min="16" max="17" width="30.140625" customWidth="1"/>
    <col min="18" max="18" width="5.5703125" customWidth="1"/>
    <col min="19" max="19" width="7.7109375" customWidth="1"/>
    <col min="20" max="20" width="5.5703125" customWidth="1"/>
    <col min="21" max="21" width="5.85546875" customWidth="1"/>
    <col min="22" max="22" width="4.85546875" customWidth="1"/>
    <col min="23" max="23" width="4.7109375" customWidth="1"/>
    <col min="24" max="24" width="5.85546875" customWidth="1"/>
    <col min="25" max="25" width="5.5703125" customWidth="1"/>
    <col min="26" max="26" width="5.42578125" customWidth="1"/>
    <col min="27" max="27" width="21" style="49" customWidth="1"/>
    <col min="28" max="30" width="21" customWidth="1"/>
    <col min="31" max="31" width="22.5703125" customWidth="1"/>
    <col min="32" max="35" width="21" customWidth="1"/>
    <col min="36" max="38" width="18.42578125" customWidth="1"/>
  </cols>
  <sheetData>
    <row r="1" spans="1:38" ht="13.5" customHeight="1"/>
    <row r="2" spans="1:38" ht="22.5" customHeight="1"/>
    <row r="3" spans="1:38" ht="22.5" customHeight="1">
      <c r="L3" s="112"/>
      <c r="M3" s="113"/>
      <c r="N3" s="114"/>
      <c r="O3" s="114"/>
    </row>
    <row r="4" spans="1:38" ht="14.25" customHeight="1">
      <c r="A4" s="115" t="s">
        <v>5313</v>
      </c>
      <c r="B4" s="115"/>
      <c r="C4" s="116"/>
      <c r="E4" s="115"/>
      <c r="F4" s="115"/>
      <c r="G4" s="117"/>
      <c r="H4" s="117"/>
      <c r="I4" s="117"/>
      <c r="J4" s="118"/>
      <c r="K4" s="115"/>
      <c r="L4" s="119"/>
      <c r="M4" s="120"/>
      <c r="N4" s="114"/>
      <c r="O4" s="114"/>
      <c r="P4" s="115"/>
      <c r="Q4" s="115"/>
      <c r="R4" s="115"/>
      <c r="S4" s="115"/>
      <c r="T4" s="115"/>
      <c r="U4" s="115"/>
      <c r="V4" s="115"/>
      <c r="W4" s="115"/>
      <c r="X4" s="115"/>
      <c r="Y4" s="115"/>
      <c r="Z4" s="115"/>
      <c r="AA4" s="118"/>
      <c r="AB4" s="115"/>
      <c r="AC4" s="115"/>
      <c r="AD4" s="115"/>
      <c r="AE4" s="115"/>
      <c r="AF4" s="115"/>
      <c r="AG4" s="115"/>
      <c r="AH4" s="115"/>
      <c r="AI4" s="115"/>
      <c r="AJ4" s="115"/>
      <c r="AK4" s="115"/>
      <c r="AL4" s="115"/>
    </row>
    <row r="5" spans="1:38" ht="14.25" customHeight="1">
      <c r="A5" s="115" t="s">
        <v>5314</v>
      </c>
      <c r="B5" s="115"/>
      <c r="C5" s="116"/>
      <c r="E5" s="115"/>
      <c r="F5" s="115"/>
      <c r="G5" s="117"/>
      <c r="H5" s="117"/>
      <c r="I5" s="117"/>
      <c r="J5" s="118"/>
      <c r="K5" s="115"/>
      <c r="L5" s="115"/>
      <c r="M5" s="115"/>
      <c r="N5" s="115"/>
      <c r="O5" s="115"/>
      <c r="P5" s="115"/>
      <c r="Q5" s="115"/>
      <c r="R5" s="115"/>
      <c r="S5" s="115"/>
      <c r="T5" s="115"/>
      <c r="U5" s="115"/>
      <c r="V5" s="115"/>
      <c r="W5" s="115"/>
      <c r="X5" s="115"/>
      <c r="Y5" s="115"/>
      <c r="Z5" s="115"/>
      <c r="AA5" s="118"/>
      <c r="AB5" s="115"/>
      <c r="AC5" s="115"/>
      <c r="AD5" s="115"/>
      <c r="AE5" s="115"/>
      <c r="AF5" s="115"/>
      <c r="AG5" s="115"/>
      <c r="AH5" s="115"/>
      <c r="AI5" s="115"/>
      <c r="AJ5" s="115"/>
      <c r="AK5" s="115"/>
      <c r="AL5" s="115"/>
    </row>
    <row r="6" spans="1:38" ht="14.25" customHeight="1">
      <c r="A6" s="121" t="s">
        <v>5315</v>
      </c>
      <c r="B6" s="121"/>
      <c r="C6" s="122"/>
      <c r="E6" s="121"/>
      <c r="F6" s="121"/>
      <c r="G6" s="117"/>
      <c r="H6" s="117"/>
      <c r="I6" s="117"/>
      <c r="J6" s="118"/>
      <c r="K6" s="115"/>
      <c r="L6" s="115"/>
      <c r="M6" s="115"/>
      <c r="N6" s="115"/>
      <c r="O6" s="115"/>
      <c r="P6" s="115"/>
      <c r="Q6" s="115"/>
      <c r="R6" s="115"/>
      <c r="S6" s="115"/>
      <c r="T6" s="115"/>
      <c r="U6" s="115"/>
      <c r="V6" s="115"/>
      <c r="W6" s="115"/>
      <c r="X6" s="115"/>
      <c r="Y6" s="115"/>
      <c r="Z6" s="115"/>
      <c r="AA6" s="118"/>
      <c r="AB6" s="115"/>
      <c r="AC6" s="115"/>
      <c r="AD6" s="115"/>
      <c r="AE6" s="115"/>
      <c r="AF6" s="115"/>
      <c r="AG6" s="115"/>
      <c r="AH6" s="115"/>
      <c r="AI6" s="115"/>
      <c r="AJ6" s="115"/>
      <c r="AK6" s="115"/>
      <c r="AL6" s="115"/>
    </row>
    <row r="7" spans="1:38" ht="18.75" customHeight="1">
      <c r="A7" s="115"/>
      <c r="B7" s="123"/>
      <c r="C7" s="124"/>
      <c r="E7" s="125"/>
      <c r="F7" s="125"/>
      <c r="G7" s="126"/>
      <c r="H7" s="127"/>
    </row>
    <row r="8" spans="1:38" ht="22.5" customHeight="1">
      <c r="D8" s="128"/>
      <c r="G8" s="129"/>
    </row>
    <row r="9" spans="1:38" s="136" customFormat="1" ht="55.5" customHeight="1">
      <c r="A9" s="130" t="s">
        <v>0</v>
      </c>
      <c r="B9" s="131" t="s">
        <v>5316</v>
      </c>
      <c r="C9" s="132" t="s">
        <v>5317</v>
      </c>
      <c r="D9" s="131" t="s">
        <v>5318</v>
      </c>
      <c r="E9" s="131" t="s">
        <v>5319</v>
      </c>
      <c r="F9" s="131" t="s">
        <v>5320</v>
      </c>
      <c r="G9" s="131" t="s">
        <v>5321</v>
      </c>
      <c r="H9" s="131" t="s">
        <v>5322</v>
      </c>
      <c r="I9" s="131" t="s">
        <v>5323</v>
      </c>
      <c r="J9" s="133" t="s">
        <v>5324</v>
      </c>
      <c r="K9" s="131" t="s">
        <v>5325</v>
      </c>
      <c r="L9" s="131" t="s">
        <v>5326</v>
      </c>
      <c r="M9" s="131" t="s">
        <v>140</v>
      </c>
      <c r="N9" s="131" t="s">
        <v>139</v>
      </c>
      <c r="O9" s="131" t="s">
        <v>5327</v>
      </c>
      <c r="P9" s="131" t="s">
        <v>5328</v>
      </c>
      <c r="Q9" s="131" t="s">
        <v>5329</v>
      </c>
      <c r="R9" s="131" t="s">
        <v>5330</v>
      </c>
      <c r="S9" s="131" t="s">
        <v>5331</v>
      </c>
      <c r="T9" s="131" t="s">
        <v>5332</v>
      </c>
      <c r="U9" s="131" t="s">
        <v>5333</v>
      </c>
      <c r="V9" s="131" t="s">
        <v>5334</v>
      </c>
      <c r="W9" s="131" t="s">
        <v>5335</v>
      </c>
      <c r="X9" s="131" t="s">
        <v>5336</v>
      </c>
      <c r="Y9" s="131" t="s">
        <v>5337</v>
      </c>
      <c r="Z9" s="131" t="s">
        <v>5338</v>
      </c>
      <c r="AA9" s="134" t="s">
        <v>5339</v>
      </c>
      <c r="AB9" s="135" t="s">
        <v>5340</v>
      </c>
      <c r="AC9" s="135" t="s">
        <v>5341</v>
      </c>
      <c r="AD9" s="131" t="s">
        <v>5342</v>
      </c>
      <c r="AE9" s="131" t="s">
        <v>5343</v>
      </c>
      <c r="AF9" s="131" t="s">
        <v>5344</v>
      </c>
      <c r="AG9" s="131" t="s">
        <v>5345</v>
      </c>
      <c r="AH9" s="131" t="s">
        <v>5346</v>
      </c>
      <c r="AI9" s="131" t="s">
        <v>5347</v>
      </c>
      <c r="AJ9" s="131" t="s">
        <v>5348</v>
      </c>
      <c r="AK9" s="131" t="s">
        <v>5349</v>
      </c>
      <c r="AL9" s="131" t="s">
        <v>5350</v>
      </c>
    </row>
    <row r="10" spans="1:38" ht="39" customHeight="1">
      <c r="A10" s="137">
        <v>1</v>
      </c>
      <c r="B10" s="138" t="s">
        <v>5351</v>
      </c>
      <c r="C10" s="139" t="s">
        <v>5300</v>
      </c>
      <c r="D10" s="53" t="s">
        <v>5352</v>
      </c>
      <c r="E10" s="54" t="s">
        <v>5353</v>
      </c>
      <c r="F10" s="54" t="s">
        <v>4078</v>
      </c>
      <c r="G10" s="54" t="s">
        <v>5354</v>
      </c>
      <c r="H10" s="140">
        <v>10143</v>
      </c>
      <c r="I10" s="43" t="s">
        <v>5303</v>
      </c>
      <c r="J10" s="141"/>
      <c r="K10" s="114"/>
      <c r="L10" s="139" t="s">
        <v>5355</v>
      </c>
      <c r="M10" s="139" t="s">
        <v>5356</v>
      </c>
      <c r="N10" s="139" t="s">
        <v>5357</v>
      </c>
      <c r="O10" s="139" t="s">
        <v>5357</v>
      </c>
      <c r="P10" s="139"/>
      <c r="Q10" s="139" t="s">
        <v>5601</v>
      </c>
      <c r="R10" s="142"/>
      <c r="S10" s="143"/>
      <c r="T10" s="144"/>
      <c r="U10" s="144"/>
      <c r="V10" s="144"/>
      <c r="W10" s="144"/>
      <c r="X10" s="144"/>
      <c r="Y10" s="144"/>
      <c r="Z10" s="144"/>
      <c r="AA10" s="145" t="s">
        <v>5358</v>
      </c>
      <c r="AB10" s="146" t="s">
        <v>5359</v>
      </c>
      <c r="AC10" s="146" t="s">
        <v>4656</v>
      </c>
      <c r="AD10" s="144"/>
      <c r="AE10" s="144"/>
      <c r="AF10" s="144"/>
      <c r="AG10" s="144"/>
      <c r="AH10" s="144"/>
      <c r="AI10" s="144"/>
      <c r="AJ10" s="144"/>
      <c r="AK10" s="144"/>
      <c r="AL10" s="144"/>
    </row>
    <row r="11" spans="1:38" ht="35.25" customHeight="1">
      <c r="A11" s="137">
        <v>2</v>
      </c>
      <c r="B11" s="138" t="s">
        <v>5351</v>
      </c>
      <c r="C11" s="139" t="s">
        <v>5300</v>
      </c>
      <c r="D11" s="147" t="s">
        <v>293</v>
      </c>
      <c r="E11" s="148" t="s">
        <v>5360</v>
      </c>
      <c r="F11" s="148" t="s">
        <v>1558</v>
      </c>
      <c r="G11" s="148" t="s">
        <v>1068</v>
      </c>
      <c r="H11" s="149">
        <v>18825</v>
      </c>
      <c r="I11" s="43" t="s">
        <v>5303</v>
      </c>
      <c r="J11" s="141"/>
      <c r="K11" s="114"/>
      <c r="L11" s="113" t="s">
        <v>5361</v>
      </c>
      <c r="M11" s="113" t="s">
        <v>5362</v>
      </c>
      <c r="N11" s="114" t="s">
        <v>5357</v>
      </c>
      <c r="O11" s="114" t="s">
        <v>5357</v>
      </c>
      <c r="P11" s="150"/>
      <c r="Q11" s="139" t="s">
        <v>5602</v>
      </c>
      <c r="R11" s="142"/>
      <c r="S11" s="143"/>
      <c r="T11" s="144"/>
      <c r="U11" s="144"/>
      <c r="V11" s="144"/>
      <c r="W11" s="144"/>
      <c r="X11" s="144"/>
      <c r="Y11" s="144"/>
      <c r="Z11" s="144"/>
      <c r="AA11" s="145">
        <v>46854615</v>
      </c>
      <c r="AB11" s="146" t="s">
        <v>5363</v>
      </c>
      <c r="AC11" s="146" t="s">
        <v>5364</v>
      </c>
      <c r="AD11" s="144"/>
      <c r="AE11" s="144"/>
      <c r="AF11" s="144"/>
      <c r="AG11" s="144"/>
      <c r="AH11" s="144"/>
      <c r="AI11" s="144"/>
      <c r="AJ11" s="144"/>
      <c r="AK11" s="144"/>
      <c r="AL11" s="144"/>
    </row>
    <row r="12" spans="1:38" ht="35.25" customHeight="1">
      <c r="A12" s="137">
        <v>3</v>
      </c>
      <c r="B12" s="138" t="s">
        <v>5351</v>
      </c>
      <c r="C12" s="139" t="s">
        <v>5300</v>
      </c>
      <c r="D12" s="147" t="s">
        <v>447</v>
      </c>
      <c r="E12" s="148" t="s">
        <v>918</v>
      </c>
      <c r="F12" s="148" t="s">
        <v>1518</v>
      </c>
      <c r="G12" s="148" t="s">
        <v>1130</v>
      </c>
      <c r="H12" s="149">
        <v>14625</v>
      </c>
      <c r="I12" s="43" t="s">
        <v>5303</v>
      </c>
      <c r="J12" s="141"/>
      <c r="K12" s="114"/>
      <c r="L12" s="113" t="s">
        <v>5365</v>
      </c>
      <c r="M12" s="113" t="s">
        <v>5366</v>
      </c>
      <c r="N12" s="114" t="s">
        <v>5357</v>
      </c>
      <c r="O12" s="114" t="s">
        <v>5357</v>
      </c>
      <c r="P12" s="150"/>
      <c r="Q12" s="139" t="s">
        <v>5603</v>
      </c>
      <c r="R12" s="142"/>
      <c r="S12" s="143"/>
      <c r="T12" s="144"/>
      <c r="U12" s="144"/>
      <c r="V12" s="144"/>
      <c r="W12" s="144"/>
      <c r="X12" s="144"/>
      <c r="Y12" s="144"/>
      <c r="Z12" s="144"/>
      <c r="AA12" s="145" t="s">
        <v>5367</v>
      </c>
      <c r="AB12" s="146" t="s">
        <v>5368</v>
      </c>
      <c r="AC12" s="146" t="s">
        <v>5369</v>
      </c>
      <c r="AD12" s="144"/>
      <c r="AE12" s="144"/>
      <c r="AF12" s="144"/>
      <c r="AG12" s="144"/>
      <c r="AH12" s="144"/>
      <c r="AI12" s="144"/>
      <c r="AJ12" s="144"/>
      <c r="AK12" s="144"/>
      <c r="AL12" s="144"/>
    </row>
    <row r="13" spans="1:38" ht="39" customHeight="1">
      <c r="A13" s="137">
        <v>4</v>
      </c>
      <c r="B13" s="138" t="s">
        <v>5351</v>
      </c>
      <c r="C13" s="139" t="s">
        <v>5300</v>
      </c>
      <c r="D13" s="151" t="s">
        <v>5370</v>
      </c>
      <c r="E13" s="152" t="s">
        <v>1006</v>
      </c>
      <c r="F13" s="152" t="s">
        <v>1609</v>
      </c>
      <c r="G13" s="152" t="s">
        <v>1133</v>
      </c>
      <c r="H13" s="153">
        <v>15848</v>
      </c>
      <c r="I13" s="43" t="s">
        <v>5303</v>
      </c>
      <c r="J13" s="141"/>
      <c r="K13" s="114"/>
      <c r="L13" s="154" t="s">
        <v>5371</v>
      </c>
      <c r="M13" s="155" t="s">
        <v>5372</v>
      </c>
      <c r="N13" s="155" t="s">
        <v>211</v>
      </c>
      <c r="O13" s="155" t="s">
        <v>211</v>
      </c>
      <c r="P13" s="155" t="s">
        <v>5373</v>
      </c>
      <c r="Q13" s="139" t="s">
        <v>5604</v>
      </c>
      <c r="R13" s="142"/>
      <c r="S13" s="143"/>
      <c r="T13" s="144"/>
      <c r="U13" s="144"/>
      <c r="V13" s="144"/>
      <c r="W13" s="144"/>
      <c r="X13" s="144"/>
      <c r="Y13" s="144"/>
      <c r="Z13" s="144"/>
      <c r="AA13" s="156" t="s">
        <v>5374</v>
      </c>
      <c r="AB13" s="146" t="s">
        <v>5375</v>
      </c>
      <c r="AC13" s="146" t="s">
        <v>5376</v>
      </c>
      <c r="AD13" s="144"/>
      <c r="AE13" s="144"/>
      <c r="AF13" s="144"/>
      <c r="AG13" s="144"/>
      <c r="AH13" s="144"/>
      <c r="AI13" s="144"/>
      <c r="AJ13" s="144"/>
      <c r="AK13" s="144"/>
      <c r="AL13" s="144"/>
    </row>
    <row r="14" spans="1:38" ht="39" customHeight="1">
      <c r="A14" s="137">
        <v>5</v>
      </c>
      <c r="B14" s="138" t="s">
        <v>5351</v>
      </c>
      <c r="C14" s="139" t="s">
        <v>5377</v>
      </c>
      <c r="D14" s="50" t="s">
        <v>5378</v>
      </c>
      <c r="E14" s="157" t="s">
        <v>1363</v>
      </c>
      <c r="F14" s="157" t="s">
        <v>4885</v>
      </c>
      <c r="G14" s="157" t="s">
        <v>5379</v>
      </c>
      <c r="H14" s="158">
        <v>13955</v>
      </c>
      <c r="I14" s="157" t="s">
        <v>5303</v>
      </c>
      <c r="J14" s="141"/>
      <c r="K14" s="114"/>
      <c r="L14" s="159" t="s">
        <v>5380</v>
      </c>
      <c r="M14" s="160" t="s">
        <v>5381</v>
      </c>
      <c r="N14" s="160" t="s">
        <v>211</v>
      </c>
      <c r="O14" s="160" t="s">
        <v>211</v>
      </c>
      <c r="P14" s="160" t="s">
        <v>5382</v>
      </c>
      <c r="Q14" s="139" t="s">
        <v>5605</v>
      </c>
      <c r="R14" s="142"/>
      <c r="S14" s="143"/>
      <c r="T14" s="144"/>
      <c r="U14" s="144"/>
      <c r="V14" s="144"/>
      <c r="W14" s="144"/>
      <c r="X14" s="144"/>
      <c r="Y14" s="144"/>
      <c r="Z14" s="144"/>
      <c r="AA14" s="161">
        <v>80326436</v>
      </c>
      <c r="AB14" s="146" t="s">
        <v>5383</v>
      </c>
      <c r="AC14" s="146" t="s">
        <v>1194</v>
      </c>
      <c r="AD14" s="144"/>
      <c r="AE14" s="144"/>
      <c r="AF14" s="144"/>
      <c r="AG14" s="144"/>
      <c r="AH14" s="144"/>
      <c r="AI14" s="144"/>
      <c r="AJ14" s="144"/>
      <c r="AK14" s="144"/>
      <c r="AL14" s="144"/>
    </row>
    <row r="15" spans="1:38" ht="39" customHeight="1">
      <c r="A15" s="137">
        <v>6</v>
      </c>
      <c r="B15" s="138" t="s">
        <v>5351</v>
      </c>
      <c r="C15" s="139" t="s">
        <v>5300</v>
      </c>
      <c r="D15" s="53" t="s">
        <v>320</v>
      </c>
      <c r="E15" s="54" t="s">
        <v>5384</v>
      </c>
      <c r="F15" s="54" t="s">
        <v>4390</v>
      </c>
      <c r="G15" s="54" t="s">
        <v>1079</v>
      </c>
      <c r="H15" s="140">
        <v>20855</v>
      </c>
      <c r="I15" s="43" t="s">
        <v>220</v>
      </c>
      <c r="J15" s="141"/>
      <c r="K15" s="114"/>
      <c r="L15" s="139" t="s">
        <v>5385</v>
      </c>
      <c r="M15" s="139" t="s">
        <v>889</v>
      </c>
      <c r="N15" s="139" t="s">
        <v>211</v>
      </c>
      <c r="O15" s="139" t="s">
        <v>211</v>
      </c>
      <c r="P15" s="139" t="s">
        <v>889</v>
      </c>
      <c r="Q15" s="139" t="s">
        <v>5606</v>
      </c>
      <c r="R15" s="142"/>
      <c r="S15" s="143"/>
      <c r="T15" s="144"/>
      <c r="U15" s="144"/>
      <c r="V15" s="144"/>
      <c r="W15" s="144"/>
      <c r="X15" s="144"/>
      <c r="Y15" s="144"/>
      <c r="Z15" s="144"/>
      <c r="AA15" s="146"/>
      <c r="AB15" s="146"/>
      <c r="AC15" s="146"/>
      <c r="AD15" s="144"/>
      <c r="AE15" s="144"/>
      <c r="AF15" s="144"/>
      <c r="AG15" s="144"/>
      <c r="AH15" s="144"/>
      <c r="AI15" s="144"/>
      <c r="AJ15" s="144"/>
      <c r="AK15" s="144"/>
      <c r="AL15" s="144"/>
    </row>
    <row r="16" spans="1:38" ht="35.25" customHeight="1">
      <c r="A16" s="137">
        <v>7</v>
      </c>
      <c r="B16" s="138" t="s">
        <v>5351</v>
      </c>
      <c r="C16" s="162" t="s">
        <v>5387</v>
      </c>
      <c r="D16" s="147" t="s">
        <v>5378</v>
      </c>
      <c r="E16" s="148" t="s">
        <v>1334</v>
      </c>
      <c r="F16" s="148" t="s">
        <v>918</v>
      </c>
      <c r="G16" s="148" t="s">
        <v>5388</v>
      </c>
      <c r="H16" s="149">
        <v>11781</v>
      </c>
      <c r="I16" s="43" t="s">
        <v>220</v>
      </c>
      <c r="J16" s="141"/>
      <c r="K16" s="114"/>
      <c r="L16" s="163" t="s">
        <v>5389</v>
      </c>
      <c r="M16" s="113" t="s">
        <v>5390</v>
      </c>
      <c r="N16" s="114" t="s">
        <v>211</v>
      </c>
      <c r="O16" s="114" t="s">
        <v>211</v>
      </c>
      <c r="P16" s="150" t="s">
        <v>5390</v>
      </c>
      <c r="Q16" s="139" t="s">
        <v>5606</v>
      </c>
      <c r="R16" s="142"/>
      <c r="S16" s="143"/>
      <c r="T16" s="144"/>
      <c r="U16" s="144"/>
      <c r="V16" s="144"/>
      <c r="W16" s="144"/>
      <c r="X16" s="144"/>
      <c r="Y16" s="144"/>
      <c r="Z16" s="144"/>
      <c r="AA16" s="146"/>
      <c r="AB16" s="146"/>
      <c r="AC16" s="146"/>
      <c r="AD16" s="144"/>
      <c r="AE16" s="144"/>
      <c r="AF16" s="144"/>
      <c r="AG16" s="144"/>
      <c r="AH16" s="144"/>
      <c r="AI16" s="144"/>
      <c r="AJ16" s="144"/>
      <c r="AK16" s="144"/>
      <c r="AL16" s="144"/>
    </row>
    <row r="17" spans="1:38" ht="35.25" customHeight="1">
      <c r="A17" s="137">
        <v>8</v>
      </c>
      <c r="B17" s="138" t="s">
        <v>5351</v>
      </c>
      <c r="C17" s="162" t="s">
        <v>5300</v>
      </c>
      <c r="D17" s="147" t="s">
        <v>5391</v>
      </c>
      <c r="E17" s="148" t="s">
        <v>5392</v>
      </c>
      <c r="F17" s="148" t="s">
        <v>5393</v>
      </c>
      <c r="G17" s="148" t="s">
        <v>5394</v>
      </c>
      <c r="H17" s="149">
        <v>14496</v>
      </c>
      <c r="I17" s="43" t="s">
        <v>5303</v>
      </c>
      <c r="J17" s="141"/>
      <c r="K17" s="114"/>
      <c r="L17" s="163" t="s">
        <v>5395</v>
      </c>
      <c r="M17" s="113" t="s">
        <v>5396</v>
      </c>
      <c r="N17" s="114" t="s">
        <v>5357</v>
      </c>
      <c r="O17" s="114" t="s">
        <v>211</v>
      </c>
      <c r="P17" s="150" t="s">
        <v>5397</v>
      </c>
      <c r="Q17" s="139" t="s">
        <v>5607</v>
      </c>
      <c r="R17" s="142"/>
      <c r="S17" s="143"/>
      <c r="T17" s="144"/>
      <c r="U17" s="144"/>
      <c r="V17" s="144"/>
      <c r="W17" s="144"/>
      <c r="X17" s="144"/>
      <c r="Y17" s="144"/>
      <c r="Z17" s="144"/>
      <c r="AA17" s="146"/>
      <c r="AB17" s="146"/>
      <c r="AC17" s="146"/>
      <c r="AD17" s="144"/>
      <c r="AE17" s="144"/>
      <c r="AF17" s="144"/>
      <c r="AG17" s="144"/>
      <c r="AH17" s="144"/>
      <c r="AI17" s="144"/>
      <c r="AJ17" s="144"/>
      <c r="AK17" s="144"/>
      <c r="AL17" s="144"/>
    </row>
    <row r="18" spans="1:38" ht="39" customHeight="1">
      <c r="A18" s="137">
        <v>10</v>
      </c>
      <c r="B18" s="138" t="s">
        <v>5351</v>
      </c>
      <c r="C18" s="139" t="s">
        <v>5300</v>
      </c>
      <c r="D18" s="164" t="s">
        <v>5398</v>
      </c>
      <c r="E18" s="165" t="s">
        <v>4872</v>
      </c>
      <c r="F18" s="166" t="s">
        <v>1672</v>
      </c>
      <c r="G18" s="42" t="s">
        <v>1273</v>
      </c>
      <c r="H18" s="167" t="s">
        <v>5399</v>
      </c>
      <c r="I18" s="50" t="s">
        <v>220</v>
      </c>
      <c r="J18" s="141"/>
      <c r="K18" s="114"/>
      <c r="L18" s="139" t="s">
        <v>5400</v>
      </c>
      <c r="M18" s="139" t="s">
        <v>5356</v>
      </c>
      <c r="N18" s="139" t="s">
        <v>5357</v>
      </c>
      <c r="O18" s="139" t="s">
        <v>5357</v>
      </c>
      <c r="P18" s="139"/>
      <c r="Q18" s="139" t="s">
        <v>5608</v>
      </c>
      <c r="R18" s="142"/>
      <c r="S18" s="143"/>
      <c r="T18" s="144"/>
      <c r="U18" s="144"/>
      <c r="V18" s="144"/>
      <c r="W18" s="144"/>
      <c r="X18" s="144"/>
      <c r="Y18" s="144"/>
      <c r="Z18" s="144"/>
      <c r="AA18" s="156" t="s">
        <v>5401</v>
      </c>
      <c r="AB18" s="146" t="s">
        <v>5402</v>
      </c>
      <c r="AC18" s="146" t="s">
        <v>5403</v>
      </c>
      <c r="AD18" s="144"/>
      <c r="AE18" s="144"/>
      <c r="AF18" s="144"/>
      <c r="AG18" s="144"/>
      <c r="AH18" s="144"/>
      <c r="AI18" s="144"/>
      <c r="AJ18" s="144"/>
      <c r="AK18" s="144"/>
      <c r="AL18" s="144"/>
    </row>
    <row r="19" spans="1:38" ht="39" customHeight="1">
      <c r="A19" s="137">
        <v>11</v>
      </c>
      <c r="B19" s="138" t="s">
        <v>5351</v>
      </c>
      <c r="C19" s="139" t="s">
        <v>5300</v>
      </c>
      <c r="D19" s="162" t="s">
        <v>509</v>
      </c>
      <c r="E19" s="162" t="s">
        <v>5404</v>
      </c>
      <c r="F19" s="162" t="s">
        <v>5405</v>
      </c>
      <c r="G19" s="162" t="s">
        <v>5406</v>
      </c>
      <c r="H19" s="140">
        <v>21072</v>
      </c>
      <c r="I19" s="43" t="s">
        <v>220</v>
      </c>
      <c r="J19" s="141"/>
      <c r="K19" s="114"/>
      <c r="L19" s="162" t="s">
        <v>5407</v>
      </c>
      <c r="M19" s="139" t="s">
        <v>5408</v>
      </c>
      <c r="N19" s="139" t="s">
        <v>5357</v>
      </c>
      <c r="O19" s="139" t="s">
        <v>5357</v>
      </c>
      <c r="P19" s="139"/>
      <c r="Q19" s="139" t="s">
        <v>5609</v>
      </c>
      <c r="R19" s="142"/>
      <c r="S19" s="143"/>
      <c r="T19" s="144"/>
      <c r="U19" s="144"/>
      <c r="V19" s="144"/>
      <c r="W19" s="144"/>
      <c r="X19" s="144"/>
      <c r="Y19" s="144"/>
      <c r="Z19" s="144"/>
      <c r="AA19" s="156" t="s">
        <v>5409</v>
      </c>
      <c r="AB19" s="146" t="s">
        <v>5410</v>
      </c>
      <c r="AC19" s="146" t="s">
        <v>5411</v>
      </c>
      <c r="AD19" s="144"/>
      <c r="AE19" s="144"/>
      <c r="AF19" s="144"/>
      <c r="AG19" s="144"/>
      <c r="AH19" s="144"/>
      <c r="AI19" s="144"/>
      <c r="AJ19" s="144"/>
      <c r="AK19" s="144"/>
      <c r="AL19" s="144"/>
    </row>
    <row r="20" spans="1:38" ht="39" customHeight="1">
      <c r="A20" s="137">
        <v>12</v>
      </c>
      <c r="B20" s="138" t="s">
        <v>5351</v>
      </c>
      <c r="C20" s="139" t="s">
        <v>5300</v>
      </c>
      <c r="D20" s="168" t="s">
        <v>558</v>
      </c>
      <c r="E20" s="169" t="s">
        <v>1619</v>
      </c>
      <c r="F20" s="169" t="s">
        <v>1647</v>
      </c>
      <c r="G20" s="169" t="s">
        <v>4152</v>
      </c>
      <c r="H20" s="167">
        <v>14671</v>
      </c>
      <c r="I20" s="43" t="s">
        <v>220</v>
      </c>
      <c r="J20" s="141"/>
      <c r="K20" s="114"/>
      <c r="L20" s="139" t="s">
        <v>5412</v>
      </c>
      <c r="M20" s="139" t="s">
        <v>5413</v>
      </c>
      <c r="N20" s="139" t="s">
        <v>211</v>
      </c>
      <c r="O20" s="139" t="s">
        <v>211</v>
      </c>
      <c r="P20" s="139"/>
      <c r="Q20" s="139" t="s">
        <v>5610</v>
      </c>
      <c r="R20" s="142"/>
      <c r="S20" s="143"/>
      <c r="T20" s="144"/>
      <c r="U20" s="144"/>
      <c r="V20" s="144"/>
      <c r="W20" s="144"/>
      <c r="X20" s="144"/>
      <c r="Y20" s="144"/>
      <c r="Z20" s="144"/>
      <c r="AA20" s="156" t="s">
        <v>5414</v>
      </c>
      <c r="AB20" s="146" t="s">
        <v>5415</v>
      </c>
      <c r="AC20" s="146" t="s">
        <v>5416</v>
      </c>
      <c r="AD20" s="144"/>
      <c r="AE20" s="144"/>
      <c r="AF20" s="144"/>
      <c r="AG20" s="144"/>
      <c r="AH20" s="144"/>
      <c r="AI20" s="144"/>
      <c r="AJ20" s="144"/>
      <c r="AK20" s="144"/>
      <c r="AL20" s="144"/>
    </row>
    <row r="21" spans="1:38" ht="39" customHeight="1">
      <c r="A21" s="137">
        <v>13</v>
      </c>
      <c r="B21" s="138" t="s">
        <v>5351</v>
      </c>
      <c r="C21" s="139" t="s">
        <v>5300</v>
      </c>
      <c r="D21" s="52" t="s">
        <v>5378</v>
      </c>
      <c r="E21" s="157" t="s">
        <v>1619</v>
      </c>
      <c r="F21" s="157" t="s">
        <v>965</v>
      </c>
      <c r="G21" s="157" t="s">
        <v>1187</v>
      </c>
      <c r="H21" s="158">
        <v>18715</v>
      </c>
      <c r="I21" s="157" t="s">
        <v>5417</v>
      </c>
      <c r="J21" s="170"/>
      <c r="K21" s="157"/>
      <c r="L21" s="171" t="s">
        <v>5418</v>
      </c>
      <c r="M21" s="160" t="s">
        <v>5419</v>
      </c>
      <c r="N21" s="160" t="s">
        <v>5419</v>
      </c>
      <c r="O21" s="160" t="s">
        <v>5419</v>
      </c>
      <c r="P21" s="160" t="s">
        <v>5420</v>
      </c>
      <c r="Q21" s="139" t="s">
        <v>5611</v>
      </c>
      <c r="R21" s="142"/>
      <c r="S21" s="143"/>
      <c r="T21" s="144"/>
      <c r="U21" s="144"/>
      <c r="V21" s="144"/>
      <c r="W21" s="144"/>
      <c r="X21" s="144"/>
      <c r="Y21" s="144"/>
      <c r="Z21" s="144"/>
      <c r="AA21" s="156"/>
      <c r="AB21" s="146"/>
      <c r="AC21" s="146"/>
      <c r="AD21" s="144"/>
      <c r="AE21" s="144"/>
      <c r="AF21" s="144"/>
      <c r="AG21" s="144"/>
      <c r="AH21" s="144"/>
      <c r="AI21" s="144"/>
      <c r="AJ21" s="144"/>
      <c r="AK21" s="144"/>
      <c r="AL21" s="144"/>
    </row>
    <row r="22" spans="1:38" ht="39" customHeight="1">
      <c r="A22" s="137">
        <v>14</v>
      </c>
      <c r="B22" s="138" t="s">
        <v>5351</v>
      </c>
      <c r="C22" s="139" t="s">
        <v>5300</v>
      </c>
      <c r="D22" s="162" t="s">
        <v>587</v>
      </c>
      <c r="E22" s="162" t="s">
        <v>5421</v>
      </c>
      <c r="F22" s="162" t="s">
        <v>5422</v>
      </c>
      <c r="G22" s="162" t="s">
        <v>5423</v>
      </c>
      <c r="H22" s="140">
        <v>18759</v>
      </c>
      <c r="I22" s="43" t="s">
        <v>220</v>
      </c>
      <c r="J22" s="43" t="s">
        <v>220</v>
      </c>
      <c r="K22" s="114"/>
      <c r="L22" s="139"/>
      <c r="M22" s="139" t="s">
        <v>5390</v>
      </c>
      <c r="N22" s="139" t="s">
        <v>211</v>
      </c>
      <c r="O22" s="139" t="s">
        <v>211</v>
      </c>
      <c r="P22" s="139"/>
      <c r="Q22" s="139" t="s">
        <v>5612</v>
      </c>
      <c r="R22" s="142"/>
      <c r="S22" s="143"/>
      <c r="T22" s="144"/>
      <c r="U22" s="144"/>
      <c r="V22" s="144"/>
      <c r="W22" s="144"/>
      <c r="X22" s="144"/>
      <c r="Y22" s="144"/>
      <c r="Z22" s="144"/>
      <c r="AA22" s="156" t="s">
        <v>5424</v>
      </c>
      <c r="AB22" s="146" t="s">
        <v>5425</v>
      </c>
      <c r="AC22" s="146" t="s">
        <v>5426</v>
      </c>
      <c r="AD22" s="144"/>
      <c r="AE22" s="144"/>
      <c r="AF22" s="144"/>
      <c r="AG22" s="144"/>
      <c r="AH22" s="144"/>
      <c r="AI22" s="144"/>
      <c r="AJ22" s="144"/>
      <c r="AK22" s="144"/>
      <c r="AL22" s="144"/>
    </row>
    <row r="23" spans="1:38" ht="39" customHeight="1">
      <c r="A23" s="137">
        <v>15</v>
      </c>
      <c r="B23" s="138" t="s">
        <v>5351</v>
      </c>
      <c r="C23" s="139" t="s">
        <v>5300</v>
      </c>
      <c r="D23" s="172" t="s">
        <v>725</v>
      </c>
      <c r="E23" s="173" t="s">
        <v>1454</v>
      </c>
      <c r="F23" s="173" t="s">
        <v>1456</v>
      </c>
      <c r="G23" s="173" t="s">
        <v>1259</v>
      </c>
      <c r="H23" s="174">
        <v>19685</v>
      </c>
      <c r="I23" s="43" t="s">
        <v>220</v>
      </c>
      <c r="J23" s="141"/>
      <c r="K23" s="114"/>
      <c r="L23" s="139" t="s">
        <v>5427</v>
      </c>
      <c r="M23" s="139" t="s">
        <v>850</v>
      </c>
      <c r="N23" s="139" t="s">
        <v>211</v>
      </c>
      <c r="O23" s="139" t="s">
        <v>211</v>
      </c>
      <c r="P23" s="139"/>
      <c r="Q23" s="139" t="s">
        <v>5613</v>
      </c>
      <c r="R23" s="142"/>
      <c r="S23" s="143"/>
      <c r="T23" s="144"/>
      <c r="U23" s="144"/>
      <c r="V23" s="144"/>
      <c r="W23" s="144"/>
      <c r="X23" s="144"/>
      <c r="Y23" s="144"/>
      <c r="Z23" s="144"/>
      <c r="AA23" s="156" t="s">
        <v>627</v>
      </c>
      <c r="AB23" s="146" t="s">
        <v>5428</v>
      </c>
      <c r="AC23" s="146" t="s">
        <v>1215</v>
      </c>
      <c r="AD23" s="144"/>
      <c r="AE23" s="144"/>
      <c r="AF23" s="144"/>
      <c r="AG23" s="144"/>
      <c r="AH23" s="144"/>
      <c r="AI23" s="144"/>
      <c r="AJ23" s="144"/>
      <c r="AK23" s="144"/>
      <c r="AL23" s="144"/>
    </row>
    <row r="24" spans="1:38" ht="39" customHeight="1">
      <c r="A24" s="137">
        <v>16</v>
      </c>
      <c r="B24" s="138" t="s">
        <v>5351</v>
      </c>
      <c r="C24" s="139" t="s">
        <v>5300</v>
      </c>
      <c r="D24" s="52" t="s">
        <v>609</v>
      </c>
      <c r="E24" s="50" t="s">
        <v>1448</v>
      </c>
      <c r="F24" s="50" t="s">
        <v>1323</v>
      </c>
      <c r="G24" s="50" t="s">
        <v>5429</v>
      </c>
      <c r="H24" s="167">
        <v>19965</v>
      </c>
      <c r="I24" s="43" t="s">
        <v>220</v>
      </c>
      <c r="J24" s="141"/>
      <c r="K24" s="114"/>
      <c r="L24" s="139" t="s">
        <v>5430</v>
      </c>
      <c r="M24" s="139" t="s">
        <v>5431</v>
      </c>
      <c r="N24" s="139" t="s">
        <v>211</v>
      </c>
      <c r="O24" s="139" t="s">
        <v>211</v>
      </c>
      <c r="P24" s="139" t="s">
        <v>3832</v>
      </c>
      <c r="Q24" s="139" t="s">
        <v>5614</v>
      </c>
      <c r="R24" s="142"/>
      <c r="S24" s="143"/>
      <c r="T24" s="144"/>
      <c r="U24" s="144"/>
      <c r="V24" s="144"/>
      <c r="W24" s="144"/>
      <c r="X24" s="144"/>
      <c r="Y24" s="144"/>
      <c r="Z24" s="144"/>
      <c r="AA24" s="156" t="s">
        <v>5432</v>
      </c>
      <c r="AB24" s="146" t="s">
        <v>5433</v>
      </c>
      <c r="AC24" s="146" t="s">
        <v>5434</v>
      </c>
      <c r="AD24" s="144"/>
      <c r="AE24" s="144"/>
      <c r="AF24" s="144"/>
      <c r="AG24" s="144"/>
      <c r="AH24" s="144"/>
      <c r="AI24" s="144"/>
      <c r="AJ24" s="144"/>
      <c r="AK24" s="144"/>
      <c r="AL24" s="144"/>
    </row>
    <row r="25" spans="1:38" ht="39" customHeight="1">
      <c r="A25" s="137">
        <v>17</v>
      </c>
      <c r="B25" s="138" t="s">
        <v>5351</v>
      </c>
      <c r="C25" s="139" t="s">
        <v>5300</v>
      </c>
      <c r="D25" s="52" t="s">
        <v>642</v>
      </c>
      <c r="E25" s="175" t="s">
        <v>5435</v>
      </c>
      <c r="F25" s="175" t="s">
        <v>5436</v>
      </c>
      <c r="G25" s="175" t="s">
        <v>5437</v>
      </c>
      <c r="H25" s="167">
        <v>16966</v>
      </c>
      <c r="I25" s="43" t="s">
        <v>5303</v>
      </c>
      <c r="J25" s="141"/>
      <c r="K25" s="114"/>
      <c r="L25" s="139" t="s">
        <v>5438</v>
      </c>
      <c r="M25" s="139" t="s">
        <v>5439</v>
      </c>
      <c r="N25" s="139" t="s">
        <v>5357</v>
      </c>
      <c r="O25" s="139" t="s">
        <v>5357</v>
      </c>
      <c r="P25" s="139"/>
      <c r="Q25" s="139" t="s">
        <v>5615</v>
      </c>
      <c r="R25" s="142"/>
      <c r="S25" s="143"/>
      <c r="T25" s="144"/>
      <c r="U25" s="144"/>
      <c r="V25" s="144"/>
      <c r="W25" s="144"/>
      <c r="X25" s="144"/>
      <c r="Y25" s="144"/>
      <c r="Z25" s="144"/>
      <c r="AA25" s="156" t="s">
        <v>5440</v>
      </c>
      <c r="AB25" s="146" t="s">
        <v>5441</v>
      </c>
      <c r="AC25" s="146" t="s">
        <v>5442</v>
      </c>
      <c r="AD25" s="144"/>
      <c r="AE25" s="144"/>
      <c r="AF25" s="144"/>
      <c r="AG25" s="144"/>
      <c r="AH25" s="144"/>
      <c r="AI25" s="144"/>
      <c r="AJ25" s="144"/>
      <c r="AK25" s="144"/>
      <c r="AL25" s="144"/>
    </row>
    <row r="26" spans="1:38" ht="31.5">
      <c r="A26" s="137">
        <v>19</v>
      </c>
      <c r="B26" s="138" t="s">
        <v>5351</v>
      </c>
      <c r="C26" s="139" t="s">
        <v>5443</v>
      </c>
      <c r="D26" s="52" t="s">
        <v>5378</v>
      </c>
      <c r="E26" s="50" t="s">
        <v>1347</v>
      </c>
      <c r="F26" s="50" t="s">
        <v>1412</v>
      </c>
      <c r="G26" s="50" t="s">
        <v>5444</v>
      </c>
      <c r="H26" s="167">
        <v>14247</v>
      </c>
      <c r="I26" s="43" t="s">
        <v>5303</v>
      </c>
      <c r="J26" s="141"/>
      <c r="K26" s="114"/>
      <c r="L26" s="176" t="s">
        <v>5445</v>
      </c>
      <c r="M26" s="139" t="s">
        <v>5372</v>
      </c>
      <c r="N26" s="139" t="s">
        <v>211</v>
      </c>
      <c r="O26" s="139" t="s">
        <v>211</v>
      </c>
      <c r="P26" s="139"/>
      <c r="Q26" s="139" t="s">
        <v>5616</v>
      </c>
      <c r="R26" s="142"/>
      <c r="S26" s="143"/>
      <c r="T26" s="144"/>
      <c r="U26" s="144"/>
      <c r="V26" s="144"/>
      <c r="W26" s="144"/>
      <c r="X26" s="144"/>
      <c r="Y26" s="144"/>
      <c r="Z26" s="144"/>
      <c r="AA26" s="156" t="s">
        <v>5446</v>
      </c>
      <c r="AB26" s="146" t="s">
        <v>5447</v>
      </c>
      <c r="AC26" s="146" t="s">
        <v>1120</v>
      </c>
      <c r="AD26" s="144"/>
      <c r="AE26" s="144"/>
      <c r="AF26" s="144"/>
      <c r="AG26" s="144"/>
      <c r="AH26" s="144"/>
      <c r="AI26" s="144"/>
      <c r="AJ26" s="144"/>
      <c r="AK26" s="144"/>
      <c r="AL26" s="144"/>
    </row>
    <row r="27" spans="1:38" ht="39" customHeight="1">
      <c r="A27" s="137">
        <v>20</v>
      </c>
      <c r="B27" s="138" t="s">
        <v>5351</v>
      </c>
      <c r="C27" s="139" t="s">
        <v>5300</v>
      </c>
      <c r="D27" s="162" t="s">
        <v>691</v>
      </c>
      <c r="E27" s="162" t="s">
        <v>5448</v>
      </c>
      <c r="F27" s="162" t="s">
        <v>5449</v>
      </c>
      <c r="G27" s="162" t="s">
        <v>5450</v>
      </c>
      <c r="H27" s="140">
        <v>14160</v>
      </c>
      <c r="I27" s="43" t="s">
        <v>220</v>
      </c>
      <c r="J27" s="43"/>
      <c r="K27" s="141"/>
      <c r="L27" s="162" t="s">
        <v>5451</v>
      </c>
      <c r="M27" s="162" t="s">
        <v>5452</v>
      </c>
      <c r="N27" s="139" t="s">
        <v>5357</v>
      </c>
      <c r="O27" s="139" t="s">
        <v>5357</v>
      </c>
      <c r="P27" s="139"/>
      <c r="Q27" s="139" t="s">
        <v>5617</v>
      </c>
      <c r="R27" s="142"/>
      <c r="S27" s="143"/>
      <c r="T27" s="144"/>
      <c r="U27" s="144"/>
      <c r="V27" s="144"/>
      <c r="W27" s="144"/>
      <c r="X27" s="144"/>
      <c r="Y27" s="144"/>
      <c r="Z27" s="144"/>
      <c r="AA27" s="156" t="s">
        <v>5453</v>
      </c>
      <c r="AB27" s="146" t="s">
        <v>5454</v>
      </c>
      <c r="AC27" s="146" t="s">
        <v>5455</v>
      </c>
      <c r="AD27" s="144"/>
      <c r="AE27" s="144"/>
      <c r="AF27" s="144"/>
      <c r="AG27" s="144"/>
      <c r="AH27" s="144"/>
      <c r="AI27" s="144"/>
      <c r="AJ27" s="144"/>
      <c r="AK27" s="144"/>
      <c r="AL27" s="144"/>
    </row>
    <row r="28" spans="1:38" ht="39" customHeight="1">
      <c r="A28" s="137">
        <v>21</v>
      </c>
      <c r="B28" s="138" t="s">
        <v>5351</v>
      </c>
      <c r="C28" s="139" t="s">
        <v>5300</v>
      </c>
      <c r="D28" s="27">
        <v>28454711</v>
      </c>
      <c r="E28" s="162" t="s">
        <v>995</v>
      </c>
      <c r="F28" s="162" t="s">
        <v>5456</v>
      </c>
      <c r="G28" s="162" t="s">
        <v>5457</v>
      </c>
      <c r="H28" s="177">
        <v>10802</v>
      </c>
      <c r="I28" s="43" t="s">
        <v>5303</v>
      </c>
      <c r="J28" s="141"/>
      <c r="K28" s="114"/>
      <c r="L28" s="178" t="s">
        <v>5458</v>
      </c>
      <c r="M28" s="139" t="s">
        <v>5459</v>
      </c>
      <c r="N28" s="139" t="s">
        <v>5459</v>
      </c>
      <c r="O28" s="139" t="s">
        <v>5357</v>
      </c>
      <c r="P28" s="139" t="s">
        <v>5460</v>
      </c>
      <c r="Q28" s="139" t="s">
        <v>5618</v>
      </c>
      <c r="R28" s="142"/>
      <c r="S28" s="143"/>
      <c r="T28" s="144"/>
      <c r="U28" s="144"/>
      <c r="V28" s="144"/>
      <c r="W28" s="144"/>
      <c r="X28" s="144"/>
      <c r="Y28" s="144"/>
      <c r="Z28" s="144"/>
      <c r="AA28" s="156" t="s">
        <v>5461</v>
      </c>
      <c r="AB28" s="146" t="s">
        <v>5462</v>
      </c>
      <c r="AC28" s="146" t="s">
        <v>5463</v>
      </c>
      <c r="AD28" s="144"/>
      <c r="AE28" s="144"/>
      <c r="AF28" s="144"/>
      <c r="AG28" s="144"/>
      <c r="AH28" s="144"/>
      <c r="AI28" s="144"/>
      <c r="AJ28" s="144"/>
      <c r="AK28" s="144"/>
      <c r="AL28" s="144"/>
    </row>
    <row r="29" spans="1:38" ht="39" customHeight="1">
      <c r="A29" s="137">
        <v>22</v>
      </c>
      <c r="B29" s="138" t="s">
        <v>5351</v>
      </c>
      <c r="C29" s="139" t="s">
        <v>5300</v>
      </c>
      <c r="D29" s="162" t="s">
        <v>752</v>
      </c>
      <c r="E29" s="162" t="s">
        <v>5464</v>
      </c>
      <c r="F29" s="162" t="s">
        <v>5465</v>
      </c>
      <c r="G29" s="162" t="s">
        <v>5466</v>
      </c>
      <c r="H29" s="179">
        <v>17291</v>
      </c>
      <c r="I29" s="180" t="s">
        <v>220</v>
      </c>
      <c r="J29" s="141"/>
      <c r="K29" s="114"/>
      <c r="L29" s="162" t="s">
        <v>5467</v>
      </c>
      <c r="M29" s="139" t="s">
        <v>5468</v>
      </c>
      <c r="N29" s="139" t="s">
        <v>5357</v>
      </c>
      <c r="O29" s="139" t="s">
        <v>5357</v>
      </c>
      <c r="P29" s="139"/>
      <c r="Q29" s="139" t="s">
        <v>5619</v>
      </c>
      <c r="R29" s="142"/>
      <c r="S29" s="181"/>
      <c r="T29" s="182"/>
      <c r="U29" s="182"/>
      <c r="V29" s="182"/>
      <c r="W29" s="182"/>
      <c r="X29" s="182"/>
      <c r="Y29" s="182"/>
      <c r="Z29" s="182"/>
      <c r="AA29" s="156" t="s">
        <v>5469</v>
      </c>
      <c r="AB29" s="183" t="s">
        <v>5470</v>
      </c>
      <c r="AC29" s="183" t="s">
        <v>5471</v>
      </c>
      <c r="AD29" s="156" t="s">
        <v>5472</v>
      </c>
      <c r="AE29" s="144"/>
      <c r="AF29" s="144"/>
      <c r="AG29" s="144"/>
      <c r="AH29" s="144"/>
      <c r="AI29" s="144"/>
      <c r="AJ29" s="144"/>
      <c r="AK29" s="144"/>
      <c r="AL29" s="144"/>
    </row>
    <row r="30" spans="1:38" ht="39" customHeight="1">
      <c r="A30" s="137">
        <v>23</v>
      </c>
      <c r="B30" s="138" t="s">
        <v>5351</v>
      </c>
      <c r="C30" s="139" t="s">
        <v>5300</v>
      </c>
      <c r="D30" s="184" t="s">
        <v>811</v>
      </c>
      <c r="E30" s="185" t="s">
        <v>1524</v>
      </c>
      <c r="F30" s="185" t="s">
        <v>1732</v>
      </c>
      <c r="G30" s="185" t="s">
        <v>5473</v>
      </c>
      <c r="H30" s="186">
        <v>18454</v>
      </c>
      <c r="I30" s="50" t="s">
        <v>5474</v>
      </c>
      <c r="J30" s="141"/>
      <c r="K30" s="114"/>
      <c r="L30" s="139" t="s">
        <v>5475</v>
      </c>
      <c r="M30" s="139" t="s">
        <v>928</v>
      </c>
      <c r="N30" s="139" t="s">
        <v>211</v>
      </c>
      <c r="O30" s="139" t="s">
        <v>211</v>
      </c>
      <c r="P30" s="139" t="s">
        <v>5476</v>
      </c>
      <c r="Q30" s="139" t="s">
        <v>5620</v>
      </c>
      <c r="R30" s="142"/>
      <c r="S30" s="143"/>
      <c r="T30" s="144"/>
      <c r="U30" s="144"/>
      <c r="V30" s="144"/>
      <c r="W30" s="144"/>
      <c r="X30" s="144"/>
      <c r="Y30" s="144"/>
      <c r="Z30" s="144"/>
      <c r="AA30" s="156" t="s">
        <v>5477</v>
      </c>
      <c r="AB30" s="146" t="s">
        <v>5478</v>
      </c>
      <c r="AC30" s="146" t="s">
        <v>5479</v>
      </c>
      <c r="AD30" s="144"/>
      <c r="AE30" s="144"/>
      <c r="AF30" s="144"/>
      <c r="AG30" s="144"/>
      <c r="AH30" s="144"/>
      <c r="AI30" s="144"/>
      <c r="AJ30" s="144"/>
      <c r="AK30" s="144"/>
      <c r="AL30" s="144"/>
    </row>
    <row r="31" spans="1:38" ht="15.75">
      <c r="A31" s="137">
        <v>24</v>
      </c>
      <c r="B31" s="138" t="s">
        <v>5351</v>
      </c>
      <c r="C31" s="139" t="s">
        <v>5300</v>
      </c>
      <c r="D31" s="162" t="s">
        <v>625</v>
      </c>
      <c r="E31" s="162" t="s">
        <v>5480</v>
      </c>
      <c r="F31" s="162" t="s">
        <v>5481</v>
      </c>
      <c r="G31" s="162" t="s">
        <v>5482</v>
      </c>
      <c r="H31" s="140">
        <v>13128</v>
      </c>
      <c r="I31" s="43" t="s">
        <v>5303</v>
      </c>
      <c r="J31" s="141"/>
      <c r="K31" s="114"/>
      <c r="L31" s="162" t="s">
        <v>5483</v>
      </c>
      <c r="M31" s="139" t="s">
        <v>5357</v>
      </c>
      <c r="N31" s="139" t="s">
        <v>5357</v>
      </c>
      <c r="O31" s="139" t="s">
        <v>5484</v>
      </c>
      <c r="P31" s="139"/>
      <c r="Q31" s="139" t="s">
        <v>5621</v>
      </c>
      <c r="R31" s="142"/>
      <c r="S31" s="143"/>
      <c r="T31" s="144"/>
      <c r="U31" s="144"/>
      <c r="V31" s="144"/>
      <c r="W31" s="144"/>
      <c r="X31" s="144"/>
      <c r="Y31" s="144"/>
      <c r="Z31" s="144"/>
      <c r="AA31" s="187" t="s">
        <v>5485</v>
      </c>
      <c r="AB31" s="188" t="s">
        <v>5486</v>
      </c>
      <c r="AC31" s="189" t="s">
        <v>5487</v>
      </c>
      <c r="AD31" s="145"/>
      <c r="AE31" s="144"/>
      <c r="AF31" s="144"/>
      <c r="AG31" s="144"/>
      <c r="AH31" s="144"/>
      <c r="AI31" s="144"/>
      <c r="AJ31" s="144"/>
      <c r="AK31" s="144"/>
      <c r="AL31" s="144" t="s">
        <v>5303</v>
      </c>
    </row>
    <row r="32" spans="1:38" ht="25.5">
      <c r="A32" s="137">
        <v>25</v>
      </c>
      <c r="B32" s="138" t="s">
        <v>5351</v>
      </c>
      <c r="C32" s="139" t="s">
        <v>5300</v>
      </c>
      <c r="D32" s="162" t="s">
        <v>788</v>
      </c>
      <c r="E32" s="162" t="s">
        <v>5488</v>
      </c>
      <c r="F32" s="162" t="s">
        <v>5489</v>
      </c>
      <c r="G32" s="162" t="s">
        <v>5490</v>
      </c>
      <c r="H32" s="140">
        <v>20227</v>
      </c>
      <c r="I32" s="43" t="s">
        <v>220</v>
      </c>
      <c r="J32" s="141"/>
      <c r="K32" s="114"/>
      <c r="L32" s="162" t="s">
        <v>5491</v>
      </c>
      <c r="M32" s="139" t="s">
        <v>5357</v>
      </c>
      <c r="N32" s="139" t="s">
        <v>5357</v>
      </c>
      <c r="O32" s="139" t="s">
        <v>5484</v>
      </c>
      <c r="P32" s="139" t="s">
        <v>5492</v>
      </c>
      <c r="Q32" s="139" t="s">
        <v>5622</v>
      </c>
      <c r="R32" s="142"/>
      <c r="S32" s="143"/>
      <c r="T32" s="144"/>
      <c r="U32" s="144"/>
      <c r="V32" s="144"/>
      <c r="W32" s="144"/>
      <c r="X32" s="144"/>
      <c r="Y32" s="144"/>
      <c r="Z32" s="144"/>
      <c r="AA32" s="190"/>
      <c r="AB32" s="191"/>
      <c r="AC32" s="189"/>
      <c r="AD32" s="192"/>
      <c r="AE32" s="144"/>
      <c r="AF32" s="144" t="s">
        <v>5300</v>
      </c>
      <c r="AG32" s="190" t="s">
        <v>5493</v>
      </c>
      <c r="AH32" s="144" t="s">
        <v>5494</v>
      </c>
      <c r="AI32" s="144" t="s">
        <v>5494</v>
      </c>
      <c r="AJ32" s="144" t="s">
        <v>5495</v>
      </c>
      <c r="AK32" s="144">
        <v>18431</v>
      </c>
      <c r="AL32" s="144" t="s">
        <v>5303</v>
      </c>
    </row>
    <row r="33" spans="1:38" s="197" customFormat="1" ht="15.75">
      <c r="A33" s="137">
        <v>26</v>
      </c>
      <c r="B33" s="138" t="s">
        <v>5351</v>
      </c>
      <c r="C33" s="139" t="s">
        <v>5300</v>
      </c>
      <c r="D33" s="193" t="s">
        <v>782</v>
      </c>
      <c r="E33" s="157" t="s">
        <v>5496</v>
      </c>
      <c r="F33" s="157" t="s">
        <v>5497</v>
      </c>
      <c r="G33" s="157" t="s">
        <v>5498</v>
      </c>
      <c r="H33" s="158">
        <v>383099</v>
      </c>
      <c r="I33" s="157" t="s">
        <v>220</v>
      </c>
      <c r="J33" s="170"/>
      <c r="K33" s="157"/>
      <c r="L33" s="194" t="s">
        <v>5499</v>
      </c>
      <c r="M33" s="160" t="s">
        <v>5357</v>
      </c>
      <c r="N33" s="160" t="s">
        <v>5357</v>
      </c>
      <c r="O33" s="160" t="s">
        <v>5484</v>
      </c>
      <c r="P33" s="160" t="s">
        <v>5500</v>
      </c>
      <c r="Q33" s="139" t="s">
        <v>5623</v>
      </c>
      <c r="R33" s="195"/>
      <c r="S33" s="195"/>
      <c r="T33" s="195"/>
      <c r="U33" s="195"/>
      <c r="V33" s="195"/>
      <c r="W33" s="195"/>
      <c r="X33" s="195"/>
      <c r="Y33" s="195"/>
      <c r="Z33" s="195"/>
      <c r="AA33" s="196" t="s">
        <v>793</v>
      </c>
      <c r="AB33" s="196" t="s">
        <v>5501</v>
      </c>
      <c r="AC33" s="196" t="s">
        <v>5502</v>
      </c>
      <c r="AD33" s="195" t="s">
        <v>5503</v>
      </c>
      <c r="AE33" s="195"/>
      <c r="AF33" s="195" t="s">
        <v>5300</v>
      </c>
      <c r="AG33" s="196" t="s">
        <v>793</v>
      </c>
      <c r="AH33" s="195" t="s">
        <v>1518</v>
      </c>
      <c r="AI33" s="195" t="s">
        <v>1571</v>
      </c>
      <c r="AJ33" s="195" t="s">
        <v>1277</v>
      </c>
      <c r="AK33" s="195">
        <v>20118</v>
      </c>
      <c r="AL33" s="195" t="s">
        <v>5303</v>
      </c>
    </row>
    <row r="34" spans="1:38" ht="39" customHeight="1">
      <c r="A34" s="137">
        <v>27</v>
      </c>
      <c r="B34" s="138" t="s">
        <v>5351</v>
      </c>
      <c r="C34" s="139" t="s">
        <v>5300</v>
      </c>
      <c r="D34" s="196" t="s">
        <v>793</v>
      </c>
      <c r="E34" s="196" t="s">
        <v>5504</v>
      </c>
      <c r="F34" s="196" t="s">
        <v>5505</v>
      </c>
      <c r="G34" s="196" t="s">
        <v>5502</v>
      </c>
      <c r="H34" s="195">
        <v>20118</v>
      </c>
      <c r="I34" s="43" t="s">
        <v>5303</v>
      </c>
      <c r="J34" s="141"/>
      <c r="K34" s="114"/>
      <c r="L34" s="194" t="s">
        <v>5499</v>
      </c>
      <c r="M34" s="160" t="s">
        <v>5357</v>
      </c>
      <c r="N34" s="160" t="s">
        <v>5357</v>
      </c>
      <c r="O34" s="160" t="s">
        <v>5484</v>
      </c>
      <c r="P34" s="160" t="s">
        <v>5500</v>
      </c>
      <c r="Q34" s="139" t="s">
        <v>5623</v>
      </c>
      <c r="R34" s="142"/>
      <c r="S34" s="143"/>
      <c r="T34" s="144"/>
      <c r="U34" s="144"/>
      <c r="V34" s="144"/>
      <c r="W34" s="144"/>
      <c r="X34" s="144"/>
      <c r="Y34" s="144"/>
      <c r="Z34" s="144"/>
      <c r="AA34" s="156"/>
      <c r="AB34" s="146"/>
      <c r="AC34" s="146"/>
      <c r="AD34" s="144"/>
      <c r="AE34" s="144"/>
      <c r="AF34" s="195" t="s">
        <v>5300</v>
      </c>
      <c r="AG34" s="193" t="s">
        <v>782</v>
      </c>
      <c r="AH34" s="157" t="s">
        <v>5496</v>
      </c>
      <c r="AI34" s="157" t="s">
        <v>5497</v>
      </c>
      <c r="AJ34" s="157" t="s">
        <v>5498</v>
      </c>
      <c r="AK34" s="158">
        <v>383099</v>
      </c>
      <c r="AL34" s="144" t="s">
        <v>5303</v>
      </c>
    </row>
    <row r="35" spans="1:38" s="27" customFormat="1" ht="15.75">
      <c r="A35" s="137">
        <v>28</v>
      </c>
      <c r="B35" s="138" t="s">
        <v>5351</v>
      </c>
      <c r="C35" s="139" t="s">
        <v>5300</v>
      </c>
      <c r="D35" s="162" t="s">
        <v>503</v>
      </c>
      <c r="E35" s="162" t="s">
        <v>5506</v>
      </c>
      <c r="F35" s="162" t="s">
        <v>5507</v>
      </c>
      <c r="G35" s="162" t="s">
        <v>5508</v>
      </c>
      <c r="H35" s="140">
        <v>17237</v>
      </c>
      <c r="I35" s="43" t="s">
        <v>220</v>
      </c>
      <c r="J35" s="141"/>
      <c r="K35" s="114"/>
      <c r="L35" s="162" t="s">
        <v>5509</v>
      </c>
      <c r="M35" s="139" t="s">
        <v>5510</v>
      </c>
      <c r="N35" s="139" t="s">
        <v>5357</v>
      </c>
      <c r="O35" s="139" t="s">
        <v>5484</v>
      </c>
      <c r="P35" s="139"/>
      <c r="Q35" s="139" t="s">
        <v>5624</v>
      </c>
      <c r="R35" s="142"/>
      <c r="S35" s="143"/>
      <c r="T35" s="144"/>
      <c r="U35" s="144"/>
      <c r="V35" s="144"/>
      <c r="W35" s="144"/>
      <c r="X35" s="144"/>
      <c r="Y35" s="144"/>
      <c r="Z35" s="144"/>
      <c r="AA35" s="198" t="s">
        <v>5511</v>
      </c>
      <c r="AB35" s="199" t="s">
        <v>5512</v>
      </c>
      <c r="AC35" s="189" t="s">
        <v>5513</v>
      </c>
      <c r="AD35" s="145"/>
      <c r="AE35" s="144"/>
      <c r="AF35" s="195" t="s">
        <v>5300</v>
      </c>
      <c r="AG35" s="198" t="s">
        <v>5511</v>
      </c>
      <c r="AH35" s="144" t="s">
        <v>5514</v>
      </c>
      <c r="AI35" s="144" t="s">
        <v>1010</v>
      </c>
      <c r="AJ35" s="144" t="s">
        <v>5515</v>
      </c>
      <c r="AK35" s="144">
        <v>15976</v>
      </c>
      <c r="AL35" s="144" t="s">
        <v>220</v>
      </c>
    </row>
    <row r="36" spans="1:38" ht="15">
      <c r="A36" s="137">
        <v>29</v>
      </c>
      <c r="B36" s="138" t="s">
        <v>5351</v>
      </c>
      <c r="C36" s="139" t="s">
        <v>5300</v>
      </c>
      <c r="D36" s="162" t="s">
        <v>5516</v>
      </c>
      <c r="E36" s="162" t="s">
        <v>5517</v>
      </c>
      <c r="F36" s="162" t="s">
        <v>1725</v>
      </c>
      <c r="G36" s="162" t="s">
        <v>1290</v>
      </c>
      <c r="H36" s="162">
        <v>20450</v>
      </c>
      <c r="I36" s="43" t="s">
        <v>5303</v>
      </c>
      <c r="J36" s="141"/>
      <c r="K36" s="114"/>
      <c r="L36" s="178" t="s">
        <v>5518</v>
      </c>
      <c r="M36" s="139" t="s">
        <v>5519</v>
      </c>
      <c r="N36" s="139" t="s">
        <v>5357</v>
      </c>
      <c r="O36" s="139" t="s">
        <v>5357</v>
      </c>
      <c r="P36" s="139" t="s">
        <v>5520</v>
      </c>
      <c r="Q36" s="139" t="s">
        <v>5625</v>
      </c>
      <c r="R36" s="142"/>
      <c r="S36" s="143"/>
      <c r="T36" s="144"/>
      <c r="U36" s="144"/>
      <c r="V36" s="144"/>
      <c r="W36" s="144"/>
      <c r="X36" s="144"/>
      <c r="Y36" s="144"/>
      <c r="Z36" s="144"/>
      <c r="AA36" s="139" t="s">
        <v>5521</v>
      </c>
      <c r="AB36" s="146" t="s">
        <v>5522</v>
      </c>
      <c r="AC36" s="139" t="s">
        <v>5523</v>
      </c>
      <c r="AD36" s="144"/>
      <c r="AE36" s="144"/>
      <c r="AF36" s="144"/>
      <c r="AG36" s="144"/>
      <c r="AH36" s="144"/>
      <c r="AI36" s="144"/>
      <c r="AJ36" s="144"/>
      <c r="AK36" s="144"/>
      <c r="AL36" s="144"/>
    </row>
    <row r="37" spans="1:38" ht="39" customHeight="1">
      <c r="A37" s="137">
        <v>30</v>
      </c>
      <c r="B37" s="138" t="s">
        <v>5351</v>
      </c>
      <c r="C37" s="139" t="s">
        <v>5300</v>
      </c>
      <c r="D37" s="162" t="s">
        <v>3867</v>
      </c>
      <c r="E37" s="162" t="s">
        <v>5524</v>
      </c>
      <c r="F37" s="162" t="s">
        <v>5525</v>
      </c>
      <c r="G37" s="162" t="s">
        <v>5526</v>
      </c>
      <c r="H37" s="140">
        <v>17783</v>
      </c>
      <c r="I37" s="43" t="s">
        <v>220</v>
      </c>
      <c r="J37" s="141"/>
      <c r="K37" s="114"/>
      <c r="L37" s="162" t="s">
        <v>5527</v>
      </c>
      <c r="M37" s="139" t="s">
        <v>5357</v>
      </c>
      <c r="N37" s="139" t="s">
        <v>5357</v>
      </c>
      <c r="O37" s="139" t="s">
        <v>5484</v>
      </c>
      <c r="P37" s="139" t="s">
        <v>5528</v>
      </c>
      <c r="Q37" s="139" t="s">
        <v>5626</v>
      </c>
      <c r="R37" s="142"/>
      <c r="S37" s="143"/>
      <c r="T37" s="144"/>
      <c r="U37" s="144"/>
      <c r="V37" s="144"/>
      <c r="W37" s="144"/>
      <c r="X37" s="144"/>
      <c r="Y37" s="144"/>
      <c r="Z37" s="144"/>
      <c r="AA37" s="190" t="s">
        <v>5529</v>
      </c>
      <c r="AB37" s="191" t="s">
        <v>5530</v>
      </c>
      <c r="AC37" s="189" t="s">
        <v>5531</v>
      </c>
      <c r="AD37" s="192"/>
      <c r="AE37" s="144"/>
      <c r="AF37" s="144"/>
      <c r="AG37" s="144"/>
      <c r="AH37" s="144"/>
      <c r="AI37" s="144"/>
      <c r="AJ37" s="144"/>
      <c r="AK37" s="144"/>
      <c r="AL37" s="144" t="s">
        <v>5303</v>
      </c>
    </row>
    <row r="38" spans="1:38" s="197" customFormat="1" ht="28.5">
      <c r="A38" s="200">
        <v>31</v>
      </c>
      <c r="B38" s="201" t="s">
        <v>5351</v>
      </c>
      <c r="C38" s="139" t="s">
        <v>5300</v>
      </c>
      <c r="D38" s="193" t="s">
        <v>3883</v>
      </c>
      <c r="E38" s="157" t="s">
        <v>3882</v>
      </c>
      <c r="F38" s="157" t="s">
        <v>3881</v>
      </c>
      <c r="G38" s="157" t="s">
        <v>1268</v>
      </c>
      <c r="H38" s="158">
        <v>12460</v>
      </c>
      <c r="I38" s="157" t="s">
        <v>220</v>
      </c>
      <c r="J38" s="170"/>
      <c r="K38" s="157"/>
      <c r="L38" s="194" t="s">
        <v>5532</v>
      </c>
      <c r="M38" s="160" t="s">
        <v>3885</v>
      </c>
      <c r="N38" s="160" t="s">
        <v>3884</v>
      </c>
      <c r="O38" s="160" t="s">
        <v>3884</v>
      </c>
      <c r="P38" s="160" t="s">
        <v>5533</v>
      </c>
      <c r="Q38" s="139">
        <v>43418</v>
      </c>
      <c r="R38" s="195"/>
      <c r="S38" s="195"/>
      <c r="T38" s="195"/>
      <c r="U38" s="195"/>
      <c r="V38" s="195"/>
      <c r="W38" s="195"/>
      <c r="X38" s="195"/>
      <c r="Y38" s="195"/>
      <c r="Z38" s="195"/>
      <c r="AA38" s="196">
        <v>29542964</v>
      </c>
      <c r="AB38" s="196" t="s">
        <v>5534</v>
      </c>
      <c r="AC38" s="196" t="s">
        <v>5535</v>
      </c>
      <c r="AD38" s="195"/>
      <c r="AE38" s="195"/>
      <c r="AF38" s="195"/>
      <c r="AG38" s="195"/>
      <c r="AH38" s="195"/>
      <c r="AI38" s="195"/>
      <c r="AJ38" s="195"/>
      <c r="AK38" s="195"/>
      <c r="AL38" s="195"/>
    </row>
    <row r="39" spans="1:38" ht="15.75">
      <c r="A39" s="200">
        <v>32</v>
      </c>
      <c r="B39" s="138" t="s">
        <v>5351</v>
      </c>
      <c r="C39" s="139" t="s">
        <v>5300</v>
      </c>
      <c r="D39" s="162" t="s">
        <v>3833</v>
      </c>
      <c r="E39" s="162" t="s">
        <v>5536</v>
      </c>
      <c r="F39" s="162" t="s">
        <v>5537</v>
      </c>
      <c r="G39" s="162" t="s">
        <v>5538</v>
      </c>
      <c r="H39" s="140">
        <v>21302</v>
      </c>
      <c r="I39" s="43" t="s">
        <v>220</v>
      </c>
      <c r="J39" s="141"/>
      <c r="K39" s="114"/>
      <c r="L39" s="162" t="s">
        <v>5539</v>
      </c>
      <c r="M39" s="139" t="s">
        <v>5357</v>
      </c>
      <c r="N39" s="139" t="s">
        <v>5357</v>
      </c>
      <c r="O39" s="139" t="s">
        <v>5484</v>
      </c>
      <c r="P39" s="139"/>
      <c r="Q39" s="139">
        <v>43419</v>
      </c>
      <c r="R39" s="142"/>
      <c r="S39" s="143"/>
      <c r="T39" s="144"/>
      <c r="U39" s="144"/>
      <c r="V39" s="144"/>
      <c r="W39" s="144"/>
      <c r="X39" s="144"/>
      <c r="Y39" s="144"/>
      <c r="Z39" s="144"/>
      <c r="AA39" s="202" t="s">
        <v>5540</v>
      </c>
      <c r="AB39" s="191" t="s">
        <v>5541</v>
      </c>
      <c r="AC39" s="189" t="s">
        <v>5542</v>
      </c>
      <c r="AD39" s="192"/>
      <c r="AE39" s="144"/>
      <c r="AF39" s="144"/>
      <c r="AG39" s="144"/>
      <c r="AH39" s="144"/>
      <c r="AI39" s="144"/>
      <c r="AJ39" s="144"/>
      <c r="AK39" s="144"/>
      <c r="AL39" s="144" t="s">
        <v>5303</v>
      </c>
    </row>
    <row r="40" spans="1:38" ht="25.5">
      <c r="A40" s="200">
        <v>33</v>
      </c>
      <c r="B40" s="138" t="s">
        <v>5351</v>
      </c>
      <c r="C40" s="139" t="s">
        <v>5300</v>
      </c>
      <c r="D40" s="162" t="s">
        <v>227</v>
      </c>
      <c r="E40" s="162" t="s">
        <v>5543</v>
      </c>
      <c r="F40" s="162" t="s">
        <v>5544</v>
      </c>
      <c r="G40" s="162" t="s">
        <v>5545</v>
      </c>
      <c r="H40" s="140">
        <v>15002</v>
      </c>
      <c r="I40" s="43" t="s">
        <v>220</v>
      </c>
      <c r="J40" s="141"/>
      <c r="K40" s="114"/>
      <c r="L40" s="162" t="s">
        <v>5546</v>
      </c>
      <c r="M40" s="139" t="s">
        <v>5547</v>
      </c>
      <c r="N40" s="139" t="s">
        <v>5357</v>
      </c>
      <c r="O40" s="139" t="s">
        <v>5484</v>
      </c>
      <c r="P40" s="139"/>
      <c r="Q40" s="139" t="s">
        <v>5627</v>
      </c>
      <c r="R40" s="142"/>
      <c r="S40" s="143"/>
      <c r="T40" s="144"/>
      <c r="U40" s="144"/>
      <c r="V40" s="144"/>
      <c r="W40" s="144"/>
      <c r="X40" s="144"/>
      <c r="Y40" s="144"/>
      <c r="Z40" s="144"/>
      <c r="AA40" s="190" t="s">
        <v>5548</v>
      </c>
      <c r="AB40" s="191" t="s">
        <v>5549</v>
      </c>
      <c r="AC40" s="189" t="s">
        <v>5550</v>
      </c>
      <c r="AD40" s="192" t="s">
        <v>5551</v>
      </c>
      <c r="AE40" s="144"/>
      <c r="AF40" s="144"/>
      <c r="AG40" s="144"/>
      <c r="AH40" s="144"/>
      <c r="AI40" s="144"/>
      <c r="AJ40" s="144"/>
      <c r="AK40" s="144"/>
      <c r="AL40" s="144" t="s">
        <v>5303</v>
      </c>
    </row>
    <row r="41" spans="1:38" ht="39" customHeight="1">
      <c r="A41" s="137">
        <v>34</v>
      </c>
      <c r="B41" s="138" t="s">
        <v>5351</v>
      </c>
      <c r="C41" s="139" t="s">
        <v>5300</v>
      </c>
      <c r="D41" s="162" t="s">
        <v>226</v>
      </c>
      <c r="E41" s="162" t="s">
        <v>5552</v>
      </c>
      <c r="F41" s="162" t="s">
        <v>5553</v>
      </c>
      <c r="G41" s="162" t="s">
        <v>5554</v>
      </c>
      <c r="H41" s="140">
        <v>19063</v>
      </c>
      <c r="I41" s="43" t="s">
        <v>5303</v>
      </c>
      <c r="J41" s="141"/>
      <c r="K41" s="114"/>
      <c r="L41" s="162" t="s">
        <v>5555</v>
      </c>
      <c r="M41" s="139" t="s">
        <v>5357</v>
      </c>
      <c r="N41" s="139" t="s">
        <v>5357</v>
      </c>
      <c r="O41" s="139" t="s">
        <v>5484</v>
      </c>
      <c r="P41" s="139"/>
      <c r="Q41" s="139" t="s">
        <v>5628</v>
      </c>
      <c r="R41" s="142"/>
      <c r="S41" s="143"/>
      <c r="T41" s="144"/>
      <c r="U41" s="144"/>
      <c r="V41" s="144"/>
      <c r="W41" s="144"/>
      <c r="X41" s="144"/>
      <c r="Y41" s="144"/>
      <c r="Z41" s="144"/>
      <c r="AA41" s="190" t="s">
        <v>5556</v>
      </c>
      <c r="AB41" s="191" t="s">
        <v>5557</v>
      </c>
      <c r="AC41" s="189" t="s">
        <v>5558</v>
      </c>
      <c r="AD41" s="192"/>
      <c r="AE41" s="144"/>
      <c r="AF41" s="144"/>
      <c r="AG41" s="144"/>
      <c r="AH41" s="144"/>
      <c r="AI41" s="144"/>
      <c r="AJ41" s="144"/>
      <c r="AK41" s="144"/>
      <c r="AL41" s="144" t="s">
        <v>5303</v>
      </c>
    </row>
    <row r="42" spans="1:38" ht="39" customHeight="1">
      <c r="A42" s="137">
        <v>35</v>
      </c>
      <c r="B42" s="138" t="s">
        <v>5351</v>
      </c>
      <c r="C42" s="139" t="s">
        <v>5300</v>
      </c>
      <c r="D42" s="162" t="s">
        <v>3889</v>
      </c>
      <c r="E42" s="162" t="s">
        <v>3887</v>
      </c>
      <c r="F42" s="162" t="s">
        <v>3888</v>
      </c>
      <c r="G42" s="162" t="s">
        <v>861</v>
      </c>
      <c r="H42" s="140">
        <v>21508</v>
      </c>
      <c r="I42" s="43" t="s">
        <v>5303</v>
      </c>
      <c r="J42" s="141"/>
      <c r="K42" s="114"/>
      <c r="L42" s="162" t="s">
        <v>5532</v>
      </c>
      <c r="M42" s="139" t="s">
        <v>3885</v>
      </c>
      <c r="N42" s="139" t="s">
        <v>3884</v>
      </c>
      <c r="O42" s="139" t="s">
        <v>3884</v>
      </c>
      <c r="P42" s="162" t="s">
        <v>5559</v>
      </c>
      <c r="Q42" s="139" t="s">
        <v>5629</v>
      </c>
      <c r="R42" s="142"/>
      <c r="S42" s="143"/>
      <c r="T42" s="144"/>
      <c r="U42" s="144"/>
      <c r="V42" s="144"/>
      <c r="W42" s="144"/>
      <c r="X42" s="144"/>
      <c r="Y42" s="144"/>
      <c r="Z42" s="144"/>
      <c r="AA42" s="190">
        <v>29542964</v>
      </c>
      <c r="AB42" s="191" t="s">
        <v>5534</v>
      </c>
      <c r="AC42" s="189" t="s">
        <v>5535</v>
      </c>
      <c r="AD42" s="192">
        <v>958768939</v>
      </c>
      <c r="AE42" s="144"/>
      <c r="AF42" s="144"/>
      <c r="AG42" s="144"/>
      <c r="AH42" s="144"/>
      <c r="AI42" s="144"/>
      <c r="AJ42" s="144"/>
      <c r="AK42" s="144"/>
      <c r="AL42" s="144"/>
    </row>
    <row r="43" spans="1:38" s="208" customFormat="1" ht="28.5">
      <c r="A43" s="137">
        <v>36</v>
      </c>
      <c r="B43" s="138" t="s">
        <v>5351</v>
      </c>
      <c r="C43" s="139" t="s">
        <v>5300</v>
      </c>
      <c r="D43" s="203">
        <v>28271302</v>
      </c>
      <c r="E43" s="152" t="s">
        <v>993</v>
      </c>
      <c r="F43" s="152" t="s">
        <v>994</v>
      </c>
      <c r="G43" s="152" t="s">
        <v>992</v>
      </c>
      <c r="H43" s="153">
        <v>15992</v>
      </c>
      <c r="I43" s="152" t="s">
        <v>5474</v>
      </c>
      <c r="J43" s="204"/>
      <c r="K43" s="152"/>
      <c r="L43" s="203" t="s">
        <v>5560</v>
      </c>
      <c r="M43" s="155" t="s">
        <v>5519</v>
      </c>
      <c r="N43" s="155" t="s">
        <v>211</v>
      </c>
      <c r="O43" s="155" t="s">
        <v>211</v>
      </c>
      <c r="P43" s="155" t="s">
        <v>5561</v>
      </c>
      <c r="Q43" s="139" t="s">
        <v>5630</v>
      </c>
      <c r="R43" s="205"/>
      <c r="S43" s="205"/>
      <c r="T43" s="205"/>
      <c r="U43" s="205"/>
      <c r="V43" s="205"/>
      <c r="W43" s="205"/>
      <c r="X43" s="205"/>
      <c r="Y43" s="205"/>
      <c r="Z43" s="205"/>
      <c r="AA43" s="206" t="s">
        <v>5562</v>
      </c>
      <c r="AB43" s="206" t="s">
        <v>5563</v>
      </c>
      <c r="AC43" s="207" t="s">
        <v>5564</v>
      </c>
      <c r="AD43" s="205"/>
      <c r="AE43" s="205"/>
      <c r="AF43" s="205"/>
      <c r="AG43" s="205"/>
      <c r="AH43" s="205"/>
      <c r="AI43" s="205"/>
      <c r="AJ43" s="205"/>
      <c r="AK43" s="205"/>
      <c r="AL43" s="205"/>
    </row>
    <row r="44" spans="1:38" ht="15.75">
      <c r="A44" s="137">
        <v>37</v>
      </c>
      <c r="B44" s="138" t="s">
        <v>5351</v>
      </c>
      <c r="C44" s="139" t="s">
        <v>5300</v>
      </c>
      <c r="D44" s="162" t="s">
        <v>895</v>
      </c>
      <c r="E44" s="162" t="s">
        <v>5565</v>
      </c>
      <c r="F44" s="162" t="s">
        <v>5537</v>
      </c>
      <c r="G44" s="162" t="s">
        <v>5566</v>
      </c>
      <c r="H44" s="140">
        <v>19351</v>
      </c>
      <c r="I44" s="43" t="s">
        <v>220</v>
      </c>
      <c r="J44" s="141"/>
      <c r="K44" s="114"/>
      <c r="L44" s="162" t="s">
        <v>5567</v>
      </c>
      <c r="M44" s="139" t="s">
        <v>5357</v>
      </c>
      <c r="N44" s="139" t="s">
        <v>5357</v>
      </c>
      <c r="O44" s="139" t="s">
        <v>5484</v>
      </c>
      <c r="P44" s="139" t="s">
        <v>5568</v>
      </c>
      <c r="Q44" s="139"/>
      <c r="R44" s="142"/>
      <c r="S44" s="143"/>
      <c r="T44" s="144"/>
      <c r="U44" s="144"/>
      <c r="V44" s="144"/>
      <c r="W44" s="144"/>
      <c r="X44" s="144"/>
      <c r="Y44" s="144"/>
      <c r="Z44" s="144"/>
      <c r="AA44" s="202" t="s">
        <v>5569</v>
      </c>
      <c r="AB44" s="191" t="s">
        <v>5570</v>
      </c>
      <c r="AC44" s="189" t="s">
        <v>5571</v>
      </c>
      <c r="AD44" s="192"/>
      <c r="AE44" s="144"/>
      <c r="AF44" s="144"/>
      <c r="AG44" s="144"/>
      <c r="AH44" s="144"/>
      <c r="AI44" s="144"/>
      <c r="AJ44" s="144"/>
      <c r="AK44" s="144"/>
      <c r="AL44" s="144" t="s">
        <v>5303</v>
      </c>
    </row>
    <row r="45" spans="1:38" ht="15.75">
      <c r="A45" s="137">
        <v>38</v>
      </c>
      <c r="B45" s="138" t="s">
        <v>5351</v>
      </c>
      <c r="C45" s="139" t="s">
        <v>5300</v>
      </c>
      <c r="D45" s="202" t="s">
        <v>868</v>
      </c>
      <c r="E45" s="162" t="s">
        <v>5572</v>
      </c>
      <c r="F45" s="162" t="s">
        <v>5573</v>
      </c>
      <c r="G45" s="162" t="s">
        <v>5574</v>
      </c>
      <c r="H45" s="140">
        <v>18998</v>
      </c>
      <c r="I45" s="43" t="s">
        <v>5303</v>
      </c>
      <c r="J45" s="141"/>
      <c r="K45" s="114"/>
      <c r="L45" s="162" t="s">
        <v>5575</v>
      </c>
      <c r="M45" s="139" t="s">
        <v>5357</v>
      </c>
      <c r="N45" s="139" t="s">
        <v>5357</v>
      </c>
      <c r="O45" s="139" t="s">
        <v>5484</v>
      </c>
      <c r="P45" s="139" t="s">
        <v>5576</v>
      </c>
      <c r="Q45" s="139"/>
      <c r="R45" s="142"/>
      <c r="S45" s="143"/>
      <c r="T45" s="144"/>
      <c r="U45" s="144"/>
      <c r="V45" s="144"/>
      <c r="W45" s="144"/>
      <c r="X45" s="144"/>
      <c r="Y45" s="144"/>
      <c r="Z45" s="144"/>
      <c r="AA45" s="202" t="s">
        <v>5577</v>
      </c>
      <c r="AB45" s="191" t="s">
        <v>5578</v>
      </c>
      <c r="AC45" s="189" t="s">
        <v>5579</v>
      </c>
      <c r="AD45" s="192"/>
      <c r="AE45" s="144"/>
      <c r="AF45" s="144"/>
      <c r="AG45" s="144"/>
      <c r="AH45" s="144"/>
      <c r="AI45" s="144"/>
      <c r="AJ45" s="144"/>
      <c r="AK45" s="144"/>
      <c r="AL45" s="144" t="s">
        <v>5303</v>
      </c>
    </row>
    <row r="46" spans="1:38" s="211" customFormat="1" ht="15.75">
      <c r="A46" s="137">
        <v>39</v>
      </c>
      <c r="B46" s="138" t="s">
        <v>5351</v>
      </c>
      <c r="C46" s="27" t="s">
        <v>5300</v>
      </c>
      <c r="D46" s="198" t="s">
        <v>3825</v>
      </c>
      <c r="E46" s="157" t="s">
        <v>5580</v>
      </c>
      <c r="F46" s="157" t="s">
        <v>5581</v>
      </c>
      <c r="G46" s="157" t="s">
        <v>4246</v>
      </c>
      <c r="H46" s="158">
        <v>15182</v>
      </c>
      <c r="I46" s="157" t="s">
        <v>220</v>
      </c>
      <c r="J46" s="170"/>
      <c r="K46" s="157"/>
      <c r="L46" s="188" t="s">
        <v>5582</v>
      </c>
      <c r="M46" s="160" t="s">
        <v>3894</v>
      </c>
      <c r="N46" s="160" t="s">
        <v>211</v>
      </c>
      <c r="O46" s="160" t="s">
        <v>211</v>
      </c>
      <c r="P46" s="155" t="s">
        <v>5583</v>
      </c>
      <c r="Q46" s="139" t="s">
        <v>5631</v>
      </c>
      <c r="R46" s="205"/>
      <c r="S46" s="205"/>
      <c r="T46" s="205"/>
      <c r="U46" s="205"/>
      <c r="V46" s="205"/>
      <c r="W46" s="205"/>
      <c r="X46" s="205"/>
      <c r="Y46" s="205"/>
      <c r="Z46" s="205"/>
      <c r="AA46" s="209" t="s">
        <v>5584</v>
      </c>
      <c r="AB46" s="210" t="s">
        <v>5585</v>
      </c>
      <c r="AC46" s="207" t="s">
        <v>5586</v>
      </c>
      <c r="AD46" s="155">
        <v>997634249</v>
      </c>
      <c r="AE46" s="205"/>
      <c r="AF46" s="205"/>
      <c r="AG46" s="205"/>
      <c r="AH46" s="205"/>
      <c r="AI46" s="205"/>
      <c r="AJ46" s="205"/>
      <c r="AK46" s="205"/>
      <c r="AL46" s="205"/>
    </row>
    <row r="47" spans="1:38" s="211" customFormat="1" ht="15.75">
      <c r="A47" s="137">
        <v>40</v>
      </c>
      <c r="B47" s="138" t="s">
        <v>5351</v>
      </c>
      <c r="C47" s="27" t="s">
        <v>5300</v>
      </c>
      <c r="D47" s="198" t="s">
        <v>860</v>
      </c>
      <c r="E47" s="157" t="s">
        <v>5587</v>
      </c>
      <c r="F47" s="157" t="s">
        <v>5588</v>
      </c>
      <c r="G47" s="157" t="s">
        <v>5589</v>
      </c>
      <c r="H47" s="158">
        <v>19189</v>
      </c>
      <c r="I47" s="157" t="s">
        <v>220</v>
      </c>
      <c r="J47" s="170"/>
      <c r="K47" s="157"/>
      <c r="L47" s="188" t="s">
        <v>5590</v>
      </c>
      <c r="M47" s="160" t="s">
        <v>5357</v>
      </c>
      <c r="N47" s="160" t="s">
        <v>5357</v>
      </c>
      <c r="O47" s="160" t="s">
        <v>5484</v>
      </c>
      <c r="P47" s="155"/>
      <c r="Q47" s="139"/>
      <c r="R47" s="205"/>
      <c r="S47" s="205"/>
      <c r="T47" s="205"/>
      <c r="U47" s="205"/>
      <c r="V47" s="205"/>
      <c r="W47" s="205"/>
      <c r="X47" s="205"/>
      <c r="Y47" s="205"/>
      <c r="Z47" s="205"/>
      <c r="AA47" s="209"/>
      <c r="AB47" s="210"/>
      <c r="AC47" s="207"/>
      <c r="AD47" s="155"/>
      <c r="AE47" s="205"/>
      <c r="AF47" s="205"/>
      <c r="AG47" s="205"/>
      <c r="AH47" s="205"/>
      <c r="AI47" s="205"/>
      <c r="AJ47" s="205"/>
      <c r="AK47" s="205"/>
      <c r="AL47" s="205" t="s">
        <v>5303</v>
      </c>
    </row>
    <row r="48" spans="1:38" s="211" customFormat="1" ht="15.75">
      <c r="A48" s="137">
        <v>41</v>
      </c>
      <c r="B48" s="138" t="s">
        <v>5351</v>
      </c>
      <c r="C48" s="212" t="s">
        <v>5300</v>
      </c>
      <c r="D48" s="198" t="s">
        <v>1746</v>
      </c>
      <c r="E48" s="157" t="s">
        <v>1743</v>
      </c>
      <c r="F48" s="157" t="s">
        <v>5591</v>
      </c>
      <c r="G48" s="157" t="s">
        <v>1174</v>
      </c>
      <c r="H48" s="158">
        <v>8730</v>
      </c>
      <c r="I48" s="157" t="s">
        <v>220</v>
      </c>
      <c r="J48" s="170"/>
      <c r="K48" s="157"/>
      <c r="L48" s="199" t="s">
        <v>5592</v>
      </c>
      <c r="M48" s="160" t="s">
        <v>5593</v>
      </c>
      <c r="N48" s="160" t="s">
        <v>211</v>
      </c>
      <c r="O48" s="160" t="s">
        <v>211</v>
      </c>
      <c r="P48" s="155" t="s">
        <v>5594</v>
      </c>
      <c r="Q48" s="139" t="s">
        <v>5632</v>
      </c>
      <c r="R48" s="205"/>
      <c r="S48" s="205"/>
      <c r="T48" s="205"/>
      <c r="U48" s="205"/>
      <c r="V48" s="205"/>
      <c r="W48" s="205"/>
      <c r="X48" s="205"/>
      <c r="Y48" s="205"/>
      <c r="Z48" s="205"/>
      <c r="AA48" s="213" t="s">
        <v>5595</v>
      </c>
      <c r="AB48" s="214" t="s">
        <v>5596</v>
      </c>
      <c r="AC48" s="207" t="s">
        <v>5597</v>
      </c>
      <c r="AD48" s="205"/>
      <c r="AE48" s="205"/>
      <c r="AF48" s="205"/>
      <c r="AG48" s="205"/>
      <c r="AH48" s="205"/>
      <c r="AI48" s="205"/>
      <c r="AJ48" s="205"/>
      <c r="AK48" s="205"/>
      <c r="AL48" s="205"/>
    </row>
    <row r="49" spans="1:38" ht="32.25" customHeight="1">
      <c r="A49" s="137"/>
      <c r="B49" s="138"/>
      <c r="C49" s="215"/>
      <c r="D49" s="216"/>
      <c r="E49" s="217"/>
      <c r="F49" s="37"/>
      <c r="G49" s="42"/>
      <c r="H49" s="149"/>
      <c r="I49" s="42"/>
      <c r="J49" s="218"/>
      <c r="K49" s="114"/>
      <c r="L49" s="119"/>
      <c r="M49" s="120"/>
      <c r="N49" s="114"/>
      <c r="O49" s="114"/>
      <c r="P49" s="37"/>
      <c r="Q49" s="37"/>
      <c r="R49" s="37"/>
      <c r="S49" s="37"/>
      <c r="T49" s="37"/>
      <c r="U49" s="37"/>
      <c r="V49" s="37"/>
      <c r="W49" s="37"/>
      <c r="X49" s="37"/>
      <c r="Y49" s="37"/>
      <c r="Z49" s="37"/>
      <c r="AA49" s="218"/>
      <c r="AB49" s="37"/>
      <c r="AC49" s="37"/>
      <c r="AD49" s="37"/>
      <c r="AE49" s="37"/>
      <c r="AF49" s="37"/>
      <c r="AG49" s="37"/>
      <c r="AH49" s="37"/>
      <c r="AI49" s="37"/>
      <c r="AJ49" s="37"/>
      <c r="AK49" s="37"/>
      <c r="AL49" s="37"/>
    </row>
    <row r="50" spans="1:38" ht="31.5" customHeight="1">
      <c r="A50" s="137"/>
      <c r="B50" s="138"/>
      <c r="C50" s="215"/>
      <c r="D50" s="216"/>
      <c r="E50" s="217"/>
      <c r="F50" s="37"/>
      <c r="G50" s="42"/>
      <c r="H50" s="149"/>
      <c r="I50" s="42"/>
      <c r="J50" s="218"/>
      <c r="K50" s="114"/>
      <c r="L50" s="119"/>
      <c r="M50" s="120"/>
      <c r="N50" s="114"/>
      <c r="O50" s="114"/>
      <c r="P50" s="37"/>
      <c r="Q50" s="37"/>
      <c r="R50" s="37"/>
      <c r="S50" s="37"/>
      <c r="T50" s="37"/>
      <c r="U50" s="37"/>
      <c r="V50" s="37"/>
      <c r="W50" s="37"/>
      <c r="X50" s="37"/>
      <c r="Y50" s="37"/>
      <c r="Z50" s="37"/>
      <c r="AA50" s="218"/>
      <c r="AB50" s="37"/>
      <c r="AC50" s="37"/>
      <c r="AD50" s="37"/>
      <c r="AE50" s="37"/>
      <c r="AF50" s="37"/>
      <c r="AG50" s="37"/>
      <c r="AH50" s="37"/>
      <c r="AI50" s="37"/>
      <c r="AJ50" s="37"/>
      <c r="AK50" s="37"/>
      <c r="AL50" s="37"/>
    </row>
    <row r="51" spans="1:38" ht="33.75" customHeight="1">
      <c r="A51" s="137"/>
      <c r="B51" s="138"/>
      <c r="C51" s="215"/>
      <c r="D51" s="216"/>
      <c r="E51" s="217"/>
      <c r="F51" s="37"/>
      <c r="G51" s="42"/>
      <c r="H51" s="149"/>
      <c r="I51" s="42"/>
      <c r="J51" s="218"/>
      <c r="K51" s="114"/>
      <c r="L51" s="119"/>
      <c r="M51" s="120"/>
      <c r="N51" s="114"/>
      <c r="O51" s="114"/>
      <c r="P51" s="37"/>
      <c r="Q51" s="37"/>
      <c r="R51" s="37"/>
      <c r="S51" s="37"/>
      <c r="T51" s="37"/>
      <c r="U51" s="37"/>
      <c r="V51" s="37"/>
      <c r="W51" s="37"/>
      <c r="X51" s="37"/>
      <c r="Y51" s="37"/>
      <c r="Z51" s="37"/>
      <c r="AA51" s="218"/>
      <c r="AB51" s="37"/>
      <c r="AC51" s="37"/>
      <c r="AD51" s="37"/>
      <c r="AE51" s="37"/>
      <c r="AF51" s="37"/>
      <c r="AG51" s="37"/>
      <c r="AH51" s="37"/>
      <c r="AI51" s="37"/>
      <c r="AJ51" s="37"/>
      <c r="AK51" s="37"/>
      <c r="AL51" s="37"/>
    </row>
    <row r="52" spans="1:38" ht="35.25" customHeight="1">
      <c r="A52" s="137"/>
      <c r="B52" s="138"/>
      <c r="C52" s="215"/>
      <c r="D52" s="216"/>
      <c r="E52" s="217"/>
      <c r="F52" s="37"/>
      <c r="G52" s="42"/>
      <c r="H52" s="149"/>
      <c r="I52" s="42"/>
      <c r="J52" s="218"/>
      <c r="K52" s="114"/>
      <c r="L52" s="119"/>
      <c r="M52" s="120"/>
      <c r="N52" s="114"/>
      <c r="O52" s="114"/>
      <c r="P52" s="37"/>
      <c r="Q52" s="37"/>
      <c r="R52" s="37"/>
      <c r="S52" s="37"/>
      <c r="T52" s="37"/>
      <c r="U52" s="37"/>
      <c r="V52" s="37"/>
      <c r="W52" s="37"/>
      <c r="X52" s="37"/>
      <c r="Y52" s="37"/>
      <c r="Z52" s="37"/>
      <c r="AA52" s="218"/>
      <c r="AB52" s="37"/>
      <c r="AC52" s="37"/>
      <c r="AD52" s="37"/>
      <c r="AE52" s="37"/>
      <c r="AF52" s="37"/>
      <c r="AG52" s="37"/>
      <c r="AH52" s="37"/>
      <c r="AI52" s="37"/>
      <c r="AJ52" s="37"/>
      <c r="AK52" s="37"/>
      <c r="AL52" s="37"/>
    </row>
    <row r="53" spans="1:38" ht="35.25" customHeight="1">
      <c r="A53" s="137"/>
      <c r="B53" s="138"/>
      <c r="C53" s="215"/>
      <c r="D53" s="216"/>
      <c r="E53" s="219"/>
      <c r="F53" s="37"/>
      <c r="G53" s="42"/>
      <c r="H53" s="149"/>
      <c r="I53" s="42"/>
      <c r="J53" s="218"/>
      <c r="K53" s="114"/>
      <c r="L53" s="119"/>
      <c r="M53" s="120"/>
      <c r="N53" s="114"/>
      <c r="O53" s="114"/>
      <c r="P53" s="37"/>
      <c r="Q53" s="37"/>
      <c r="R53" s="37"/>
      <c r="S53" s="37"/>
      <c r="T53" s="37"/>
      <c r="U53" s="37"/>
      <c r="V53" s="37"/>
      <c r="W53" s="37"/>
      <c r="X53" s="37"/>
      <c r="Y53" s="37"/>
      <c r="Z53" s="37"/>
      <c r="AA53" s="218"/>
      <c r="AB53" s="37"/>
      <c r="AC53" s="37"/>
      <c r="AD53" s="37"/>
      <c r="AE53" s="37"/>
      <c r="AF53" s="37"/>
      <c r="AG53" s="37"/>
      <c r="AH53" s="37"/>
      <c r="AI53" s="37"/>
      <c r="AJ53" s="37"/>
      <c r="AK53" s="37"/>
      <c r="AL53" s="37"/>
    </row>
    <row r="54" spans="1:38" ht="32.25" customHeight="1">
      <c r="A54" s="137"/>
      <c r="B54" s="138"/>
      <c r="C54" s="215"/>
      <c r="D54" s="216"/>
      <c r="E54" s="219"/>
      <c r="F54" s="37"/>
      <c r="G54" s="42"/>
      <c r="H54" s="149"/>
      <c r="I54" s="42"/>
      <c r="J54" s="218"/>
      <c r="K54" s="114"/>
      <c r="L54" s="119"/>
      <c r="M54" s="120"/>
      <c r="N54" s="114"/>
      <c r="O54" s="114"/>
      <c r="P54" s="37"/>
      <c r="Q54" s="37"/>
      <c r="R54" s="37"/>
      <c r="S54" s="37"/>
      <c r="T54" s="37"/>
      <c r="U54" s="37"/>
      <c r="V54" s="37"/>
      <c r="W54" s="37"/>
      <c r="X54" s="37"/>
      <c r="Y54" s="37"/>
      <c r="Z54" s="37"/>
      <c r="AA54" s="218"/>
      <c r="AB54" s="37"/>
      <c r="AC54" s="37"/>
      <c r="AD54" s="37"/>
      <c r="AE54" s="37"/>
      <c r="AF54" s="37"/>
      <c r="AG54" s="37"/>
      <c r="AH54" s="37"/>
      <c r="AI54" s="37"/>
      <c r="AJ54" s="37"/>
      <c r="AK54" s="37"/>
      <c r="AL54" s="37"/>
    </row>
    <row r="55" spans="1:38" ht="35.25" customHeight="1">
      <c r="A55" s="137"/>
      <c r="B55" s="138"/>
      <c r="C55" s="215"/>
      <c r="D55" s="220"/>
      <c r="E55" s="221"/>
      <c r="F55" s="37"/>
      <c r="G55" s="42"/>
      <c r="H55" s="149"/>
      <c r="I55" s="42"/>
      <c r="J55" s="218"/>
      <c r="K55" s="114"/>
      <c r="L55" s="119"/>
      <c r="M55" s="120"/>
      <c r="N55" s="114"/>
      <c r="O55" s="114"/>
      <c r="P55" s="37"/>
      <c r="Q55" s="37"/>
      <c r="R55" s="37"/>
      <c r="S55" s="37"/>
      <c r="T55" s="37"/>
      <c r="U55" s="37"/>
      <c r="V55" s="37"/>
      <c r="W55" s="37"/>
      <c r="X55" s="37"/>
      <c r="Y55" s="37"/>
      <c r="Z55" s="37"/>
      <c r="AA55" s="218"/>
      <c r="AB55" s="37"/>
      <c r="AC55" s="37"/>
      <c r="AD55" s="37"/>
      <c r="AE55" s="37"/>
      <c r="AF55" s="37"/>
      <c r="AG55" s="37"/>
      <c r="AH55" s="37"/>
      <c r="AI55" s="37"/>
      <c r="AJ55" s="37"/>
      <c r="AK55" s="37"/>
      <c r="AL55" s="37"/>
    </row>
    <row r="56" spans="1:38" ht="36" customHeight="1">
      <c r="A56" s="137"/>
      <c r="B56" s="138"/>
      <c r="C56" s="215"/>
      <c r="D56" s="216"/>
      <c r="E56" s="219"/>
      <c r="F56" s="37"/>
      <c r="G56" s="42"/>
      <c r="H56" s="149"/>
      <c r="I56" s="42"/>
      <c r="J56" s="218"/>
      <c r="K56" s="114"/>
      <c r="L56" s="119"/>
      <c r="M56" s="120"/>
      <c r="N56" s="114"/>
      <c r="O56" s="114"/>
      <c r="P56" s="37"/>
      <c r="Q56" s="37"/>
      <c r="R56" s="37"/>
      <c r="S56" s="37"/>
      <c r="T56" s="37"/>
      <c r="U56" s="37"/>
      <c r="V56" s="37"/>
      <c r="W56" s="37"/>
      <c r="X56" s="37"/>
      <c r="Y56" s="37"/>
      <c r="Z56" s="37"/>
      <c r="AA56" s="218"/>
      <c r="AB56" s="37"/>
      <c r="AC56" s="37"/>
      <c r="AD56" s="37"/>
      <c r="AE56" s="37"/>
      <c r="AF56" s="37"/>
      <c r="AG56" s="37"/>
      <c r="AH56" s="37"/>
      <c r="AI56" s="37"/>
      <c r="AJ56" s="37"/>
      <c r="AK56" s="37"/>
      <c r="AL56" s="37"/>
    </row>
    <row r="57" spans="1:38" ht="34.5" customHeight="1">
      <c r="A57" s="137"/>
      <c r="B57" s="138"/>
      <c r="C57" s="215"/>
      <c r="D57" s="222"/>
      <c r="E57" s="223"/>
      <c r="F57" s="37"/>
      <c r="G57" s="42"/>
      <c r="H57" s="149"/>
      <c r="I57" s="42"/>
      <c r="J57" s="218"/>
      <c r="K57" s="114"/>
      <c r="L57" s="119"/>
      <c r="M57" s="120"/>
      <c r="N57" s="114"/>
      <c r="O57" s="114"/>
      <c r="P57" s="37"/>
      <c r="Q57" s="37"/>
      <c r="R57" s="37"/>
      <c r="S57" s="37"/>
      <c r="T57" s="37"/>
      <c r="U57" s="37"/>
      <c r="V57" s="37"/>
      <c r="W57" s="37"/>
      <c r="X57" s="37"/>
      <c r="Y57" s="37"/>
      <c r="Z57" s="37"/>
      <c r="AA57" s="218"/>
      <c r="AB57" s="37"/>
      <c r="AC57" s="37"/>
      <c r="AD57" s="37"/>
      <c r="AE57" s="37"/>
      <c r="AF57" s="37"/>
      <c r="AG57" s="37"/>
      <c r="AH57" s="37"/>
      <c r="AI57" s="37"/>
      <c r="AJ57" s="37"/>
      <c r="AK57" s="37"/>
      <c r="AL57" s="37"/>
    </row>
    <row r="58" spans="1:38" ht="35.25" customHeight="1">
      <c r="A58" s="137"/>
      <c r="B58" s="138"/>
      <c r="C58" s="215"/>
      <c r="D58" s="224"/>
      <c r="E58" s="221"/>
      <c r="F58" s="37"/>
      <c r="G58" s="42"/>
      <c r="H58" s="149"/>
      <c r="I58" s="42"/>
      <c r="J58" s="218"/>
      <c r="K58" s="114"/>
      <c r="L58" s="119"/>
      <c r="M58" s="120"/>
      <c r="N58" s="114"/>
      <c r="O58" s="114"/>
      <c r="P58" s="37"/>
      <c r="Q58" s="37"/>
      <c r="R58" s="37"/>
      <c r="S58" s="37"/>
      <c r="T58" s="37"/>
      <c r="U58" s="37"/>
      <c r="V58" s="37"/>
      <c r="W58" s="37"/>
      <c r="X58" s="37"/>
      <c r="Y58" s="37"/>
      <c r="Z58" s="37"/>
      <c r="AA58" s="218"/>
      <c r="AB58" s="37"/>
      <c r="AC58" s="37"/>
      <c r="AD58" s="37"/>
      <c r="AE58" s="37"/>
      <c r="AF58" s="37"/>
      <c r="AG58" s="37"/>
      <c r="AH58" s="37"/>
      <c r="AI58" s="37"/>
      <c r="AJ58" s="37"/>
      <c r="AK58" s="37"/>
      <c r="AL58" s="37"/>
    </row>
    <row r="59" spans="1:38" ht="45" customHeight="1">
      <c r="A59" s="137"/>
      <c r="B59" s="138"/>
      <c r="C59" s="215"/>
      <c r="D59" s="216"/>
      <c r="E59" s="219"/>
      <c r="F59" s="37"/>
      <c r="G59" s="42"/>
      <c r="H59" s="149"/>
      <c r="I59" s="42"/>
      <c r="J59" s="218"/>
      <c r="K59" s="114"/>
      <c r="L59" s="119"/>
      <c r="M59" s="120"/>
      <c r="N59" s="114"/>
      <c r="O59" s="114"/>
      <c r="P59" s="37"/>
      <c r="Q59" s="37"/>
      <c r="R59" s="37"/>
      <c r="S59" s="37"/>
      <c r="T59" s="37"/>
      <c r="U59" s="37"/>
      <c r="V59" s="37"/>
      <c r="W59" s="37"/>
      <c r="X59" s="37"/>
      <c r="Y59" s="37"/>
      <c r="Z59" s="37"/>
      <c r="AA59" s="218"/>
      <c r="AB59" s="37"/>
      <c r="AC59" s="37"/>
      <c r="AD59" s="37"/>
      <c r="AE59" s="37"/>
      <c r="AF59" s="37"/>
      <c r="AG59" s="37"/>
      <c r="AH59" s="37"/>
      <c r="AI59" s="37"/>
      <c r="AJ59" s="37"/>
      <c r="AK59" s="37"/>
      <c r="AL59" s="37"/>
    </row>
    <row r="60" spans="1:38" ht="35.25" customHeight="1">
      <c r="A60" s="137"/>
      <c r="B60" s="138"/>
      <c r="C60" s="215"/>
      <c r="D60" s="216"/>
      <c r="E60" s="225"/>
      <c r="F60" s="37"/>
      <c r="G60" s="42"/>
      <c r="H60" s="149"/>
      <c r="I60" s="42"/>
      <c r="J60" s="218"/>
      <c r="K60" s="114"/>
      <c r="L60" s="119"/>
      <c r="M60" s="120"/>
      <c r="N60" s="114"/>
      <c r="O60" s="114"/>
      <c r="P60" s="37"/>
      <c r="Q60" s="37"/>
      <c r="R60" s="37"/>
      <c r="S60" s="37"/>
      <c r="T60" s="37"/>
      <c r="U60" s="37"/>
      <c r="V60" s="37"/>
      <c r="W60" s="37"/>
      <c r="X60" s="37"/>
      <c r="Y60" s="37"/>
      <c r="Z60" s="37"/>
      <c r="AA60" s="218"/>
      <c r="AB60" s="37"/>
      <c r="AC60" s="37"/>
      <c r="AD60" s="37"/>
      <c r="AE60" s="37"/>
      <c r="AF60" s="37"/>
      <c r="AG60" s="37"/>
      <c r="AH60" s="37"/>
      <c r="AI60" s="37"/>
      <c r="AJ60" s="37"/>
      <c r="AK60" s="37"/>
      <c r="AL60" s="37"/>
    </row>
    <row r="61" spans="1:38" ht="39.75" customHeight="1">
      <c r="A61" s="137"/>
      <c r="B61" s="138"/>
      <c r="C61" s="215"/>
      <c r="D61" s="216"/>
      <c r="E61" s="217"/>
      <c r="F61" s="37"/>
      <c r="G61" s="42"/>
      <c r="H61" s="149"/>
      <c r="I61" s="42"/>
      <c r="J61" s="218"/>
      <c r="K61" s="114"/>
      <c r="L61" s="119"/>
      <c r="M61" s="120"/>
      <c r="N61" s="114"/>
      <c r="O61" s="114"/>
      <c r="P61" s="37"/>
      <c r="Q61" s="37"/>
      <c r="R61" s="37"/>
      <c r="S61" s="37"/>
      <c r="T61" s="37"/>
      <c r="U61" s="37"/>
      <c r="V61" s="37"/>
      <c r="W61" s="37"/>
      <c r="X61" s="37"/>
      <c r="Y61" s="37"/>
      <c r="Z61" s="37"/>
      <c r="AA61" s="218"/>
      <c r="AB61" s="37"/>
      <c r="AC61" s="37"/>
      <c r="AD61" s="37"/>
      <c r="AE61" s="37"/>
      <c r="AF61" s="37"/>
      <c r="AG61" s="37"/>
      <c r="AH61" s="37"/>
      <c r="AI61" s="37"/>
      <c r="AJ61" s="37"/>
      <c r="AK61" s="37"/>
      <c r="AL61" s="37"/>
    </row>
    <row r="62" spans="1:38" ht="32.25" customHeight="1">
      <c r="A62" s="137"/>
      <c r="B62" s="138"/>
      <c r="C62" s="215"/>
      <c r="D62" s="216"/>
      <c r="E62" s="217"/>
      <c r="F62" s="37"/>
      <c r="G62" s="42"/>
      <c r="H62" s="149"/>
      <c r="I62" s="42"/>
      <c r="J62" s="218"/>
      <c r="K62" s="114"/>
      <c r="L62" s="119"/>
      <c r="M62" s="120"/>
      <c r="N62" s="114"/>
      <c r="O62" s="114"/>
      <c r="P62" s="37"/>
      <c r="Q62" s="37"/>
      <c r="R62" s="37"/>
      <c r="S62" s="37"/>
      <c r="T62" s="37"/>
      <c r="U62" s="37"/>
      <c r="V62" s="37"/>
      <c r="W62" s="37"/>
      <c r="X62" s="37"/>
      <c r="Y62" s="37"/>
      <c r="Z62" s="37"/>
      <c r="AA62" s="218"/>
      <c r="AB62" s="37"/>
      <c r="AC62" s="37"/>
      <c r="AD62" s="37"/>
      <c r="AE62" s="37"/>
      <c r="AF62" s="37"/>
      <c r="AG62" s="37"/>
      <c r="AH62" s="37"/>
      <c r="AI62" s="37"/>
      <c r="AJ62" s="37"/>
      <c r="AK62" s="37"/>
      <c r="AL62" s="37"/>
    </row>
    <row r="63" spans="1:38" ht="36.75" customHeight="1">
      <c r="A63" s="137"/>
      <c r="B63" s="138"/>
      <c r="C63" s="215"/>
      <c r="D63" s="216"/>
      <c r="E63" s="217"/>
      <c r="F63" s="37"/>
      <c r="G63" s="42"/>
      <c r="H63" s="149"/>
      <c r="I63" s="42"/>
      <c r="J63" s="218"/>
      <c r="K63" s="114"/>
      <c r="L63" s="119"/>
      <c r="M63" s="120"/>
      <c r="N63" s="114"/>
      <c r="O63" s="114"/>
      <c r="P63" s="37"/>
      <c r="Q63" s="37"/>
      <c r="R63" s="37"/>
      <c r="S63" s="37"/>
      <c r="T63" s="37"/>
      <c r="U63" s="37"/>
      <c r="V63" s="37"/>
      <c r="W63" s="37"/>
      <c r="X63" s="37"/>
      <c r="Y63" s="37"/>
      <c r="Z63" s="37"/>
      <c r="AA63" s="218"/>
      <c r="AB63" s="37"/>
      <c r="AC63" s="37"/>
      <c r="AD63" s="37"/>
      <c r="AE63" s="37"/>
      <c r="AF63" s="37"/>
      <c r="AG63" s="37"/>
      <c r="AH63" s="37"/>
      <c r="AI63" s="37"/>
      <c r="AJ63" s="37"/>
      <c r="AK63" s="37"/>
      <c r="AL63" s="37"/>
    </row>
    <row r="64" spans="1:38" ht="37.5" customHeight="1">
      <c r="A64" s="137"/>
      <c r="B64" s="138"/>
      <c r="C64" s="215"/>
      <c r="D64" s="216"/>
      <c r="E64" s="217"/>
      <c r="F64" s="37"/>
      <c r="G64" s="42"/>
      <c r="H64" s="149"/>
      <c r="I64" s="42"/>
      <c r="J64" s="218"/>
      <c r="K64" s="114"/>
      <c r="L64" s="119"/>
      <c r="M64" s="120"/>
      <c r="N64" s="114"/>
      <c r="O64" s="114"/>
      <c r="P64" s="37"/>
      <c r="Q64" s="37"/>
      <c r="R64" s="37"/>
      <c r="S64" s="37"/>
      <c r="T64" s="37"/>
      <c r="U64" s="37"/>
      <c r="V64" s="37"/>
      <c r="W64" s="37"/>
      <c r="X64" s="37"/>
      <c r="Y64" s="37"/>
      <c r="Z64" s="37"/>
      <c r="AA64" s="218"/>
      <c r="AB64" s="37"/>
      <c r="AC64" s="37"/>
      <c r="AD64" s="37"/>
      <c r="AE64" s="37"/>
      <c r="AF64" s="37"/>
      <c r="AG64" s="37"/>
      <c r="AH64" s="37"/>
      <c r="AI64" s="37"/>
      <c r="AJ64" s="37"/>
      <c r="AK64" s="37"/>
      <c r="AL64" s="37"/>
    </row>
    <row r="65" spans="1:38" ht="31.5" customHeight="1">
      <c r="A65" s="137"/>
      <c r="B65" s="138"/>
      <c r="C65" s="215"/>
      <c r="D65" s="216"/>
      <c r="E65" s="217"/>
      <c r="F65" s="37"/>
      <c r="G65" s="42"/>
      <c r="H65" s="149"/>
      <c r="I65" s="42"/>
      <c r="J65" s="218"/>
      <c r="K65" s="114"/>
      <c r="L65" s="119"/>
      <c r="M65" s="120"/>
      <c r="N65" s="114"/>
      <c r="O65" s="114"/>
      <c r="P65" s="37"/>
      <c r="Q65" s="37"/>
      <c r="R65" s="37"/>
      <c r="S65" s="37"/>
      <c r="T65" s="37"/>
      <c r="U65" s="37"/>
      <c r="V65" s="37"/>
      <c r="W65" s="37"/>
      <c r="X65" s="37"/>
      <c r="Y65" s="37"/>
      <c r="Z65" s="37"/>
      <c r="AA65" s="218"/>
      <c r="AB65" s="37"/>
      <c r="AC65" s="37"/>
      <c r="AD65" s="37"/>
      <c r="AE65" s="37"/>
      <c r="AF65" s="37"/>
      <c r="AG65" s="37"/>
      <c r="AH65" s="37"/>
      <c r="AI65" s="37"/>
      <c r="AJ65" s="37"/>
      <c r="AK65" s="37"/>
      <c r="AL65" s="37"/>
    </row>
    <row r="66" spans="1:38" ht="36" customHeight="1">
      <c r="A66" s="137"/>
      <c r="B66" s="138"/>
      <c r="C66" s="215"/>
      <c r="D66" s="147"/>
      <c r="E66" s="226"/>
      <c r="F66" s="37"/>
      <c r="G66" s="42"/>
      <c r="H66" s="149"/>
      <c r="I66" s="42"/>
      <c r="J66" s="218"/>
      <c r="K66" s="114"/>
      <c r="L66" s="119"/>
      <c r="M66" s="120"/>
      <c r="N66" s="114"/>
      <c r="O66" s="114"/>
      <c r="P66" s="37"/>
      <c r="Q66" s="37"/>
      <c r="R66" s="37"/>
      <c r="S66" s="37"/>
      <c r="T66" s="37"/>
      <c r="U66" s="37"/>
      <c r="V66" s="37"/>
      <c r="W66" s="37"/>
      <c r="X66" s="37"/>
      <c r="Y66" s="37"/>
      <c r="Z66" s="37"/>
      <c r="AA66" s="218"/>
      <c r="AB66" s="37"/>
      <c r="AC66" s="37"/>
      <c r="AD66" s="37"/>
      <c r="AE66" s="37"/>
      <c r="AF66" s="37"/>
      <c r="AG66" s="37"/>
      <c r="AH66" s="37"/>
      <c r="AI66" s="37"/>
      <c r="AJ66" s="37"/>
      <c r="AK66" s="37"/>
      <c r="AL66" s="37"/>
    </row>
    <row r="67" spans="1:38" ht="31.5" customHeight="1">
      <c r="A67" s="137"/>
      <c r="B67" s="138"/>
      <c r="C67" s="215"/>
      <c r="D67" s="147"/>
      <c r="E67" s="226"/>
      <c r="F67" s="37"/>
      <c r="G67" s="42"/>
      <c r="H67" s="149"/>
      <c r="I67" s="42"/>
      <c r="J67" s="218"/>
      <c r="K67" s="114"/>
      <c r="L67" s="119"/>
      <c r="M67" s="120"/>
      <c r="N67" s="114"/>
      <c r="O67" s="114"/>
      <c r="P67" s="37"/>
      <c r="Q67" s="37"/>
      <c r="R67" s="37"/>
      <c r="S67" s="37"/>
      <c r="T67" s="37"/>
      <c r="U67" s="37"/>
      <c r="V67" s="37"/>
      <c r="W67" s="37"/>
      <c r="X67" s="37"/>
      <c r="Y67" s="37"/>
      <c r="Z67" s="37"/>
      <c r="AA67" s="218"/>
      <c r="AB67" s="37"/>
      <c r="AC67" s="37"/>
      <c r="AD67" s="37"/>
      <c r="AE67" s="37"/>
      <c r="AF67" s="37"/>
      <c r="AG67" s="37"/>
      <c r="AH67" s="37"/>
      <c r="AI67" s="37"/>
      <c r="AJ67" s="37"/>
      <c r="AK67" s="37"/>
      <c r="AL67" s="37"/>
    </row>
    <row r="68" spans="1:38" ht="36.75" customHeight="1">
      <c r="A68" s="137"/>
      <c r="B68" s="138"/>
      <c r="C68" s="215"/>
      <c r="D68" s="147"/>
      <c r="E68" s="226"/>
      <c r="F68" s="37"/>
      <c r="G68" s="42"/>
      <c r="H68" s="149"/>
      <c r="I68" s="42"/>
      <c r="J68" s="218"/>
      <c r="K68" s="114"/>
      <c r="L68" s="119"/>
      <c r="M68" s="120"/>
      <c r="N68" s="114"/>
      <c r="O68" s="114"/>
      <c r="P68" s="37"/>
      <c r="Q68" s="37"/>
      <c r="R68" s="37"/>
      <c r="S68" s="37"/>
      <c r="T68" s="37"/>
      <c r="U68" s="37"/>
      <c r="V68" s="37"/>
      <c r="W68" s="37"/>
      <c r="X68" s="37"/>
      <c r="Y68" s="37"/>
      <c r="Z68" s="37"/>
      <c r="AA68" s="218"/>
      <c r="AB68" s="37"/>
      <c r="AC68" s="37"/>
      <c r="AD68" s="37"/>
      <c r="AE68" s="37"/>
      <c r="AF68" s="37"/>
      <c r="AG68" s="37"/>
      <c r="AH68" s="37"/>
      <c r="AI68" s="37"/>
      <c r="AJ68" s="37"/>
      <c r="AK68" s="37"/>
      <c r="AL68" s="37"/>
    </row>
    <row r="69" spans="1:38" ht="36" customHeight="1">
      <c r="A69" s="137"/>
      <c r="B69" s="138"/>
      <c r="C69" s="215"/>
      <c r="D69" s="147"/>
      <c r="E69" s="226"/>
      <c r="F69" s="37"/>
      <c r="G69" s="42"/>
      <c r="H69" s="149"/>
      <c r="I69" s="42"/>
      <c r="J69" s="218"/>
      <c r="K69" s="114"/>
      <c r="L69" s="119"/>
      <c r="M69" s="120"/>
      <c r="N69" s="114"/>
      <c r="O69" s="114"/>
      <c r="P69" s="37"/>
      <c r="Q69" s="37"/>
      <c r="R69" s="37"/>
      <c r="S69" s="37"/>
      <c r="T69" s="37"/>
      <c r="U69" s="37"/>
      <c r="V69" s="37"/>
      <c r="W69" s="37"/>
      <c r="X69" s="37"/>
      <c r="Y69" s="37"/>
      <c r="Z69" s="37"/>
      <c r="AA69" s="218"/>
      <c r="AB69" s="37"/>
      <c r="AC69" s="37"/>
      <c r="AD69" s="37"/>
      <c r="AE69" s="37"/>
      <c r="AF69" s="37"/>
      <c r="AG69" s="37"/>
      <c r="AH69" s="37"/>
      <c r="AI69" s="37"/>
      <c r="AJ69" s="37"/>
      <c r="AK69" s="37"/>
      <c r="AL69" s="37"/>
    </row>
    <row r="70" spans="1:38" ht="30.75" customHeight="1">
      <c r="A70" s="137"/>
      <c r="B70" s="138"/>
      <c r="C70" s="215"/>
      <c r="D70" s="227"/>
      <c r="E70" s="228"/>
      <c r="F70" s="47"/>
      <c r="G70" s="50"/>
      <c r="H70" s="149"/>
      <c r="I70" s="50"/>
      <c r="J70" s="218"/>
      <c r="K70" s="114"/>
      <c r="L70" s="119"/>
      <c r="M70" s="120"/>
      <c r="N70" s="114"/>
      <c r="O70" s="114"/>
      <c r="P70" s="37"/>
      <c r="Q70" s="37"/>
      <c r="R70" s="37"/>
      <c r="S70" s="37"/>
      <c r="T70" s="37"/>
      <c r="U70" s="37"/>
      <c r="V70" s="37"/>
      <c r="W70" s="37"/>
      <c r="X70" s="37"/>
      <c r="Y70" s="37"/>
      <c r="Z70" s="37"/>
      <c r="AA70" s="218"/>
      <c r="AB70" s="37"/>
      <c r="AC70" s="37"/>
      <c r="AD70" s="37"/>
      <c r="AE70" s="37"/>
      <c r="AF70" s="37"/>
      <c r="AG70" s="37"/>
      <c r="AH70" s="37"/>
      <c r="AI70" s="37"/>
      <c r="AJ70" s="37"/>
      <c r="AK70" s="37"/>
      <c r="AL70" s="37"/>
    </row>
    <row r="71" spans="1:38" ht="33" customHeight="1">
      <c r="A71" s="137"/>
      <c r="B71" s="138"/>
      <c r="C71" s="215"/>
      <c r="D71" s="216"/>
      <c r="E71" s="219"/>
      <c r="F71" s="37"/>
      <c r="G71" s="42"/>
      <c r="H71" s="149"/>
      <c r="I71" s="42"/>
      <c r="J71" s="218"/>
      <c r="K71" s="114"/>
      <c r="L71" s="119"/>
      <c r="M71" s="120"/>
      <c r="N71" s="114"/>
      <c r="O71" s="114"/>
      <c r="P71" s="37"/>
      <c r="Q71" s="37"/>
      <c r="R71" s="37"/>
      <c r="S71" s="37"/>
      <c r="T71" s="37"/>
      <c r="U71" s="37"/>
      <c r="V71" s="37"/>
      <c r="W71" s="37"/>
      <c r="X71" s="37"/>
      <c r="Y71" s="37"/>
      <c r="Z71" s="37"/>
      <c r="AA71" s="218"/>
      <c r="AB71" s="37"/>
      <c r="AC71" s="37"/>
      <c r="AD71" s="37"/>
      <c r="AE71" s="37"/>
      <c r="AF71" s="37"/>
      <c r="AG71" s="37"/>
      <c r="AH71" s="37"/>
      <c r="AI71" s="37"/>
      <c r="AJ71" s="37"/>
      <c r="AK71" s="37"/>
      <c r="AL71" s="37"/>
    </row>
    <row r="72" spans="1:38" ht="34.5" customHeight="1">
      <c r="A72" s="137"/>
      <c r="B72" s="138"/>
      <c r="C72" s="215"/>
      <c r="D72" s="222"/>
      <c r="E72" s="223"/>
      <c r="F72" s="37"/>
      <c r="G72" s="42"/>
      <c r="H72" s="149"/>
      <c r="I72" s="42"/>
      <c r="J72" s="218"/>
      <c r="K72" s="114"/>
      <c r="L72" s="119"/>
      <c r="M72" s="120"/>
      <c r="N72" s="114"/>
      <c r="O72" s="114"/>
      <c r="P72" s="37"/>
      <c r="Q72" s="37"/>
      <c r="R72" s="37"/>
      <c r="S72" s="37"/>
      <c r="T72" s="37"/>
      <c r="U72" s="37"/>
      <c r="V72" s="37"/>
      <c r="W72" s="37"/>
      <c r="X72" s="37"/>
      <c r="Y72" s="37"/>
      <c r="Z72" s="37"/>
      <c r="AA72" s="218"/>
      <c r="AB72" s="37"/>
      <c r="AC72" s="37"/>
      <c r="AD72" s="37"/>
      <c r="AE72" s="37"/>
      <c r="AF72" s="37"/>
      <c r="AG72" s="37"/>
      <c r="AH72" s="37"/>
      <c r="AI72" s="37"/>
      <c r="AJ72" s="37"/>
      <c r="AK72" s="37"/>
      <c r="AL72" s="37"/>
    </row>
    <row r="73" spans="1:38" ht="27.75" customHeight="1">
      <c r="A73" s="137"/>
      <c r="B73" s="138"/>
      <c r="C73" s="215"/>
      <c r="D73" s="216"/>
      <c r="E73" s="219"/>
      <c r="F73" s="37"/>
      <c r="G73" s="42"/>
      <c r="H73" s="149"/>
      <c r="I73" s="42"/>
      <c r="J73" s="218"/>
      <c r="K73" s="114"/>
      <c r="L73" s="119"/>
      <c r="M73" s="120"/>
      <c r="N73" s="114"/>
      <c r="O73" s="114"/>
      <c r="P73" s="37"/>
      <c r="Q73" s="37"/>
      <c r="R73" s="37"/>
      <c r="S73" s="37"/>
      <c r="T73" s="37"/>
      <c r="U73" s="37"/>
      <c r="V73" s="37"/>
      <c r="W73" s="37"/>
      <c r="X73" s="37"/>
      <c r="Y73" s="37"/>
      <c r="Z73" s="37"/>
      <c r="AA73" s="218"/>
      <c r="AB73" s="37"/>
      <c r="AC73" s="37"/>
      <c r="AD73" s="37"/>
      <c r="AE73" s="37"/>
      <c r="AF73" s="37"/>
      <c r="AG73" s="37"/>
      <c r="AH73" s="37"/>
      <c r="AI73" s="37"/>
      <c r="AJ73" s="37"/>
      <c r="AK73" s="37"/>
      <c r="AL73" s="37"/>
    </row>
    <row r="74" spans="1:38" ht="24" customHeight="1">
      <c r="A74" s="137"/>
      <c r="B74" s="138"/>
      <c r="C74" s="36"/>
      <c r="D74" s="229"/>
      <c r="E74" s="55"/>
      <c r="F74" s="55"/>
      <c r="G74" s="54"/>
      <c r="H74" s="149"/>
      <c r="I74" s="54"/>
      <c r="J74" s="218"/>
      <c r="K74" s="114"/>
      <c r="L74" s="230"/>
      <c r="M74" s="114"/>
      <c r="N74" s="114"/>
      <c r="O74" s="114"/>
      <c r="P74" s="37"/>
      <c r="Q74" s="37"/>
      <c r="R74" s="37"/>
      <c r="S74" s="37"/>
      <c r="T74" s="37"/>
      <c r="U74" s="37"/>
      <c r="V74" s="37"/>
      <c r="W74" s="37"/>
      <c r="X74" s="37"/>
      <c r="Y74" s="37"/>
      <c r="Z74" s="37"/>
      <c r="AA74" s="218"/>
      <c r="AB74" s="37"/>
      <c r="AC74" s="37"/>
      <c r="AD74" s="37"/>
      <c r="AE74" s="37"/>
      <c r="AF74" s="37"/>
      <c r="AG74" s="37"/>
      <c r="AH74" s="37"/>
      <c r="AI74" s="37"/>
      <c r="AJ74" s="37"/>
      <c r="AK74" s="37"/>
      <c r="AL74" s="37"/>
    </row>
    <row r="75" spans="1:38" ht="31.5" customHeight="1">
      <c r="A75" s="137"/>
      <c r="B75" s="138"/>
      <c r="C75" s="36"/>
      <c r="D75" s="172"/>
      <c r="E75" s="231"/>
      <c r="F75" s="231"/>
      <c r="G75" s="232"/>
      <c r="H75" s="174"/>
      <c r="I75" s="232"/>
      <c r="J75" s="218"/>
      <c r="K75" s="114"/>
      <c r="L75" s="230"/>
      <c r="M75" s="114"/>
      <c r="N75" s="114"/>
      <c r="O75" s="114"/>
      <c r="P75" s="37"/>
      <c r="Q75" s="37"/>
      <c r="R75" s="37"/>
      <c r="S75" s="37"/>
      <c r="T75" s="37"/>
      <c r="U75" s="37"/>
      <c r="V75" s="37"/>
      <c r="W75" s="37"/>
      <c r="X75" s="37"/>
      <c r="Y75" s="37"/>
      <c r="Z75" s="37"/>
      <c r="AA75" s="218"/>
      <c r="AB75" s="37"/>
      <c r="AC75" s="37"/>
      <c r="AD75" s="37"/>
      <c r="AE75" s="37"/>
      <c r="AF75" s="37"/>
      <c r="AG75" s="37"/>
      <c r="AH75" s="37"/>
      <c r="AI75" s="37"/>
      <c r="AJ75" s="37"/>
      <c r="AK75" s="37"/>
      <c r="AL75" s="37"/>
    </row>
    <row r="76" spans="1:38" ht="36.75" customHeight="1">
      <c r="A76" s="137"/>
      <c r="B76" s="138"/>
      <c r="C76" s="36"/>
      <c r="D76" s="48"/>
      <c r="E76" s="47"/>
      <c r="F76" s="47"/>
      <c r="G76" s="50"/>
      <c r="H76" s="167"/>
      <c r="I76" s="50"/>
      <c r="J76" s="218"/>
      <c r="K76" s="114"/>
      <c r="L76" s="230"/>
      <c r="M76" s="114"/>
      <c r="N76" s="114"/>
      <c r="O76" s="114"/>
      <c r="P76" s="37"/>
      <c r="Q76" s="37"/>
      <c r="R76" s="37"/>
      <c r="S76" s="37"/>
      <c r="T76" s="37"/>
      <c r="U76" s="37"/>
      <c r="V76" s="37"/>
      <c r="W76" s="37"/>
      <c r="X76" s="37"/>
      <c r="Y76" s="37"/>
      <c r="Z76" s="37"/>
      <c r="AA76" s="218"/>
      <c r="AB76" s="37"/>
      <c r="AC76" s="37"/>
      <c r="AD76" s="37"/>
      <c r="AE76" s="37"/>
      <c r="AF76" s="37"/>
      <c r="AG76" s="37"/>
      <c r="AH76" s="37"/>
      <c r="AI76" s="37"/>
      <c r="AJ76" s="37"/>
      <c r="AK76" s="37"/>
      <c r="AL76" s="37"/>
    </row>
    <row r="77" spans="1:38" ht="32.25" customHeight="1">
      <c r="A77" s="137"/>
      <c r="B77" s="138"/>
      <c r="C77" s="36"/>
      <c r="D77" s="164"/>
      <c r="E77" s="233"/>
      <c r="F77" s="42"/>
      <c r="G77" s="42"/>
      <c r="H77" s="174"/>
      <c r="I77" s="42"/>
      <c r="J77" s="218"/>
      <c r="K77" s="114"/>
      <c r="L77" s="37"/>
      <c r="M77" s="37"/>
      <c r="N77" s="37"/>
      <c r="O77" s="37"/>
      <c r="P77" s="37"/>
      <c r="Q77" s="37"/>
      <c r="R77" s="37"/>
      <c r="S77" s="37"/>
      <c r="T77" s="37"/>
      <c r="U77" s="37"/>
      <c r="V77" s="37"/>
      <c r="W77" s="37"/>
      <c r="X77" s="37"/>
      <c r="Y77" s="37"/>
      <c r="Z77" s="37"/>
      <c r="AA77" s="218"/>
      <c r="AB77" s="37"/>
      <c r="AC77" s="37"/>
      <c r="AD77" s="37"/>
      <c r="AE77" s="37"/>
      <c r="AF77" s="37"/>
      <c r="AG77" s="37"/>
      <c r="AH77" s="37"/>
      <c r="AI77" s="37"/>
      <c r="AJ77" s="37"/>
      <c r="AK77" s="37"/>
      <c r="AL77" s="37"/>
    </row>
    <row r="78" spans="1:38" ht="30" customHeight="1">
      <c r="A78" s="137"/>
      <c r="B78" s="138"/>
      <c r="C78" s="36"/>
      <c r="D78" s="164"/>
      <c r="E78" s="233"/>
      <c r="F78" s="42"/>
      <c r="G78" s="42"/>
      <c r="H78" s="234"/>
      <c r="I78" s="42"/>
      <c r="J78" s="218"/>
      <c r="K78" s="114"/>
      <c r="L78" s="37"/>
      <c r="M78" s="37"/>
      <c r="N78" s="37"/>
      <c r="O78" s="37"/>
      <c r="P78" s="37"/>
      <c r="Q78" s="37"/>
      <c r="R78" s="37"/>
      <c r="S78" s="37"/>
      <c r="T78" s="37"/>
      <c r="U78" s="37"/>
      <c r="V78" s="37"/>
      <c r="W78" s="37"/>
      <c r="X78" s="37"/>
      <c r="Y78" s="37"/>
      <c r="Z78" s="37"/>
      <c r="AA78" s="218"/>
      <c r="AB78" s="37"/>
      <c r="AC78" s="37"/>
      <c r="AD78" s="37"/>
      <c r="AE78" s="37"/>
      <c r="AF78" s="37"/>
      <c r="AG78" s="37"/>
      <c r="AH78" s="37"/>
      <c r="AI78" s="37"/>
      <c r="AJ78" s="37"/>
      <c r="AK78" s="37"/>
      <c r="AL78" s="37"/>
    </row>
    <row r="79" spans="1:38" ht="33" customHeight="1">
      <c r="A79" s="137"/>
      <c r="B79" s="138"/>
      <c r="C79" s="36"/>
      <c r="D79" s="164"/>
      <c r="E79" s="233"/>
      <c r="F79" s="42"/>
      <c r="G79" s="42"/>
      <c r="H79" s="174"/>
      <c r="I79" s="42"/>
      <c r="J79" s="218"/>
      <c r="K79" s="114"/>
      <c r="L79" s="37"/>
      <c r="M79" s="37"/>
      <c r="N79" s="37"/>
      <c r="O79" s="37"/>
      <c r="P79" s="37"/>
      <c r="Q79" s="37"/>
      <c r="R79" s="37"/>
      <c r="S79" s="37"/>
      <c r="T79" s="37"/>
      <c r="U79" s="37"/>
      <c r="V79" s="37"/>
      <c r="W79" s="37"/>
      <c r="X79" s="37"/>
      <c r="Y79" s="37"/>
      <c r="Z79" s="37"/>
      <c r="AA79" s="218"/>
      <c r="AB79" s="37"/>
      <c r="AC79" s="37"/>
      <c r="AD79" s="37"/>
      <c r="AE79" s="37"/>
      <c r="AF79" s="37"/>
      <c r="AG79" s="37"/>
      <c r="AH79" s="37"/>
      <c r="AI79" s="37"/>
      <c r="AJ79" s="37"/>
      <c r="AK79" s="37"/>
      <c r="AL79" s="37"/>
    </row>
    <row r="80" spans="1:38" ht="33.75" customHeight="1" thickBot="1">
      <c r="A80" s="137"/>
      <c r="B80" s="138"/>
      <c r="C80" s="36"/>
      <c r="D80" s="216"/>
      <c r="E80" s="235"/>
      <c r="F80" s="42"/>
      <c r="G80" s="42"/>
      <c r="H80" s="174"/>
      <c r="I80" s="42"/>
      <c r="J80" s="218"/>
      <c r="K80" s="114"/>
      <c r="L80" s="37"/>
      <c r="M80" s="37"/>
      <c r="N80" s="37"/>
      <c r="O80" s="37"/>
      <c r="P80" s="37"/>
      <c r="Q80" s="37"/>
      <c r="R80" s="37"/>
      <c r="S80" s="37"/>
      <c r="T80" s="37"/>
      <c r="U80" s="37"/>
      <c r="V80" s="37"/>
      <c r="W80" s="37"/>
      <c r="X80" s="37"/>
      <c r="Y80" s="37"/>
      <c r="Z80" s="37"/>
      <c r="AA80" s="218"/>
      <c r="AB80" s="37"/>
      <c r="AC80" s="37"/>
      <c r="AD80" s="37"/>
      <c r="AE80" s="37"/>
      <c r="AF80" s="37"/>
      <c r="AG80" s="37"/>
      <c r="AH80" s="37"/>
      <c r="AI80" s="37"/>
      <c r="AJ80" s="37"/>
      <c r="AK80" s="37"/>
      <c r="AL80" s="37"/>
    </row>
    <row r="81" spans="1:38" ht="32.25" customHeight="1" thickTop="1" thickBot="1">
      <c r="A81" s="137"/>
      <c r="B81" s="138"/>
      <c r="C81" s="36"/>
      <c r="D81" s="216"/>
      <c r="E81" s="236"/>
      <c r="F81" s="42"/>
      <c r="G81" s="42"/>
      <c r="H81" s="174"/>
      <c r="I81" s="42"/>
      <c r="J81" s="218"/>
      <c r="K81" s="114"/>
      <c r="L81" s="37"/>
      <c r="M81" s="37"/>
      <c r="N81" s="37"/>
      <c r="O81" s="37"/>
      <c r="P81" s="37"/>
      <c r="Q81" s="37"/>
      <c r="R81" s="37"/>
      <c r="S81" s="37"/>
      <c r="T81" s="37"/>
      <c r="U81" s="37"/>
      <c r="V81" s="37"/>
      <c r="W81" s="37"/>
      <c r="X81" s="37"/>
      <c r="Y81" s="37"/>
      <c r="Z81" s="37"/>
      <c r="AA81" s="218"/>
      <c r="AB81" s="37"/>
      <c r="AC81" s="37"/>
      <c r="AD81" s="37"/>
      <c r="AE81" s="37"/>
      <c r="AF81" s="37"/>
      <c r="AG81" s="37"/>
      <c r="AH81" s="37"/>
      <c r="AI81" s="37"/>
      <c r="AJ81" s="37"/>
      <c r="AK81" s="37"/>
      <c r="AL81" s="37"/>
    </row>
    <row r="82" spans="1:38" ht="33" customHeight="1" thickTop="1">
      <c r="A82" s="137"/>
      <c r="B82" s="138"/>
      <c r="C82" s="36"/>
      <c r="D82" s="216"/>
      <c r="E82" s="235"/>
      <c r="F82" s="42"/>
      <c r="G82" s="42"/>
      <c r="H82" s="174"/>
      <c r="I82" s="42"/>
      <c r="J82" s="218"/>
      <c r="K82" s="114"/>
      <c r="L82" s="37"/>
      <c r="M82" s="37"/>
      <c r="N82" s="37"/>
      <c r="O82" s="37"/>
      <c r="P82" s="37"/>
      <c r="Q82" s="37"/>
      <c r="R82" s="37"/>
      <c r="S82" s="37"/>
      <c r="T82" s="37"/>
      <c r="U82" s="37"/>
      <c r="V82" s="37"/>
      <c r="W82" s="37"/>
      <c r="X82" s="37"/>
      <c r="Y82" s="37"/>
      <c r="Z82" s="37"/>
      <c r="AA82" s="218"/>
      <c r="AB82" s="37"/>
      <c r="AC82" s="37"/>
      <c r="AD82" s="37"/>
      <c r="AE82" s="37"/>
      <c r="AF82" s="37"/>
      <c r="AG82" s="37"/>
      <c r="AH82" s="37"/>
      <c r="AI82" s="37"/>
      <c r="AJ82" s="37"/>
      <c r="AK82" s="37"/>
      <c r="AL82" s="37"/>
    </row>
    <row r="83" spans="1:38" ht="34.5" customHeight="1">
      <c r="A83" s="137"/>
      <c r="B83" s="138"/>
      <c r="C83" s="36"/>
      <c r="D83" s="216"/>
      <c r="E83" s="235"/>
      <c r="F83" s="42"/>
      <c r="G83" s="42"/>
      <c r="H83" s="174"/>
      <c r="I83" s="42"/>
      <c r="J83" s="218"/>
      <c r="K83" s="114"/>
      <c r="L83" s="37"/>
      <c r="M83" s="37"/>
      <c r="N83" s="37"/>
      <c r="O83" s="37"/>
      <c r="P83" s="37"/>
      <c r="Q83" s="37"/>
      <c r="R83" s="37"/>
      <c r="S83" s="37"/>
      <c r="T83" s="37"/>
      <c r="U83" s="37"/>
      <c r="V83" s="37"/>
      <c r="W83" s="37"/>
      <c r="X83" s="37"/>
      <c r="Y83" s="37"/>
      <c r="Z83" s="37"/>
      <c r="AA83" s="218"/>
      <c r="AB83" s="37"/>
      <c r="AC83" s="37"/>
      <c r="AD83" s="37"/>
      <c r="AE83" s="37"/>
      <c r="AF83" s="37"/>
      <c r="AG83" s="37"/>
      <c r="AH83" s="37"/>
      <c r="AI83" s="37"/>
      <c r="AJ83" s="37"/>
      <c r="AK83" s="37"/>
      <c r="AL83" s="37"/>
    </row>
    <row r="84" spans="1:38" ht="33.75" customHeight="1">
      <c r="A84" s="137"/>
      <c r="B84" s="138"/>
      <c r="C84" s="36"/>
      <c r="D84" s="216"/>
      <c r="E84" s="235"/>
      <c r="F84" s="42"/>
      <c r="G84" s="42"/>
      <c r="H84" s="174"/>
      <c r="I84" s="42"/>
      <c r="J84" s="218"/>
      <c r="K84" s="114"/>
      <c r="L84" s="37"/>
      <c r="M84" s="37"/>
      <c r="N84" s="37"/>
      <c r="O84" s="37"/>
      <c r="P84" s="37"/>
      <c r="Q84" s="37"/>
      <c r="R84" s="37"/>
      <c r="S84" s="37"/>
      <c r="T84" s="37"/>
      <c r="U84" s="37"/>
      <c r="V84" s="37"/>
      <c r="W84" s="37"/>
      <c r="X84" s="37"/>
      <c r="Y84" s="37"/>
      <c r="Z84" s="37"/>
      <c r="AA84" s="218"/>
      <c r="AB84" s="37"/>
      <c r="AC84" s="37"/>
      <c r="AD84" s="37"/>
      <c r="AE84" s="37"/>
      <c r="AF84" s="37"/>
      <c r="AG84" s="37"/>
      <c r="AH84" s="37"/>
      <c r="AI84" s="37"/>
      <c r="AJ84" s="37"/>
      <c r="AK84" s="37"/>
      <c r="AL84" s="37"/>
    </row>
    <row r="85" spans="1:38" ht="35.25" customHeight="1">
      <c r="A85" s="137"/>
      <c r="B85" s="138"/>
      <c r="C85" s="36"/>
      <c r="D85" s="216"/>
      <c r="E85" s="235"/>
      <c r="F85" s="42"/>
      <c r="G85" s="42"/>
      <c r="H85" s="174"/>
      <c r="I85" s="42"/>
      <c r="J85" s="218"/>
      <c r="K85" s="114"/>
      <c r="L85" s="37"/>
      <c r="M85" s="37"/>
      <c r="N85" s="37"/>
      <c r="O85" s="37"/>
      <c r="P85" s="37"/>
      <c r="Q85" s="37"/>
      <c r="R85" s="37"/>
      <c r="S85" s="37"/>
      <c r="T85" s="37"/>
      <c r="U85" s="37"/>
      <c r="V85" s="37"/>
      <c r="W85" s="37"/>
      <c r="X85" s="37"/>
      <c r="Y85" s="37"/>
      <c r="Z85" s="37"/>
      <c r="AA85" s="218"/>
      <c r="AB85" s="37"/>
      <c r="AC85" s="37"/>
      <c r="AD85" s="37"/>
      <c r="AE85" s="37"/>
      <c r="AF85" s="37"/>
      <c r="AG85" s="37"/>
      <c r="AH85" s="37"/>
      <c r="AI85" s="37"/>
      <c r="AJ85" s="37"/>
      <c r="AK85" s="37"/>
      <c r="AL85" s="37"/>
    </row>
    <row r="86" spans="1:38" ht="32.25" customHeight="1">
      <c r="A86" s="137"/>
      <c r="B86" s="138"/>
      <c r="C86" s="36"/>
      <c r="D86" s="216"/>
      <c r="E86" s="235"/>
      <c r="F86" s="42"/>
      <c r="G86" s="42"/>
      <c r="H86" s="174"/>
      <c r="I86" s="42"/>
      <c r="J86" s="218"/>
      <c r="K86" s="114"/>
      <c r="L86" s="37"/>
      <c r="M86" s="37"/>
      <c r="N86" s="37"/>
      <c r="O86" s="37"/>
      <c r="P86" s="37"/>
      <c r="Q86" s="37"/>
      <c r="R86" s="37"/>
      <c r="S86" s="37"/>
      <c r="T86" s="37"/>
      <c r="U86" s="37"/>
      <c r="V86" s="37"/>
      <c r="W86" s="37"/>
      <c r="X86" s="37"/>
      <c r="Y86" s="37"/>
      <c r="Z86" s="37"/>
      <c r="AA86" s="218"/>
      <c r="AB86" s="37"/>
      <c r="AC86" s="37"/>
      <c r="AD86" s="37"/>
      <c r="AE86" s="37"/>
      <c r="AF86" s="37"/>
      <c r="AG86" s="37"/>
      <c r="AH86" s="37"/>
      <c r="AI86" s="37"/>
      <c r="AJ86" s="37"/>
      <c r="AK86" s="37"/>
      <c r="AL86" s="37"/>
    </row>
    <row r="87" spans="1:38" ht="32.25" customHeight="1">
      <c r="A87" s="137"/>
      <c r="B87" s="138"/>
      <c r="C87" s="36"/>
      <c r="D87" s="216"/>
      <c r="E87" s="235"/>
      <c r="F87" s="42"/>
      <c r="G87" s="42"/>
      <c r="H87" s="174"/>
      <c r="I87" s="42"/>
      <c r="J87" s="218"/>
      <c r="K87" s="114"/>
      <c r="L87" s="37"/>
      <c r="M87" s="37"/>
      <c r="N87" s="37"/>
      <c r="O87" s="37"/>
      <c r="P87" s="37"/>
      <c r="Q87" s="37"/>
      <c r="R87" s="37"/>
      <c r="S87" s="37"/>
      <c r="T87" s="37"/>
      <c r="U87" s="37"/>
      <c r="V87" s="37"/>
      <c r="W87" s="37"/>
      <c r="X87" s="37"/>
      <c r="Y87" s="37"/>
      <c r="Z87" s="37"/>
      <c r="AA87" s="218"/>
      <c r="AB87" s="37"/>
      <c r="AC87" s="37"/>
      <c r="AD87" s="37"/>
      <c r="AE87" s="37"/>
      <c r="AF87" s="37"/>
      <c r="AG87" s="37"/>
      <c r="AH87" s="37"/>
      <c r="AI87" s="37"/>
      <c r="AJ87" s="37"/>
      <c r="AK87" s="37"/>
      <c r="AL87" s="37"/>
    </row>
    <row r="88" spans="1:38" ht="35.25" customHeight="1">
      <c r="A88" s="137"/>
      <c r="B88" s="138"/>
      <c r="C88" s="36"/>
      <c r="D88" s="216"/>
      <c r="E88" s="235"/>
      <c r="F88" s="42"/>
      <c r="G88" s="42"/>
      <c r="H88" s="174"/>
      <c r="I88" s="42"/>
      <c r="J88" s="218"/>
      <c r="K88" s="114"/>
      <c r="L88" s="37"/>
      <c r="M88" s="37"/>
      <c r="N88" s="37"/>
      <c r="O88" s="37"/>
      <c r="P88" s="37"/>
      <c r="Q88" s="37"/>
      <c r="R88" s="37"/>
      <c r="S88" s="37"/>
      <c r="T88" s="37"/>
      <c r="U88" s="37"/>
      <c r="V88" s="37"/>
      <c r="W88" s="37"/>
      <c r="X88" s="37"/>
      <c r="Y88" s="37"/>
      <c r="Z88" s="37"/>
      <c r="AA88" s="218"/>
      <c r="AB88" s="37"/>
      <c r="AC88" s="37"/>
      <c r="AD88" s="37"/>
      <c r="AE88" s="37"/>
      <c r="AF88" s="37"/>
      <c r="AG88" s="37"/>
      <c r="AH88" s="37"/>
      <c r="AI88" s="37"/>
      <c r="AJ88" s="37"/>
      <c r="AK88" s="37"/>
      <c r="AL88" s="37"/>
    </row>
    <row r="89" spans="1:38" ht="32.25" customHeight="1">
      <c r="A89" s="137"/>
      <c r="B89" s="138"/>
      <c r="C89" s="36"/>
      <c r="D89" s="147"/>
      <c r="E89" s="237"/>
      <c r="F89" s="42"/>
      <c r="G89" s="42"/>
      <c r="H89" s="174"/>
      <c r="I89" s="42"/>
      <c r="J89" s="218"/>
      <c r="K89" s="114"/>
      <c r="L89" s="37"/>
      <c r="M89" s="37"/>
      <c r="N89" s="37"/>
      <c r="O89" s="37"/>
      <c r="P89" s="37"/>
      <c r="Q89" s="37"/>
      <c r="R89" s="37"/>
      <c r="S89" s="37"/>
      <c r="T89" s="37"/>
      <c r="U89" s="37"/>
      <c r="V89" s="37"/>
      <c r="W89" s="37"/>
      <c r="X89" s="37"/>
      <c r="Y89" s="37"/>
      <c r="Z89" s="37"/>
      <c r="AA89" s="218"/>
      <c r="AB89" s="37"/>
      <c r="AC89" s="37"/>
      <c r="AD89" s="37"/>
      <c r="AE89" s="37"/>
      <c r="AF89" s="37"/>
      <c r="AG89" s="37"/>
      <c r="AH89" s="37"/>
      <c r="AI89" s="37"/>
      <c r="AJ89" s="37"/>
      <c r="AK89" s="37"/>
      <c r="AL89" s="37"/>
    </row>
    <row r="90" spans="1:38" ht="30" customHeight="1">
      <c r="A90" s="137"/>
      <c r="B90" s="138"/>
      <c r="C90" s="36"/>
      <c r="D90" s="147"/>
      <c r="E90" s="237"/>
      <c r="F90" s="42"/>
      <c r="G90" s="42"/>
      <c r="H90" s="174"/>
      <c r="I90" s="42"/>
      <c r="J90" s="218"/>
      <c r="K90" s="114"/>
      <c r="L90" s="37"/>
      <c r="M90" s="37"/>
      <c r="N90" s="37"/>
      <c r="O90" s="37"/>
      <c r="P90" s="37"/>
      <c r="Q90" s="37"/>
      <c r="R90" s="37"/>
      <c r="S90" s="37"/>
      <c r="T90" s="37"/>
      <c r="U90" s="37"/>
      <c r="V90" s="37"/>
      <c r="W90" s="37"/>
      <c r="X90" s="37"/>
      <c r="Y90" s="37"/>
      <c r="Z90" s="37"/>
      <c r="AA90" s="218"/>
      <c r="AB90" s="37"/>
      <c r="AC90" s="37"/>
      <c r="AD90" s="37"/>
      <c r="AE90" s="37"/>
      <c r="AF90" s="37"/>
      <c r="AG90" s="37"/>
      <c r="AH90" s="37"/>
      <c r="AI90" s="37"/>
      <c r="AJ90" s="37"/>
      <c r="AK90" s="37"/>
      <c r="AL90" s="37"/>
    </row>
    <row r="91" spans="1:38" ht="36.75" customHeight="1">
      <c r="A91" s="137"/>
      <c r="B91" s="138"/>
      <c r="C91" s="36"/>
      <c r="D91" s="216"/>
      <c r="E91" s="235"/>
      <c r="F91" s="42"/>
      <c r="G91" s="238"/>
      <c r="H91" s="174"/>
      <c r="I91" s="42"/>
      <c r="J91" s="218"/>
      <c r="K91" s="114"/>
      <c r="L91" s="37"/>
      <c r="M91" s="37"/>
      <c r="N91" s="37"/>
      <c r="O91" s="37"/>
      <c r="P91" s="37"/>
      <c r="Q91" s="37"/>
      <c r="R91" s="37"/>
      <c r="S91" s="37"/>
      <c r="T91" s="37"/>
      <c r="U91" s="37"/>
      <c r="V91" s="37"/>
      <c r="W91" s="37"/>
      <c r="X91" s="37"/>
      <c r="Y91" s="37"/>
      <c r="Z91" s="37"/>
      <c r="AA91" s="218"/>
      <c r="AB91" s="37"/>
      <c r="AC91" s="37"/>
      <c r="AD91" s="37"/>
      <c r="AE91" s="37"/>
      <c r="AF91" s="37"/>
      <c r="AG91" s="37"/>
      <c r="AH91" s="37"/>
      <c r="AI91" s="37"/>
      <c r="AJ91" s="37"/>
      <c r="AK91" s="37"/>
      <c r="AL91" s="37"/>
    </row>
    <row r="92" spans="1:38" ht="32.25" customHeight="1">
      <c r="A92" s="137"/>
      <c r="B92" s="138"/>
      <c r="C92" s="36"/>
      <c r="D92" s="216"/>
      <c r="E92" s="235"/>
      <c r="F92" s="42"/>
      <c r="G92" s="42"/>
      <c r="H92" s="174"/>
      <c r="I92" s="42"/>
      <c r="J92" s="218"/>
      <c r="K92" s="114"/>
      <c r="L92" s="37"/>
      <c r="M92" s="37"/>
      <c r="N92" s="37"/>
      <c r="O92" s="37"/>
      <c r="P92" s="37"/>
      <c r="Q92" s="37"/>
      <c r="R92" s="37"/>
      <c r="S92" s="37"/>
      <c r="T92" s="37"/>
      <c r="U92" s="37"/>
      <c r="V92" s="37"/>
      <c r="W92" s="37"/>
      <c r="X92" s="37"/>
      <c r="Y92" s="37"/>
      <c r="Z92" s="37"/>
      <c r="AA92" s="218"/>
      <c r="AB92" s="37"/>
      <c r="AC92" s="37"/>
      <c r="AD92" s="37"/>
      <c r="AE92" s="37"/>
      <c r="AF92" s="37"/>
      <c r="AG92" s="37"/>
      <c r="AH92" s="37"/>
      <c r="AI92" s="37"/>
      <c r="AJ92" s="37"/>
      <c r="AK92" s="37"/>
      <c r="AL92" s="37"/>
    </row>
    <row r="93" spans="1:38" ht="33.75" customHeight="1">
      <c r="A93" s="137"/>
      <c r="B93" s="138"/>
      <c r="C93" s="36"/>
      <c r="D93" s="216"/>
      <c r="E93" s="235"/>
      <c r="F93" s="42"/>
      <c r="G93" s="42"/>
      <c r="H93" s="174"/>
      <c r="I93" s="42"/>
      <c r="J93" s="218"/>
      <c r="K93" s="114"/>
      <c r="L93" s="37"/>
      <c r="M93" s="37"/>
      <c r="N93" s="37"/>
      <c r="O93" s="37"/>
      <c r="P93" s="37"/>
      <c r="Q93" s="37"/>
      <c r="R93" s="37"/>
      <c r="S93" s="37"/>
      <c r="T93" s="37"/>
      <c r="U93" s="37"/>
      <c r="V93" s="37"/>
      <c r="W93" s="37"/>
      <c r="X93" s="37"/>
      <c r="Y93" s="37"/>
      <c r="Z93" s="37"/>
      <c r="AA93" s="218"/>
      <c r="AB93" s="37"/>
      <c r="AC93" s="37"/>
      <c r="AD93" s="37"/>
      <c r="AE93" s="37"/>
      <c r="AF93" s="37"/>
      <c r="AG93" s="37"/>
      <c r="AH93" s="37"/>
      <c r="AI93" s="37"/>
      <c r="AJ93" s="37"/>
      <c r="AK93" s="37"/>
      <c r="AL93" s="37"/>
    </row>
    <row r="94" spans="1:38" ht="31.5" customHeight="1">
      <c r="A94" s="137"/>
      <c r="B94" s="138"/>
      <c r="C94" s="36"/>
      <c r="D94" s="216"/>
      <c r="E94" s="235"/>
      <c r="F94" s="42"/>
      <c r="G94" s="42"/>
      <c r="H94" s="174"/>
      <c r="I94" s="42"/>
      <c r="J94" s="218"/>
      <c r="K94" s="114"/>
      <c r="L94" s="37"/>
      <c r="M94" s="37"/>
      <c r="N94" s="37"/>
      <c r="O94" s="37"/>
      <c r="P94" s="37"/>
      <c r="Q94" s="37"/>
      <c r="R94" s="37"/>
      <c r="S94" s="37"/>
      <c r="T94" s="37"/>
      <c r="U94" s="37"/>
      <c r="V94" s="37"/>
      <c r="W94" s="37"/>
      <c r="X94" s="37"/>
      <c r="Y94" s="37"/>
      <c r="Z94" s="37"/>
      <c r="AA94" s="218"/>
      <c r="AB94" s="37"/>
      <c r="AC94" s="37"/>
      <c r="AD94" s="37"/>
      <c r="AE94" s="37"/>
      <c r="AF94" s="37"/>
      <c r="AG94" s="37"/>
      <c r="AH94" s="37"/>
      <c r="AI94" s="37"/>
      <c r="AJ94" s="37"/>
      <c r="AK94" s="37"/>
      <c r="AL94" s="37"/>
    </row>
    <row r="95" spans="1:38" ht="35.25" customHeight="1">
      <c r="A95" s="137"/>
      <c r="B95" s="138"/>
      <c r="C95" s="36"/>
      <c r="D95" s="216"/>
      <c r="E95" s="235"/>
      <c r="F95" s="42"/>
      <c r="G95" s="42"/>
      <c r="H95" s="174"/>
      <c r="I95" s="42"/>
      <c r="J95" s="218"/>
      <c r="K95" s="114"/>
      <c r="L95" s="37"/>
      <c r="M95" s="37"/>
      <c r="N95" s="37"/>
      <c r="O95" s="37"/>
      <c r="P95" s="37"/>
      <c r="Q95" s="37"/>
      <c r="R95" s="37"/>
      <c r="S95" s="37"/>
      <c r="T95" s="37"/>
      <c r="U95" s="37"/>
      <c r="V95" s="37"/>
      <c r="W95" s="37"/>
      <c r="X95" s="37"/>
      <c r="Y95" s="37"/>
      <c r="Z95" s="37"/>
      <c r="AA95" s="218"/>
      <c r="AB95" s="37"/>
      <c r="AC95" s="37"/>
      <c r="AD95" s="37"/>
      <c r="AE95" s="37"/>
      <c r="AF95" s="37"/>
      <c r="AG95" s="37"/>
      <c r="AH95" s="37"/>
      <c r="AI95" s="37"/>
      <c r="AJ95" s="37"/>
      <c r="AK95" s="37"/>
      <c r="AL95" s="37"/>
    </row>
    <row r="96" spans="1:38" ht="40.5" customHeight="1">
      <c r="A96" s="137"/>
      <c r="B96" s="138"/>
      <c r="C96" s="36"/>
      <c r="D96" s="216"/>
      <c r="E96" s="235"/>
      <c r="F96" s="42"/>
      <c r="G96" s="42"/>
      <c r="H96" s="174"/>
      <c r="I96" s="42"/>
      <c r="J96" s="218"/>
      <c r="K96" s="114"/>
      <c r="L96" s="37"/>
      <c r="M96" s="37"/>
      <c r="N96" s="37"/>
      <c r="O96" s="37"/>
      <c r="P96" s="37"/>
      <c r="Q96" s="37"/>
      <c r="R96" s="37"/>
      <c r="S96" s="37"/>
      <c r="T96" s="37"/>
      <c r="U96" s="37"/>
      <c r="V96" s="37"/>
      <c r="W96" s="37"/>
      <c r="X96" s="37"/>
      <c r="Y96" s="37"/>
      <c r="Z96" s="37"/>
      <c r="AA96" s="218"/>
      <c r="AB96" s="37"/>
      <c r="AC96" s="37"/>
      <c r="AD96" s="37"/>
      <c r="AE96" s="37"/>
      <c r="AF96" s="37"/>
      <c r="AG96" s="37"/>
      <c r="AH96" s="37"/>
      <c r="AI96" s="37"/>
      <c r="AJ96" s="37"/>
      <c r="AK96" s="37"/>
      <c r="AL96" s="37"/>
    </row>
    <row r="97" spans="1:38" ht="15">
      <c r="A97" s="137"/>
      <c r="B97" s="138"/>
      <c r="C97" s="36"/>
      <c r="D97" s="53"/>
      <c r="E97" s="37"/>
      <c r="F97" s="37"/>
      <c r="G97" s="37"/>
      <c r="H97" s="239"/>
      <c r="I97" s="42"/>
      <c r="J97" s="218"/>
      <c r="K97" s="37"/>
      <c r="L97" s="119"/>
      <c r="M97" s="120"/>
      <c r="N97" s="114"/>
      <c r="O97" s="114"/>
      <c r="P97" s="37"/>
      <c r="Q97" s="37"/>
      <c r="R97" s="37"/>
      <c r="S97" s="37"/>
      <c r="T97" s="37"/>
      <c r="U97" s="37"/>
      <c r="V97" s="37"/>
      <c r="W97" s="37"/>
      <c r="X97" s="37"/>
      <c r="Y97" s="37"/>
      <c r="Z97" s="37"/>
      <c r="AA97" s="218"/>
      <c r="AB97" s="37"/>
      <c r="AC97" s="37"/>
      <c r="AD97" s="37"/>
      <c r="AE97" s="37"/>
      <c r="AF97" s="37"/>
      <c r="AG97" s="37"/>
      <c r="AH97" s="37"/>
      <c r="AI97" s="37"/>
      <c r="AJ97" s="37"/>
      <c r="AK97" s="37"/>
      <c r="AL97" s="37"/>
    </row>
    <row r="98" spans="1:38" ht="37.5" customHeight="1">
      <c r="A98" s="137"/>
      <c r="B98" s="138"/>
      <c r="C98" s="36"/>
      <c r="D98" s="53"/>
      <c r="E98" s="47"/>
      <c r="F98" s="47"/>
      <c r="G98" s="47"/>
      <c r="H98" s="56"/>
      <c r="I98" s="42"/>
      <c r="J98" s="218"/>
      <c r="K98" s="37"/>
      <c r="L98" s="37"/>
      <c r="M98" s="37"/>
      <c r="N98" s="114"/>
      <c r="O98" s="114"/>
      <c r="P98" s="37"/>
      <c r="Q98" s="37"/>
      <c r="R98" s="37"/>
      <c r="S98" s="37"/>
      <c r="T98" s="37"/>
      <c r="U98" s="37"/>
      <c r="V98" s="37"/>
      <c r="W98" s="37"/>
      <c r="X98" s="37"/>
      <c r="Y98" s="37"/>
      <c r="Z98" s="37"/>
      <c r="AA98" s="218"/>
      <c r="AB98" s="37"/>
      <c r="AC98" s="37"/>
      <c r="AD98" s="37"/>
      <c r="AE98" s="37"/>
      <c r="AF98" s="37"/>
      <c r="AG98" s="37"/>
      <c r="AH98" s="37"/>
      <c r="AI98" s="37"/>
      <c r="AJ98" s="37"/>
      <c r="AK98" s="37"/>
      <c r="AL98" s="37"/>
    </row>
    <row r="99" spans="1:38" ht="39.75" customHeight="1">
      <c r="A99" s="240"/>
      <c r="B99" s="241"/>
      <c r="C99" s="46"/>
      <c r="D99" s="242"/>
      <c r="E99" s="51"/>
      <c r="F99" s="51"/>
      <c r="G99" s="51"/>
      <c r="H99" s="243"/>
      <c r="I99" s="44"/>
      <c r="J99" s="244"/>
      <c r="K99" s="45"/>
      <c r="L99" s="45"/>
      <c r="M99" s="45"/>
      <c r="N99" s="245"/>
      <c r="O99" s="245"/>
      <c r="P99" s="45"/>
      <c r="Q99" s="45"/>
      <c r="R99" s="45"/>
      <c r="S99" s="45"/>
      <c r="T99" s="45"/>
      <c r="U99" s="45"/>
      <c r="V99" s="45"/>
      <c r="W99" s="45"/>
      <c r="X99" s="45"/>
      <c r="Y99" s="45"/>
      <c r="Z99" s="45"/>
      <c r="AA99" s="244"/>
      <c r="AB99" s="45"/>
      <c r="AC99" s="45"/>
      <c r="AD99" s="45"/>
      <c r="AE99" s="45"/>
      <c r="AF99" s="45"/>
      <c r="AG99" s="45"/>
      <c r="AH99" s="45"/>
      <c r="AI99" s="45"/>
      <c r="AJ99" s="45"/>
      <c r="AK99" s="45"/>
      <c r="AL99" s="45"/>
    </row>
    <row r="100" spans="1:38" s="37" customFormat="1" ht="31.5" customHeight="1">
      <c r="B100" s="138"/>
      <c r="C100" s="36"/>
      <c r="D100" s="48"/>
      <c r="E100" s="246"/>
      <c r="F100" s="247"/>
      <c r="G100" s="247"/>
      <c r="H100" s="149"/>
      <c r="I100" s="42"/>
      <c r="J100" s="218"/>
      <c r="K100" s="114"/>
      <c r="L100" s="230"/>
      <c r="M100" s="114"/>
      <c r="N100" s="114"/>
      <c r="O100" s="114"/>
      <c r="AA100" s="218"/>
    </row>
    <row r="101" spans="1:38" s="72" customFormat="1" ht="14.25" customHeight="1">
      <c r="C101" s="248"/>
      <c r="D101" s="249"/>
      <c r="G101" s="250"/>
      <c r="H101" s="251"/>
      <c r="I101" s="251"/>
      <c r="J101" s="249"/>
      <c r="AA101" s="249"/>
    </row>
    <row r="102" spans="1:38" s="72" customFormat="1" ht="14.25" customHeight="1">
      <c r="C102" s="248"/>
      <c r="D102" s="249"/>
      <c r="G102" s="251"/>
      <c r="H102" s="251"/>
      <c r="I102" s="251"/>
      <c r="J102" s="249"/>
      <c r="AA102" s="249"/>
    </row>
    <row r="103" spans="1:38" s="72" customFormat="1" ht="14.25" customHeight="1">
      <c r="C103" s="248"/>
      <c r="D103" s="249"/>
      <c r="G103" s="250"/>
      <c r="H103" s="251"/>
      <c r="I103" s="251"/>
      <c r="J103" s="249"/>
      <c r="AA103" s="249"/>
    </row>
    <row r="104" spans="1:38" ht="14.25" customHeight="1">
      <c r="D104" s="49"/>
      <c r="G104" s="252"/>
    </row>
    <row r="105" spans="1:38" ht="14.25" customHeight="1">
      <c r="D105" s="49"/>
      <c r="G105" s="252"/>
    </row>
    <row r="106" spans="1:38" ht="14.25" customHeight="1">
      <c r="D106" s="49"/>
      <c r="G106" s="252"/>
    </row>
    <row r="107" spans="1:38" ht="14.25" customHeight="1">
      <c r="D107" s="49"/>
      <c r="G107" s="252"/>
    </row>
    <row r="108" spans="1:38" ht="14.25" customHeight="1">
      <c r="D108" s="49"/>
      <c r="G108" s="252"/>
    </row>
    <row r="109" spans="1:38" ht="14.25" customHeight="1">
      <c r="D109" s="49"/>
      <c r="G109" s="252"/>
    </row>
    <row r="110" spans="1:38" ht="14.25" customHeight="1">
      <c r="D110" s="49"/>
      <c r="G110" s="252"/>
    </row>
    <row r="111" spans="1:38" ht="14.25" customHeight="1">
      <c r="D111" s="49"/>
      <c r="G111" s="252"/>
    </row>
    <row r="112" spans="1:38" ht="14.25" customHeight="1">
      <c r="D112" s="49"/>
      <c r="G112" s="252"/>
    </row>
    <row r="113" spans="4:7" ht="14.25" customHeight="1">
      <c r="D113" s="49"/>
      <c r="G113" s="252"/>
    </row>
    <row r="114" spans="4:7" ht="14.25" customHeight="1">
      <c r="D114" s="49"/>
      <c r="G114" s="252"/>
    </row>
    <row r="115" spans="4:7" ht="14.25" customHeight="1">
      <c r="D115" s="49"/>
      <c r="G115" s="252"/>
    </row>
    <row r="116" spans="4:7" ht="14.25" customHeight="1">
      <c r="D116" s="49"/>
      <c r="G116" s="252"/>
    </row>
    <row r="117" spans="4:7" ht="14.25" customHeight="1">
      <c r="D117" s="49"/>
      <c r="G117" s="252"/>
    </row>
    <row r="118" spans="4:7" ht="14.25" customHeight="1">
      <c r="D118" s="49"/>
      <c r="G118" s="252"/>
    </row>
    <row r="119" spans="4:7" ht="14.25" customHeight="1">
      <c r="D119" s="49"/>
      <c r="G119" s="252"/>
    </row>
    <row r="120" spans="4:7" ht="14.25" customHeight="1">
      <c r="D120" s="49"/>
      <c r="G120" s="252"/>
    </row>
    <row r="121" spans="4:7" ht="14.25" customHeight="1">
      <c r="D121" s="49"/>
      <c r="G121" s="252"/>
    </row>
    <row r="122" spans="4:7" ht="14.25" customHeight="1">
      <c r="D122" s="49"/>
      <c r="G122" s="252"/>
    </row>
    <row r="123" spans="4:7" ht="14.25" customHeight="1">
      <c r="D123" s="49"/>
      <c r="G123" s="252"/>
    </row>
    <row r="124" spans="4:7" ht="14.25" customHeight="1">
      <c r="D124" s="49"/>
      <c r="G124" s="252"/>
    </row>
    <row r="125" spans="4:7" ht="14.25" customHeight="1">
      <c r="D125" s="49"/>
      <c r="G125" s="252"/>
    </row>
    <row r="126" spans="4:7" ht="14.25" customHeight="1">
      <c r="D126" s="49"/>
      <c r="G126" s="252"/>
    </row>
    <row r="127" spans="4:7" ht="14.25" customHeight="1">
      <c r="D127" s="49"/>
      <c r="G127" s="252"/>
    </row>
    <row r="128" spans="4:7" ht="14.25" customHeight="1">
      <c r="D128" s="49"/>
      <c r="G128" s="252"/>
    </row>
    <row r="129" spans="4:7" ht="14.25" customHeight="1">
      <c r="D129" s="49"/>
      <c r="G129" s="252"/>
    </row>
    <row r="130" spans="4:7" ht="14.25" customHeight="1">
      <c r="D130" s="49"/>
      <c r="G130" s="252"/>
    </row>
    <row r="131" spans="4:7" ht="14.25" customHeight="1">
      <c r="D131" s="49"/>
      <c r="G131" s="252"/>
    </row>
    <row r="132" spans="4:7" ht="14.25" customHeight="1">
      <c r="D132" s="49"/>
      <c r="G132" s="252"/>
    </row>
    <row r="133" spans="4:7" ht="14.25" customHeight="1">
      <c r="D133" s="49"/>
      <c r="G133" s="252"/>
    </row>
    <row r="134" spans="4:7" ht="14.25" customHeight="1">
      <c r="D134" s="49"/>
      <c r="G134" s="252"/>
    </row>
    <row r="135" spans="4:7" ht="14.25" customHeight="1">
      <c r="D135" s="49"/>
      <c r="G135" s="252"/>
    </row>
    <row r="136" spans="4:7" ht="14.25" customHeight="1">
      <c r="D136" s="49"/>
      <c r="G136" s="252"/>
    </row>
    <row r="137" spans="4:7" ht="14.25" customHeight="1">
      <c r="D137" s="49"/>
      <c r="G137" s="252"/>
    </row>
    <row r="138" spans="4:7" ht="14.25" customHeight="1">
      <c r="D138" s="49"/>
      <c r="G138" s="252"/>
    </row>
    <row r="139" spans="4:7" ht="14.25" customHeight="1">
      <c r="D139" s="49"/>
      <c r="G139" s="252"/>
    </row>
    <row r="140" spans="4:7" ht="14.25" customHeight="1">
      <c r="D140" s="49"/>
      <c r="G140" s="252"/>
    </row>
    <row r="141" spans="4:7" ht="14.25" customHeight="1">
      <c r="D141" s="49"/>
      <c r="G141" s="252"/>
    </row>
    <row r="142" spans="4:7" ht="14.25" customHeight="1">
      <c r="D142" s="49"/>
      <c r="G142" s="252"/>
    </row>
    <row r="143" spans="4:7" ht="14.25" customHeight="1">
      <c r="D143" s="49"/>
      <c r="G143" s="252"/>
    </row>
    <row r="144" spans="4:7" ht="14.25" customHeight="1">
      <c r="D144" s="49"/>
      <c r="G144" s="252"/>
    </row>
    <row r="145" spans="4:7" ht="14.25" customHeight="1">
      <c r="D145" s="49"/>
      <c r="G145" s="252"/>
    </row>
    <row r="146" spans="4:7" ht="14.25" customHeight="1">
      <c r="D146" s="49"/>
      <c r="G146" s="252"/>
    </row>
    <row r="147" spans="4:7" ht="14.25" customHeight="1">
      <c r="D147" s="49"/>
      <c r="G147" s="252"/>
    </row>
    <row r="148" spans="4:7" ht="14.25" customHeight="1">
      <c r="D148" s="49"/>
      <c r="G148" s="252"/>
    </row>
    <row r="149" spans="4:7" ht="14.25" customHeight="1">
      <c r="D149" s="49"/>
      <c r="G149" s="252"/>
    </row>
    <row r="150" spans="4:7" ht="14.25" customHeight="1">
      <c r="D150" s="49"/>
      <c r="G150" s="252"/>
    </row>
    <row r="151" spans="4:7" ht="14.25" customHeight="1">
      <c r="D151" s="49"/>
      <c r="G151" s="252"/>
    </row>
    <row r="152" spans="4:7" ht="14.25" customHeight="1">
      <c r="D152" s="49"/>
      <c r="G152" s="252"/>
    </row>
    <row r="153" spans="4:7" ht="14.25" customHeight="1">
      <c r="D153" s="49"/>
      <c r="G153" s="252"/>
    </row>
    <row r="154" spans="4:7" ht="14.25" customHeight="1">
      <c r="D154" s="49"/>
      <c r="G154" s="252"/>
    </row>
    <row r="155" spans="4:7" ht="14.25" customHeight="1">
      <c r="D155" s="49"/>
      <c r="G155" s="252"/>
    </row>
    <row r="156" spans="4:7" ht="14.25" customHeight="1">
      <c r="D156" s="49"/>
      <c r="G156" s="252"/>
    </row>
    <row r="157" spans="4:7" ht="14.25" customHeight="1">
      <c r="D157" s="49"/>
      <c r="G157" s="252"/>
    </row>
    <row r="158" spans="4:7" ht="14.25" customHeight="1">
      <c r="D158" s="49"/>
      <c r="G158" s="252"/>
    </row>
    <row r="159" spans="4:7" ht="14.25" customHeight="1">
      <c r="D159" s="49"/>
      <c r="G159" s="252"/>
    </row>
    <row r="160" spans="4:7" ht="14.25" customHeight="1">
      <c r="D160" s="49"/>
      <c r="G160" s="252"/>
    </row>
    <row r="161" spans="4:7" ht="14.25" customHeight="1">
      <c r="D161" s="49"/>
      <c r="G161" s="252"/>
    </row>
    <row r="162" spans="4:7" ht="14.25" customHeight="1">
      <c r="D162" s="49"/>
      <c r="G162" s="252"/>
    </row>
    <row r="163" spans="4:7" ht="14.25" customHeight="1">
      <c r="D163" s="49"/>
      <c r="G163" s="252"/>
    </row>
    <row r="164" spans="4:7" ht="14.25" customHeight="1">
      <c r="D164" s="49"/>
      <c r="G164" s="252"/>
    </row>
    <row r="165" spans="4:7" ht="14.25" customHeight="1">
      <c r="D165" s="49"/>
      <c r="G165" s="252"/>
    </row>
    <row r="166" spans="4:7" ht="14.25" customHeight="1">
      <c r="D166" s="49"/>
      <c r="G166" s="252"/>
    </row>
    <row r="167" spans="4:7" ht="14.25" customHeight="1">
      <c r="D167" s="49"/>
      <c r="G167" s="252"/>
    </row>
    <row r="168" spans="4:7" ht="14.25" customHeight="1">
      <c r="D168" s="49"/>
      <c r="G168" s="252"/>
    </row>
    <row r="169" spans="4:7" ht="14.25" customHeight="1">
      <c r="D169" s="49"/>
      <c r="G169" s="252"/>
    </row>
    <row r="170" spans="4:7" ht="14.25" customHeight="1">
      <c r="D170" s="49"/>
      <c r="G170" s="252"/>
    </row>
    <row r="171" spans="4:7" ht="14.25" customHeight="1">
      <c r="D171" s="49"/>
      <c r="G171" s="252"/>
    </row>
    <row r="172" spans="4:7" ht="14.25" customHeight="1">
      <c r="D172" s="49"/>
      <c r="G172" s="252"/>
    </row>
    <row r="173" spans="4:7" ht="14.25" customHeight="1">
      <c r="D173" s="49"/>
      <c r="G173" s="252"/>
    </row>
    <row r="174" spans="4:7" ht="14.25" customHeight="1">
      <c r="D174" s="49"/>
      <c r="G174" s="252"/>
    </row>
    <row r="175" spans="4:7" ht="14.25" customHeight="1">
      <c r="D175" s="49"/>
      <c r="G175" s="252"/>
    </row>
    <row r="176" spans="4:7" ht="14.25" customHeight="1">
      <c r="D176" s="49"/>
      <c r="G176" s="252"/>
    </row>
    <row r="177" spans="4:7" ht="14.25" customHeight="1">
      <c r="D177" s="49"/>
      <c r="G177" s="252"/>
    </row>
    <row r="178" spans="4:7" ht="14.25" customHeight="1">
      <c r="D178" s="49"/>
      <c r="G178" s="252"/>
    </row>
    <row r="179" spans="4:7" ht="14.25" customHeight="1">
      <c r="D179" s="49"/>
      <c r="G179" s="252"/>
    </row>
    <row r="180" spans="4:7" ht="14.25" customHeight="1">
      <c r="D180" s="49"/>
      <c r="G180" s="252"/>
    </row>
    <row r="181" spans="4:7" ht="14.25" customHeight="1">
      <c r="D181" s="49"/>
      <c r="G181" s="252"/>
    </row>
    <row r="182" spans="4:7" ht="14.25" customHeight="1">
      <c r="D182" s="49"/>
      <c r="G182" s="252"/>
    </row>
    <row r="183" spans="4:7" ht="14.25" customHeight="1">
      <c r="D183" s="49"/>
      <c r="G183" s="252"/>
    </row>
    <row r="184" spans="4:7" ht="14.25" customHeight="1">
      <c r="D184" s="49"/>
      <c r="G184" s="252"/>
    </row>
    <row r="185" spans="4:7" ht="14.25" customHeight="1">
      <c r="D185" s="49"/>
      <c r="G185" s="252"/>
    </row>
    <row r="186" spans="4:7" ht="14.25" customHeight="1">
      <c r="D186" s="49"/>
      <c r="G186" s="252"/>
    </row>
    <row r="187" spans="4:7" ht="14.25" customHeight="1">
      <c r="D187" s="49"/>
      <c r="G187" s="252"/>
    </row>
    <row r="188" spans="4:7" ht="14.25" customHeight="1">
      <c r="D188" s="49"/>
      <c r="G188" s="252"/>
    </row>
    <row r="189" spans="4:7" ht="14.25" customHeight="1">
      <c r="D189" s="49"/>
      <c r="G189" s="252"/>
    </row>
    <row r="190" spans="4:7" ht="14.25" customHeight="1">
      <c r="D190" s="49"/>
      <c r="G190" s="252"/>
    </row>
    <row r="191" spans="4:7" ht="14.25" customHeight="1">
      <c r="D191" s="49"/>
      <c r="G191" s="252"/>
    </row>
    <row r="192" spans="4:7" ht="14.25" customHeight="1">
      <c r="D192" s="49"/>
      <c r="G192" s="252"/>
    </row>
    <row r="193" spans="4:7" ht="14.25" customHeight="1">
      <c r="D193" s="49"/>
      <c r="G193" s="252"/>
    </row>
    <row r="194" spans="4:7" ht="14.25" customHeight="1">
      <c r="D194" s="49"/>
      <c r="G194" s="252"/>
    </row>
    <row r="195" spans="4:7" ht="14.25" customHeight="1">
      <c r="D195" s="49"/>
      <c r="G195" s="252"/>
    </row>
    <row r="196" spans="4:7" ht="14.25" customHeight="1">
      <c r="D196" s="49"/>
      <c r="G196" s="252"/>
    </row>
    <row r="197" spans="4:7" ht="14.25" customHeight="1">
      <c r="D197" s="49"/>
      <c r="G197" s="252"/>
    </row>
    <row r="198" spans="4:7" ht="14.25" customHeight="1">
      <c r="D198" s="49"/>
      <c r="G198" s="252"/>
    </row>
    <row r="199" spans="4:7" ht="14.25" customHeight="1">
      <c r="D199" s="49"/>
      <c r="G199" s="252"/>
    </row>
    <row r="200" spans="4:7" ht="14.25" customHeight="1">
      <c r="D200" s="49"/>
      <c r="G200" s="252"/>
    </row>
    <row r="201" spans="4:7" ht="14.25" customHeight="1">
      <c r="D201" s="49"/>
      <c r="G201" s="252"/>
    </row>
    <row r="202" spans="4:7" ht="14.25" customHeight="1">
      <c r="D202" s="49"/>
      <c r="G202" s="252"/>
    </row>
    <row r="203" spans="4:7" ht="14.25" customHeight="1">
      <c r="D203" s="49"/>
      <c r="G203" s="252"/>
    </row>
    <row r="204" spans="4:7" ht="14.25" customHeight="1">
      <c r="D204" s="49"/>
      <c r="G204" s="252"/>
    </row>
    <row r="205" spans="4:7" ht="14.25" customHeight="1">
      <c r="D205" s="49"/>
      <c r="G205" s="252"/>
    </row>
    <row r="206" spans="4:7" ht="14.25" customHeight="1">
      <c r="D206" s="49"/>
      <c r="G206" s="252"/>
    </row>
    <row r="207" spans="4:7" ht="14.25" customHeight="1">
      <c r="D207" s="49"/>
      <c r="G207" s="252"/>
    </row>
    <row r="208" spans="4:7" ht="14.25" customHeight="1">
      <c r="D208" s="49"/>
      <c r="G208" s="252"/>
    </row>
    <row r="209" spans="4:7" ht="14.25" customHeight="1">
      <c r="D209" s="49"/>
      <c r="G209" s="252"/>
    </row>
    <row r="210" spans="4:7" ht="14.25" customHeight="1">
      <c r="D210" s="49"/>
      <c r="G210" s="252"/>
    </row>
    <row r="211" spans="4:7" ht="14.25" customHeight="1">
      <c r="D211" s="49"/>
      <c r="G211" s="252"/>
    </row>
    <row r="212" spans="4:7" ht="14.25" customHeight="1">
      <c r="D212" s="49"/>
      <c r="G212" s="252"/>
    </row>
    <row r="213" spans="4:7" ht="14.25" customHeight="1">
      <c r="D213" s="49"/>
      <c r="G213" s="252"/>
    </row>
    <row r="214" spans="4:7" ht="14.25" customHeight="1">
      <c r="D214" s="49"/>
      <c r="G214" s="252"/>
    </row>
    <row r="215" spans="4:7" ht="14.25" customHeight="1">
      <c r="D215" s="49"/>
      <c r="G215" s="252"/>
    </row>
    <row r="216" spans="4:7" ht="14.25" customHeight="1">
      <c r="D216" s="49"/>
      <c r="G216" s="252"/>
    </row>
    <row r="217" spans="4:7" ht="14.25" customHeight="1">
      <c r="D217" s="49"/>
      <c r="G217" s="252"/>
    </row>
    <row r="218" spans="4:7" ht="14.25" customHeight="1">
      <c r="D218" s="49"/>
      <c r="G218" s="252"/>
    </row>
    <row r="219" spans="4:7" ht="14.25" customHeight="1">
      <c r="D219" s="49"/>
      <c r="G219" s="252"/>
    </row>
    <row r="220" spans="4:7" ht="14.25" customHeight="1">
      <c r="D220" s="49"/>
      <c r="G220" s="252"/>
    </row>
    <row r="221" spans="4:7" ht="14.25" customHeight="1">
      <c r="D221" s="49"/>
      <c r="G221" s="252"/>
    </row>
    <row r="222" spans="4:7" ht="14.25" customHeight="1">
      <c r="D222" s="49"/>
      <c r="G222" s="252"/>
    </row>
    <row r="223" spans="4:7" ht="14.25" customHeight="1">
      <c r="D223" s="49"/>
      <c r="G223" s="252"/>
    </row>
    <row r="224" spans="4:7" ht="14.25" customHeight="1">
      <c r="D224" s="49"/>
      <c r="G224" s="252"/>
    </row>
    <row r="225" spans="4:7" ht="14.25" customHeight="1">
      <c r="D225" s="49"/>
      <c r="G225" s="252"/>
    </row>
    <row r="226" spans="4:7" ht="14.25" customHeight="1">
      <c r="D226" s="49"/>
      <c r="G226" s="252"/>
    </row>
    <row r="227" spans="4:7" ht="14.25" customHeight="1">
      <c r="D227" s="49"/>
      <c r="G227" s="252"/>
    </row>
    <row r="228" spans="4:7" ht="14.25" customHeight="1">
      <c r="D228" s="49"/>
      <c r="G228" s="252"/>
    </row>
    <row r="229" spans="4:7" ht="14.25" customHeight="1">
      <c r="D229" s="49"/>
      <c r="G229" s="252"/>
    </row>
    <row r="230" spans="4:7" ht="14.25" customHeight="1">
      <c r="D230" s="49"/>
      <c r="G230" s="252"/>
    </row>
    <row r="231" spans="4:7" ht="14.25" customHeight="1">
      <c r="D231" s="49"/>
      <c r="G231" s="252"/>
    </row>
    <row r="232" spans="4:7" ht="14.25" customHeight="1">
      <c r="D232" s="49"/>
      <c r="G232" s="252"/>
    </row>
    <row r="233" spans="4:7" ht="14.25" customHeight="1">
      <c r="D233" s="49"/>
      <c r="G233" s="252"/>
    </row>
    <row r="234" spans="4:7" ht="14.25" customHeight="1">
      <c r="D234" s="49"/>
      <c r="G234" s="252"/>
    </row>
    <row r="235" spans="4:7" ht="14.25" customHeight="1">
      <c r="D235" s="49"/>
      <c r="G235" s="252"/>
    </row>
    <row r="236" spans="4:7" ht="14.25" customHeight="1">
      <c r="D236" s="49"/>
      <c r="G236" s="252"/>
    </row>
    <row r="237" spans="4:7" ht="14.25" customHeight="1">
      <c r="D237" s="49"/>
      <c r="G237" s="252"/>
    </row>
    <row r="238" spans="4:7" ht="14.25" customHeight="1">
      <c r="D238" s="49"/>
      <c r="G238" s="252"/>
    </row>
    <row r="239" spans="4:7" ht="14.25" customHeight="1">
      <c r="D239" s="49"/>
      <c r="G239" s="252"/>
    </row>
    <row r="240" spans="4:7" ht="14.25" customHeight="1">
      <c r="D240" s="49"/>
      <c r="G240" s="252"/>
    </row>
    <row r="241" spans="4:7" ht="14.25" customHeight="1">
      <c r="D241" s="49"/>
      <c r="G241" s="252"/>
    </row>
    <row r="242" spans="4:7" ht="14.25" customHeight="1">
      <c r="D242" s="49"/>
      <c r="G242" s="252"/>
    </row>
    <row r="243" spans="4:7" ht="14.25" customHeight="1">
      <c r="D243" s="49"/>
      <c r="G243" s="252"/>
    </row>
    <row r="244" spans="4:7" ht="14.25" customHeight="1">
      <c r="D244" s="49"/>
      <c r="G244" s="252"/>
    </row>
    <row r="245" spans="4:7" ht="14.25" customHeight="1">
      <c r="D245" s="49"/>
      <c r="G245" s="252"/>
    </row>
    <row r="246" spans="4:7" ht="14.25" customHeight="1">
      <c r="D246" s="49"/>
      <c r="G246" s="252"/>
    </row>
    <row r="247" spans="4:7" ht="14.25" customHeight="1">
      <c r="D247" s="49"/>
      <c r="G247" s="252"/>
    </row>
    <row r="248" spans="4:7" ht="14.25" customHeight="1">
      <c r="D248" s="49"/>
      <c r="G248" s="252"/>
    </row>
    <row r="249" spans="4:7" ht="14.25" customHeight="1">
      <c r="D249" s="49"/>
      <c r="G249" s="252"/>
    </row>
    <row r="250" spans="4:7" ht="14.25" customHeight="1">
      <c r="D250" s="49"/>
      <c r="G250" s="252"/>
    </row>
    <row r="251" spans="4:7" ht="14.25" customHeight="1">
      <c r="D251" s="49"/>
      <c r="G251" s="252"/>
    </row>
    <row r="252" spans="4:7" ht="14.25" customHeight="1">
      <c r="D252" s="49"/>
      <c r="G252" s="252"/>
    </row>
    <row r="253" spans="4:7" ht="14.25" customHeight="1">
      <c r="D253" s="49"/>
      <c r="G253" s="252"/>
    </row>
    <row r="254" spans="4:7" ht="14.25" customHeight="1">
      <c r="D254" s="49"/>
      <c r="G254" s="252"/>
    </row>
    <row r="255" spans="4:7" ht="14.25" customHeight="1">
      <c r="D255" s="49"/>
      <c r="G255" s="252"/>
    </row>
    <row r="256" spans="4:7" ht="14.25" customHeight="1">
      <c r="D256" s="49"/>
      <c r="G256" s="252"/>
    </row>
    <row r="257" spans="4:7" ht="14.25" customHeight="1">
      <c r="D257" s="49"/>
      <c r="G257" s="252"/>
    </row>
    <row r="258" spans="4:7" ht="14.25" customHeight="1">
      <c r="D258" s="49"/>
      <c r="G258" s="252"/>
    </row>
    <row r="259" spans="4:7" ht="14.25" customHeight="1">
      <c r="D259" s="49"/>
      <c r="G259" s="252"/>
    </row>
    <row r="260" spans="4:7" ht="14.25" customHeight="1">
      <c r="D260" s="49"/>
      <c r="G260" s="252"/>
    </row>
    <row r="261" spans="4:7" ht="14.25" customHeight="1">
      <c r="D261" s="49"/>
      <c r="G261" s="252"/>
    </row>
    <row r="262" spans="4:7" ht="14.25" customHeight="1">
      <c r="D262" s="49"/>
      <c r="G262" s="252"/>
    </row>
    <row r="263" spans="4:7" ht="14.25" customHeight="1">
      <c r="D263" s="49"/>
      <c r="G263" s="252"/>
    </row>
    <row r="264" spans="4:7" ht="14.25" customHeight="1">
      <c r="D264" s="49"/>
      <c r="G264" s="252"/>
    </row>
    <row r="265" spans="4:7" ht="14.25" customHeight="1">
      <c r="D265" s="49"/>
      <c r="G265" s="252"/>
    </row>
    <row r="266" spans="4:7" ht="14.25" customHeight="1">
      <c r="D266" s="49"/>
      <c r="G266" s="252"/>
    </row>
    <row r="267" spans="4:7" ht="14.25" customHeight="1">
      <c r="D267" s="49"/>
      <c r="G267" s="252"/>
    </row>
    <row r="268" spans="4:7" ht="14.25" customHeight="1">
      <c r="D268" s="49"/>
      <c r="G268" s="252"/>
    </row>
    <row r="269" spans="4:7" ht="14.25" customHeight="1">
      <c r="D269" s="49"/>
      <c r="G269" s="252"/>
    </row>
    <row r="270" spans="4:7" ht="14.25" customHeight="1">
      <c r="D270" s="49"/>
      <c r="G270" s="252"/>
    </row>
    <row r="271" spans="4:7" ht="14.25" customHeight="1">
      <c r="D271" s="49"/>
      <c r="G271" s="252"/>
    </row>
    <row r="272" spans="4:7" ht="14.25" customHeight="1">
      <c r="D272" s="49"/>
      <c r="G272" s="252"/>
    </row>
    <row r="273" spans="4:7" ht="14.25" customHeight="1">
      <c r="D273" s="49"/>
      <c r="G273" s="252"/>
    </row>
    <row r="274" spans="4:7" ht="14.25" customHeight="1">
      <c r="D274" s="49"/>
      <c r="G274" s="252"/>
    </row>
    <row r="275" spans="4:7" ht="14.25" customHeight="1">
      <c r="D275" s="49"/>
      <c r="G275" s="252"/>
    </row>
    <row r="276" spans="4:7" ht="14.25" customHeight="1">
      <c r="D276" s="49"/>
      <c r="G276" s="252"/>
    </row>
    <row r="277" spans="4:7" ht="14.25" customHeight="1">
      <c r="D277" s="49"/>
      <c r="G277" s="252"/>
    </row>
    <row r="278" spans="4:7" ht="14.25" customHeight="1">
      <c r="D278" s="49"/>
      <c r="G278" s="252"/>
    </row>
    <row r="279" spans="4:7" ht="14.25" customHeight="1">
      <c r="D279" s="49"/>
      <c r="G279" s="252"/>
    </row>
    <row r="280" spans="4:7" ht="14.25" customHeight="1">
      <c r="D280" s="49"/>
      <c r="G280" s="252"/>
    </row>
    <row r="281" spans="4:7" ht="14.25" customHeight="1">
      <c r="D281" s="49"/>
      <c r="G281" s="252"/>
    </row>
    <row r="282" spans="4:7" ht="14.25" customHeight="1">
      <c r="D282" s="49"/>
      <c r="G282" s="252"/>
    </row>
    <row r="283" spans="4:7" ht="14.25" customHeight="1">
      <c r="D283" s="49"/>
      <c r="G283" s="252"/>
    </row>
    <row r="284" spans="4:7" ht="14.25" customHeight="1">
      <c r="D284" s="49"/>
      <c r="G284" s="252"/>
    </row>
    <row r="285" spans="4:7" ht="14.25" customHeight="1">
      <c r="D285" s="49"/>
      <c r="G285" s="252"/>
    </row>
    <row r="286" spans="4:7" ht="14.25" customHeight="1">
      <c r="D286" s="49"/>
      <c r="G286" s="252"/>
    </row>
    <row r="287" spans="4:7" ht="14.25" customHeight="1">
      <c r="D287" s="49"/>
      <c r="G287" s="252"/>
    </row>
    <row r="288" spans="4:7" ht="14.25" customHeight="1">
      <c r="D288" s="49"/>
      <c r="G288" s="252"/>
    </row>
    <row r="289" spans="4:7" ht="14.25" customHeight="1">
      <c r="D289" s="49"/>
      <c r="G289" s="252"/>
    </row>
    <row r="290" spans="4:7" ht="14.25" customHeight="1">
      <c r="D290" s="49"/>
      <c r="G290" s="252"/>
    </row>
    <row r="291" spans="4:7" ht="14.25" customHeight="1">
      <c r="D291" s="49"/>
      <c r="G291" s="252"/>
    </row>
    <row r="292" spans="4:7" ht="14.25" customHeight="1">
      <c r="D292" s="49"/>
      <c r="G292" s="252"/>
    </row>
    <row r="293" spans="4:7" ht="14.25" customHeight="1">
      <c r="D293" s="49"/>
      <c r="G293" s="252"/>
    </row>
    <row r="294" spans="4:7" ht="14.25" customHeight="1">
      <c r="D294" s="49"/>
      <c r="G294" s="252"/>
    </row>
    <row r="295" spans="4:7" ht="14.25" customHeight="1">
      <c r="D295" s="49"/>
      <c r="G295" s="252"/>
    </row>
    <row r="296" spans="4:7" ht="14.25" customHeight="1">
      <c r="D296" s="49"/>
      <c r="G296" s="252"/>
    </row>
    <row r="297" spans="4:7" ht="14.25" customHeight="1">
      <c r="D297" s="49"/>
      <c r="G297" s="252"/>
    </row>
    <row r="298" spans="4:7" ht="14.25" customHeight="1">
      <c r="D298" s="49"/>
      <c r="G298" s="252"/>
    </row>
    <row r="299" spans="4:7" ht="14.25" customHeight="1">
      <c r="D299" s="49"/>
      <c r="G299" s="252"/>
    </row>
    <row r="300" spans="4:7" ht="14.25" customHeight="1">
      <c r="D300" s="49"/>
      <c r="G300" s="252"/>
    </row>
    <row r="301" spans="4:7" ht="14.25" customHeight="1">
      <c r="D301" s="49"/>
      <c r="G301" s="252"/>
    </row>
    <row r="302" spans="4:7" ht="14.25" customHeight="1">
      <c r="D302" s="49"/>
      <c r="G302" s="252"/>
    </row>
    <row r="303" spans="4:7" ht="14.25" customHeight="1">
      <c r="D303" s="49"/>
      <c r="G303" s="252"/>
    </row>
    <row r="304" spans="4:7" ht="14.25" customHeight="1">
      <c r="D304" s="49"/>
      <c r="G304" s="252"/>
    </row>
    <row r="305" spans="4:7" ht="14.25" customHeight="1">
      <c r="D305" s="49"/>
      <c r="G305" s="252"/>
    </row>
    <row r="306" spans="4:7" ht="14.25" customHeight="1">
      <c r="D306" s="49"/>
      <c r="G306" s="252"/>
    </row>
    <row r="307" spans="4:7" ht="14.25" customHeight="1">
      <c r="D307" s="49"/>
      <c r="G307" s="252"/>
    </row>
    <row r="308" spans="4:7" ht="14.25" customHeight="1">
      <c r="D308" s="49"/>
      <c r="G308" s="252"/>
    </row>
    <row r="309" spans="4:7" ht="14.25" customHeight="1">
      <c r="D309" s="49"/>
      <c r="G309" s="252"/>
    </row>
    <row r="310" spans="4:7" ht="14.25" customHeight="1">
      <c r="D310" s="49"/>
      <c r="G310" s="252"/>
    </row>
    <row r="311" spans="4:7" ht="14.25" customHeight="1">
      <c r="D311" s="49"/>
      <c r="G311" s="252"/>
    </row>
    <row r="312" spans="4:7" ht="14.25" customHeight="1">
      <c r="D312" s="49"/>
      <c r="G312" s="252"/>
    </row>
    <row r="313" spans="4:7" ht="14.25" customHeight="1">
      <c r="D313" s="49"/>
      <c r="G313" s="252"/>
    </row>
    <row r="314" spans="4:7" ht="14.25" customHeight="1">
      <c r="D314" s="49"/>
      <c r="G314" s="252"/>
    </row>
    <row r="315" spans="4:7" ht="14.25" customHeight="1">
      <c r="D315" s="49"/>
      <c r="G315" s="252"/>
    </row>
    <row r="316" spans="4:7" ht="14.25" customHeight="1">
      <c r="D316" s="49"/>
      <c r="G316" s="252"/>
    </row>
    <row r="317" spans="4:7" ht="14.25" customHeight="1">
      <c r="D317" s="49"/>
      <c r="G317" s="252"/>
    </row>
    <row r="318" spans="4:7" ht="14.25" customHeight="1">
      <c r="D318" s="49"/>
      <c r="G318" s="252"/>
    </row>
    <row r="319" spans="4:7" ht="14.25" customHeight="1">
      <c r="D319" s="49"/>
      <c r="G319" s="252"/>
    </row>
    <row r="320" spans="4:7" ht="14.25" customHeight="1">
      <c r="D320" s="49"/>
      <c r="G320" s="252"/>
    </row>
    <row r="321" spans="4:7" ht="14.25" customHeight="1">
      <c r="D321" s="49"/>
      <c r="G321" s="252"/>
    </row>
    <row r="322" spans="4:7" ht="14.25" customHeight="1">
      <c r="D322" s="49"/>
      <c r="G322" s="252"/>
    </row>
    <row r="323" spans="4:7" ht="14.25" customHeight="1">
      <c r="D323" s="49"/>
      <c r="G323" s="252"/>
    </row>
    <row r="324" spans="4:7" ht="14.25" customHeight="1">
      <c r="D324" s="49"/>
      <c r="G324" s="252"/>
    </row>
    <row r="325" spans="4:7" ht="14.25" customHeight="1">
      <c r="D325" s="49"/>
      <c r="G325" s="252"/>
    </row>
    <row r="326" spans="4:7" ht="14.25" customHeight="1">
      <c r="D326" s="49"/>
      <c r="G326" s="252"/>
    </row>
    <row r="327" spans="4:7" ht="14.25" customHeight="1">
      <c r="D327" s="49"/>
      <c r="G327" s="252"/>
    </row>
    <row r="328" spans="4:7" ht="14.25" customHeight="1">
      <c r="D328" s="49"/>
      <c r="G328" s="252"/>
    </row>
    <row r="329" spans="4:7" ht="14.25" customHeight="1">
      <c r="D329" s="49"/>
      <c r="G329" s="252"/>
    </row>
    <row r="330" spans="4:7" ht="14.25" customHeight="1">
      <c r="D330" s="49"/>
      <c r="G330" s="252"/>
    </row>
    <row r="331" spans="4:7" ht="14.25" customHeight="1">
      <c r="D331" s="49"/>
      <c r="G331" s="252"/>
    </row>
    <row r="332" spans="4:7" ht="14.25" customHeight="1">
      <c r="D332" s="49"/>
      <c r="G332" s="252"/>
    </row>
    <row r="333" spans="4:7" ht="14.25" customHeight="1">
      <c r="D333" s="49"/>
      <c r="G333" s="252"/>
    </row>
    <row r="334" spans="4:7" ht="14.25" customHeight="1">
      <c r="D334" s="49"/>
      <c r="G334" s="252"/>
    </row>
    <row r="335" spans="4:7" ht="14.25" customHeight="1">
      <c r="D335" s="49"/>
      <c r="G335" s="252"/>
    </row>
    <row r="336" spans="4:7" ht="14.25" customHeight="1">
      <c r="D336" s="49"/>
      <c r="G336" s="252"/>
    </row>
    <row r="337" spans="4:7" ht="14.25" customHeight="1">
      <c r="D337" s="49"/>
      <c r="G337" s="252"/>
    </row>
    <row r="338" spans="4:7" ht="14.25" customHeight="1">
      <c r="D338" s="49"/>
      <c r="G338" s="252"/>
    </row>
    <row r="339" spans="4:7" ht="14.25" customHeight="1">
      <c r="D339" s="49"/>
      <c r="G339" s="252"/>
    </row>
    <row r="340" spans="4:7" ht="14.25" customHeight="1">
      <c r="D340" s="49"/>
      <c r="G340" s="252"/>
    </row>
    <row r="341" spans="4:7" ht="14.25" customHeight="1">
      <c r="D341" s="49"/>
      <c r="G341" s="252"/>
    </row>
    <row r="342" spans="4:7" ht="14.25" customHeight="1">
      <c r="D342" s="49"/>
      <c r="G342" s="252"/>
    </row>
    <row r="343" spans="4:7" ht="14.25" customHeight="1">
      <c r="D343" s="49"/>
      <c r="G343" s="252"/>
    </row>
    <row r="344" spans="4:7" ht="14.25" customHeight="1">
      <c r="D344" s="49"/>
      <c r="G344" s="252"/>
    </row>
    <row r="345" spans="4:7" ht="14.25" customHeight="1">
      <c r="D345" s="49"/>
      <c r="G345" s="252"/>
    </row>
    <row r="346" spans="4:7" ht="14.25" customHeight="1">
      <c r="D346" s="49"/>
      <c r="G346" s="252"/>
    </row>
    <row r="347" spans="4:7" ht="14.25" customHeight="1">
      <c r="D347" s="49"/>
      <c r="G347" s="252"/>
    </row>
    <row r="348" spans="4:7" ht="14.25" customHeight="1">
      <c r="D348" s="49"/>
      <c r="G348" s="252"/>
    </row>
    <row r="349" spans="4:7" ht="14.25" customHeight="1">
      <c r="D349" s="49"/>
      <c r="G349" s="252"/>
    </row>
    <row r="350" spans="4:7" ht="14.25" customHeight="1">
      <c r="D350" s="49"/>
      <c r="G350" s="252"/>
    </row>
    <row r="351" spans="4:7" ht="14.25" customHeight="1">
      <c r="D351" s="49"/>
      <c r="G351" s="252"/>
    </row>
    <row r="352" spans="4:7" ht="14.25" customHeight="1">
      <c r="D352" s="49"/>
      <c r="G352" s="252"/>
    </row>
    <row r="353" spans="4:7" ht="14.25" customHeight="1">
      <c r="D353" s="49"/>
      <c r="G353" s="252"/>
    </row>
    <row r="354" spans="4:7" ht="14.25" customHeight="1">
      <c r="D354" s="49"/>
      <c r="G354" s="252"/>
    </row>
    <row r="355" spans="4:7" ht="14.25" customHeight="1">
      <c r="D355" s="49"/>
      <c r="G355" s="252"/>
    </row>
    <row r="356" spans="4:7" ht="14.25" customHeight="1">
      <c r="D356" s="49"/>
      <c r="G356" s="252"/>
    </row>
    <row r="357" spans="4:7" ht="14.25" customHeight="1">
      <c r="D357" s="49"/>
      <c r="G357" s="252"/>
    </row>
    <row r="358" spans="4:7" ht="14.25" customHeight="1">
      <c r="D358" s="49"/>
      <c r="G358" s="252"/>
    </row>
    <row r="359" spans="4:7" ht="14.25" customHeight="1">
      <c r="D359" s="49"/>
      <c r="G359" s="252"/>
    </row>
    <row r="360" spans="4:7" ht="14.25" customHeight="1">
      <c r="D360" s="49"/>
      <c r="G360" s="252"/>
    </row>
    <row r="361" spans="4:7" ht="14.25" customHeight="1">
      <c r="D361" s="49"/>
      <c r="G361" s="252"/>
    </row>
    <row r="362" spans="4:7" ht="14.25" customHeight="1">
      <c r="D362" s="49"/>
      <c r="G362" s="252"/>
    </row>
    <row r="363" spans="4:7" ht="14.25" customHeight="1">
      <c r="D363" s="49"/>
      <c r="G363" s="252"/>
    </row>
    <row r="364" spans="4:7" ht="14.25" customHeight="1">
      <c r="D364" s="49"/>
      <c r="G364" s="252"/>
    </row>
    <row r="365" spans="4:7" ht="14.25" customHeight="1">
      <c r="D365" s="49"/>
      <c r="G365" s="252"/>
    </row>
    <row r="366" spans="4:7" ht="14.25" customHeight="1">
      <c r="D366" s="49"/>
      <c r="G366" s="252"/>
    </row>
    <row r="367" spans="4:7" ht="14.25" customHeight="1">
      <c r="D367" s="49"/>
      <c r="G367" s="252"/>
    </row>
    <row r="368" spans="4:7" ht="14.25" customHeight="1">
      <c r="D368" s="49"/>
      <c r="G368" s="252"/>
    </row>
    <row r="369" spans="4:7" ht="14.25" customHeight="1">
      <c r="D369" s="49"/>
      <c r="G369" s="252"/>
    </row>
    <row r="370" spans="4:7" ht="14.25" customHeight="1">
      <c r="D370" s="49"/>
      <c r="G370" s="252"/>
    </row>
    <row r="371" spans="4:7" ht="14.25" customHeight="1">
      <c r="D371" s="49"/>
      <c r="G371" s="252"/>
    </row>
    <row r="372" spans="4:7" ht="14.25" customHeight="1">
      <c r="D372" s="49"/>
      <c r="G372" s="252"/>
    </row>
    <row r="373" spans="4:7" ht="14.25" customHeight="1">
      <c r="D373" s="49"/>
      <c r="G373" s="252"/>
    </row>
    <row r="374" spans="4:7" ht="14.25" customHeight="1">
      <c r="D374" s="49"/>
      <c r="G374" s="252"/>
    </row>
    <row r="375" spans="4:7" ht="14.25" customHeight="1">
      <c r="D375" s="49"/>
      <c r="G375" s="252"/>
    </row>
    <row r="376" spans="4:7" ht="14.25" customHeight="1">
      <c r="D376" s="49"/>
      <c r="G376" s="252"/>
    </row>
    <row r="377" spans="4:7" ht="14.25" customHeight="1">
      <c r="D377" s="49"/>
      <c r="G377" s="252"/>
    </row>
    <row r="378" spans="4:7" ht="14.25" customHeight="1">
      <c r="D378" s="49"/>
      <c r="G378" s="252"/>
    </row>
    <row r="379" spans="4:7" ht="14.25" customHeight="1">
      <c r="D379" s="49"/>
      <c r="G379" s="252"/>
    </row>
    <row r="380" spans="4:7" ht="14.25" customHeight="1">
      <c r="D380" s="49"/>
      <c r="G380" s="252"/>
    </row>
    <row r="381" spans="4:7" ht="14.25" customHeight="1">
      <c r="D381" s="49"/>
      <c r="G381" s="252"/>
    </row>
    <row r="382" spans="4:7" ht="14.25" customHeight="1">
      <c r="D382" s="49"/>
      <c r="G382" s="252"/>
    </row>
    <row r="383" spans="4:7" ht="14.25" customHeight="1">
      <c r="D383" s="49"/>
      <c r="G383" s="252"/>
    </row>
    <row r="384" spans="4:7" ht="14.25" customHeight="1">
      <c r="D384" s="49"/>
      <c r="G384" s="252"/>
    </row>
    <row r="385" spans="4:7" ht="14.25" customHeight="1">
      <c r="D385" s="49"/>
      <c r="G385" s="252"/>
    </row>
    <row r="386" spans="4:7" ht="14.25" customHeight="1">
      <c r="D386" s="49"/>
      <c r="G386" s="252"/>
    </row>
    <row r="387" spans="4:7" ht="14.25" customHeight="1">
      <c r="D387" s="49"/>
      <c r="G387" s="252"/>
    </row>
    <row r="388" spans="4:7" ht="14.25" customHeight="1">
      <c r="D388" s="49"/>
      <c r="G388" s="252"/>
    </row>
    <row r="389" spans="4:7" ht="14.25" customHeight="1">
      <c r="D389" s="49"/>
      <c r="G389" s="252"/>
    </row>
    <row r="390" spans="4:7" ht="14.25" customHeight="1">
      <c r="D390" s="49"/>
      <c r="G390" s="252"/>
    </row>
    <row r="391" spans="4:7" ht="14.25" customHeight="1">
      <c r="D391" s="49"/>
      <c r="G391" s="252"/>
    </row>
    <row r="392" spans="4:7" ht="14.25" customHeight="1">
      <c r="D392" s="49"/>
      <c r="G392" s="252"/>
    </row>
    <row r="393" spans="4:7" ht="14.25" customHeight="1">
      <c r="D393" s="49"/>
      <c r="G393" s="252"/>
    </row>
    <row r="394" spans="4:7" ht="14.25" customHeight="1">
      <c r="D394" s="49"/>
      <c r="G394" s="252"/>
    </row>
    <row r="395" spans="4:7" ht="14.25" customHeight="1">
      <c r="D395" s="49"/>
      <c r="G395" s="252"/>
    </row>
    <row r="396" spans="4:7" ht="14.25" customHeight="1">
      <c r="D396" s="49"/>
      <c r="G396" s="252"/>
    </row>
    <row r="397" spans="4:7" ht="14.25" customHeight="1">
      <c r="D397" s="49"/>
      <c r="G397" s="252"/>
    </row>
    <row r="398" spans="4:7" ht="14.25" customHeight="1">
      <c r="D398" s="49"/>
      <c r="G398" s="252"/>
    </row>
    <row r="399" spans="4:7" ht="14.25" customHeight="1">
      <c r="D399" s="49"/>
      <c r="G399" s="252"/>
    </row>
    <row r="400" spans="4:7" ht="14.25" customHeight="1">
      <c r="D400" s="49"/>
      <c r="G400" s="252"/>
    </row>
    <row r="401" spans="4:7" ht="14.25" customHeight="1">
      <c r="D401" s="49"/>
      <c r="G401" s="252"/>
    </row>
    <row r="402" spans="4:7" ht="14.25" customHeight="1">
      <c r="D402" s="49"/>
      <c r="G402" s="252"/>
    </row>
    <row r="403" spans="4:7" ht="14.25" customHeight="1">
      <c r="D403" s="49"/>
      <c r="G403" s="252"/>
    </row>
    <row r="404" spans="4:7" ht="14.25" customHeight="1">
      <c r="D404" s="49"/>
      <c r="G404" s="252"/>
    </row>
    <row r="405" spans="4:7" ht="14.25" customHeight="1">
      <c r="D405" s="49"/>
      <c r="G405" s="252"/>
    </row>
    <row r="406" spans="4:7" ht="14.25" customHeight="1">
      <c r="D406" s="49"/>
      <c r="G406" s="252"/>
    </row>
    <row r="407" spans="4:7" ht="14.25" customHeight="1">
      <c r="D407" s="49"/>
      <c r="G407" s="252"/>
    </row>
    <row r="408" spans="4:7" ht="14.25" customHeight="1">
      <c r="D408" s="49"/>
      <c r="G408" s="252"/>
    </row>
    <row r="409" spans="4:7" ht="14.25" customHeight="1">
      <c r="D409" s="49"/>
      <c r="G409" s="252"/>
    </row>
    <row r="410" spans="4:7" ht="14.25" customHeight="1">
      <c r="D410" s="49"/>
      <c r="G410" s="252"/>
    </row>
    <row r="411" spans="4:7" ht="14.25" customHeight="1">
      <c r="D411" s="49"/>
      <c r="G411" s="252"/>
    </row>
    <row r="412" spans="4:7" ht="14.25" customHeight="1">
      <c r="D412" s="49"/>
      <c r="G412" s="252"/>
    </row>
    <row r="413" spans="4:7" ht="14.25" customHeight="1">
      <c r="D413" s="49"/>
      <c r="G413" s="252"/>
    </row>
    <row r="414" spans="4:7" ht="14.25" customHeight="1">
      <c r="D414" s="49"/>
      <c r="G414" s="252"/>
    </row>
    <row r="415" spans="4:7" ht="14.25" customHeight="1">
      <c r="D415" s="49"/>
      <c r="G415" s="252"/>
    </row>
    <row r="416" spans="4:7" ht="14.25" customHeight="1">
      <c r="D416" s="49"/>
      <c r="G416" s="252"/>
    </row>
    <row r="417" spans="4:7" ht="14.25" customHeight="1">
      <c r="D417" s="49"/>
      <c r="G417" s="252"/>
    </row>
    <row r="418" spans="4:7" ht="14.25" customHeight="1">
      <c r="D418" s="49"/>
      <c r="G418" s="252"/>
    </row>
    <row r="419" spans="4:7" ht="14.25" customHeight="1">
      <c r="D419" s="49"/>
      <c r="G419" s="252"/>
    </row>
    <row r="420" spans="4:7" ht="14.25" customHeight="1">
      <c r="D420" s="49"/>
      <c r="G420" s="252"/>
    </row>
    <row r="421" spans="4:7" ht="14.25" customHeight="1">
      <c r="D421" s="49"/>
      <c r="G421" s="252"/>
    </row>
    <row r="422" spans="4:7" ht="14.25" customHeight="1">
      <c r="D422" s="49"/>
      <c r="G422" s="252"/>
    </row>
    <row r="423" spans="4:7" ht="14.25" customHeight="1">
      <c r="D423" s="49"/>
      <c r="G423" s="252"/>
    </row>
    <row r="424" spans="4:7" ht="14.25" customHeight="1">
      <c r="D424" s="49"/>
      <c r="G424" s="252"/>
    </row>
    <row r="425" spans="4:7" ht="14.25" customHeight="1">
      <c r="D425" s="49"/>
      <c r="G425" s="252"/>
    </row>
    <row r="426" spans="4:7" ht="14.25" customHeight="1">
      <c r="D426" s="49"/>
      <c r="G426" s="252"/>
    </row>
    <row r="427" spans="4:7" ht="14.25" customHeight="1">
      <c r="D427" s="49"/>
      <c r="G427" s="252"/>
    </row>
    <row r="428" spans="4:7" ht="14.25" customHeight="1">
      <c r="D428" s="49"/>
      <c r="G428" s="252"/>
    </row>
    <row r="429" spans="4:7" ht="14.25" customHeight="1">
      <c r="D429" s="49"/>
      <c r="G429" s="252"/>
    </row>
    <row r="430" spans="4:7" ht="14.25" customHeight="1">
      <c r="D430" s="49"/>
      <c r="G430" s="252"/>
    </row>
    <row r="431" spans="4:7" ht="14.25" customHeight="1">
      <c r="D431" s="49"/>
      <c r="G431" s="252"/>
    </row>
    <row r="432" spans="4:7" ht="14.25" customHeight="1">
      <c r="D432" s="49"/>
      <c r="G432" s="252"/>
    </row>
    <row r="433" spans="4:7" ht="14.25" customHeight="1">
      <c r="D433" s="49"/>
      <c r="G433" s="252"/>
    </row>
    <row r="434" spans="4:7" ht="14.25" customHeight="1">
      <c r="D434" s="49"/>
      <c r="G434" s="252"/>
    </row>
    <row r="435" spans="4:7" ht="14.25" customHeight="1">
      <c r="D435" s="49"/>
      <c r="G435" s="252"/>
    </row>
    <row r="436" spans="4:7" ht="14.25" customHeight="1">
      <c r="D436" s="49"/>
      <c r="G436" s="252"/>
    </row>
    <row r="437" spans="4:7" ht="14.25" customHeight="1">
      <c r="D437" s="49"/>
      <c r="G437" s="252"/>
    </row>
    <row r="438" spans="4:7" ht="14.25" customHeight="1">
      <c r="D438" s="49"/>
      <c r="G438" s="252"/>
    </row>
    <row r="439" spans="4:7" ht="14.25" customHeight="1">
      <c r="D439" s="49"/>
      <c r="G439" s="252"/>
    </row>
    <row r="440" spans="4:7" ht="14.25" customHeight="1">
      <c r="D440" s="49"/>
      <c r="G440" s="252"/>
    </row>
    <row r="441" spans="4:7" ht="14.25" customHeight="1">
      <c r="D441" s="49"/>
      <c r="G441" s="252"/>
    </row>
    <row r="442" spans="4:7" ht="14.25" customHeight="1">
      <c r="D442" s="49"/>
      <c r="G442" s="252"/>
    </row>
    <row r="443" spans="4:7" ht="14.25" customHeight="1">
      <c r="D443" s="49"/>
      <c r="G443" s="252"/>
    </row>
    <row r="444" spans="4:7" ht="14.25" customHeight="1">
      <c r="D444" s="49"/>
      <c r="G444" s="252"/>
    </row>
    <row r="445" spans="4:7" ht="14.25" customHeight="1">
      <c r="D445" s="49"/>
      <c r="G445" s="252"/>
    </row>
    <row r="446" spans="4:7" ht="14.25" customHeight="1">
      <c r="D446" s="49"/>
      <c r="G446" s="252"/>
    </row>
    <row r="447" spans="4:7" ht="14.25" customHeight="1">
      <c r="D447" s="49"/>
      <c r="G447" s="252"/>
    </row>
    <row r="448" spans="4:7" ht="14.25" customHeight="1">
      <c r="D448" s="49"/>
      <c r="G448" s="252"/>
    </row>
    <row r="449" spans="4:7" ht="14.25" customHeight="1">
      <c r="D449" s="49"/>
      <c r="G449" s="252"/>
    </row>
    <row r="450" spans="4:7" ht="14.25" customHeight="1">
      <c r="D450" s="49"/>
      <c r="G450" s="252"/>
    </row>
    <row r="451" spans="4:7" ht="14.25" customHeight="1">
      <c r="D451" s="49"/>
      <c r="G451" s="252"/>
    </row>
    <row r="452" spans="4:7" ht="14.25" customHeight="1">
      <c r="D452" s="49"/>
      <c r="G452" s="252"/>
    </row>
    <row r="453" spans="4:7" ht="14.25" customHeight="1">
      <c r="D453" s="49"/>
      <c r="G453" s="252"/>
    </row>
    <row r="454" spans="4:7" ht="14.25" customHeight="1">
      <c r="D454" s="49"/>
      <c r="G454" s="252"/>
    </row>
    <row r="455" spans="4:7" ht="14.25" customHeight="1">
      <c r="D455" s="49"/>
      <c r="G455" s="252"/>
    </row>
    <row r="456" spans="4:7" ht="14.25" customHeight="1">
      <c r="D456" s="49"/>
      <c r="G456" s="252"/>
    </row>
    <row r="457" spans="4:7" ht="14.25" customHeight="1">
      <c r="D457" s="49"/>
      <c r="G457" s="252"/>
    </row>
    <row r="458" spans="4:7" ht="14.25" customHeight="1">
      <c r="D458" s="49"/>
      <c r="G458" s="252"/>
    </row>
    <row r="459" spans="4:7" ht="14.25" customHeight="1">
      <c r="D459" s="49"/>
      <c r="G459" s="252"/>
    </row>
    <row r="460" spans="4:7" ht="14.25" customHeight="1">
      <c r="D460" s="49"/>
      <c r="G460" s="252"/>
    </row>
    <row r="461" spans="4:7" ht="14.25" customHeight="1">
      <c r="D461" s="49"/>
      <c r="G461" s="252"/>
    </row>
    <row r="462" spans="4:7" ht="14.25" customHeight="1">
      <c r="D462" s="49"/>
      <c r="G462" s="252"/>
    </row>
    <row r="463" spans="4:7" ht="14.25" customHeight="1">
      <c r="D463" s="49"/>
      <c r="G463" s="252"/>
    </row>
    <row r="464" spans="4:7" ht="14.25" customHeight="1">
      <c r="D464" s="49"/>
      <c r="G464" s="252"/>
    </row>
    <row r="465" spans="4:7" ht="14.25" customHeight="1">
      <c r="D465" s="49"/>
      <c r="G465" s="252"/>
    </row>
    <row r="466" spans="4:7" ht="14.25" customHeight="1">
      <c r="D466" s="49"/>
      <c r="G466" s="252"/>
    </row>
    <row r="467" spans="4:7" ht="14.25" customHeight="1">
      <c r="D467" s="49"/>
      <c r="G467" s="252"/>
    </row>
    <row r="468" spans="4:7" ht="14.25" customHeight="1">
      <c r="D468" s="49"/>
      <c r="G468" s="252"/>
    </row>
    <row r="469" spans="4:7" ht="14.25" customHeight="1">
      <c r="D469" s="49"/>
      <c r="G469" s="252"/>
    </row>
    <row r="470" spans="4:7" ht="14.25" customHeight="1">
      <c r="D470" s="49"/>
      <c r="G470" s="252"/>
    </row>
    <row r="471" spans="4:7" ht="14.25" customHeight="1">
      <c r="D471" s="49"/>
      <c r="G471" s="252"/>
    </row>
    <row r="472" spans="4:7" ht="14.25" customHeight="1">
      <c r="D472" s="49"/>
      <c r="G472" s="252"/>
    </row>
    <row r="473" spans="4:7" ht="14.25" customHeight="1">
      <c r="D473" s="49"/>
      <c r="G473" s="252"/>
    </row>
    <row r="474" spans="4:7" ht="14.25" customHeight="1">
      <c r="D474" s="49"/>
      <c r="G474" s="252"/>
    </row>
    <row r="475" spans="4:7" ht="14.25" customHeight="1">
      <c r="D475" s="49"/>
      <c r="G475" s="252"/>
    </row>
    <row r="476" spans="4:7" ht="14.25" customHeight="1">
      <c r="D476" s="49"/>
      <c r="G476" s="252"/>
    </row>
    <row r="477" spans="4:7" ht="14.25" customHeight="1">
      <c r="D477" s="49"/>
      <c r="G477" s="252"/>
    </row>
    <row r="478" spans="4:7" ht="14.25" customHeight="1">
      <c r="D478" s="49"/>
      <c r="G478" s="252"/>
    </row>
    <row r="479" spans="4:7" ht="14.25" customHeight="1">
      <c r="D479" s="49"/>
      <c r="G479" s="252"/>
    </row>
    <row r="480" spans="4:7" ht="14.25" customHeight="1">
      <c r="D480" s="49"/>
      <c r="G480" s="252"/>
    </row>
    <row r="481" spans="4:7" ht="14.25" customHeight="1">
      <c r="D481" s="49"/>
      <c r="G481" s="252"/>
    </row>
    <row r="482" spans="4:7" ht="14.25" customHeight="1">
      <c r="D482" s="49"/>
      <c r="G482" s="252"/>
    </row>
    <row r="483" spans="4:7" ht="14.25" customHeight="1">
      <c r="D483" s="49"/>
      <c r="G483" s="252"/>
    </row>
    <row r="484" spans="4:7" ht="14.25" customHeight="1">
      <c r="D484" s="49"/>
      <c r="G484" s="252"/>
    </row>
    <row r="485" spans="4:7" ht="14.25" customHeight="1">
      <c r="D485" s="49"/>
      <c r="G485" s="252"/>
    </row>
    <row r="486" spans="4:7" ht="14.25" customHeight="1">
      <c r="D486" s="49"/>
      <c r="G486" s="252"/>
    </row>
    <row r="487" spans="4:7" ht="14.25" customHeight="1">
      <c r="D487" s="49"/>
      <c r="G487" s="252"/>
    </row>
    <row r="488" spans="4:7" ht="14.25" customHeight="1">
      <c r="D488" s="49"/>
      <c r="G488" s="252"/>
    </row>
    <row r="489" spans="4:7" ht="14.25" customHeight="1">
      <c r="D489" s="49"/>
      <c r="G489" s="252"/>
    </row>
    <row r="490" spans="4:7" ht="14.25" customHeight="1">
      <c r="D490" s="49"/>
      <c r="G490" s="252"/>
    </row>
    <row r="491" spans="4:7" ht="14.25" customHeight="1">
      <c r="D491" s="49"/>
      <c r="G491" s="252"/>
    </row>
    <row r="492" spans="4:7" ht="14.25" customHeight="1">
      <c r="D492" s="49"/>
      <c r="G492" s="252"/>
    </row>
    <row r="493" spans="4:7" ht="14.25" customHeight="1">
      <c r="D493" s="49"/>
      <c r="G493" s="252"/>
    </row>
    <row r="494" spans="4:7" ht="14.25" customHeight="1">
      <c r="D494" s="49"/>
      <c r="G494" s="252"/>
    </row>
    <row r="495" spans="4:7" ht="14.25" customHeight="1">
      <c r="D495" s="49"/>
      <c r="G495" s="252"/>
    </row>
    <row r="496" spans="4:7" ht="14.25" customHeight="1">
      <c r="D496" s="49"/>
      <c r="G496" s="252"/>
    </row>
    <row r="497" spans="4:7" ht="14.25" customHeight="1">
      <c r="D497" s="49"/>
      <c r="G497" s="252"/>
    </row>
    <row r="498" spans="4:7" ht="14.25" customHeight="1">
      <c r="D498" s="49"/>
      <c r="G498" s="252"/>
    </row>
    <row r="499" spans="4:7" ht="14.25" customHeight="1">
      <c r="D499" s="49"/>
      <c r="G499" s="252"/>
    </row>
    <row r="500" spans="4:7" ht="14.25" customHeight="1">
      <c r="D500" s="49"/>
      <c r="G500" s="252"/>
    </row>
    <row r="501" spans="4:7" ht="14.25" customHeight="1">
      <c r="D501" s="49"/>
      <c r="G501" s="252"/>
    </row>
    <row r="502" spans="4:7" ht="14.25" customHeight="1">
      <c r="D502" s="49"/>
      <c r="G502" s="252"/>
    </row>
    <row r="503" spans="4:7" ht="14.25" customHeight="1">
      <c r="D503" s="49"/>
      <c r="G503" s="252"/>
    </row>
    <row r="504" spans="4:7" ht="14.25" customHeight="1">
      <c r="D504" s="49"/>
      <c r="G504" s="252"/>
    </row>
    <row r="505" spans="4:7" ht="14.25" customHeight="1">
      <c r="D505" s="49"/>
      <c r="G505" s="252"/>
    </row>
    <row r="506" spans="4:7" ht="14.25" customHeight="1">
      <c r="D506" s="49"/>
      <c r="G506" s="252"/>
    </row>
    <row r="507" spans="4:7" ht="14.25" customHeight="1">
      <c r="D507" s="49"/>
      <c r="G507" s="252"/>
    </row>
    <row r="508" spans="4:7" ht="14.25" customHeight="1">
      <c r="D508" s="49"/>
      <c r="G508" s="252"/>
    </row>
    <row r="509" spans="4:7" ht="14.25" customHeight="1">
      <c r="D509" s="49"/>
      <c r="G509" s="252"/>
    </row>
    <row r="510" spans="4:7" ht="14.25" customHeight="1">
      <c r="D510" s="49"/>
      <c r="G510" s="252"/>
    </row>
    <row r="511" spans="4:7" ht="14.25" customHeight="1">
      <c r="D511" s="49"/>
      <c r="G511" s="252"/>
    </row>
    <row r="512" spans="4:7" ht="14.25" customHeight="1">
      <c r="D512" s="49"/>
      <c r="G512" s="252"/>
    </row>
    <row r="513" spans="4:7" ht="14.25" customHeight="1">
      <c r="D513" s="49"/>
      <c r="G513" s="252"/>
    </row>
    <row r="514" spans="4:7" ht="14.25" customHeight="1">
      <c r="D514" s="49"/>
      <c r="G514" s="252"/>
    </row>
    <row r="515" spans="4:7" ht="14.25" customHeight="1">
      <c r="D515" s="49"/>
      <c r="G515" s="252"/>
    </row>
    <row r="516" spans="4:7" ht="14.25" customHeight="1">
      <c r="D516" s="49"/>
      <c r="G516" s="252"/>
    </row>
    <row r="517" spans="4:7" ht="14.25" customHeight="1">
      <c r="D517" s="49"/>
      <c r="G517" s="252"/>
    </row>
    <row r="518" spans="4:7" ht="14.25" customHeight="1">
      <c r="D518" s="49"/>
      <c r="G518" s="252"/>
    </row>
    <row r="519" spans="4:7" ht="14.25" customHeight="1">
      <c r="D519" s="49"/>
      <c r="G519" s="252"/>
    </row>
    <row r="520" spans="4:7" ht="14.25" customHeight="1">
      <c r="D520" s="49"/>
      <c r="G520" s="252"/>
    </row>
    <row r="521" spans="4:7" ht="14.25" customHeight="1">
      <c r="D521" s="49"/>
      <c r="G521" s="252"/>
    </row>
    <row r="522" spans="4:7" ht="14.25" customHeight="1">
      <c r="D522" s="49"/>
      <c r="G522" s="252"/>
    </row>
    <row r="523" spans="4:7" ht="14.25" customHeight="1">
      <c r="D523" s="49"/>
      <c r="G523" s="252"/>
    </row>
    <row r="524" spans="4:7" ht="14.25" customHeight="1">
      <c r="D524" s="49"/>
      <c r="G524" s="252"/>
    </row>
    <row r="525" spans="4:7" ht="14.25" customHeight="1">
      <c r="D525" s="49"/>
      <c r="G525" s="252"/>
    </row>
    <row r="526" spans="4:7" ht="14.25" customHeight="1">
      <c r="D526" s="49"/>
      <c r="G526" s="252"/>
    </row>
    <row r="527" spans="4:7" ht="14.25" customHeight="1">
      <c r="D527" s="49"/>
      <c r="G527" s="252"/>
    </row>
    <row r="528" spans="4:7" ht="14.25" customHeight="1">
      <c r="D528" s="49"/>
      <c r="G528" s="252"/>
    </row>
    <row r="529" spans="4:7" ht="14.25" customHeight="1">
      <c r="D529" s="49"/>
      <c r="G529" s="252"/>
    </row>
    <row r="530" spans="4:7" ht="14.25" customHeight="1">
      <c r="D530" s="49"/>
      <c r="G530" s="252"/>
    </row>
    <row r="531" spans="4:7" ht="14.25" customHeight="1">
      <c r="D531" s="49"/>
      <c r="G531" s="252"/>
    </row>
    <row r="532" spans="4:7" ht="14.25" customHeight="1">
      <c r="D532" s="49"/>
      <c r="G532" s="252"/>
    </row>
    <row r="533" spans="4:7" ht="14.25" customHeight="1">
      <c r="D533" s="49"/>
      <c r="G533" s="252"/>
    </row>
    <row r="534" spans="4:7" ht="14.25" customHeight="1">
      <c r="D534" s="49"/>
      <c r="G534" s="252"/>
    </row>
    <row r="535" spans="4:7" ht="14.25" customHeight="1">
      <c r="D535" s="49"/>
      <c r="G535" s="252"/>
    </row>
    <row r="536" spans="4:7" ht="14.25" customHeight="1">
      <c r="D536" s="49"/>
      <c r="G536" s="252"/>
    </row>
    <row r="537" spans="4:7" ht="14.25" customHeight="1">
      <c r="D537" s="49"/>
      <c r="G537" s="252"/>
    </row>
    <row r="538" spans="4:7" ht="14.25" customHeight="1">
      <c r="D538" s="49"/>
      <c r="G538" s="252"/>
    </row>
    <row r="539" spans="4:7" ht="14.25" customHeight="1">
      <c r="D539" s="49"/>
      <c r="G539" s="252"/>
    </row>
    <row r="540" spans="4:7" ht="14.25" customHeight="1">
      <c r="D540" s="49"/>
      <c r="G540" s="252"/>
    </row>
    <row r="541" spans="4:7" ht="14.25" customHeight="1">
      <c r="D541" s="49"/>
      <c r="G541" s="252"/>
    </row>
    <row r="542" spans="4:7" ht="14.25" customHeight="1">
      <c r="D542" s="49"/>
      <c r="G542" s="252"/>
    </row>
    <row r="543" spans="4:7" ht="14.25" customHeight="1">
      <c r="D543" s="49"/>
      <c r="G543" s="252"/>
    </row>
    <row r="544" spans="4:7" ht="14.25" customHeight="1">
      <c r="D544" s="49"/>
      <c r="G544" s="252"/>
    </row>
    <row r="545" spans="4:7" ht="14.25" customHeight="1">
      <c r="D545" s="49"/>
      <c r="G545" s="252"/>
    </row>
    <row r="546" spans="4:7" ht="14.25" customHeight="1">
      <c r="D546" s="49"/>
      <c r="G546" s="252"/>
    </row>
    <row r="547" spans="4:7" ht="14.25" customHeight="1">
      <c r="D547" s="49"/>
      <c r="G547" s="252"/>
    </row>
    <row r="548" spans="4:7" ht="14.25" customHeight="1">
      <c r="D548" s="49"/>
      <c r="G548" s="252"/>
    </row>
    <row r="549" spans="4:7" ht="14.25" customHeight="1">
      <c r="D549" s="49"/>
      <c r="G549" s="252"/>
    </row>
    <row r="550" spans="4:7" ht="14.25" customHeight="1">
      <c r="D550" s="49"/>
      <c r="G550" s="252"/>
    </row>
    <row r="551" spans="4:7" ht="14.25" customHeight="1">
      <c r="D551" s="49"/>
      <c r="G551" s="252"/>
    </row>
    <row r="552" spans="4:7" ht="14.25" customHeight="1">
      <c r="D552" s="49"/>
      <c r="G552" s="252"/>
    </row>
    <row r="553" spans="4:7" ht="14.25" customHeight="1">
      <c r="D553" s="49"/>
      <c r="G553" s="252"/>
    </row>
    <row r="554" spans="4:7" ht="14.25" customHeight="1">
      <c r="D554" s="49"/>
      <c r="G554" s="252"/>
    </row>
    <row r="555" spans="4:7" ht="14.25" customHeight="1">
      <c r="D555" s="49"/>
      <c r="G555" s="252"/>
    </row>
    <row r="556" spans="4:7" ht="14.25" customHeight="1">
      <c r="D556" s="49"/>
      <c r="G556" s="252"/>
    </row>
    <row r="557" spans="4:7" ht="14.25" customHeight="1">
      <c r="D557" s="49"/>
      <c r="G557" s="252"/>
    </row>
    <row r="558" spans="4:7" ht="14.25" customHeight="1">
      <c r="D558" s="49"/>
      <c r="G558" s="252"/>
    </row>
    <row r="559" spans="4:7" ht="14.25" customHeight="1">
      <c r="D559" s="49"/>
      <c r="G559" s="252"/>
    </row>
    <row r="560" spans="4:7" ht="14.25" customHeight="1">
      <c r="D560" s="49"/>
      <c r="G560" s="252"/>
    </row>
    <row r="561" spans="4:7" ht="14.25" customHeight="1">
      <c r="D561" s="49"/>
      <c r="G561" s="252"/>
    </row>
    <row r="562" spans="4:7" ht="14.25" customHeight="1">
      <c r="D562" s="49"/>
      <c r="G562" s="252"/>
    </row>
    <row r="563" spans="4:7" ht="14.25" customHeight="1">
      <c r="D563" s="49"/>
      <c r="G563" s="252"/>
    </row>
    <row r="564" spans="4:7" ht="14.25" customHeight="1">
      <c r="D564" s="49"/>
      <c r="G564" s="252"/>
    </row>
    <row r="565" spans="4:7" ht="14.25" customHeight="1">
      <c r="D565" s="49"/>
      <c r="G565" s="252"/>
    </row>
    <row r="566" spans="4:7" ht="14.25" customHeight="1">
      <c r="D566" s="49"/>
      <c r="G566" s="252"/>
    </row>
    <row r="567" spans="4:7" ht="14.25" customHeight="1">
      <c r="D567" s="49"/>
      <c r="G567" s="252"/>
    </row>
    <row r="568" spans="4:7" ht="14.25" customHeight="1">
      <c r="D568" s="49"/>
      <c r="G568" s="252"/>
    </row>
    <row r="569" spans="4:7" ht="14.25" customHeight="1">
      <c r="D569" s="49"/>
      <c r="G569" s="252"/>
    </row>
    <row r="570" spans="4:7" ht="14.25" customHeight="1">
      <c r="D570" s="49"/>
      <c r="G570" s="252"/>
    </row>
    <row r="571" spans="4:7" ht="14.25" customHeight="1">
      <c r="D571" s="49"/>
      <c r="G571" s="252"/>
    </row>
    <row r="572" spans="4:7" ht="14.25" customHeight="1">
      <c r="D572" s="49"/>
      <c r="G572" s="252"/>
    </row>
    <row r="573" spans="4:7" ht="14.25" customHeight="1">
      <c r="D573" s="49"/>
      <c r="G573" s="252"/>
    </row>
    <row r="574" spans="4:7" ht="14.25" customHeight="1">
      <c r="D574" s="49"/>
      <c r="G574" s="252"/>
    </row>
    <row r="575" spans="4:7" ht="14.25" customHeight="1">
      <c r="D575" s="49"/>
      <c r="G575" s="252"/>
    </row>
    <row r="576" spans="4:7" ht="14.25" customHeight="1">
      <c r="D576" s="49"/>
      <c r="G576" s="252"/>
    </row>
    <row r="577" spans="4:7" ht="14.25" customHeight="1">
      <c r="D577" s="49"/>
      <c r="G577" s="252"/>
    </row>
    <row r="578" spans="4:7" ht="14.25" customHeight="1">
      <c r="D578" s="49"/>
      <c r="G578" s="252"/>
    </row>
    <row r="579" spans="4:7" ht="14.25" customHeight="1">
      <c r="D579" s="49"/>
      <c r="G579" s="252"/>
    </row>
    <row r="580" spans="4:7" ht="14.25" customHeight="1">
      <c r="D580" s="49"/>
      <c r="G580" s="252"/>
    </row>
    <row r="581" spans="4:7" ht="14.25" customHeight="1">
      <c r="D581" s="49"/>
      <c r="G581" s="252"/>
    </row>
    <row r="582" spans="4:7" ht="14.25" customHeight="1">
      <c r="D582" s="49"/>
      <c r="G582" s="252"/>
    </row>
    <row r="583" spans="4:7" ht="14.25" customHeight="1">
      <c r="D583" s="49"/>
      <c r="G583" s="252"/>
    </row>
    <row r="584" spans="4:7" ht="14.25" customHeight="1">
      <c r="D584" s="49"/>
      <c r="G584" s="252"/>
    </row>
    <row r="585" spans="4:7" ht="14.25" customHeight="1">
      <c r="D585" s="49"/>
      <c r="G585" s="252"/>
    </row>
    <row r="586" spans="4:7" ht="14.25" customHeight="1">
      <c r="D586" s="49"/>
      <c r="G586" s="252"/>
    </row>
    <row r="587" spans="4:7" ht="14.25" customHeight="1">
      <c r="D587" s="49"/>
      <c r="G587" s="252"/>
    </row>
    <row r="588" spans="4:7" ht="14.25" customHeight="1">
      <c r="D588" s="49"/>
      <c r="G588" s="252"/>
    </row>
    <row r="589" spans="4:7" ht="14.25" customHeight="1">
      <c r="D589" s="49"/>
      <c r="G589" s="252"/>
    </row>
    <row r="590" spans="4:7" ht="14.25" customHeight="1">
      <c r="D590" s="49"/>
      <c r="G590" s="252"/>
    </row>
    <row r="591" spans="4:7" ht="14.25" customHeight="1">
      <c r="D591" s="49"/>
      <c r="G591" s="252"/>
    </row>
    <row r="592" spans="4:7" ht="14.25" customHeight="1">
      <c r="D592" s="49"/>
      <c r="G592" s="252"/>
    </row>
    <row r="593" spans="4:7" ht="14.25" customHeight="1">
      <c r="D593" s="49"/>
      <c r="G593" s="252"/>
    </row>
    <row r="594" spans="4:7" ht="14.25" customHeight="1">
      <c r="D594" s="49"/>
      <c r="G594" s="252"/>
    </row>
    <row r="595" spans="4:7" ht="14.25" customHeight="1">
      <c r="D595" s="49"/>
      <c r="G595" s="252"/>
    </row>
    <row r="596" spans="4:7" ht="14.25" customHeight="1">
      <c r="D596" s="49"/>
      <c r="G596" s="252"/>
    </row>
    <row r="597" spans="4:7" ht="14.25" customHeight="1">
      <c r="D597" s="49"/>
      <c r="G597" s="252"/>
    </row>
    <row r="598" spans="4:7" ht="14.25" customHeight="1">
      <c r="D598" s="49"/>
      <c r="G598" s="252"/>
    </row>
    <row r="599" spans="4:7" ht="14.25" customHeight="1">
      <c r="D599" s="49"/>
      <c r="G599" s="252"/>
    </row>
    <row r="600" spans="4:7" ht="14.25" customHeight="1">
      <c r="D600" s="49"/>
      <c r="G600" s="252"/>
    </row>
    <row r="601" spans="4:7" ht="14.25" customHeight="1">
      <c r="D601" s="49"/>
      <c r="G601" s="252"/>
    </row>
    <row r="602" spans="4:7" ht="14.25" customHeight="1">
      <c r="D602" s="49"/>
      <c r="G602" s="252"/>
    </row>
    <row r="603" spans="4:7" ht="14.25" customHeight="1">
      <c r="D603" s="49"/>
      <c r="G603" s="252"/>
    </row>
    <row r="604" spans="4:7" ht="14.25" customHeight="1">
      <c r="D604" s="49"/>
      <c r="G604" s="252"/>
    </row>
    <row r="605" spans="4:7" ht="14.25" customHeight="1">
      <c r="D605" s="49"/>
      <c r="G605" s="252"/>
    </row>
    <row r="606" spans="4:7" ht="14.25" customHeight="1">
      <c r="D606" s="49"/>
      <c r="G606" s="252"/>
    </row>
    <row r="607" spans="4:7" ht="14.25" customHeight="1">
      <c r="D607" s="49"/>
      <c r="G607" s="252"/>
    </row>
    <row r="608" spans="4:7" ht="14.25" customHeight="1">
      <c r="D608" s="49"/>
      <c r="G608" s="252"/>
    </row>
    <row r="609" spans="4:7" ht="14.25" customHeight="1">
      <c r="D609" s="49"/>
      <c r="G609" s="252"/>
    </row>
    <row r="610" spans="4:7" ht="14.25" customHeight="1">
      <c r="D610" s="49"/>
      <c r="G610" s="252"/>
    </row>
    <row r="611" spans="4:7" ht="14.25" customHeight="1">
      <c r="D611" s="49"/>
      <c r="G611" s="252"/>
    </row>
    <row r="612" spans="4:7" ht="14.25" customHeight="1">
      <c r="D612" s="49"/>
      <c r="G612" s="252"/>
    </row>
    <row r="613" spans="4:7" ht="14.25" customHeight="1">
      <c r="D613" s="49"/>
      <c r="G613" s="252"/>
    </row>
    <row r="614" spans="4:7" ht="14.25" customHeight="1">
      <c r="D614" s="49"/>
      <c r="G614" s="252"/>
    </row>
    <row r="615" spans="4:7" ht="14.25" customHeight="1">
      <c r="D615" s="49"/>
      <c r="G615" s="252"/>
    </row>
    <row r="616" spans="4:7" ht="14.25" customHeight="1">
      <c r="D616" s="49"/>
      <c r="G616" s="252"/>
    </row>
    <row r="617" spans="4:7" ht="14.25" customHeight="1">
      <c r="D617" s="49"/>
      <c r="G617" s="252"/>
    </row>
    <row r="618" spans="4:7" ht="14.25" customHeight="1">
      <c r="D618" s="49"/>
      <c r="G618" s="252"/>
    </row>
    <row r="619" spans="4:7" ht="14.25" customHeight="1">
      <c r="D619" s="49"/>
      <c r="G619" s="252"/>
    </row>
    <row r="620" spans="4:7" ht="14.25" customHeight="1">
      <c r="D620" s="49"/>
      <c r="G620" s="252"/>
    </row>
    <row r="621" spans="4:7" ht="14.25" customHeight="1">
      <c r="D621" s="49"/>
      <c r="G621" s="252"/>
    </row>
    <row r="622" spans="4:7" ht="14.25" customHeight="1">
      <c r="D622" s="49"/>
      <c r="G622" s="252"/>
    </row>
    <row r="623" spans="4:7" ht="14.25" customHeight="1">
      <c r="D623" s="49"/>
      <c r="G623" s="252"/>
    </row>
    <row r="624" spans="4:7" ht="14.25" customHeight="1">
      <c r="D624" s="49"/>
      <c r="G624" s="252"/>
    </row>
    <row r="625" spans="4:7" ht="14.25" customHeight="1">
      <c r="D625" s="49"/>
      <c r="G625" s="252"/>
    </row>
    <row r="626" spans="4:7" ht="14.25" customHeight="1">
      <c r="D626" s="49"/>
      <c r="G626" s="252"/>
    </row>
    <row r="627" spans="4:7" ht="14.25" customHeight="1">
      <c r="D627" s="49"/>
      <c r="G627" s="252"/>
    </row>
    <row r="628" spans="4:7" ht="14.25" customHeight="1">
      <c r="D628" s="49"/>
      <c r="G628" s="252"/>
    </row>
    <row r="629" spans="4:7" ht="14.25" customHeight="1">
      <c r="D629" s="49"/>
      <c r="G629" s="252"/>
    </row>
    <row r="630" spans="4:7" ht="14.25" customHeight="1">
      <c r="D630" s="49"/>
      <c r="G630" s="252"/>
    </row>
    <row r="631" spans="4:7" ht="14.25" customHeight="1">
      <c r="D631" s="49"/>
      <c r="G631" s="252"/>
    </row>
    <row r="632" spans="4:7" ht="14.25" customHeight="1">
      <c r="D632" s="49"/>
      <c r="G632" s="252"/>
    </row>
    <row r="633" spans="4:7" ht="14.25" customHeight="1">
      <c r="D633" s="49"/>
      <c r="G633" s="252"/>
    </row>
    <row r="634" spans="4:7" ht="14.25" customHeight="1">
      <c r="D634" s="49"/>
      <c r="G634" s="252"/>
    </row>
    <row r="635" spans="4:7" ht="14.25" customHeight="1">
      <c r="D635" s="49"/>
      <c r="G635" s="252"/>
    </row>
    <row r="636" spans="4:7" ht="14.25" customHeight="1">
      <c r="D636" s="49"/>
      <c r="G636" s="252"/>
    </row>
    <row r="637" spans="4:7" ht="14.25" customHeight="1">
      <c r="D637" s="49"/>
      <c r="G637" s="252"/>
    </row>
    <row r="638" spans="4:7" ht="14.25" customHeight="1">
      <c r="D638" s="49"/>
      <c r="G638" s="252"/>
    </row>
    <row r="639" spans="4:7" ht="14.25" customHeight="1">
      <c r="D639" s="49"/>
      <c r="G639" s="252"/>
    </row>
    <row r="640" spans="4:7" ht="14.25" customHeight="1">
      <c r="D640" s="49"/>
      <c r="G640" s="252"/>
    </row>
    <row r="641" spans="4:7" ht="14.25" customHeight="1">
      <c r="D641" s="49"/>
      <c r="G641" s="252"/>
    </row>
    <row r="642" spans="4:7" ht="14.25" customHeight="1">
      <c r="D642" s="49"/>
      <c r="G642" s="252"/>
    </row>
    <row r="643" spans="4:7" ht="14.25" customHeight="1">
      <c r="D643" s="49"/>
      <c r="G643" s="252"/>
    </row>
    <row r="644" spans="4:7" ht="14.25" customHeight="1">
      <c r="D644" s="49"/>
      <c r="G644" s="252"/>
    </row>
    <row r="645" spans="4:7" ht="14.25" customHeight="1">
      <c r="D645" s="49"/>
      <c r="G645" s="252"/>
    </row>
    <row r="646" spans="4:7" ht="14.25" customHeight="1">
      <c r="D646" s="49"/>
      <c r="G646" s="252"/>
    </row>
    <row r="647" spans="4:7" ht="14.25" customHeight="1">
      <c r="D647" s="49"/>
      <c r="G647" s="252"/>
    </row>
    <row r="648" spans="4:7" ht="14.25" customHeight="1">
      <c r="D648" s="49"/>
      <c r="G648" s="252"/>
    </row>
    <row r="649" spans="4:7" ht="14.25" customHeight="1">
      <c r="D649" s="49"/>
      <c r="G649" s="252"/>
    </row>
    <row r="650" spans="4:7" ht="14.25" customHeight="1">
      <c r="D650" s="49"/>
      <c r="G650" s="252"/>
    </row>
    <row r="651" spans="4:7" ht="14.25" customHeight="1">
      <c r="D651" s="49"/>
      <c r="G651" s="252"/>
    </row>
    <row r="652" spans="4:7" ht="14.25" customHeight="1">
      <c r="D652" s="49"/>
      <c r="G652" s="252"/>
    </row>
    <row r="653" spans="4:7" ht="14.25" customHeight="1">
      <c r="D653" s="49"/>
      <c r="G653" s="252"/>
    </row>
    <row r="654" spans="4:7" ht="14.25" customHeight="1">
      <c r="D654" s="49"/>
      <c r="G654" s="252"/>
    </row>
    <row r="655" spans="4:7" ht="14.25" customHeight="1">
      <c r="D655" s="49"/>
      <c r="G655" s="252"/>
    </row>
    <row r="656" spans="4:7" ht="14.25" customHeight="1">
      <c r="D656" s="49"/>
      <c r="G656" s="252"/>
    </row>
    <row r="657" spans="4:7" ht="14.25" customHeight="1">
      <c r="D657" s="49"/>
      <c r="G657" s="252"/>
    </row>
    <row r="658" spans="4:7" ht="14.25" customHeight="1">
      <c r="D658" s="49"/>
      <c r="G658" s="252"/>
    </row>
    <row r="659" spans="4:7" ht="14.25" customHeight="1">
      <c r="D659" s="49"/>
      <c r="G659" s="252"/>
    </row>
    <row r="660" spans="4:7" ht="14.25" customHeight="1">
      <c r="D660" s="49"/>
      <c r="G660" s="252"/>
    </row>
    <row r="661" spans="4:7" ht="14.25" customHeight="1">
      <c r="D661" s="49"/>
      <c r="G661" s="252"/>
    </row>
    <row r="662" spans="4:7" ht="14.25" customHeight="1">
      <c r="D662" s="49"/>
      <c r="G662" s="252"/>
    </row>
    <row r="663" spans="4:7" ht="14.25" customHeight="1">
      <c r="D663" s="49"/>
      <c r="G663" s="252"/>
    </row>
    <row r="664" spans="4:7" ht="14.25" customHeight="1">
      <c r="D664" s="49"/>
      <c r="G664" s="252"/>
    </row>
    <row r="665" spans="4:7" ht="14.25" customHeight="1">
      <c r="D665" s="49"/>
      <c r="G665" s="252"/>
    </row>
    <row r="666" spans="4:7" ht="14.25" customHeight="1">
      <c r="D666" s="49"/>
      <c r="G666" s="252"/>
    </row>
    <row r="667" spans="4:7" ht="14.25" customHeight="1">
      <c r="D667" s="49"/>
      <c r="G667" s="252"/>
    </row>
    <row r="668" spans="4:7" ht="14.25" customHeight="1">
      <c r="D668" s="49"/>
      <c r="G668" s="252"/>
    </row>
    <row r="669" spans="4:7" ht="14.25" customHeight="1">
      <c r="D669" s="49"/>
      <c r="G669" s="252"/>
    </row>
    <row r="670" spans="4:7" ht="14.25" customHeight="1">
      <c r="D670" s="49"/>
      <c r="G670" s="252"/>
    </row>
    <row r="671" spans="4:7" ht="14.25" customHeight="1">
      <c r="D671" s="49"/>
      <c r="G671" s="252"/>
    </row>
    <row r="672" spans="4:7" ht="14.25" customHeight="1">
      <c r="D672" s="49"/>
      <c r="G672" s="252"/>
    </row>
    <row r="673" spans="4:7" ht="14.25" customHeight="1">
      <c r="D673" s="49"/>
      <c r="G673" s="252"/>
    </row>
    <row r="674" spans="4:7" ht="14.25" customHeight="1">
      <c r="D674" s="49"/>
      <c r="G674" s="252"/>
    </row>
    <row r="675" spans="4:7" ht="14.25" customHeight="1">
      <c r="D675" s="49"/>
      <c r="G675" s="252"/>
    </row>
    <row r="676" spans="4:7" ht="14.25" customHeight="1">
      <c r="D676" s="49"/>
      <c r="G676" s="252"/>
    </row>
    <row r="677" spans="4:7" ht="14.25" customHeight="1">
      <c r="D677" s="49"/>
      <c r="G677" s="252"/>
    </row>
    <row r="678" spans="4:7" ht="14.25" customHeight="1">
      <c r="D678" s="49"/>
      <c r="G678" s="252"/>
    </row>
    <row r="679" spans="4:7" ht="14.25" customHeight="1">
      <c r="D679" s="49"/>
      <c r="G679" s="252"/>
    </row>
    <row r="680" spans="4:7" ht="14.25" customHeight="1">
      <c r="D680" s="49"/>
      <c r="G680" s="252"/>
    </row>
    <row r="681" spans="4:7" ht="14.25" customHeight="1">
      <c r="D681" s="49"/>
      <c r="G681" s="252"/>
    </row>
    <row r="682" spans="4:7" ht="14.25" customHeight="1">
      <c r="D682" s="49"/>
      <c r="G682" s="252"/>
    </row>
    <row r="683" spans="4:7" ht="14.25" customHeight="1">
      <c r="D683" s="49"/>
      <c r="G683" s="252"/>
    </row>
    <row r="684" spans="4:7" ht="14.25" customHeight="1">
      <c r="D684" s="49"/>
      <c r="G684" s="252"/>
    </row>
    <row r="685" spans="4:7" ht="14.25" customHeight="1">
      <c r="D685" s="49"/>
      <c r="G685" s="252"/>
    </row>
    <row r="686" spans="4:7" ht="14.25" customHeight="1">
      <c r="D686" s="49"/>
      <c r="G686" s="252"/>
    </row>
    <row r="687" spans="4:7" ht="14.25" customHeight="1">
      <c r="D687" s="49"/>
      <c r="G687" s="252"/>
    </row>
    <row r="688" spans="4:7" ht="14.25" customHeight="1">
      <c r="D688" s="49"/>
      <c r="G688" s="252"/>
    </row>
    <row r="689" spans="4:7" ht="14.25" customHeight="1">
      <c r="D689" s="49"/>
      <c r="G689" s="252"/>
    </row>
    <row r="690" spans="4:7" ht="14.25" customHeight="1">
      <c r="D690" s="49"/>
      <c r="G690" s="252"/>
    </row>
    <row r="691" spans="4:7" ht="14.25" customHeight="1">
      <c r="D691" s="49"/>
      <c r="G691" s="252"/>
    </row>
    <row r="692" spans="4:7" ht="14.25" customHeight="1">
      <c r="D692" s="49"/>
      <c r="G692" s="252"/>
    </row>
    <row r="693" spans="4:7" ht="14.25" customHeight="1">
      <c r="D693" s="49"/>
      <c r="G693" s="252"/>
    </row>
    <row r="694" spans="4:7" ht="14.25" customHeight="1">
      <c r="D694" s="49"/>
      <c r="G694" s="252"/>
    </row>
    <row r="695" spans="4:7" ht="14.25" customHeight="1">
      <c r="D695" s="49"/>
      <c r="G695" s="252"/>
    </row>
    <row r="696" spans="4:7" ht="14.25" customHeight="1">
      <c r="D696" s="49"/>
      <c r="G696" s="252"/>
    </row>
    <row r="697" spans="4:7" ht="14.25" customHeight="1">
      <c r="D697" s="49"/>
      <c r="G697" s="252"/>
    </row>
    <row r="698" spans="4:7" ht="14.25" customHeight="1">
      <c r="D698" s="49"/>
      <c r="G698" s="252"/>
    </row>
    <row r="699" spans="4:7" ht="14.25" customHeight="1">
      <c r="D699" s="49"/>
      <c r="G699" s="252"/>
    </row>
    <row r="700" spans="4:7" ht="14.25" customHeight="1">
      <c r="D700" s="49"/>
      <c r="G700" s="252"/>
    </row>
    <row r="701" spans="4:7" ht="14.25" customHeight="1">
      <c r="D701" s="49"/>
      <c r="G701" s="252"/>
    </row>
    <row r="702" spans="4:7" ht="14.25" customHeight="1">
      <c r="D702" s="49"/>
      <c r="G702" s="252"/>
    </row>
    <row r="703" spans="4:7" ht="14.25" customHeight="1">
      <c r="D703" s="49"/>
      <c r="G703" s="252"/>
    </row>
    <row r="704" spans="4:7" ht="14.25" customHeight="1">
      <c r="D704" s="49"/>
      <c r="G704" s="252"/>
    </row>
    <row r="705" spans="4:7" ht="14.25" customHeight="1">
      <c r="D705" s="49"/>
      <c r="G705" s="252"/>
    </row>
    <row r="706" spans="4:7" ht="14.25" customHeight="1">
      <c r="D706" s="49"/>
      <c r="G706" s="252"/>
    </row>
    <row r="707" spans="4:7" ht="14.25" customHeight="1">
      <c r="D707" s="49"/>
      <c r="G707" s="252"/>
    </row>
    <row r="708" spans="4:7" ht="14.25" customHeight="1">
      <c r="D708" s="49"/>
      <c r="G708" s="252"/>
    </row>
    <row r="709" spans="4:7" ht="14.25" customHeight="1">
      <c r="D709" s="49"/>
      <c r="G709" s="252"/>
    </row>
    <row r="710" spans="4:7" ht="14.25" customHeight="1">
      <c r="D710" s="49"/>
      <c r="G710" s="252"/>
    </row>
    <row r="711" spans="4:7" ht="14.25" customHeight="1">
      <c r="D711" s="49"/>
      <c r="G711" s="252"/>
    </row>
    <row r="712" spans="4:7" ht="14.25" customHeight="1">
      <c r="D712" s="49"/>
      <c r="G712" s="252"/>
    </row>
    <row r="713" spans="4:7" ht="14.25" customHeight="1">
      <c r="D713" s="49"/>
      <c r="G713" s="252"/>
    </row>
    <row r="714" spans="4:7" ht="14.25" customHeight="1">
      <c r="D714" s="49"/>
      <c r="G714" s="252"/>
    </row>
    <row r="715" spans="4:7" ht="14.25" customHeight="1">
      <c r="D715" s="49"/>
      <c r="G715" s="252"/>
    </row>
    <row r="716" spans="4:7" ht="14.25" customHeight="1">
      <c r="D716" s="49"/>
      <c r="G716" s="252"/>
    </row>
    <row r="717" spans="4:7" ht="14.25" customHeight="1">
      <c r="D717" s="49"/>
      <c r="G717" s="252"/>
    </row>
    <row r="718" spans="4:7" ht="14.25" customHeight="1">
      <c r="D718" s="49"/>
      <c r="G718" s="252"/>
    </row>
    <row r="719" spans="4:7" ht="14.25" customHeight="1">
      <c r="D719" s="49"/>
      <c r="G719" s="252"/>
    </row>
    <row r="720" spans="4:7" ht="14.25" customHeight="1">
      <c r="D720" s="49"/>
      <c r="G720" s="252"/>
    </row>
    <row r="721" spans="4:7" ht="14.25" customHeight="1">
      <c r="D721" s="49"/>
      <c r="G721" s="252"/>
    </row>
    <row r="722" spans="4:7" ht="14.25" customHeight="1">
      <c r="D722" s="49"/>
      <c r="G722" s="252"/>
    </row>
    <row r="723" spans="4:7" ht="14.25" customHeight="1">
      <c r="D723" s="49"/>
      <c r="G723" s="252"/>
    </row>
    <row r="724" spans="4:7" ht="14.25" customHeight="1">
      <c r="D724" s="49"/>
      <c r="G724" s="252"/>
    </row>
    <row r="725" spans="4:7" ht="14.25" customHeight="1">
      <c r="D725" s="49"/>
      <c r="G725" s="252"/>
    </row>
    <row r="726" spans="4:7" ht="14.25" customHeight="1">
      <c r="D726" s="49"/>
      <c r="G726" s="252"/>
    </row>
    <row r="727" spans="4:7" ht="14.25" customHeight="1">
      <c r="D727" s="49"/>
      <c r="G727" s="252"/>
    </row>
    <row r="728" spans="4:7" ht="14.25" customHeight="1">
      <c r="D728" s="49"/>
      <c r="G728" s="252"/>
    </row>
    <row r="729" spans="4:7" ht="14.25" customHeight="1">
      <c r="D729" s="49"/>
      <c r="G729" s="252"/>
    </row>
    <row r="730" spans="4:7" ht="14.25" customHeight="1">
      <c r="D730" s="49"/>
      <c r="G730" s="252"/>
    </row>
    <row r="731" spans="4:7" ht="14.25" customHeight="1">
      <c r="D731" s="49"/>
      <c r="G731" s="252"/>
    </row>
    <row r="732" spans="4:7" ht="14.25" customHeight="1">
      <c r="D732" s="49"/>
      <c r="G732" s="252"/>
    </row>
    <row r="733" spans="4:7" ht="14.25" customHeight="1">
      <c r="D733" s="49"/>
      <c r="G733" s="252"/>
    </row>
    <row r="734" spans="4:7" ht="14.25" customHeight="1">
      <c r="D734" s="49"/>
      <c r="G734" s="252"/>
    </row>
    <row r="735" spans="4:7" ht="14.25" customHeight="1">
      <c r="D735" s="49"/>
      <c r="G735" s="252"/>
    </row>
    <row r="736" spans="4:7" ht="14.25" customHeight="1">
      <c r="D736" s="49"/>
      <c r="G736" s="252"/>
    </row>
    <row r="737" spans="4:7" ht="14.25" customHeight="1">
      <c r="D737" s="49"/>
      <c r="G737" s="252"/>
    </row>
    <row r="738" spans="4:7" ht="14.25" customHeight="1">
      <c r="D738" s="49"/>
      <c r="G738" s="252"/>
    </row>
    <row r="739" spans="4:7" ht="14.25" customHeight="1">
      <c r="D739" s="49"/>
      <c r="G739" s="252"/>
    </row>
    <row r="740" spans="4:7" ht="14.25" customHeight="1">
      <c r="D740" s="49"/>
      <c r="G740" s="252"/>
    </row>
    <row r="741" spans="4:7" ht="14.25" customHeight="1">
      <c r="D741" s="49"/>
      <c r="G741" s="252"/>
    </row>
    <row r="742" spans="4:7" ht="14.25" customHeight="1">
      <c r="D742" s="49"/>
      <c r="G742" s="252"/>
    </row>
    <row r="743" spans="4:7" ht="14.25" customHeight="1">
      <c r="D743" s="49"/>
      <c r="G743" s="252"/>
    </row>
    <row r="744" spans="4:7" ht="14.25" customHeight="1">
      <c r="D744" s="49"/>
      <c r="G744" s="252"/>
    </row>
    <row r="745" spans="4:7" ht="14.25" customHeight="1">
      <c r="D745" s="49"/>
      <c r="G745" s="252"/>
    </row>
    <row r="746" spans="4:7" ht="14.25" customHeight="1">
      <c r="D746" s="49"/>
      <c r="G746" s="252"/>
    </row>
    <row r="747" spans="4:7" ht="14.25" customHeight="1">
      <c r="D747" s="49"/>
      <c r="G747" s="252"/>
    </row>
    <row r="748" spans="4:7" ht="14.25" customHeight="1">
      <c r="D748" s="49"/>
      <c r="G748" s="252"/>
    </row>
    <row r="749" spans="4:7" ht="14.25" customHeight="1">
      <c r="D749" s="49"/>
      <c r="G749" s="252"/>
    </row>
    <row r="750" spans="4:7" ht="14.25" customHeight="1">
      <c r="D750" s="49"/>
      <c r="G750" s="252"/>
    </row>
    <row r="751" spans="4:7" ht="14.25" customHeight="1">
      <c r="D751" s="49"/>
      <c r="G751" s="252"/>
    </row>
    <row r="752" spans="4:7" ht="14.25" customHeight="1">
      <c r="D752" s="49"/>
      <c r="G752" s="252"/>
    </row>
    <row r="753" spans="4:7" ht="14.25" customHeight="1">
      <c r="D753" s="49"/>
      <c r="G753" s="252"/>
    </row>
    <row r="754" spans="4:7" ht="14.25" customHeight="1">
      <c r="D754" s="49"/>
      <c r="G754" s="252"/>
    </row>
    <row r="755" spans="4:7" ht="14.25" customHeight="1">
      <c r="D755" s="49"/>
      <c r="G755" s="252"/>
    </row>
    <row r="756" spans="4:7" ht="14.25" customHeight="1">
      <c r="D756" s="49"/>
      <c r="G756" s="252"/>
    </row>
    <row r="757" spans="4:7" ht="14.25" customHeight="1">
      <c r="D757" s="49"/>
      <c r="G757" s="252"/>
    </row>
    <row r="758" spans="4:7" ht="14.25" customHeight="1">
      <c r="D758" s="49"/>
      <c r="G758" s="252"/>
    </row>
    <row r="759" spans="4:7" ht="14.25" customHeight="1">
      <c r="D759" s="49"/>
      <c r="G759" s="252"/>
    </row>
    <row r="760" spans="4:7" ht="14.25" customHeight="1">
      <c r="D760" s="49"/>
      <c r="G760" s="252"/>
    </row>
    <row r="761" spans="4:7" ht="14.25" customHeight="1">
      <c r="D761" s="49"/>
      <c r="G761" s="252"/>
    </row>
    <row r="762" spans="4:7" ht="14.25" customHeight="1">
      <c r="D762" s="49"/>
      <c r="G762" s="252"/>
    </row>
    <row r="763" spans="4:7" ht="14.25" customHeight="1">
      <c r="D763" s="49"/>
      <c r="G763" s="252"/>
    </row>
    <row r="764" spans="4:7" ht="14.25" customHeight="1">
      <c r="D764" s="49"/>
      <c r="G764" s="252"/>
    </row>
    <row r="765" spans="4:7" ht="14.25" customHeight="1">
      <c r="D765" s="49"/>
      <c r="G765" s="252"/>
    </row>
    <row r="766" spans="4:7" ht="14.25" customHeight="1">
      <c r="D766" s="49"/>
      <c r="G766" s="252"/>
    </row>
    <row r="767" spans="4:7" ht="14.25" customHeight="1">
      <c r="D767" s="49"/>
      <c r="G767" s="252"/>
    </row>
    <row r="768" spans="4:7" ht="14.25" customHeight="1">
      <c r="D768" s="49"/>
      <c r="G768" s="252"/>
    </row>
    <row r="769" spans="4:7" ht="14.25" customHeight="1">
      <c r="D769" s="49"/>
      <c r="G769" s="252"/>
    </row>
    <row r="770" spans="4:7" ht="14.25" customHeight="1">
      <c r="D770" s="49"/>
      <c r="G770" s="252"/>
    </row>
    <row r="771" spans="4:7" ht="14.25" customHeight="1">
      <c r="D771" s="49"/>
      <c r="G771" s="252"/>
    </row>
    <row r="772" spans="4:7" ht="14.25" customHeight="1">
      <c r="D772" s="49"/>
      <c r="G772" s="252"/>
    </row>
    <row r="773" spans="4:7" ht="14.25" customHeight="1">
      <c r="D773" s="49"/>
      <c r="G773" s="252"/>
    </row>
    <row r="774" spans="4:7" ht="14.25" customHeight="1">
      <c r="D774" s="49"/>
      <c r="G774" s="252"/>
    </row>
    <row r="775" spans="4:7" ht="14.25" customHeight="1">
      <c r="D775" s="49"/>
      <c r="G775" s="252"/>
    </row>
    <row r="776" spans="4:7" ht="14.25" customHeight="1">
      <c r="D776" s="49"/>
      <c r="G776" s="252"/>
    </row>
    <row r="777" spans="4:7" ht="14.25" customHeight="1">
      <c r="D777" s="49"/>
      <c r="G777" s="252"/>
    </row>
    <row r="778" spans="4:7" ht="14.25" customHeight="1">
      <c r="D778" s="49"/>
      <c r="G778" s="252"/>
    </row>
    <row r="779" spans="4:7" ht="14.25" customHeight="1">
      <c r="D779" s="49"/>
      <c r="G779" s="252"/>
    </row>
    <row r="780" spans="4:7" ht="14.25" customHeight="1">
      <c r="D780" s="49"/>
      <c r="G780" s="252"/>
    </row>
    <row r="781" spans="4:7" ht="14.25" customHeight="1">
      <c r="D781" s="49"/>
      <c r="G781" s="252"/>
    </row>
    <row r="782" spans="4:7" ht="14.25" customHeight="1">
      <c r="D782" s="49"/>
      <c r="G782" s="252"/>
    </row>
    <row r="783" spans="4:7" ht="14.25" customHeight="1">
      <c r="D783" s="49"/>
      <c r="G783" s="252"/>
    </row>
    <row r="784" spans="4:7" ht="14.25" customHeight="1">
      <c r="D784" s="49"/>
      <c r="G784" s="252"/>
    </row>
    <row r="785" spans="4:7" ht="14.25" customHeight="1">
      <c r="D785" s="49"/>
      <c r="G785" s="252"/>
    </row>
    <row r="786" spans="4:7" ht="14.25" customHeight="1">
      <c r="D786" s="49"/>
      <c r="G786" s="252"/>
    </row>
    <row r="787" spans="4:7" ht="14.25" customHeight="1">
      <c r="D787" s="49"/>
      <c r="G787" s="252"/>
    </row>
    <row r="788" spans="4:7" ht="14.25" customHeight="1">
      <c r="D788" s="49"/>
      <c r="G788" s="252"/>
    </row>
    <row r="789" spans="4:7" ht="14.25" customHeight="1">
      <c r="D789" s="49"/>
      <c r="G789" s="252"/>
    </row>
    <row r="790" spans="4:7" ht="14.25" customHeight="1">
      <c r="D790" s="49"/>
      <c r="G790" s="252"/>
    </row>
    <row r="791" spans="4:7" ht="14.25" customHeight="1">
      <c r="D791" s="49"/>
      <c r="G791" s="252"/>
    </row>
    <row r="792" spans="4:7" ht="14.25" customHeight="1">
      <c r="D792" s="49"/>
      <c r="G792" s="252"/>
    </row>
    <row r="793" spans="4:7" ht="14.25" customHeight="1">
      <c r="D793" s="49"/>
      <c r="G793" s="252"/>
    </row>
    <row r="794" spans="4:7" ht="14.25" customHeight="1">
      <c r="D794" s="49"/>
      <c r="G794" s="252"/>
    </row>
    <row r="795" spans="4:7" ht="14.25" customHeight="1">
      <c r="D795" s="49"/>
      <c r="G795" s="252"/>
    </row>
    <row r="796" spans="4:7" ht="14.25" customHeight="1">
      <c r="D796" s="49"/>
      <c r="G796" s="252"/>
    </row>
    <row r="797" spans="4:7" ht="14.25" customHeight="1">
      <c r="D797" s="49"/>
      <c r="G797" s="252"/>
    </row>
    <row r="798" spans="4:7" ht="14.25" customHeight="1">
      <c r="D798" s="49"/>
      <c r="G798" s="252"/>
    </row>
    <row r="799" spans="4:7" ht="14.25" customHeight="1">
      <c r="D799" s="49"/>
      <c r="G799" s="252"/>
    </row>
    <row r="800" spans="4:7" ht="14.25" customHeight="1">
      <c r="D800" s="49"/>
      <c r="G800" s="252"/>
    </row>
    <row r="801" spans="4:7" ht="14.25" customHeight="1">
      <c r="D801" s="49"/>
      <c r="G801" s="252"/>
    </row>
    <row r="802" spans="4:7" ht="14.25" customHeight="1">
      <c r="D802" s="49"/>
      <c r="G802" s="252"/>
    </row>
    <row r="803" spans="4:7" ht="14.25" customHeight="1">
      <c r="D803" s="49"/>
      <c r="G803" s="252"/>
    </row>
    <row r="804" spans="4:7" ht="14.25" customHeight="1">
      <c r="D804" s="49"/>
      <c r="G804" s="252"/>
    </row>
    <row r="805" spans="4:7" ht="14.25" customHeight="1">
      <c r="D805" s="49"/>
      <c r="G805" s="252"/>
    </row>
    <row r="806" spans="4:7" ht="14.25" customHeight="1">
      <c r="D806" s="49"/>
      <c r="G806" s="252"/>
    </row>
  </sheetData>
  <autoFilter ref="A9:O9"/>
  <printOptions horizontalCentered="1"/>
  <pageMargins left="0.2" right="0.19685039370078741" top="0.35433070866141736" bottom="0.23622047244094491" header="0.31496062992125984" footer="0.19685039370078741"/>
  <pageSetup paperSize="9" scale="80"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4</vt:i4>
      </vt:variant>
    </vt:vector>
  </HeadingPairs>
  <TitlesOfParts>
    <vt:vector size="11" baseType="lpstr">
      <vt:lpstr>UBIGEOS</vt:lpstr>
      <vt:lpstr>PP142 -CAN (Copia)</vt:lpstr>
      <vt:lpstr>PP142 -CAN</vt:lpstr>
      <vt:lpstr>PP142 -CAR</vt:lpstr>
      <vt:lpstr>PP142 -IDENTIFICACIÓN</vt:lpstr>
      <vt:lpstr>PP142 -BdD Cuidadores</vt:lpstr>
      <vt:lpstr>PADRON BENEFICIARIOS</vt:lpstr>
      <vt:lpstr>'PP142 -CAN'!Área_de_impresión</vt:lpstr>
      <vt:lpstr>'PP142 -CAN (Copia)'!Área_de_impresión</vt:lpstr>
      <vt:lpstr>'PP142 -CAR'!Área_de_impresión</vt:lpstr>
      <vt:lpstr>'PP142 -IDENTIFICACIÓN'!Área_de_impresión</vt:lpstr>
    </vt:vector>
  </TitlesOfParts>
  <Company>MIMP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Patricia Granados Orihuela</dc:creator>
  <cp:lastModifiedBy>INABIF USPPAM - Consultor 02</cp:lastModifiedBy>
  <cp:lastPrinted>2018-12-10T22:02:39Z</cp:lastPrinted>
  <dcterms:created xsi:type="dcterms:W3CDTF">2018-11-19T19:39:01Z</dcterms:created>
  <dcterms:modified xsi:type="dcterms:W3CDTF">2018-12-12T20:10:40Z</dcterms:modified>
</cp:coreProperties>
</file>