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rmavidal/Documents/"/>
    </mc:Choice>
  </mc:AlternateContent>
  <xr:revisionPtr revIDLastSave="0" documentId="8_{3A4216D3-50FA-A644-9467-4B2CBF675767}" xr6:coauthVersionLast="31" xr6:coauthVersionMax="31" xr10:uidLastSave="{00000000-0000-0000-0000-000000000000}"/>
  <bookViews>
    <workbookView xWindow="0" yWindow="0" windowWidth="28800" windowHeight="18000" activeTab="3" xr2:uid="{00000000-000D-0000-FFFF-FFFF00000000}"/>
  </bookViews>
  <sheets>
    <sheet name="FM01" sheetId="4" r:id="rId1"/>
    <sheet name="FM03" sheetId="5" r:id="rId2"/>
    <sheet name="FM25" sheetId="6" r:id="rId3"/>
    <sheet name="FM28" sheetId="8" r:id="rId4"/>
  </sheets>
  <calcPr calcId="179017"/>
</workbook>
</file>

<file path=xl/calcChain.xml><?xml version="1.0" encoding="utf-8"?>
<calcChain xmlns="http://schemas.openxmlformats.org/spreadsheetml/2006/main">
  <c r="J10" i="8" l="1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G5" i="8" s="1"/>
  <c r="H5" i="8"/>
  <c r="J4" i="8"/>
  <c r="I4" i="8"/>
  <c r="G4" i="8" s="1"/>
  <c r="H4" i="8"/>
  <c r="O3" i="8"/>
  <c r="O5" i="8" s="1"/>
  <c r="J3" i="8"/>
  <c r="I3" i="8"/>
  <c r="H3" i="8"/>
  <c r="G3" i="8"/>
  <c r="O2" i="8"/>
  <c r="J2" i="8"/>
  <c r="I2" i="8"/>
  <c r="H2" i="8"/>
  <c r="G2" i="8"/>
  <c r="M10" i="4"/>
  <c r="L10" i="4"/>
  <c r="K10" i="4"/>
  <c r="J10" i="4"/>
  <c r="M9" i="4"/>
  <c r="L9" i="4"/>
  <c r="K9" i="4"/>
  <c r="J9" i="4"/>
  <c r="D9" i="4"/>
  <c r="M8" i="4"/>
  <c r="L8" i="4"/>
  <c r="J8" i="4" s="1"/>
  <c r="K8" i="4"/>
  <c r="D8" i="4"/>
  <c r="M7" i="4"/>
  <c r="L7" i="4"/>
  <c r="K7" i="4"/>
  <c r="J7" i="4"/>
  <c r="D7" i="4"/>
  <c r="M6" i="4"/>
  <c r="L6" i="4"/>
  <c r="K6" i="4"/>
  <c r="J6" i="4"/>
  <c r="D6" i="4"/>
  <c r="M5" i="4"/>
  <c r="L5" i="4"/>
  <c r="J5" i="4" s="1"/>
  <c r="K5" i="4"/>
  <c r="D5" i="4"/>
  <c r="M4" i="4"/>
  <c r="K4" i="4" s="1"/>
  <c r="L4" i="4"/>
  <c r="J4" i="4" s="1"/>
  <c r="D4" i="4"/>
  <c r="R3" i="4"/>
  <c r="R5" i="4" s="1"/>
  <c r="M3" i="4"/>
  <c r="L3" i="4"/>
  <c r="K3" i="4"/>
  <c r="J3" i="4"/>
  <c r="D3" i="4"/>
  <c r="R2" i="4"/>
  <c r="M2" i="4"/>
  <c r="L2" i="4"/>
  <c r="J2" i="4" s="1"/>
  <c r="K2" i="4"/>
  <c r="D2" i="4"/>
</calcChain>
</file>

<file path=xl/sharedStrings.xml><?xml version="1.0" encoding="utf-8"?>
<sst xmlns="http://schemas.openxmlformats.org/spreadsheetml/2006/main" count="159" uniqueCount="101">
  <si>
    <t>Accion Programada</t>
  </si>
  <si>
    <t>Meta</t>
  </si>
  <si>
    <t>Resultado de meta</t>
  </si>
  <si>
    <t>Brecha</t>
  </si>
  <si>
    <t>Fecha inicio programada</t>
  </si>
  <si>
    <t>Fecha fin programada</t>
  </si>
  <si>
    <t>Fecha inicio real</t>
  </si>
  <si>
    <t>Fecha fin real</t>
  </si>
  <si>
    <t>Observación</t>
  </si>
  <si>
    <t>Estado Inicio Accion</t>
  </si>
  <si>
    <t>Estado Fin Actividad</t>
  </si>
  <si>
    <t>J-G</t>
  </si>
  <si>
    <t>K-H</t>
  </si>
  <si>
    <t>INDICADOR 1</t>
  </si>
  <si>
    <t>Accion 01</t>
  </si>
  <si>
    <t>Programadas del trimestre</t>
  </si>
  <si>
    <t>Accion 02</t>
  </si>
  <si>
    <t>Anulada</t>
  </si>
  <si>
    <t>Ejecutadas del trimestre</t>
  </si>
  <si>
    <t>Accion 03</t>
  </si>
  <si>
    <t>Accion 04</t>
  </si>
  <si>
    <t>Indicador</t>
  </si>
  <si>
    <t>Accion 05</t>
  </si>
  <si>
    <t>Reprogramado</t>
  </si>
  <si>
    <t>Accion 06</t>
  </si>
  <si>
    <t>Accion 07</t>
  </si>
  <si>
    <t>Accion 08</t>
  </si>
  <si>
    <t>...</t>
  </si>
  <si>
    <t>Inicio en plazo</t>
  </si>
  <si>
    <t>Fin en plazo</t>
  </si>
  <si>
    <t>Inicio fuera de plazo</t>
  </si>
  <si>
    <t>Fin fuera de plazo</t>
  </si>
  <si>
    <t>No iniciado</t>
  </si>
  <si>
    <t>En proceso</t>
  </si>
  <si>
    <t xml:space="preserve"> </t>
  </si>
  <si>
    <t>En proceso fuera de plazo</t>
  </si>
  <si>
    <t>Grupo</t>
  </si>
  <si>
    <t>FECHA</t>
  </si>
  <si>
    <t>Rubro</t>
  </si>
  <si>
    <t>Nro de personas programadas en APERTURA</t>
  </si>
  <si>
    <t>Mal Funcionamiento en APERTURA</t>
  </si>
  <si>
    <t>Apertura Observaciones</t>
  </si>
  <si>
    <t>Nro de personas programadas en RELEVO</t>
  </si>
  <si>
    <t>Mal Funcionamiento en RELEVO</t>
  </si>
  <si>
    <t>Relevo Observaciones</t>
  </si>
  <si>
    <t>Nro de personas programadas en CIERRE</t>
  </si>
  <si>
    <t>Mal Funcionamiento en CIERRE</t>
  </si>
  <si>
    <t>Cierre Observaciones</t>
  </si>
  <si>
    <t>Infraestructura</t>
  </si>
  <si>
    <t>Luminarias</t>
  </si>
  <si>
    <t>PERSONA</t>
  </si>
  <si>
    <t>NOTA</t>
  </si>
  <si>
    <t>(x)</t>
  </si>
  <si>
    <t>Juan Perez</t>
  </si>
  <si>
    <t>John Doe</t>
  </si>
  <si>
    <t>Mary Popins</t>
  </si>
  <si>
    <t>Clark gable</t>
  </si>
  <si>
    <t>Arturo Ito</t>
  </si>
  <si>
    <t>Instalacion electrica</t>
  </si>
  <si>
    <t>Aire acondicionado</t>
  </si>
  <si>
    <t>SSHH operativos</t>
  </si>
  <si>
    <t>Requisitos de atencion preferencial</t>
  </si>
  <si>
    <t>Equipos</t>
  </si>
  <si>
    <t>Biometrico</t>
  </si>
  <si>
    <t>Sist Colas</t>
  </si>
  <si>
    <t>Internet</t>
  </si>
  <si>
    <t>Huellero</t>
  </si>
  <si>
    <t>Sistema de citas</t>
  </si>
  <si>
    <t>Computadoras &amp; Multifuncionales</t>
  </si>
  <si>
    <t>Orden</t>
  </si>
  <si>
    <t>Zona de recepcion en orden</t>
  </si>
  <si>
    <t>Modulos de atencion en orden</t>
  </si>
  <si>
    <t>Seguridad</t>
  </si>
  <si>
    <t>Servicio operativo</t>
  </si>
  <si>
    <t>Limpieza</t>
  </si>
  <si>
    <t>Local limpio</t>
  </si>
  <si>
    <t>Exterior</t>
  </si>
  <si>
    <t>Ordenadores de colas</t>
  </si>
  <si>
    <t>Colas establecidas</t>
  </si>
  <si>
    <t>Orientación en colas</t>
  </si>
  <si>
    <t>Monitores de video</t>
  </si>
  <si>
    <t>Luces de emergencia</t>
  </si>
  <si>
    <t>Extintores</t>
  </si>
  <si>
    <t>Servicio de Telefonía</t>
  </si>
  <si>
    <t>Correo Electrónico</t>
  </si>
  <si>
    <t>Antivirus</t>
  </si>
  <si>
    <t>RRHH</t>
  </si>
  <si>
    <t>PCM</t>
  </si>
  <si>
    <t>BN</t>
  </si>
  <si>
    <t>RENIEC</t>
  </si>
  <si>
    <t>SUNAT</t>
  </si>
  <si>
    <t>MTC</t>
  </si>
  <si>
    <t>Mantenimiento Progrado</t>
  </si>
  <si>
    <t>Mantenimiento 01</t>
  </si>
  <si>
    <t>Mantenimiento 02</t>
  </si>
  <si>
    <t>Mantenimiento 03</t>
  </si>
  <si>
    <t>Mantenimiento 04</t>
  </si>
  <si>
    <t>Mantenimiento 05</t>
  </si>
  <si>
    <t>Mantenimiento 06</t>
  </si>
  <si>
    <t>Mantenimiento 07</t>
  </si>
  <si>
    <t>Mantenimiento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</si>
</sst>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d/mm/yyyy"/>
    <numFmt numFmtId="166" formatCode="d\ mmm"/>
    <numFmt numFmtId="167" formatCode="d/m/yyyy"/>
  </numFmts>
  <fonts count="9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trike/>
      <sz val="10"/>
      <name val="Arial"/>
      <family val="2"/>
    </font>
    <font>
      <sz val="10"/>
      <color theme="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/>
    <xf numFmtId="4" fontId="1" fillId="0" borderId="0" xfId="0" applyNumberFormat="1" applyFont="1"/>
    <xf numFmtId="0" fontId="1" fillId="0" borderId="5" xfId="0" applyFont="1" applyBorder="1"/>
    <xf numFmtId="0" fontId="3" fillId="6" borderId="0" xfId="0" applyFont="1" applyFill="1" applyAlignment="1"/>
    <xf numFmtId="0" fontId="3" fillId="6" borderId="0" xfId="0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8" borderId="0" xfId="0" applyFont="1" applyFill="1" applyAlignment="1"/>
    <xf numFmtId="0" fontId="1" fillId="8" borderId="0" xfId="0" applyFont="1" applyFill="1"/>
    <xf numFmtId="166" fontId="1" fillId="0" borderId="0" xfId="0" applyNumberFormat="1" applyFont="1" applyAlignment="1"/>
    <xf numFmtId="0" fontId="1" fillId="7" borderId="10" xfId="0" applyFont="1" applyFill="1" applyBorder="1" applyAlignment="1"/>
    <xf numFmtId="0" fontId="1" fillId="7" borderId="10" xfId="0" applyFont="1" applyFill="1" applyBorder="1"/>
    <xf numFmtId="0" fontId="4" fillId="7" borderId="10" xfId="0" applyFont="1" applyFill="1" applyBorder="1" applyAlignment="1"/>
    <xf numFmtId="0" fontId="0" fillId="0" borderId="10" xfId="0" applyFont="1" applyBorder="1" applyAlignment="1"/>
    <xf numFmtId="0" fontId="1" fillId="0" borderId="10" xfId="0" applyFont="1" applyBorder="1" applyAlignment="1"/>
    <xf numFmtId="0" fontId="6" fillId="0" borderId="10" xfId="0" applyFont="1" applyBorder="1" applyAlignment="1">
      <alignment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1" fillId="2" borderId="10" xfId="0" applyFont="1" applyFill="1" applyBorder="1"/>
    <xf numFmtId="0" fontId="1" fillId="5" borderId="10" xfId="0" applyFont="1" applyFill="1" applyBorder="1"/>
    <xf numFmtId="0" fontId="1" fillId="2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7" fillId="0" borderId="10" xfId="0" applyFont="1" applyBorder="1"/>
    <xf numFmtId="14" fontId="1" fillId="7" borderId="10" xfId="0" applyNumberFormat="1" applyFont="1" applyFill="1" applyBorder="1" applyAlignment="1"/>
    <xf numFmtId="0" fontId="1" fillId="3" borderId="10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 wrapText="1"/>
    </xf>
    <xf numFmtId="0" fontId="1" fillId="9" borderId="10" xfId="0" applyFont="1" applyFill="1" applyBorder="1" applyAlignment="1"/>
    <xf numFmtId="0" fontId="1" fillId="3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8" fillId="0" borderId="10" xfId="0" applyFont="1" applyBorder="1" applyAlignment="1"/>
    <xf numFmtId="165" fontId="8" fillId="0" borderId="10" xfId="0" applyNumberFormat="1" applyFont="1" applyBorder="1" applyAlignment="1"/>
    <xf numFmtId="0" fontId="8" fillId="7" borderId="10" xfId="0" applyFont="1" applyFill="1" applyBorder="1"/>
    <xf numFmtId="0" fontId="8" fillId="0" borderId="0" xfId="0" applyFont="1" applyAlignment="1"/>
    <xf numFmtId="4" fontId="8" fillId="0" borderId="0" xfId="0" applyNumberFormat="1" applyFont="1" applyAlignment="1"/>
    <xf numFmtId="10" fontId="8" fillId="0" borderId="0" xfId="0" applyNumberFormat="1" applyFont="1" applyAlignment="1"/>
    <xf numFmtId="165" fontId="8" fillId="0" borderId="0" xfId="0" applyNumberFormat="1" applyFont="1" applyAlignment="1"/>
    <xf numFmtId="0" fontId="8" fillId="7" borderId="10" xfId="0" applyFont="1" applyFill="1" applyBorder="1" applyAlignment="1"/>
    <xf numFmtId="14" fontId="8" fillId="7" borderId="10" xfId="0" applyNumberFormat="1" applyFont="1" applyFill="1" applyBorder="1" applyAlignment="1"/>
    <xf numFmtId="0" fontId="8" fillId="2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167" fontId="8" fillId="0" borderId="10" xfId="0" applyNumberFormat="1" applyFont="1" applyBorder="1" applyAlignment="1"/>
  </cellXfs>
  <cellStyles count="1">
    <cellStyle name="Normal" xfId="0" builtinId="0"/>
  </cellStyles>
  <dxfs count="16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8"/>
  <sheetViews>
    <sheetView workbookViewId="0">
      <selection activeCell="A2" sqref="A2:I10"/>
    </sheetView>
  </sheetViews>
  <sheetFormatPr baseColWidth="10" defaultColWidth="14.5" defaultRowHeight="15.75" customHeight="1" x14ac:dyDescent="0.15"/>
  <cols>
    <col min="1" max="1" width="12.1640625" customWidth="1"/>
    <col min="2" max="2" width="10.5" customWidth="1"/>
    <col min="3" max="3" width="9.83203125" customWidth="1"/>
    <col min="4" max="4" width="9.33203125" customWidth="1"/>
    <col min="5" max="5" width="12.1640625" customWidth="1"/>
    <col min="6" max="6" width="12.6640625" customWidth="1"/>
    <col min="7" max="7" width="13.6640625" customWidth="1"/>
    <col min="9" max="9" width="13.5" customWidth="1"/>
    <col min="10" max="10" width="18.5" customWidth="1"/>
    <col min="11" max="11" width="18.6640625" customWidth="1"/>
    <col min="12" max="13" width="10" hidden="1" customWidth="1"/>
    <col min="14" max="14" width="18.5" hidden="1" customWidth="1"/>
    <col min="15" max="15" width="2.83203125" hidden="1" customWidth="1"/>
    <col min="16" max="16" width="23" hidden="1" customWidth="1"/>
    <col min="17" max="17" width="9.5" hidden="1" customWidth="1"/>
    <col min="18" max="18" width="5.83203125" hidden="1" customWidth="1"/>
    <col min="19" max="19" width="3.33203125" hidden="1" customWidth="1"/>
  </cols>
  <sheetData>
    <row r="1" spans="1:19" ht="2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O1" s="4"/>
      <c r="P1" s="5" t="s">
        <v>13</v>
      </c>
      <c r="Q1" s="6"/>
      <c r="R1" s="6"/>
      <c r="S1" s="7"/>
    </row>
    <row r="2" spans="1:19" ht="15.75" customHeight="1" x14ac:dyDescent="0.15">
      <c r="A2" s="42" t="s">
        <v>14</v>
      </c>
      <c r="B2" s="43">
        <v>3</v>
      </c>
      <c r="C2" s="43">
        <v>5</v>
      </c>
      <c r="D2" s="44">
        <f t="shared" ref="D2:D9" si="0">C2/B2</f>
        <v>1.6666666666666667</v>
      </c>
      <c r="E2" s="45">
        <v>43171</v>
      </c>
      <c r="F2" s="45">
        <v>43171</v>
      </c>
      <c r="G2" s="45">
        <v>43171</v>
      </c>
      <c r="H2" s="45"/>
      <c r="I2" s="42"/>
      <c r="J2" t="str">
        <f t="shared" ref="J2:J10" si="1">IF(G2="","no iniciado",IF(G2="Anulada","Anulada",IF(L2&lt;=0,"Inicio en plazo","inicio fuera de plazo")))</f>
        <v>Inicio en plazo</v>
      </c>
      <c r="K2" t="str">
        <f t="shared" ref="K2:K10" si="2">IF(H2="","En proceso",IF(H2="Anulada","Anulada",IF(M2&lt;=0,"Fin en plazo","Fin fuera de plazo")))</f>
        <v>En proceso</v>
      </c>
      <c r="L2" s="9">
        <f t="shared" ref="L2:M2" si="3">G2-E2</f>
        <v>0</v>
      </c>
      <c r="M2" s="9">
        <f t="shared" si="3"/>
        <v>-43171</v>
      </c>
      <c r="O2" s="10"/>
      <c r="P2" s="11" t="s">
        <v>15</v>
      </c>
      <c r="Q2" s="11"/>
      <c r="R2" s="12">
        <f>COUNTA(A2:A9)</f>
        <v>8</v>
      </c>
      <c r="S2" s="13"/>
    </row>
    <row r="3" spans="1:19" ht="15.75" customHeight="1" x14ac:dyDescent="0.15">
      <c r="A3" s="42" t="s">
        <v>16</v>
      </c>
      <c r="B3" s="43">
        <v>4</v>
      </c>
      <c r="C3" s="43">
        <v>23</v>
      </c>
      <c r="D3" s="44">
        <f t="shared" si="0"/>
        <v>5.75</v>
      </c>
      <c r="E3" s="45">
        <v>43172</v>
      </c>
      <c r="F3" s="45">
        <v>43172</v>
      </c>
      <c r="G3" s="42" t="s">
        <v>17</v>
      </c>
      <c r="H3" s="42" t="s">
        <v>17</v>
      </c>
      <c r="I3" s="42"/>
      <c r="J3" t="str">
        <f t="shared" si="1"/>
        <v>Anulada</v>
      </c>
      <c r="K3" t="str">
        <f t="shared" si="2"/>
        <v>Anulada</v>
      </c>
      <c r="L3" s="9" t="e">
        <f t="shared" ref="L3:M3" si="4">G3-E3</f>
        <v>#VALUE!</v>
      </c>
      <c r="M3" s="9" t="e">
        <f t="shared" si="4"/>
        <v>#VALUE!</v>
      </c>
      <c r="O3" s="10"/>
      <c r="P3" s="11" t="s">
        <v>18</v>
      </c>
      <c r="Q3" s="11"/>
      <c r="R3" s="12">
        <f>COUNTIF(I2:I9,"Solucionado")</f>
        <v>0</v>
      </c>
      <c r="S3" s="13"/>
    </row>
    <row r="4" spans="1:19" ht="15.75" customHeight="1" x14ac:dyDescent="0.15">
      <c r="A4" s="42" t="s">
        <v>19</v>
      </c>
      <c r="B4" s="43">
        <v>2</v>
      </c>
      <c r="C4" s="43">
        <v>67</v>
      </c>
      <c r="D4" s="44">
        <f t="shared" si="0"/>
        <v>33.5</v>
      </c>
      <c r="E4" s="45">
        <v>43168</v>
      </c>
      <c r="F4" s="45">
        <v>43168</v>
      </c>
      <c r="G4" s="45">
        <v>43171</v>
      </c>
      <c r="H4" s="45">
        <v>43171</v>
      </c>
      <c r="I4" s="42"/>
      <c r="J4" t="str">
        <f t="shared" si="1"/>
        <v>inicio fuera de plazo</v>
      </c>
      <c r="K4" t="str">
        <f t="shared" si="2"/>
        <v>Fin fuera de plazo</v>
      </c>
      <c r="L4" s="9">
        <f t="shared" ref="L4:M4" si="5">G4-E4</f>
        <v>3</v>
      </c>
      <c r="M4" s="9">
        <f t="shared" si="5"/>
        <v>3</v>
      </c>
      <c r="O4" s="10"/>
      <c r="P4" s="12"/>
      <c r="Q4" s="12"/>
      <c r="R4" s="12"/>
      <c r="S4" s="13"/>
    </row>
    <row r="5" spans="1:19" ht="15.75" customHeight="1" x14ac:dyDescent="0.15">
      <c r="A5" s="42" t="s">
        <v>20</v>
      </c>
      <c r="B5" s="43">
        <v>7</v>
      </c>
      <c r="C5" s="43">
        <v>3</v>
      </c>
      <c r="D5" s="44">
        <f t="shared" si="0"/>
        <v>0.42857142857142855</v>
      </c>
      <c r="E5" s="45">
        <v>43164</v>
      </c>
      <c r="F5" s="45">
        <v>43164</v>
      </c>
      <c r="G5" s="45">
        <v>43164</v>
      </c>
      <c r="H5" s="45">
        <v>43164</v>
      </c>
      <c r="I5" s="42"/>
      <c r="J5" t="str">
        <f t="shared" si="1"/>
        <v>Inicio en plazo</v>
      </c>
      <c r="K5" t="str">
        <f t="shared" si="2"/>
        <v>Fin en plazo</v>
      </c>
      <c r="L5" s="9">
        <f t="shared" ref="L5:M5" si="6">G5-E5</f>
        <v>0</v>
      </c>
      <c r="M5" s="9">
        <f t="shared" si="6"/>
        <v>0</v>
      </c>
      <c r="O5" s="10"/>
      <c r="P5" s="11" t="s">
        <v>21</v>
      </c>
      <c r="Q5" s="11"/>
      <c r="R5" s="12">
        <f>R3/R2</f>
        <v>0</v>
      </c>
      <c r="S5" s="13"/>
    </row>
    <row r="6" spans="1:19" ht="15.75" customHeight="1" x14ac:dyDescent="0.15">
      <c r="A6" s="42" t="s">
        <v>22</v>
      </c>
      <c r="B6" s="43">
        <v>12</v>
      </c>
      <c r="C6" s="43">
        <v>3</v>
      </c>
      <c r="D6" s="44">
        <f t="shared" si="0"/>
        <v>0.25</v>
      </c>
      <c r="E6" s="45">
        <v>43172</v>
      </c>
      <c r="F6" s="45">
        <v>43172</v>
      </c>
      <c r="G6" s="45">
        <v>43173</v>
      </c>
      <c r="H6" s="45"/>
      <c r="I6" s="42" t="s">
        <v>23</v>
      </c>
      <c r="J6" t="str">
        <f t="shared" si="1"/>
        <v>inicio fuera de plazo</v>
      </c>
      <c r="K6" t="str">
        <f t="shared" si="2"/>
        <v>En proceso</v>
      </c>
      <c r="L6" s="9">
        <f t="shared" ref="L6:M6" si="7">G6-E6</f>
        <v>1</v>
      </c>
      <c r="M6" s="9">
        <f t="shared" si="7"/>
        <v>-43172</v>
      </c>
      <c r="O6" s="14"/>
      <c r="P6" s="15"/>
      <c r="Q6" s="15"/>
      <c r="R6" s="15"/>
      <c r="S6" s="16"/>
    </row>
    <row r="7" spans="1:19" ht="15.75" customHeight="1" x14ac:dyDescent="0.15">
      <c r="A7" s="42" t="s">
        <v>24</v>
      </c>
      <c r="B7" s="43">
        <v>45</v>
      </c>
      <c r="C7" s="43">
        <v>44</v>
      </c>
      <c r="D7" s="44">
        <f t="shared" si="0"/>
        <v>0.97777777777777775</v>
      </c>
      <c r="E7" s="45">
        <v>43168</v>
      </c>
      <c r="F7" s="45">
        <v>43168</v>
      </c>
      <c r="G7" s="45"/>
      <c r="H7" s="45"/>
      <c r="I7" s="42"/>
      <c r="J7" t="str">
        <f t="shared" si="1"/>
        <v>no iniciado</v>
      </c>
      <c r="K7" t="str">
        <f t="shared" si="2"/>
        <v>En proceso</v>
      </c>
      <c r="L7" s="9">
        <f t="shared" ref="L7:M7" si="8">G7-E7</f>
        <v>-43168</v>
      </c>
      <c r="M7" s="9">
        <f t="shared" si="8"/>
        <v>-43168</v>
      </c>
    </row>
    <row r="8" spans="1:19" ht="15.75" customHeight="1" x14ac:dyDescent="0.15">
      <c r="A8" s="42" t="s">
        <v>25</v>
      </c>
      <c r="B8" s="43">
        <v>22</v>
      </c>
      <c r="C8" s="43">
        <v>45</v>
      </c>
      <c r="D8" s="44">
        <f t="shared" si="0"/>
        <v>2.0454545454545454</v>
      </c>
      <c r="E8" s="45">
        <v>43172</v>
      </c>
      <c r="F8" s="45">
        <v>43172</v>
      </c>
      <c r="G8" s="45">
        <v>43172</v>
      </c>
      <c r="H8" s="45">
        <v>43172</v>
      </c>
      <c r="I8" s="42" t="s">
        <v>17</v>
      </c>
      <c r="J8" t="str">
        <f t="shared" si="1"/>
        <v>Inicio en plazo</v>
      </c>
      <c r="K8" t="str">
        <f t="shared" si="2"/>
        <v>Fin en plazo</v>
      </c>
      <c r="L8" s="9">
        <f t="shared" ref="L8:M8" si="9">G8-E8</f>
        <v>0</v>
      </c>
      <c r="M8" s="9">
        <f t="shared" si="9"/>
        <v>0</v>
      </c>
    </row>
    <row r="9" spans="1:19" ht="15.75" customHeight="1" x14ac:dyDescent="0.15">
      <c r="A9" s="42" t="s">
        <v>26</v>
      </c>
      <c r="B9" s="43">
        <v>38</v>
      </c>
      <c r="C9" s="43">
        <v>43</v>
      </c>
      <c r="D9" s="44">
        <f t="shared" si="0"/>
        <v>1.131578947368421</v>
      </c>
      <c r="E9" s="45">
        <v>43168</v>
      </c>
      <c r="F9" s="45">
        <v>43168</v>
      </c>
      <c r="G9" s="45">
        <v>43168</v>
      </c>
      <c r="H9" s="45">
        <v>43171</v>
      </c>
      <c r="I9" s="42"/>
      <c r="J9" t="str">
        <f t="shared" si="1"/>
        <v>Inicio en plazo</v>
      </c>
      <c r="K9" t="str">
        <f t="shared" si="2"/>
        <v>Fin fuera de plazo</v>
      </c>
      <c r="L9" s="9">
        <f t="shared" ref="L9:M9" si="10">G9-E9</f>
        <v>0</v>
      </c>
      <c r="M9" s="9">
        <f t="shared" si="10"/>
        <v>3</v>
      </c>
    </row>
    <row r="10" spans="1:19" ht="15.75" customHeight="1" x14ac:dyDescent="0.15">
      <c r="A10" s="42" t="s">
        <v>27</v>
      </c>
      <c r="B10" s="42"/>
      <c r="C10" s="42"/>
      <c r="D10" s="42"/>
      <c r="E10" s="45">
        <v>43140</v>
      </c>
      <c r="F10" s="45">
        <v>43168</v>
      </c>
      <c r="G10" s="45">
        <v>43109</v>
      </c>
      <c r="H10" s="45">
        <v>43140</v>
      </c>
      <c r="I10" s="42"/>
      <c r="J10" t="str">
        <f t="shared" si="1"/>
        <v>Inicio en plazo</v>
      </c>
      <c r="K10" t="str">
        <f t="shared" si="2"/>
        <v>Fin en plazo</v>
      </c>
      <c r="L10" s="9">
        <f t="shared" ref="L10:M10" si="11">G10-E10</f>
        <v>-31</v>
      </c>
      <c r="M10" s="9">
        <f t="shared" si="11"/>
        <v>-28</v>
      </c>
      <c r="P10" s="17" t="s">
        <v>28</v>
      </c>
      <c r="Q10" s="17" t="s">
        <v>29</v>
      </c>
      <c r="R10" s="18"/>
      <c r="S10" s="18"/>
    </row>
    <row r="11" spans="1:19" ht="15.75" customHeight="1" x14ac:dyDescent="0.15">
      <c r="P11" s="17" t="s">
        <v>30</v>
      </c>
      <c r="Q11" s="17" t="s">
        <v>31</v>
      </c>
      <c r="R11" s="18"/>
      <c r="S11" s="18"/>
    </row>
    <row r="12" spans="1:19" ht="15.75" customHeight="1" x14ac:dyDescent="0.15">
      <c r="P12" s="17" t="s">
        <v>32</v>
      </c>
      <c r="Q12" s="17" t="s">
        <v>33</v>
      </c>
      <c r="R12" s="18"/>
      <c r="S12" s="18"/>
    </row>
    <row r="13" spans="1:19" ht="15.75" customHeight="1" x14ac:dyDescent="0.15">
      <c r="P13" s="17" t="s">
        <v>17</v>
      </c>
      <c r="Q13" s="17" t="s">
        <v>17</v>
      </c>
      <c r="R13" s="18"/>
      <c r="S13" s="18"/>
    </row>
    <row r="14" spans="1:19" ht="15.75" customHeight="1" x14ac:dyDescent="0.15">
      <c r="P14" s="18"/>
      <c r="Q14" s="18"/>
      <c r="R14" s="18"/>
      <c r="S14" s="18"/>
    </row>
    <row r="15" spans="1:19" ht="15.75" customHeight="1" x14ac:dyDescent="0.15">
      <c r="A15" s="8" t="s">
        <v>34</v>
      </c>
      <c r="P15" s="18"/>
      <c r="Q15" s="17" t="s">
        <v>35</v>
      </c>
      <c r="R15" s="18"/>
      <c r="S15" s="18"/>
    </row>
    <row r="17" spans="2:5" ht="15.75" customHeight="1" x14ac:dyDescent="0.15">
      <c r="B17" s="19"/>
      <c r="C17" s="19"/>
      <c r="D17" s="19"/>
      <c r="E17" s="19"/>
    </row>
    <row r="18" spans="2:5" ht="15.75" customHeight="1" x14ac:dyDescent="0.15">
      <c r="B18" s="19"/>
      <c r="C18" s="19"/>
      <c r="D18" s="19"/>
      <c r="E18" s="19"/>
    </row>
  </sheetData>
  <conditionalFormatting sqref="J2:J10">
    <cfRule type="containsText" dxfId="15" priority="1" operator="containsText" text="Inicio en plazo">
      <formula>NOT(ISERROR(SEARCH(("Inicio en plazo"),(J2))))</formula>
    </cfRule>
  </conditionalFormatting>
  <conditionalFormatting sqref="J2:J10">
    <cfRule type="containsText" dxfId="14" priority="2" operator="containsText" text="inicio fuera de plazo">
      <formula>NOT(ISERROR(SEARCH(("inicio fuera de plazo"),(J2))))</formula>
    </cfRule>
  </conditionalFormatting>
  <conditionalFormatting sqref="J2:J10">
    <cfRule type="containsText" dxfId="13" priority="3" operator="containsText" text="Anulada">
      <formula>NOT(ISERROR(SEARCH(("Anulada"),(J2))))</formula>
    </cfRule>
  </conditionalFormatting>
  <conditionalFormatting sqref="J2:J10">
    <cfRule type="containsText" dxfId="12" priority="4" operator="containsText" text="no iniciado">
      <formula>NOT(ISERROR(SEARCH(("no iniciado"),(J2))))</formula>
    </cfRule>
  </conditionalFormatting>
  <conditionalFormatting sqref="K2:K10">
    <cfRule type="containsText" dxfId="11" priority="5" operator="containsText" text="Fin en plazo">
      <formula>NOT(ISERROR(SEARCH(("Fin en plazo"),(K2))))</formula>
    </cfRule>
  </conditionalFormatting>
  <conditionalFormatting sqref="K2:K10">
    <cfRule type="containsText" dxfId="10" priority="6" operator="containsText" text="Fin fuera de plazo">
      <formula>NOT(ISERROR(SEARCH(("Fin fuera de plazo"),(K2))))</formula>
    </cfRule>
  </conditionalFormatting>
  <conditionalFormatting sqref="K2:K10">
    <cfRule type="containsText" dxfId="9" priority="7" operator="containsText" text="Anulada">
      <formula>NOT(ISERROR(SEARCH(("Anulada"),(K2))))</formula>
    </cfRule>
  </conditionalFormatting>
  <conditionalFormatting sqref="K2:K10">
    <cfRule type="containsText" dxfId="8" priority="8" operator="containsText" text="En proceso fuera de plazo">
      <formula>NOT(ISERROR(SEARCH(("En proceso fuera de plazo"),(K2))))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32"/>
  <sheetViews>
    <sheetView workbookViewId="0">
      <selection activeCell="G41" sqref="G41"/>
    </sheetView>
  </sheetViews>
  <sheetFormatPr baseColWidth="10" defaultColWidth="14.5" defaultRowHeight="15.75" customHeight="1" x14ac:dyDescent="0.15"/>
  <cols>
    <col min="1" max="1" width="17" customWidth="1"/>
    <col min="2" max="2" width="30.1640625" customWidth="1"/>
    <col min="4" max="4" width="14.5" customWidth="1"/>
  </cols>
  <sheetData>
    <row r="1" spans="1:11" ht="39" x14ac:dyDescent="0.15">
      <c r="A1" s="34" t="s">
        <v>36</v>
      </c>
      <c r="B1" s="34" t="s">
        <v>38</v>
      </c>
      <c r="C1" s="35" t="s">
        <v>39</v>
      </c>
      <c r="D1" s="35" t="s">
        <v>40</v>
      </c>
      <c r="E1" s="35" t="s">
        <v>41</v>
      </c>
      <c r="F1" s="35" t="s">
        <v>42</v>
      </c>
      <c r="G1" s="35" t="s">
        <v>43</v>
      </c>
      <c r="H1" s="35" t="s">
        <v>44</v>
      </c>
      <c r="I1" s="35" t="s">
        <v>45</v>
      </c>
      <c r="J1" s="35" t="s">
        <v>46</v>
      </c>
      <c r="K1" s="35" t="s">
        <v>47</v>
      </c>
    </row>
    <row r="2" spans="1:11" ht="13" x14ac:dyDescent="0.15">
      <c r="A2" s="24" t="s">
        <v>48</v>
      </c>
      <c r="B2" s="24" t="s">
        <v>49</v>
      </c>
      <c r="C2" s="25"/>
      <c r="D2" s="48" t="s">
        <v>52</v>
      </c>
      <c r="E2" s="25"/>
      <c r="F2" s="25"/>
      <c r="G2" s="48" t="s">
        <v>52</v>
      </c>
      <c r="H2" s="25"/>
      <c r="I2" s="25"/>
      <c r="J2" s="49" t="s">
        <v>52</v>
      </c>
      <c r="K2" s="25"/>
    </row>
    <row r="3" spans="1:11" ht="13" x14ac:dyDescent="0.15">
      <c r="A3" s="24" t="s">
        <v>48</v>
      </c>
      <c r="B3" s="24" t="s">
        <v>58</v>
      </c>
      <c r="C3" s="25"/>
      <c r="D3" s="26"/>
      <c r="E3" s="25"/>
      <c r="F3" s="25"/>
      <c r="G3" s="26"/>
      <c r="H3" s="25"/>
      <c r="I3" s="25"/>
      <c r="J3" s="27"/>
      <c r="K3" s="25"/>
    </row>
    <row r="4" spans="1:11" ht="13" x14ac:dyDescent="0.15">
      <c r="A4" s="24" t="s">
        <v>48</v>
      </c>
      <c r="B4" s="24" t="s">
        <v>59</v>
      </c>
      <c r="C4" s="25"/>
      <c r="D4" s="26"/>
      <c r="E4" s="25"/>
      <c r="F4" s="25"/>
      <c r="G4" s="26"/>
      <c r="H4" s="25"/>
      <c r="I4" s="25"/>
      <c r="J4" s="27"/>
      <c r="K4" s="25"/>
    </row>
    <row r="5" spans="1:11" ht="13" x14ac:dyDescent="0.15">
      <c r="A5" s="24" t="s">
        <v>48</v>
      </c>
      <c r="B5" s="24" t="s">
        <v>60</v>
      </c>
      <c r="C5" s="23"/>
      <c r="D5" s="28"/>
      <c r="E5" s="23"/>
      <c r="F5" s="23"/>
      <c r="G5" s="28"/>
      <c r="H5" s="23"/>
      <c r="I5" s="23"/>
      <c r="J5" s="29"/>
      <c r="K5" s="23"/>
    </row>
    <row r="6" spans="1:11" ht="13" x14ac:dyDescent="0.15">
      <c r="A6" s="24" t="s">
        <v>48</v>
      </c>
      <c r="B6" s="24" t="s">
        <v>61</v>
      </c>
      <c r="C6" s="23"/>
      <c r="D6" s="30"/>
      <c r="E6" s="23"/>
      <c r="F6" s="23"/>
      <c r="G6" s="30"/>
      <c r="H6" s="23"/>
      <c r="I6" s="23"/>
      <c r="J6" s="31"/>
      <c r="K6" s="23"/>
    </row>
    <row r="7" spans="1:11" ht="13" x14ac:dyDescent="0.15">
      <c r="A7" s="24" t="s">
        <v>62</v>
      </c>
      <c r="B7" s="24" t="s">
        <v>63</v>
      </c>
      <c r="C7" s="32"/>
      <c r="D7" s="30"/>
      <c r="E7" s="23"/>
      <c r="F7" s="23"/>
      <c r="G7" s="30"/>
      <c r="H7" s="23"/>
      <c r="I7" s="23"/>
      <c r="J7" s="31"/>
      <c r="K7" s="23"/>
    </row>
    <row r="8" spans="1:11" ht="13" x14ac:dyDescent="0.15">
      <c r="A8" s="24" t="s">
        <v>62</v>
      </c>
      <c r="B8" s="24" t="s">
        <v>64</v>
      </c>
      <c r="C8" s="23"/>
      <c r="D8" s="30"/>
      <c r="E8" s="23"/>
      <c r="F8" s="23"/>
      <c r="G8" s="30"/>
      <c r="H8" s="23"/>
      <c r="I8" s="23"/>
      <c r="J8" s="31"/>
      <c r="K8" s="23"/>
    </row>
    <row r="9" spans="1:11" ht="13" x14ac:dyDescent="0.15">
      <c r="A9" s="24" t="s">
        <v>62</v>
      </c>
      <c r="B9" s="24" t="s">
        <v>65</v>
      </c>
      <c r="C9" s="23"/>
      <c r="D9" s="30"/>
      <c r="E9" s="23"/>
      <c r="F9" s="23"/>
      <c r="G9" s="30"/>
      <c r="H9" s="23"/>
      <c r="I9" s="23"/>
      <c r="J9" s="31"/>
      <c r="K9" s="23"/>
    </row>
    <row r="10" spans="1:11" ht="13" x14ac:dyDescent="0.15">
      <c r="A10" s="24" t="s">
        <v>62</v>
      </c>
      <c r="B10" s="24" t="s">
        <v>66</v>
      </c>
      <c r="C10" s="23"/>
      <c r="D10" s="30"/>
      <c r="E10" s="23"/>
      <c r="F10" s="23"/>
      <c r="G10" s="30"/>
      <c r="H10" s="23"/>
      <c r="I10" s="23"/>
      <c r="J10" s="31"/>
      <c r="K10" s="23"/>
    </row>
    <row r="11" spans="1:11" ht="13" x14ac:dyDescent="0.15">
      <c r="A11" s="24" t="s">
        <v>62</v>
      </c>
      <c r="B11" s="24" t="s">
        <v>67</v>
      </c>
      <c r="C11" s="23"/>
      <c r="D11" s="30"/>
      <c r="E11" s="23"/>
      <c r="F11" s="23"/>
      <c r="G11" s="30"/>
      <c r="H11" s="23"/>
      <c r="I11" s="23"/>
      <c r="J11" s="31"/>
      <c r="K11" s="23"/>
    </row>
    <row r="12" spans="1:11" ht="13" x14ac:dyDescent="0.15">
      <c r="A12" s="24" t="s">
        <v>62</v>
      </c>
      <c r="B12" s="24" t="s">
        <v>68</v>
      </c>
      <c r="C12" s="23"/>
      <c r="D12" s="30"/>
      <c r="E12" s="23"/>
      <c r="F12" s="23"/>
      <c r="G12" s="30"/>
      <c r="H12" s="23"/>
      <c r="I12" s="23"/>
      <c r="J12" s="31"/>
      <c r="K12" s="23"/>
    </row>
    <row r="13" spans="1:11" ht="13" x14ac:dyDescent="0.15">
      <c r="A13" s="24" t="s">
        <v>69</v>
      </c>
      <c r="B13" s="24" t="s">
        <v>70</v>
      </c>
      <c r="C13" s="23"/>
      <c r="D13" s="30"/>
      <c r="E13" s="23"/>
      <c r="F13" s="23"/>
      <c r="G13" s="30"/>
      <c r="H13" s="23"/>
      <c r="I13" s="23"/>
      <c r="J13" s="31"/>
      <c r="K13" s="23"/>
    </row>
    <row r="14" spans="1:11" ht="13" x14ac:dyDescent="0.15">
      <c r="A14" s="24" t="s">
        <v>69</v>
      </c>
      <c r="B14" s="24" t="s">
        <v>71</v>
      </c>
      <c r="C14" s="23"/>
      <c r="D14" s="30"/>
      <c r="E14" s="23"/>
      <c r="F14" s="23"/>
      <c r="G14" s="30"/>
      <c r="H14" s="23"/>
      <c r="I14" s="23"/>
      <c r="J14" s="31"/>
      <c r="K14" s="23"/>
    </row>
    <row r="15" spans="1:11" ht="13" x14ac:dyDescent="0.15">
      <c r="A15" s="24" t="s">
        <v>72</v>
      </c>
      <c r="B15" s="24" t="s">
        <v>73</v>
      </c>
      <c r="C15" s="23"/>
      <c r="D15" s="30"/>
      <c r="E15" s="23"/>
      <c r="F15" s="23"/>
      <c r="G15" s="30"/>
      <c r="H15" s="23"/>
      <c r="I15" s="23"/>
      <c r="J15" s="31"/>
      <c r="K15" s="23"/>
    </row>
    <row r="16" spans="1:11" ht="13" x14ac:dyDescent="0.15">
      <c r="A16" s="24" t="s">
        <v>74</v>
      </c>
      <c r="B16" s="24" t="s">
        <v>73</v>
      </c>
      <c r="C16" s="23"/>
      <c r="D16" s="30"/>
      <c r="E16" s="23"/>
      <c r="F16" s="23"/>
      <c r="G16" s="30"/>
      <c r="H16" s="23"/>
      <c r="I16" s="23"/>
      <c r="J16" s="31"/>
      <c r="K16" s="23"/>
    </row>
    <row r="17" spans="1:12" ht="15.75" customHeight="1" x14ac:dyDescent="0.15">
      <c r="A17" s="24" t="s">
        <v>74</v>
      </c>
      <c r="B17" s="24" t="s">
        <v>75</v>
      </c>
      <c r="C17" s="23"/>
      <c r="D17" s="30"/>
      <c r="E17" s="23"/>
      <c r="F17" s="23"/>
      <c r="G17" s="30"/>
      <c r="H17" s="23"/>
      <c r="I17" s="23"/>
      <c r="J17" s="31"/>
      <c r="K17" s="23"/>
    </row>
    <row r="18" spans="1:12" ht="13" x14ac:dyDescent="0.15">
      <c r="A18" s="24" t="s">
        <v>76</v>
      </c>
      <c r="B18" s="24" t="s">
        <v>77</v>
      </c>
      <c r="C18" s="23"/>
      <c r="D18" s="30"/>
      <c r="E18" s="23"/>
      <c r="F18" s="23"/>
      <c r="G18" s="30"/>
      <c r="H18" s="23"/>
      <c r="I18" s="23"/>
      <c r="J18" s="31"/>
      <c r="K18" s="23"/>
    </row>
    <row r="19" spans="1:12" ht="13" x14ac:dyDescent="0.15">
      <c r="A19" s="24" t="s">
        <v>76</v>
      </c>
      <c r="B19" s="24" t="s">
        <v>78</v>
      </c>
      <c r="C19" s="23"/>
      <c r="D19" s="30"/>
      <c r="E19" s="23"/>
      <c r="F19" s="23"/>
      <c r="G19" s="30"/>
      <c r="H19" s="23"/>
      <c r="I19" s="23"/>
      <c r="J19" s="31"/>
      <c r="K19" s="23"/>
    </row>
    <row r="20" spans="1:12" ht="13" x14ac:dyDescent="0.15">
      <c r="A20" s="24" t="s">
        <v>76</v>
      </c>
      <c r="B20" s="24" t="s">
        <v>79</v>
      </c>
      <c r="C20" s="23"/>
      <c r="D20" s="30"/>
      <c r="E20" s="23"/>
      <c r="F20" s="23"/>
      <c r="G20" s="30"/>
      <c r="H20" s="23"/>
      <c r="I20" s="23"/>
      <c r="J20" s="31"/>
      <c r="K20" s="23"/>
    </row>
    <row r="21" spans="1:12" ht="13" x14ac:dyDescent="0.15">
      <c r="A21" s="24" t="s">
        <v>62</v>
      </c>
      <c r="B21" s="24" t="s">
        <v>80</v>
      </c>
      <c r="C21" s="23"/>
      <c r="D21" s="30"/>
      <c r="E21" s="23"/>
      <c r="F21" s="23"/>
      <c r="G21" s="30"/>
      <c r="H21" s="23"/>
      <c r="I21" s="23"/>
      <c r="J21" s="31"/>
      <c r="K21" s="23"/>
    </row>
    <row r="22" spans="1:12" ht="13" x14ac:dyDescent="0.15">
      <c r="A22" s="24" t="s">
        <v>62</v>
      </c>
      <c r="B22" s="24" t="s">
        <v>81</v>
      </c>
      <c r="C22" s="23"/>
      <c r="D22" s="30"/>
      <c r="E22" s="23"/>
      <c r="F22" s="23"/>
      <c r="G22" s="30"/>
      <c r="H22" s="23"/>
      <c r="I22" s="23"/>
      <c r="J22" s="31"/>
      <c r="K22" s="23"/>
    </row>
    <row r="23" spans="1:12" ht="13" x14ac:dyDescent="0.15">
      <c r="A23" s="24" t="s">
        <v>62</v>
      </c>
      <c r="B23" s="24" t="s">
        <v>82</v>
      </c>
      <c r="C23" s="23"/>
      <c r="D23" s="30"/>
      <c r="E23" s="23"/>
      <c r="F23" s="23"/>
      <c r="G23" s="30"/>
      <c r="H23" s="23"/>
      <c r="I23" s="23"/>
      <c r="J23" s="31"/>
      <c r="K23" s="23"/>
    </row>
    <row r="24" spans="1:12" ht="13" x14ac:dyDescent="0.15">
      <c r="A24" s="24" t="s">
        <v>62</v>
      </c>
      <c r="B24" s="24" t="s">
        <v>83</v>
      </c>
      <c r="C24" s="23"/>
      <c r="D24" s="30"/>
      <c r="E24" s="23"/>
      <c r="F24" s="23"/>
      <c r="G24" s="30"/>
      <c r="H24" s="23"/>
      <c r="I24" s="23"/>
      <c r="J24" s="31"/>
      <c r="K24" s="23"/>
    </row>
    <row r="25" spans="1:12" ht="13" x14ac:dyDescent="0.15">
      <c r="A25" s="24" t="s">
        <v>62</v>
      </c>
      <c r="B25" s="24" t="s">
        <v>84</v>
      </c>
      <c r="C25" s="23"/>
      <c r="D25" s="30"/>
      <c r="E25" s="23"/>
      <c r="F25" s="23"/>
      <c r="G25" s="30"/>
      <c r="H25" s="23"/>
      <c r="I25" s="23"/>
      <c r="J25" s="31"/>
      <c r="K25" s="23"/>
    </row>
    <row r="26" spans="1:12" ht="13" x14ac:dyDescent="0.15">
      <c r="A26" s="24" t="s">
        <v>62</v>
      </c>
      <c r="B26" s="24" t="s">
        <v>85</v>
      </c>
      <c r="C26" s="23"/>
      <c r="D26" s="30"/>
      <c r="E26" s="23"/>
      <c r="F26" s="23"/>
      <c r="G26" s="30"/>
      <c r="H26" s="23"/>
      <c r="I26" s="23"/>
      <c r="J26" s="31"/>
      <c r="K26" s="23"/>
    </row>
    <row r="27" spans="1:12" ht="13" x14ac:dyDescent="0.15">
      <c r="A27" s="20" t="s">
        <v>86</v>
      </c>
      <c r="B27" s="20" t="s">
        <v>87</v>
      </c>
      <c r="C27" s="46">
        <v>6</v>
      </c>
      <c r="D27" s="41"/>
      <c r="E27" s="46"/>
      <c r="F27" s="46">
        <v>6</v>
      </c>
      <c r="G27" s="41"/>
      <c r="H27" s="46"/>
      <c r="I27" s="46">
        <v>6</v>
      </c>
      <c r="J27" s="21"/>
      <c r="K27" s="21"/>
      <c r="L27" s="8"/>
    </row>
    <row r="28" spans="1:12" ht="13" x14ac:dyDescent="0.15">
      <c r="A28" s="20" t="s">
        <v>86</v>
      </c>
      <c r="B28" s="20" t="s">
        <v>88</v>
      </c>
      <c r="C28" s="46">
        <v>3</v>
      </c>
      <c r="D28" s="47"/>
      <c r="E28" s="46"/>
      <c r="F28" s="46">
        <v>3</v>
      </c>
      <c r="G28" s="47"/>
      <c r="H28" s="46"/>
      <c r="I28" s="46">
        <v>3</v>
      </c>
      <c r="J28" s="33"/>
      <c r="K28" s="21"/>
    </row>
    <row r="29" spans="1:12" ht="13" x14ac:dyDescent="0.15">
      <c r="A29" s="20" t="s">
        <v>86</v>
      </c>
      <c r="B29" s="20" t="s">
        <v>89</v>
      </c>
      <c r="C29" s="46">
        <v>5</v>
      </c>
      <c r="D29" s="47"/>
      <c r="E29" s="46"/>
      <c r="F29" s="46">
        <v>5</v>
      </c>
      <c r="G29" s="47"/>
      <c r="H29" s="46"/>
      <c r="I29" s="46">
        <v>5</v>
      </c>
      <c r="J29" s="33"/>
      <c r="K29" s="21"/>
    </row>
    <row r="30" spans="1:12" ht="13" x14ac:dyDescent="0.15">
      <c r="A30" s="20" t="s">
        <v>86</v>
      </c>
      <c r="B30" s="20" t="s">
        <v>90</v>
      </c>
      <c r="C30" s="46">
        <v>2</v>
      </c>
      <c r="D30" s="41"/>
      <c r="E30" s="46"/>
      <c r="F30" s="46">
        <v>2</v>
      </c>
      <c r="G30" s="41"/>
      <c r="H30" s="46"/>
      <c r="I30" s="46">
        <v>2</v>
      </c>
      <c r="J30" s="21"/>
      <c r="K30" s="21"/>
    </row>
    <row r="31" spans="1:12" ht="13" x14ac:dyDescent="0.15">
      <c r="A31" s="20" t="s">
        <v>86</v>
      </c>
      <c r="B31" s="20" t="s">
        <v>91</v>
      </c>
      <c r="C31" s="46">
        <v>6</v>
      </c>
      <c r="D31" s="46"/>
      <c r="E31" s="46"/>
      <c r="F31" s="46">
        <v>6</v>
      </c>
      <c r="G31" s="46"/>
      <c r="H31" s="46"/>
      <c r="I31" s="46">
        <v>6</v>
      </c>
      <c r="J31" s="22"/>
      <c r="K31" s="21"/>
    </row>
    <row r="32" spans="1:12" ht="15.75" customHeight="1" x14ac:dyDescent="0.1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8"/>
  <sheetViews>
    <sheetView workbookViewId="0">
      <selection activeCell="E27" sqref="E27"/>
    </sheetView>
  </sheetViews>
  <sheetFormatPr baseColWidth="10" defaultColWidth="14.5" defaultRowHeight="15.75" customHeight="1" x14ac:dyDescent="0.15"/>
  <sheetData>
    <row r="1" spans="1:3" ht="15.75" customHeight="1" x14ac:dyDescent="0.15">
      <c r="A1" s="36" t="s">
        <v>37</v>
      </c>
      <c r="B1" s="36" t="s">
        <v>50</v>
      </c>
      <c r="C1" s="36" t="s">
        <v>51</v>
      </c>
    </row>
    <row r="2" spans="1:3" ht="15.75" customHeight="1" x14ac:dyDescent="0.15">
      <c r="A2" s="50">
        <v>43101</v>
      </c>
      <c r="B2" s="39" t="s">
        <v>53</v>
      </c>
      <c r="C2" s="39">
        <v>17.399999999999999</v>
      </c>
    </row>
    <row r="3" spans="1:3" ht="15.75" customHeight="1" x14ac:dyDescent="0.15">
      <c r="A3" s="50">
        <v>43134</v>
      </c>
      <c r="B3" s="39" t="s">
        <v>54</v>
      </c>
      <c r="C3" s="39">
        <v>18</v>
      </c>
    </row>
    <row r="4" spans="1:3" ht="15.75" customHeight="1" x14ac:dyDescent="0.15">
      <c r="A4" s="50">
        <v>43426</v>
      </c>
      <c r="B4" s="39" t="s">
        <v>55</v>
      </c>
      <c r="C4" s="39">
        <v>11</v>
      </c>
    </row>
    <row r="5" spans="1:3" ht="15.75" customHeight="1" x14ac:dyDescent="0.15">
      <c r="A5" s="50">
        <v>43135</v>
      </c>
      <c r="B5" s="39" t="s">
        <v>56</v>
      </c>
      <c r="C5" s="39">
        <v>19</v>
      </c>
    </row>
    <row r="6" spans="1:3" ht="15.75" customHeight="1" x14ac:dyDescent="0.15">
      <c r="A6" s="50">
        <v>43101</v>
      </c>
      <c r="B6" s="39" t="s">
        <v>57</v>
      </c>
      <c r="C6" s="39">
        <v>13</v>
      </c>
    </row>
    <row r="7" spans="1:3" ht="15.75" customHeight="1" x14ac:dyDescent="0.15">
      <c r="A7" s="8"/>
    </row>
    <row r="8" spans="1:3" ht="15.75" customHeight="1" x14ac:dyDescent="0.15">
      <c r="A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18"/>
  <sheetViews>
    <sheetView tabSelected="1" zoomScale="137" workbookViewId="0">
      <selection activeCell="E25" sqref="E25"/>
    </sheetView>
  </sheetViews>
  <sheetFormatPr baseColWidth="10" defaultColWidth="14.5" defaultRowHeight="15.75" customHeight="1" x14ac:dyDescent="0.15"/>
  <cols>
    <col min="1" max="1" width="17.1640625" customWidth="1"/>
    <col min="2" max="2" width="12.1640625" customWidth="1"/>
    <col min="3" max="3" width="12.6640625" customWidth="1"/>
    <col min="4" max="4" width="13.6640625" customWidth="1"/>
    <col min="6" max="6" width="13.5" customWidth="1"/>
    <col min="7" max="7" width="18.5" customWidth="1"/>
    <col min="8" max="8" width="18.6640625" customWidth="1"/>
    <col min="9" max="10" width="10" hidden="1" customWidth="1"/>
    <col min="11" max="11" width="18.5" hidden="1" customWidth="1"/>
    <col min="12" max="12" width="2.83203125" hidden="1" customWidth="1"/>
    <col min="13" max="13" width="23" hidden="1" customWidth="1"/>
    <col min="14" max="14" width="9.5" hidden="1" customWidth="1"/>
    <col min="15" max="15" width="5.83203125" hidden="1" customWidth="1"/>
    <col min="16" max="16" width="3.33203125" hidden="1" customWidth="1"/>
    <col min="17" max="17" width="0" hidden="1" customWidth="1"/>
  </cols>
  <sheetData>
    <row r="1" spans="1:16" ht="26" x14ac:dyDescent="0.15">
      <c r="A1" s="37" t="s">
        <v>92</v>
      </c>
      <c r="B1" s="37" t="s">
        <v>4</v>
      </c>
      <c r="C1" s="37" t="s">
        <v>5</v>
      </c>
      <c r="D1" s="37" t="s">
        <v>6</v>
      </c>
      <c r="E1" s="37" t="s">
        <v>7</v>
      </c>
      <c r="F1" s="37" t="s">
        <v>8</v>
      </c>
      <c r="G1" s="38" t="s">
        <v>9</v>
      </c>
      <c r="H1" s="38" t="s">
        <v>10</v>
      </c>
      <c r="I1" s="3" t="s">
        <v>11</v>
      </c>
      <c r="J1" s="3" t="s">
        <v>12</v>
      </c>
      <c r="L1" s="4"/>
      <c r="M1" s="5" t="s">
        <v>13</v>
      </c>
      <c r="N1" s="6"/>
      <c r="O1" s="6"/>
      <c r="P1" s="7"/>
    </row>
    <row r="2" spans="1:16" ht="15.75" customHeight="1" x14ac:dyDescent="0.15">
      <c r="A2" s="39" t="s">
        <v>93</v>
      </c>
      <c r="B2" s="40">
        <v>43171</v>
      </c>
      <c r="C2" s="40">
        <v>43171</v>
      </c>
      <c r="D2" s="40">
        <v>43171</v>
      </c>
      <c r="E2" s="40"/>
      <c r="F2" s="39"/>
      <c r="G2" s="23" t="str">
        <f t="shared" ref="G2:G10" si="0">IF(D2="","no iniciado",IF(D2="Anulada","Anulada",IF(I2&lt;=0,"Inicio en plazo","inicio fuera de plazo")))</f>
        <v>Inicio en plazo</v>
      </c>
      <c r="H2" s="23" t="str">
        <f t="shared" ref="H2:H10" si="1">IF(E2="","En proceso",IF(E2="Anulada","Anulada",IF(J2&lt;=0,"Fin en plazo","Fin fuera de plazo")))</f>
        <v>En proceso</v>
      </c>
      <c r="I2" s="9">
        <f t="shared" ref="I2:J2" si="2">D2-B2</f>
        <v>0</v>
      </c>
      <c r="J2" s="9">
        <f t="shared" si="2"/>
        <v>-43171</v>
      </c>
      <c r="L2" s="10"/>
      <c r="M2" s="11" t="s">
        <v>15</v>
      </c>
      <c r="N2" s="11"/>
      <c r="O2" s="12">
        <f>COUNTA(A2:A9)</f>
        <v>8</v>
      </c>
      <c r="P2" s="13"/>
    </row>
    <row r="3" spans="1:16" ht="15.75" customHeight="1" x14ac:dyDescent="0.15">
      <c r="A3" s="39" t="s">
        <v>94</v>
      </c>
      <c r="B3" s="40">
        <v>43172</v>
      </c>
      <c r="C3" s="40">
        <v>43172</v>
      </c>
      <c r="D3" s="39" t="s">
        <v>17</v>
      </c>
      <c r="E3" s="39" t="s">
        <v>17</v>
      </c>
      <c r="F3" s="39"/>
      <c r="G3" s="23" t="str">
        <f t="shared" si="0"/>
        <v>Anulada</v>
      </c>
      <c r="H3" s="23" t="str">
        <f t="shared" si="1"/>
        <v>Anulada</v>
      </c>
      <c r="I3" s="9" t="e">
        <f t="shared" ref="I3:J3" si="3">D3-B3</f>
        <v>#VALUE!</v>
      </c>
      <c r="J3" s="9" t="e">
        <f t="shared" si="3"/>
        <v>#VALUE!</v>
      </c>
      <c r="L3" s="10"/>
      <c r="M3" s="11" t="s">
        <v>18</v>
      </c>
      <c r="N3" s="11"/>
      <c r="O3" s="12">
        <f>COUNTIF(F2:F9,"Solucionado")</f>
        <v>0</v>
      </c>
      <c r="P3" s="13"/>
    </row>
    <row r="4" spans="1:16" ht="15.75" customHeight="1" x14ac:dyDescent="0.15">
      <c r="A4" s="39" t="s">
        <v>95</v>
      </c>
      <c r="B4" s="40">
        <v>43168</v>
      </c>
      <c r="C4" s="40">
        <v>43168</v>
      </c>
      <c r="D4" s="40">
        <v>43171</v>
      </c>
      <c r="E4" s="40">
        <v>43171</v>
      </c>
      <c r="F4" s="39"/>
      <c r="G4" s="23" t="str">
        <f t="shared" si="0"/>
        <v>inicio fuera de plazo</v>
      </c>
      <c r="H4" s="23" t="str">
        <f t="shared" si="1"/>
        <v>Fin fuera de plazo</v>
      </c>
      <c r="I4" s="9">
        <f t="shared" ref="I4:J4" si="4">D4-B4</f>
        <v>3</v>
      </c>
      <c r="J4" s="9">
        <f t="shared" si="4"/>
        <v>3</v>
      </c>
      <c r="L4" s="10"/>
      <c r="M4" s="12"/>
      <c r="N4" s="12"/>
      <c r="O4" s="12"/>
      <c r="P4" s="13"/>
    </row>
    <row r="5" spans="1:16" ht="15.75" customHeight="1" x14ac:dyDescent="0.15">
      <c r="A5" s="39" t="s">
        <v>96</v>
      </c>
      <c r="B5" s="40">
        <v>43164</v>
      </c>
      <c r="C5" s="40">
        <v>43164</v>
      </c>
      <c r="D5" s="40">
        <v>43164</v>
      </c>
      <c r="E5" s="40">
        <v>43164</v>
      </c>
      <c r="F5" s="39"/>
      <c r="G5" s="23" t="str">
        <f t="shared" si="0"/>
        <v>Inicio en plazo</v>
      </c>
      <c r="H5" s="23" t="str">
        <f t="shared" si="1"/>
        <v>Fin en plazo</v>
      </c>
      <c r="I5" s="9">
        <f t="shared" ref="I5:J5" si="5">D5-B5</f>
        <v>0</v>
      </c>
      <c r="J5" s="9">
        <f t="shared" si="5"/>
        <v>0</v>
      </c>
      <c r="L5" s="10"/>
      <c r="M5" s="11" t="s">
        <v>21</v>
      </c>
      <c r="N5" s="11"/>
      <c r="O5" s="12">
        <f>O3/O2</f>
        <v>0</v>
      </c>
      <c r="P5" s="13"/>
    </row>
    <row r="6" spans="1:16" ht="15.75" customHeight="1" x14ac:dyDescent="0.15">
      <c r="A6" s="39" t="s">
        <v>97</v>
      </c>
      <c r="B6" s="40">
        <v>43172</v>
      </c>
      <c r="C6" s="40">
        <v>43172</v>
      </c>
      <c r="D6" s="40">
        <v>43173</v>
      </c>
      <c r="E6" s="40"/>
      <c r="F6" s="39" t="s">
        <v>23</v>
      </c>
      <c r="G6" s="23" t="str">
        <f t="shared" si="0"/>
        <v>inicio fuera de plazo</v>
      </c>
      <c r="H6" s="23" t="str">
        <f t="shared" si="1"/>
        <v>En proceso</v>
      </c>
      <c r="I6" s="9">
        <f t="shared" ref="I6:J6" si="6">D6-B6</f>
        <v>1</v>
      </c>
      <c r="J6" s="9">
        <f t="shared" si="6"/>
        <v>-43172</v>
      </c>
      <c r="L6" s="14"/>
      <c r="M6" s="15"/>
      <c r="N6" s="15"/>
      <c r="O6" s="15"/>
      <c r="P6" s="16"/>
    </row>
    <row r="7" spans="1:16" ht="15.75" customHeight="1" x14ac:dyDescent="0.15">
      <c r="A7" s="39" t="s">
        <v>98</v>
      </c>
      <c r="B7" s="40">
        <v>43168</v>
      </c>
      <c r="C7" s="40">
        <v>43168</v>
      </c>
      <c r="D7" s="40"/>
      <c r="E7" s="40"/>
      <c r="F7" s="39"/>
      <c r="G7" s="23" t="str">
        <f t="shared" si="0"/>
        <v>no iniciado</v>
      </c>
      <c r="H7" s="23" t="str">
        <f t="shared" si="1"/>
        <v>En proceso</v>
      </c>
      <c r="I7" s="9">
        <f t="shared" ref="I7:J7" si="7">D7-B7</f>
        <v>-43168</v>
      </c>
      <c r="J7" s="9">
        <f t="shared" si="7"/>
        <v>-43168</v>
      </c>
    </row>
    <row r="8" spans="1:16" ht="15.75" customHeight="1" x14ac:dyDescent="0.15">
      <c r="A8" s="39" t="s">
        <v>99</v>
      </c>
      <c r="B8" s="40">
        <v>43172</v>
      </c>
      <c r="C8" s="40">
        <v>43172</v>
      </c>
      <c r="D8" s="40">
        <v>43172</v>
      </c>
      <c r="E8" s="40">
        <v>43172</v>
      </c>
      <c r="F8" s="39" t="s">
        <v>17</v>
      </c>
      <c r="G8" s="23" t="str">
        <f t="shared" si="0"/>
        <v>Inicio en plazo</v>
      </c>
      <c r="H8" s="23" t="str">
        <f t="shared" si="1"/>
        <v>Fin en plazo</v>
      </c>
      <c r="I8" s="9">
        <f t="shared" ref="I8:J8" si="8">D8-B8</f>
        <v>0</v>
      </c>
      <c r="J8" s="9">
        <f t="shared" si="8"/>
        <v>0</v>
      </c>
    </row>
    <row r="9" spans="1:16" ht="15.75" customHeight="1" x14ac:dyDescent="0.15">
      <c r="A9" s="39" t="s">
        <v>100</v>
      </c>
      <c r="B9" s="40">
        <v>43168</v>
      </c>
      <c r="C9" s="40">
        <v>43168</v>
      </c>
      <c r="D9" s="40">
        <v>43168</v>
      </c>
      <c r="E9" s="40">
        <v>43171</v>
      </c>
      <c r="F9" s="39"/>
      <c r="G9" s="23" t="str">
        <f t="shared" si="0"/>
        <v>Inicio en plazo</v>
      </c>
      <c r="H9" s="23" t="str">
        <f t="shared" si="1"/>
        <v>Fin fuera de plazo</v>
      </c>
      <c r="I9" s="9">
        <f t="shared" ref="I9:J9" si="9">D9-B9</f>
        <v>0</v>
      </c>
      <c r="J9" s="9">
        <f t="shared" si="9"/>
        <v>3</v>
      </c>
    </row>
    <row r="10" spans="1:16" ht="15.75" customHeight="1" x14ac:dyDescent="0.15">
      <c r="A10" s="39" t="s">
        <v>27</v>
      </c>
      <c r="B10" s="40">
        <v>43140</v>
      </c>
      <c r="C10" s="40">
        <v>43168</v>
      </c>
      <c r="D10" s="40">
        <v>43109</v>
      </c>
      <c r="E10" s="40">
        <v>43140</v>
      </c>
      <c r="F10" s="39"/>
      <c r="G10" s="23" t="str">
        <f t="shared" si="0"/>
        <v>Inicio en plazo</v>
      </c>
      <c r="H10" s="23" t="str">
        <f t="shared" si="1"/>
        <v>Fin en plazo</v>
      </c>
      <c r="I10" s="9">
        <f t="shared" ref="I10:J10" si="10">D10-B10</f>
        <v>-31</v>
      </c>
      <c r="J10" s="9">
        <f t="shared" si="10"/>
        <v>-28</v>
      </c>
      <c r="M10" s="17" t="s">
        <v>28</v>
      </c>
      <c r="N10" s="17" t="s">
        <v>29</v>
      </c>
      <c r="O10" s="18"/>
      <c r="P10" s="18"/>
    </row>
    <row r="11" spans="1:16" ht="15.75" customHeight="1" x14ac:dyDescent="0.15">
      <c r="M11" s="17" t="s">
        <v>30</v>
      </c>
      <c r="N11" s="17" t="s">
        <v>31</v>
      </c>
      <c r="O11" s="18"/>
      <c r="P11" s="18"/>
    </row>
    <row r="12" spans="1:16" ht="15.75" customHeight="1" x14ac:dyDescent="0.15">
      <c r="M12" s="17" t="s">
        <v>32</v>
      </c>
      <c r="N12" s="17" t="s">
        <v>33</v>
      </c>
      <c r="O12" s="18"/>
      <c r="P12" s="18"/>
    </row>
    <row r="13" spans="1:16" ht="15.75" customHeight="1" x14ac:dyDescent="0.15">
      <c r="M13" s="17" t="s">
        <v>17</v>
      </c>
      <c r="N13" s="17" t="s">
        <v>17</v>
      </c>
      <c r="O13" s="18"/>
      <c r="P13" s="18"/>
    </row>
    <row r="14" spans="1:16" ht="15.75" customHeight="1" x14ac:dyDescent="0.15">
      <c r="M14" s="18"/>
      <c r="N14" s="18"/>
      <c r="O14" s="18"/>
      <c r="P14" s="18"/>
    </row>
    <row r="15" spans="1:16" ht="15.75" customHeight="1" x14ac:dyDescent="0.15">
      <c r="A15" s="8" t="s">
        <v>34</v>
      </c>
      <c r="M15" s="18"/>
      <c r="N15" s="17" t="s">
        <v>35</v>
      </c>
      <c r="O15" s="18"/>
      <c r="P15" s="18"/>
    </row>
    <row r="17" spans="2:2" ht="15.75" customHeight="1" x14ac:dyDescent="0.15">
      <c r="B17" s="19"/>
    </row>
    <row r="18" spans="2:2" ht="15.75" customHeight="1" x14ac:dyDescent="0.15">
      <c r="B18" s="19"/>
    </row>
  </sheetData>
  <conditionalFormatting sqref="G2:G10">
    <cfRule type="containsText" dxfId="7" priority="1" operator="containsText" text="Inicio en plazo">
      <formula>NOT(ISERROR(SEARCH(("Inicio en plazo"),(G2))))</formula>
    </cfRule>
  </conditionalFormatting>
  <conditionalFormatting sqref="G2:G10">
    <cfRule type="containsText" dxfId="6" priority="2" operator="containsText" text="inicio fuera de plazo">
      <formula>NOT(ISERROR(SEARCH(("inicio fuera de plazo"),(G2))))</formula>
    </cfRule>
  </conditionalFormatting>
  <conditionalFormatting sqref="G2:G10">
    <cfRule type="containsText" dxfId="5" priority="3" operator="containsText" text="Anulada">
      <formula>NOT(ISERROR(SEARCH(("Anulada"),(G2))))</formula>
    </cfRule>
  </conditionalFormatting>
  <conditionalFormatting sqref="G2:G10">
    <cfRule type="containsText" dxfId="4" priority="4" operator="containsText" text="no iniciado">
      <formula>NOT(ISERROR(SEARCH(("no iniciado"),(G2))))</formula>
    </cfRule>
  </conditionalFormatting>
  <conditionalFormatting sqref="H2:H10">
    <cfRule type="containsText" dxfId="3" priority="5" operator="containsText" text="Fin en plazo">
      <formula>NOT(ISERROR(SEARCH(("Fin en plazo"),(H2))))</formula>
    </cfRule>
  </conditionalFormatting>
  <conditionalFormatting sqref="H2:H10">
    <cfRule type="containsText" dxfId="2" priority="6" operator="containsText" text="Fin fuera de plazo">
      <formula>NOT(ISERROR(SEARCH(("Fin fuera de plazo"),(H2))))</formula>
    </cfRule>
  </conditionalFormatting>
  <conditionalFormatting sqref="H2:H10">
    <cfRule type="containsText" dxfId="1" priority="7" operator="containsText" text="Anulada">
      <formula>NOT(ISERROR(SEARCH(("Anulada"),(H2))))</formula>
    </cfRule>
  </conditionalFormatting>
  <conditionalFormatting sqref="H2:H10">
    <cfRule type="containsText" dxfId="0" priority="8" operator="containsText" text="En proceso fuera de plazo">
      <formula>NOT(ISERROR(SEARCH(("En proceso fuera de plazo"),(H2))))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FM01</vt:lpstr>
      <vt:lpstr>FM03</vt:lpstr>
      <vt:lpstr>FM25</vt:lpstr>
      <vt:lpstr>FM28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Norma Vidal</cp:lastModifiedBy>
  <dcterms:created xsi:type="dcterms:W3CDTF">2018-10-18T22:33:54Z</dcterms:created>
  <dcterms:modified xsi:type="dcterms:W3CDTF">2018-10-18T22:45:31Z</dcterms:modified>
</cp:coreProperties>
</file>