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FG\ZynqDmaAnalysis\Report\Results\"/>
    </mc:Choice>
  </mc:AlternateContent>
  <xr:revisionPtr revIDLastSave="0" documentId="13_ncr:1_{E8C7D358-45CE-4069-9A24-3F72BDFA0B81}" xr6:coauthVersionLast="44" xr6:coauthVersionMax="44" xr10:uidLastSave="{00000000-0000-0000-0000-000000000000}"/>
  <bookViews>
    <workbookView xWindow="-108" yWindow="-108" windowWidth="23256" windowHeight="12576" tabRatio="601" activeTab="6" xr2:uid="{00000000-000D-0000-FFFF-FFFF00000000}"/>
  </bookViews>
  <sheets>
    <sheet name="Env1" sheetId="1" r:id="rId1"/>
    <sheet name="Env1_Graphs" sheetId="2" r:id="rId2"/>
    <sheet name="Env1_MM2S" sheetId="3" state="hidden" r:id="rId3"/>
    <sheet name="Env2_Data" sheetId="4" r:id="rId4"/>
    <sheet name="Env2_Graphs" sheetId="5" r:id="rId5"/>
    <sheet name="Env3_Data" sheetId="6" r:id="rId6"/>
    <sheet name="Env3_Graph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5" i="6" l="1"/>
  <c r="E164" i="6"/>
  <c r="E109" i="6"/>
  <c r="E108" i="6"/>
  <c r="E105" i="6"/>
  <c r="E54" i="6"/>
  <c r="E53" i="6"/>
  <c r="E50" i="6"/>
  <c r="E596" i="6"/>
  <c r="D596" i="6"/>
  <c r="C596" i="6"/>
  <c r="B596" i="6"/>
  <c r="E595" i="6"/>
  <c r="D595" i="6"/>
  <c r="C595" i="6"/>
  <c r="B595" i="6"/>
  <c r="E592" i="6"/>
  <c r="D592" i="6"/>
  <c r="C592" i="6"/>
  <c r="B592" i="6"/>
  <c r="H581" i="6"/>
  <c r="G581" i="6"/>
  <c r="F581" i="6"/>
  <c r="E581" i="6"/>
  <c r="D581" i="6"/>
  <c r="C581" i="6"/>
  <c r="B581" i="6"/>
  <c r="H580" i="6"/>
  <c r="G580" i="6"/>
  <c r="F580" i="6"/>
  <c r="E580" i="6"/>
  <c r="D580" i="6"/>
  <c r="C580" i="6"/>
  <c r="B580" i="6"/>
  <c r="H577" i="6"/>
  <c r="G577" i="6"/>
  <c r="F577" i="6"/>
  <c r="E577" i="6"/>
  <c r="D577" i="6"/>
  <c r="C577" i="6"/>
  <c r="B577" i="6"/>
  <c r="H575" i="6"/>
  <c r="F575" i="6"/>
  <c r="E575" i="6"/>
  <c r="C575" i="6"/>
  <c r="B575" i="6"/>
  <c r="B561" i="6"/>
  <c r="G575" i="6" s="1"/>
  <c r="B540" i="6"/>
  <c r="B539" i="6"/>
  <c r="B536" i="6"/>
  <c r="B520" i="6"/>
  <c r="E499" i="6"/>
  <c r="D499" i="6"/>
  <c r="C499" i="6"/>
  <c r="B499" i="6"/>
  <c r="E498" i="6"/>
  <c r="D498" i="6"/>
  <c r="C498" i="6"/>
  <c r="B498" i="6"/>
  <c r="E495" i="6"/>
  <c r="D495" i="6"/>
  <c r="C495" i="6"/>
  <c r="B495" i="6"/>
  <c r="H484" i="6"/>
  <c r="G484" i="6"/>
  <c r="F484" i="6"/>
  <c r="E484" i="6"/>
  <c r="D484" i="6"/>
  <c r="C484" i="6"/>
  <c r="B484" i="6"/>
  <c r="H483" i="6"/>
  <c r="G483" i="6"/>
  <c r="F483" i="6"/>
  <c r="E483" i="6"/>
  <c r="D483" i="6"/>
  <c r="C483" i="6"/>
  <c r="B483" i="6"/>
  <c r="H480" i="6"/>
  <c r="G480" i="6"/>
  <c r="F480" i="6"/>
  <c r="E480" i="6"/>
  <c r="D480" i="6"/>
  <c r="C480" i="6"/>
  <c r="B480" i="6"/>
  <c r="E478" i="6"/>
  <c r="B464" i="6"/>
  <c r="H478" i="6" s="1"/>
  <c r="E444" i="6"/>
  <c r="D444" i="6"/>
  <c r="C444" i="6"/>
  <c r="B444" i="6"/>
  <c r="E443" i="6"/>
  <c r="D443" i="6"/>
  <c r="C443" i="6"/>
  <c r="B443" i="6"/>
  <c r="E440" i="6"/>
  <c r="D440" i="6"/>
  <c r="C440" i="6"/>
  <c r="B440" i="6"/>
  <c r="H429" i="6"/>
  <c r="G429" i="6"/>
  <c r="F429" i="6"/>
  <c r="E429" i="6"/>
  <c r="D429" i="6"/>
  <c r="C429" i="6"/>
  <c r="B429" i="6"/>
  <c r="H428" i="6"/>
  <c r="G428" i="6"/>
  <c r="F428" i="6"/>
  <c r="E428" i="6"/>
  <c r="D428" i="6"/>
  <c r="C428" i="6"/>
  <c r="B428" i="6"/>
  <c r="H425" i="6"/>
  <c r="G425" i="6"/>
  <c r="F425" i="6"/>
  <c r="E425" i="6"/>
  <c r="D425" i="6"/>
  <c r="C425" i="6"/>
  <c r="B425" i="6"/>
  <c r="G423" i="6"/>
  <c r="C423" i="6"/>
  <c r="B409" i="6"/>
  <c r="B423" i="6" s="1"/>
  <c r="E388" i="6"/>
  <c r="D388" i="6"/>
  <c r="C388" i="6"/>
  <c r="B388" i="6"/>
  <c r="E387" i="6"/>
  <c r="D387" i="6"/>
  <c r="C387" i="6"/>
  <c r="B387" i="6"/>
  <c r="E384" i="6"/>
  <c r="D384" i="6"/>
  <c r="C384" i="6"/>
  <c r="B384" i="6"/>
  <c r="H373" i="6"/>
  <c r="G373" i="6"/>
  <c r="F373" i="6"/>
  <c r="E373" i="6"/>
  <c r="D373" i="6"/>
  <c r="C373" i="6"/>
  <c r="B373" i="6"/>
  <c r="H372" i="6"/>
  <c r="G372" i="6"/>
  <c r="F372" i="6"/>
  <c r="E372" i="6"/>
  <c r="D372" i="6"/>
  <c r="C372" i="6"/>
  <c r="B372" i="6"/>
  <c r="H369" i="6"/>
  <c r="G369" i="6"/>
  <c r="F369" i="6"/>
  <c r="E369" i="6"/>
  <c r="D369" i="6"/>
  <c r="C369" i="6"/>
  <c r="B369" i="6"/>
  <c r="B353" i="6"/>
  <c r="D367" i="6" s="1"/>
  <c r="E332" i="6"/>
  <c r="D332" i="6"/>
  <c r="C332" i="6"/>
  <c r="B332" i="6"/>
  <c r="E331" i="6"/>
  <c r="D331" i="6"/>
  <c r="C331" i="6"/>
  <c r="B331" i="6"/>
  <c r="E328" i="6"/>
  <c r="D328" i="6"/>
  <c r="C328" i="6"/>
  <c r="B328" i="6"/>
  <c r="H317" i="6"/>
  <c r="G317" i="6"/>
  <c r="F317" i="6"/>
  <c r="E317" i="6"/>
  <c r="D317" i="6"/>
  <c r="C317" i="6"/>
  <c r="B317" i="6"/>
  <c r="H316" i="6"/>
  <c r="G316" i="6"/>
  <c r="F316" i="6"/>
  <c r="E316" i="6"/>
  <c r="D316" i="6"/>
  <c r="C316" i="6"/>
  <c r="B316" i="6"/>
  <c r="H313" i="6"/>
  <c r="G313" i="6"/>
  <c r="F313" i="6"/>
  <c r="E313" i="6"/>
  <c r="D313" i="6"/>
  <c r="C313" i="6"/>
  <c r="B313" i="6"/>
  <c r="H311" i="6"/>
  <c r="G311" i="6"/>
  <c r="F311" i="6"/>
  <c r="E311" i="6"/>
  <c r="D311" i="6"/>
  <c r="C311" i="6"/>
  <c r="B311" i="6"/>
  <c r="B297" i="6"/>
  <c r="E276" i="6"/>
  <c r="D276" i="6"/>
  <c r="C276" i="6"/>
  <c r="B276" i="6"/>
  <c r="E275" i="6"/>
  <c r="D275" i="6"/>
  <c r="C275" i="6"/>
  <c r="B275" i="6"/>
  <c r="E272" i="6"/>
  <c r="D272" i="6"/>
  <c r="C272" i="6"/>
  <c r="B272" i="6"/>
  <c r="H261" i="6"/>
  <c r="G261" i="6"/>
  <c r="F261" i="6"/>
  <c r="E261" i="6"/>
  <c r="D261" i="6"/>
  <c r="C261" i="6"/>
  <c r="B261" i="6"/>
  <c r="H260" i="6"/>
  <c r="G260" i="6"/>
  <c r="F260" i="6"/>
  <c r="E260" i="6"/>
  <c r="D260" i="6"/>
  <c r="C260" i="6"/>
  <c r="B260" i="6"/>
  <c r="H257" i="6"/>
  <c r="G257" i="6"/>
  <c r="F257" i="6"/>
  <c r="E257" i="6"/>
  <c r="D257" i="6"/>
  <c r="C257" i="6"/>
  <c r="B257" i="6"/>
  <c r="E255" i="6"/>
  <c r="B241" i="6"/>
  <c r="H255" i="6" s="1"/>
  <c r="E221" i="6"/>
  <c r="D221" i="6"/>
  <c r="C221" i="6"/>
  <c r="B221" i="6"/>
  <c r="E220" i="6"/>
  <c r="D220" i="6"/>
  <c r="C220" i="6"/>
  <c r="B220" i="6"/>
  <c r="E217" i="6"/>
  <c r="D217" i="6"/>
  <c r="C217" i="6"/>
  <c r="B217" i="6"/>
  <c r="B213" i="6"/>
  <c r="H206" i="6"/>
  <c r="G206" i="6"/>
  <c r="F206" i="6"/>
  <c r="E206" i="6"/>
  <c r="D206" i="6"/>
  <c r="C206" i="6"/>
  <c r="B206" i="6"/>
  <c r="H205" i="6"/>
  <c r="G205" i="6"/>
  <c r="F205" i="6"/>
  <c r="E205" i="6"/>
  <c r="D205" i="6"/>
  <c r="C205" i="6"/>
  <c r="B205" i="6"/>
  <c r="H202" i="6"/>
  <c r="G202" i="6"/>
  <c r="F202" i="6"/>
  <c r="E202" i="6"/>
  <c r="D202" i="6"/>
  <c r="C202" i="6"/>
  <c r="B202" i="6"/>
  <c r="G200" i="6"/>
  <c r="C200" i="6"/>
  <c r="B186" i="6"/>
  <c r="B200" i="6" s="1"/>
  <c r="D165" i="6"/>
  <c r="C165" i="6"/>
  <c r="B165" i="6"/>
  <c r="D164" i="6"/>
  <c r="C164" i="6"/>
  <c r="B164" i="6"/>
  <c r="D161" i="6"/>
  <c r="C161" i="6"/>
  <c r="B161" i="6"/>
  <c r="B157" i="6"/>
  <c r="H150" i="6"/>
  <c r="G150" i="6"/>
  <c r="F150" i="6"/>
  <c r="E150" i="6"/>
  <c r="D150" i="6"/>
  <c r="C150" i="6"/>
  <c r="B150" i="6"/>
  <c r="H149" i="6"/>
  <c r="G149" i="6"/>
  <c r="F149" i="6"/>
  <c r="E149" i="6"/>
  <c r="D149" i="6"/>
  <c r="C149" i="6"/>
  <c r="B149" i="6"/>
  <c r="H146" i="6"/>
  <c r="G146" i="6"/>
  <c r="F146" i="6"/>
  <c r="E146" i="6"/>
  <c r="D146" i="6"/>
  <c r="C146" i="6"/>
  <c r="B146" i="6"/>
  <c r="H144" i="6"/>
  <c r="G144" i="6"/>
  <c r="F144" i="6"/>
  <c r="E144" i="6"/>
  <c r="B144" i="6"/>
  <c r="B130" i="6"/>
  <c r="D144" i="6" s="1"/>
  <c r="D109" i="6"/>
  <c r="C109" i="6"/>
  <c r="B109" i="6"/>
  <c r="D108" i="6"/>
  <c r="C108" i="6"/>
  <c r="B108" i="6"/>
  <c r="D105" i="6"/>
  <c r="C105" i="6"/>
  <c r="B105" i="6"/>
  <c r="B101" i="6"/>
  <c r="H94" i="6"/>
  <c r="G94" i="6"/>
  <c r="F94" i="6"/>
  <c r="E94" i="6"/>
  <c r="D94" i="6"/>
  <c r="C94" i="6"/>
  <c r="B94" i="6"/>
  <c r="H93" i="6"/>
  <c r="G93" i="6"/>
  <c r="F93" i="6"/>
  <c r="E93" i="6"/>
  <c r="D93" i="6"/>
  <c r="C93" i="6"/>
  <c r="B93" i="6"/>
  <c r="H90" i="6"/>
  <c r="G90" i="6"/>
  <c r="F90" i="6"/>
  <c r="E90" i="6"/>
  <c r="D90" i="6"/>
  <c r="C90" i="6"/>
  <c r="B90" i="6"/>
  <c r="E88" i="6"/>
  <c r="B74" i="6"/>
  <c r="H88" i="6" s="1"/>
  <c r="D54" i="6"/>
  <c r="C54" i="6"/>
  <c r="B54" i="6"/>
  <c r="D53" i="6"/>
  <c r="C53" i="6"/>
  <c r="B53" i="6"/>
  <c r="D50" i="6"/>
  <c r="C50" i="6"/>
  <c r="B50" i="6"/>
  <c r="B46" i="6"/>
  <c r="H39" i="6"/>
  <c r="G39" i="6"/>
  <c r="F39" i="6"/>
  <c r="E39" i="6"/>
  <c r="D39" i="6"/>
  <c r="C39" i="6"/>
  <c r="B39" i="6"/>
  <c r="H38" i="6"/>
  <c r="G38" i="6"/>
  <c r="F38" i="6"/>
  <c r="E38" i="6"/>
  <c r="D38" i="6"/>
  <c r="C38" i="6"/>
  <c r="B38" i="6"/>
  <c r="H35" i="6"/>
  <c r="G35" i="6"/>
  <c r="F35" i="6"/>
  <c r="E35" i="6"/>
  <c r="D35" i="6"/>
  <c r="C35" i="6"/>
  <c r="B35" i="6"/>
  <c r="H33" i="6"/>
  <c r="G33" i="6"/>
  <c r="F33" i="6"/>
  <c r="E33" i="6"/>
  <c r="D33" i="6"/>
  <c r="C33" i="6"/>
  <c r="B19" i="6"/>
  <c r="B324" i="6" s="1"/>
  <c r="E233" i="4"/>
  <c r="D233" i="4"/>
  <c r="C233" i="4"/>
  <c r="B233" i="4"/>
  <c r="E232" i="4"/>
  <c r="D232" i="4"/>
  <c r="C232" i="4"/>
  <c r="B232" i="4"/>
  <c r="E229" i="4"/>
  <c r="D229" i="4"/>
  <c r="C229" i="4"/>
  <c r="B229" i="4"/>
  <c r="E228" i="4"/>
  <c r="D228" i="4"/>
  <c r="C228" i="4"/>
  <c r="B228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C231" i="4" s="1"/>
  <c r="F222" i="4"/>
  <c r="B231" i="4" s="1"/>
  <c r="E222" i="4"/>
  <c r="E231" i="4" s="1"/>
  <c r="D222" i="4"/>
  <c r="D231" i="4" s="1"/>
  <c r="C222" i="4"/>
  <c r="B222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E230" i="4" s="1"/>
  <c r="D221" i="4"/>
  <c r="D230" i="4" s="1"/>
  <c r="C221" i="4"/>
  <c r="C230" i="4" s="1"/>
  <c r="B221" i="4"/>
  <c r="B230" i="4" s="1"/>
  <c r="E213" i="4"/>
  <c r="D213" i="4"/>
  <c r="C213" i="4"/>
  <c r="B213" i="4"/>
  <c r="E212" i="4"/>
  <c r="D212" i="4"/>
  <c r="C212" i="4"/>
  <c r="B212" i="4"/>
  <c r="E209" i="4"/>
  <c r="D209" i="4"/>
  <c r="C209" i="4"/>
  <c r="B209" i="4"/>
  <c r="E208" i="4"/>
  <c r="D208" i="4"/>
  <c r="C208" i="4"/>
  <c r="B208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C211" i="4" s="1"/>
  <c r="F202" i="4"/>
  <c r="B211" i="4" s="1"/>
  <c r="E202" i="4"/>
  <c r="E211" i="4" s="1"/>
  <c r="D202" i="4"/>
  <c r="D211" i="4" s="1"/>
  <c r="C202" i="4"/>
  <c r="B202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E210" i="4" s="1"/>
  <c r="D201" i="4"/>
  <c r="D210" i="4" s="1"/>
  <c r="C201" i="4"/>
  <c r="C210" i="4" s="1"/>
  <c r="B201" i="4"/>
  <c r="B210" i="4" s="1"/>
  <c r="E193" i="4"/>
  <c r="D193" i="4"/>
  <c r="C193" i="4"/>
  <c r="B193" i="4"/>
  <c r="E192" i="4"/>
  <c r="D192" i="4"/>
  <c r="C192" i="4"/>
  <c r="B192" i="4"/>
  <c r="E189" i="4"/>
  <c r="D189" i="4"/>
  <c r="C189" i="4"/>
  <c r="B189" i="4"/>
  <c r="E188" i="4"/>
  <c r="D188" i="4"/>
  <c r="C188" i="4"/>
  <c r="B188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C191" i="4" s="1"/>
  <c r="F182" i="4"/>
  <c r="B191" i="4" s="1"/>
  <c r="E182" i="4"/>
  <c r="E191" i="4" s="1"/>
  <c r="D182" i="4"/>
  <c r="D191" i="4" s="1"/>
  <c r="C182" i="4"/>
  <c r="B182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E190" i="4" s="1"/>
  <c r="D181" i="4"/>
  <c r="D190" i="4" s="1"/>
  <c r="C181" i="4"/>
  <c r="C190" i="4" s="1"/>
  <c r="B181" i="4"/>
  <c r="B190" i="4" s="1"/>
  <c r="E173" i="4"/>
  <c r="D173" i="4"/>
  <c r="C173" i="4"/>
  <c r="B173" i="4"/>
  <c r="E172" i="4"/>
  <c r="D172" i="4"/>
  <c r="C172" i="4"/>
  <c r="B172" i="4"/>
  <c r="E169" i="4"/>
  <c r="D169" i="4"/>
  <c r="C169" i="4"/>
  <c r="B169" i="4"/>
  <c r="E168" i="4"/>
  <c r="D168" i="4"/>
  <c r="C168" i="4"/>
  <c r="B168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C171" i="4" s="1"/>
  <c r="F162" i="4"/>
  <c r="B171" i="4" s="1"/>
  <c r="E162" i="4"/>
  <c r="E171" i="4" s="1"/>
  <c r="D162" i="4"/>
  <c r="D171" i="4" s="1"/>
  <c r="C162" i="4"/>
  <c r="B162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E170" i="4" s="1"/>
  <c r="D161" i="4"/>
  <c r="D170" i="4" s="1"/>
  <c r="C161" i="4"/>
  <c r="C170" i="4" s="1"/>
  <c r="B161" i="4"/>
  <c r="B170" i="4" s="1"/>
  <c r="E146" i="4"/>
  <c r="D146" i="4"/>
  <c r="C146" i="4"/>
  <c r="B146" i="4"/>
  <c r="E145" i="4"/>
  <c r="D145" i="4"/>
  <c r="C145" i="4"/>
  <c r="B145" i="4"/>
  <c r="E142" i="4"/>
  <c r="D142" i="4"/>
  <c r="C142" i="4"/>
  <c r="B142" i="4"/>
  <c r="E141" i="4"/>
  <c r="D141" i="4"/>
  <c r="C141" i="4"/>
  <c r="B141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C144" i="4" s="1"/>
  <c r="F135" i="4"/>
  <c r="B144" i="4" s="1"/>
  <c r="E135" i="4"/>
  <c r="E144" i="4" s="1"/>
  <c r="D135" i="4"/>
  <c r="D144" i="4" s="1"/>
  <c r="C135" i="4"/>
  <c r="B135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E143" i="4" s="1"/>
  <c r="D134" i="4"/>
  <c r="D143" i="4" s="1"/>
  <c r="C134" i="4"/>
  <c r="C143" i="4" s="1"/>
  <c r="B134" i="4"/>
  <c r="B143" i="4" s="1"/>
  <c r="E126" i="4"/>
  <c r="D126" i="4"/>
  <c r="C126" i="4"/>
  <c r="B126" i="4"/>
  <c r="E125" i="4"/>
  <c r="D125" i="4"/>
  <c r="C125" i="4"/>
  <c r="B125" i="4"/>
  <c r="E122" i="4"/>
  <c r="D122" i="4"/>
  <c r="C122" i="4"/>
  <c r="B122" i="4"/>
  <c r="E121" i="4"/>
  <c r="D121" i="4"/>
  <c r="C121" i="4"/>
  <c r="B121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C124" i="4" s="1"/>
  <c r="F115" i="4"/>
  <c r="B124" i="4" s="1"/>
  <c r="E115" i="4"/>
  <c r="E124" i="4" s="1"/>
  <c r="D115" i="4"/>
  <c r="D124" i="4" s="1"/>
  <c r="C115" i="4"/>
  <c r="B115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E123" i="4" s="1"/>
  <c r="D114" i="4"/>
  <c r="D123" i="4" s="1"/>
  <c r="C114" i="4"/>
  <c r="C123" i="4" s="1"/>
  <c r="B114" i="4"/>
  <c r="B123" i="4" s="1"/>
  <c r="E106" i="4"/>
  <c r="D106" i="4"/>
  <c r="C106" i="4"/>
  <c r="B106" i="4"/>
  <c r="E105" i="4"/>
  <c r="D105" i="4"/>
  <c r="C105" i="4"/>
  <c r="B105" i="4"/>
  <c r="E102" i="4"/>
  <c r="D102" i="4"/>
  <c r="C102" i="4"/>
  <c r="B102" i="4"/>
  <c r="E101" i="4"/>
  <c r="D101" i="4"/>
  <c r="C101" i="4"/>
  <c r="B101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C104" i="4" s="1"/>
  <c r="F95" i="4"/>
  <c r="B104" i="4" s="1"/>
  <c r="E95" i="4"/>
  <c r="E104" i="4" s="1"/>
  <c r="D95" i="4"/>
  <c r="D104" i="4" s="1"/>
  <c r="C95" i="4"/>
  <c r="B95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E103" i="4" s="1"/>
  <c r="D94" i="4"/>
  <c r="D103" i="4" s="1"/>
  <c r="C94" i="4"/>
  <c r="C103" i="4" s="1"/>
  <c r="B94" i="4"/>
  <c r="B103" i="4" s="1"/>
  <c r="E78" i="4"/>
  <c r="D78" i="4"/>
  <c r="C78" i="4"/>
  <c r="B78" i="4"/>
  <c r="E77" i="4"/>
  <c r="D77" i="4"/>
  <c r="C77" i="4"/>
  <c r="B77" i="4"/>
  <c r="E74" i="4"/>
  <c r="D74" i="4"/>
  <c r="C74" i="4"/>
  <c r="B74" i="4"/>
  <c r="E73" i="4"/>
  <c r="D73" i="4"/>
  <c r="C73" i="4"/>
  <c r="B73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C76" i="4" s="1"/>
  <c r="F67" i="4"/>
  <c r="B76" i="4" s="1"/>
  <c r="E67" i="4"/>
  <c r="E76" i="4" s="1"/>
  <c r="D67" i="4"/>
  <c r="D76" i="4" s="1"/>
  <c r="C67" i="4"/>
  <c r="B67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E75" i="4" s="1"/>
  <c r="D66" i="4"/>
  <c r="D75" i="4" s="1"/>
  <c r="C66" i="4"/>
  <c r="C75" i="4" s="1"/>
  <c r="B66" i="4"/>
  <c r="B75" i="4" s="1"/>
  <c r="E51" i="4"/>
  <c r="D51" i="4"/>
  <c r="C51" i="4"/>
  <c r="B51" i="4"/>
  <c r="E50" i="4"/>
  <c r="D50" i="4"/>
  <c r="C50" i="4"/>
  <c r="B50" i="4"/>
  <c r="E47" i="4"/>
  <c r="D47" i="4"/>
  <c r="C47" i="4"/>
  <c r="B47" i="4"/>
  <c r="E46" i="4"/>
  <c r="D46" i="4"/>
  <c r="C46" i="4"/>
  <c r="B46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C49" i="4" s="1"/>
  <c r="F40" i="4"/>
  <c r="B49" i="4" s="1"/>
  <c r="E40" i="4"/>
  <c r="E49" i="4" s="1"/>
  <c r="D40" i="4"/>
  <c r="D49" i="4" s="1"/>
  <c r="C40" i="4"/>
  <c r="B40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E48" i="4" s="1"/>
  <c r="D39" i="4"/>
  <c r="D48" i="4" s="1"/>
  <c r="C39" i="4"/>
  <c r="C48" i="4" s="1"/>
  <c r="B39" i="4"/>
  <c r="B48" i="4" s="1"/>
  <c r="E30" i="4"/>
  <c r="D30" i="4"/>
  <c r="C30" i="4"/>
  <c r="B30" i="4"/>
  <c r="E29" i="4"/>
  <c r="D29" i="4"/>
  <c r="C29" i="4"/>
  <c r="B29" i="4"/>
  <c r="E26" i="4"/>
  <c r="D26" i="4"/>
  <c r="C26" i="4"/>
  <c r="B26" i="4"/>
  <c r="E25" i="4"/>
  <c r="D25" i="4"/>
  <c r="C25" i="4"/>
  <c r="B25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C28" i="4" s="1"/>
  <c r="F19" i="4"/>
  <c r="B28" i="4" s="1"/>
  <c r="E19" i="4"/>
  <c r="E28" i="4" s="1"/>
  <c r="D19" i="4"/>
  <c r="D28" i="4" s="1"/>
  <c r="C19" i="4"/>
  <c r="B19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E27" i="4" s="1"/>
  <c r="D18" i="4"/>
  <c r="D27" i="4" s="1"/>
  <c r="C18" i="4"/>
  <c r="C27" i="4" s="1"/>
  <c r="B18" i="4"/>
  <c r="B27" i="4" s="1"/>
  <c r="C241" i="3"/>
  <c r="B241" i="3"/>
  <c r="C240" i="3"/>
  <c r="B240" i="3"/>
  <c r="C237" i="3"/>
  <c r="B237" i="3"/>
  <c r="C236" i="3"/>
  <c r="B236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C239" i="3" s="1"/>
  <c r="D230" i="3"/>
  <c r="B239" i="3" s="1"/>
  <c r="C230" i="3"/>
  <c r="B230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C238" i="3" s="1"/>
  <c r="B229" i="3"/>
  <c r="B238" i="3" s="1"/>
  <c r="C219" i="3"/>
  <c r="B219" i="3"/>
  <c r="C218" i="3"/>
  <c r="B218" i="3"/>
  <c r="C215" i="3"/>
  <c r="B215" i="3"/>
  <c r="C214" i="3"/>
  <c r="B214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C217" i="3" s="1"/>
  <c r="D208" i="3"/>
  <c r="C208" i="3"/>
  <c r="B208" i="3"/>
  <c r="B217" i="3" s="1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C216" i="3" s="1"/>
  <c r="D207" i="3"/>
  <c r="B216" i="3" s="1"/>
  <c r="C207" i="3"/>
  <c r="B207" i="3"/>
  <c r="C198" i="3"/>
  <c r="B198" i="3"/>
  <c r="C197" i="3"/>
  <c r="B197" i="3"/>
  <c r="C194" i="3"/>
  <c r="B194" i="3"/>
  <c r="C193" i="3"/>
  <c r="B193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C196" i="3" s="1"/>
  <c r="D187" i="3"/>
  <c r="B196" i="3" s="1"/>
  <c r="C187" i="3"/>
  <c r="B187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C195" i="3" s="1"/>
  <c r="B186" i="3"/>
  <c r="B195" i="3" s="1"/>
  <c r="C176" i="3"/>
  <c r="B176" i="3"/>
  <c r="C175" i="3"/>
  <c r="B175" i="3"/>
  <c r="C172" i="3"/>
  <c r="B172" i="3"/>
  <c r="C171" i="3"/>
  <c r="B171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C174" i="3" s="1"/>
  <c r="D165" i="3"/>
  <c r="C165" i="3"/>
  <c r="B165" i="3"/>
  <c r="B174" i="3" s="1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C173" i="3" s="1"/>
  <c r="D164" i="3"/>
  <c r="B173" i="3" s="1"/>
  <c r="C164" i="3"/>
  <c r="B164" i="3"/>
  <c r="C146" i="3"/>
  <c r="B146" i="3"/>
  <c r="C145" i="3"/>
  <c r="B145" i="3"/>
  <c r="C142" i="3"/>
  <c r="B142" i="3"/>
  <c r="C141" i="3"/>
  <c r="B141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C144" i="3" s="1"/>
  <c r="D135" i="3"/>
  <c r="B144" i="3" s="1"/>
  <c r="C135" i="3"/>
  <c r="B135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C143" i="3" s="1"/>
  <c r="B134" i="3"/>
  <c r="B143" i="3" s="1"/>
  <c r="C127" i="3"/>
  <c r="B127" i="3"/>
  <c r="C126" i="3"/>
  <c r="B126" i="3"/>
  <c r="C123" i="3"/>
  <c r="B123" i="3"/>
  <c r="C122" i="3"/>
  <c r="B122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C125" i="3" s="1"/>
  <c r="D116" i="3"/>
  <c r="C116" i="3"/>
  <c r="B116" i="3"/>
  <c r="B125" i="3" s="1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B124" i="3" s="1"/>
  <c r="E115" i="3"/>
  <c r="C124" i="3" s="1"/>
  <c r="D115" i="3"/>
  <c r="C115" i="3"/>
  <c r="B115" i="3"/>
  <c r="C108" i="3"/>
  <c r="B108" i="3"/>
  <c r="C107" i="3"/>
  <c r="B107" i="3"/>
  <c r="C104" i="3"/>
  <c r="B104" i="3"/>
  <c r="C103" i="3"/>
  <c r="B103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C106" i="3" s="1"/>
  <c r="D97" i="3"/>
  <c r="B106" i="3" s="1"/>
  <c r="C97" i="3"/>
  <c r="B97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C105" i="3" s="1"/>
  <c r="B96" i="3"/>
  <c r="B105" i="3" s="1"/>
  <c r="C81" i="3"/>
  <c r="B81" i="3"/>
  <c r="C80" i="3"/>
  <c r="B80" i="3"/>
  <c r="C77" i="3"/>
  <c r="B77" i="3"/>
  <c r="C76" i="3"/>
  <c r="B76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C79" i="3" s="1"/>
  <c r="D70" i="3"/>
  <c r="C70" i="3"/>
  <c r="B70" i="3"/>
  <c r="B79" i="3" s="1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B78" i="3" s="1"/>
  <c r="E69" i="3"/>
  <c r="C78" i="3" s="1"/>
  <c r="D69" i="3"/>
  <c r="C69" i="3"/>
  <c r="B69" i="3"/>
  <c r="C54" i="3"/>
  <c r="B54" i="3"/>
  <c r="C53" i="3"/>
  <c r="B53" i="3"/>
  <c r="C50" i="3"/>
  <c r="B50" i="3"/>
  <c r="C49" i="3"/>
  <c r="B49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C52" i="3" s="1"/>
  <c r="D43" i="3"/>
  <c r="B52" i="3" s="1"/>
  <c r="C43" i="3"/>
  <c r="B43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C51" i="3" s="1"/>
  <c r="B42" i="3"/>
  <c r="B51" i="3" s="1"/>
  <c r="C33" i="3"/>
  <c r="B33" i="3"/>
  <c r="C32" i="3"/>
  <c r="B32" i="3"/>
  <c r="C29" i="3"/>
  <c r="B29" i="3"/>
  <c r="C28" i="3"/>
  <c r="B28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C31" i="3" s="1"/>
  <c r="D22" i="3"/>
  <c r="C22" i="3"/>
  <c r="B22" i="3"/>
  <c r="B31" i="3" s="1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B30" i="3" s="1"/>
  <c r="E21" i="3"/>
  <c r="C30" i="3" s="1"/>
  <c r="D21" i="3"/>
  <c r="C21" i="3"/>
  <c r="B21" i="3"/>
  <c r="C244" i="1"/>
  <c r="B244" i="1"/>
  <c r="C243" i="1"/>
  <c r="B243" i="1"/>
  <c r="C240" i="1"/>
  <c r="B240" i="1"/>
  <c r="C239" i="1"/>
  <c r="B239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42" i="1" s="1"/>
  <c r="D233" i="1"/>
  <c r="B242" i="1" s="1"/>
  <c r="C233" i="1"/>
  <c r="B233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C241" i="1" s="1"/>
  <c r="B232" i="1"/>
  <c r="B241" i="1" s="1"/>
  <c r="C222" i="1"/>
  <c r="B222" i="1"/>
  <c r="C221" i="1"/>
  <c r="B221" i="1"/>
  <c r="C218" i="1"/>
  <c r="B218" i="1"/>
  <c r="C217" i="1"/>
  <c r="B217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20" i="1" s="1"/>
  <c r="D211" i="1"/>
  <c r="C211" i="1"/>
  <c r="B211" i="1"/>
  <c r="B220" i="1" s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B219" i="1" s="1"/>
  <c r="E210" i="1"/>
  <c r="C219" i="1" s="1"/>
  <c r="D210" i="1"/>
  <c r="C210" i="1"/>
  <c r="B210" i="1"/>
  <c r="C201" i="1"/>
  <c r="B201" i="1"/>
  <c r="C200" i="1"/>
  <c r="B200" i="1"/>
  <c r="C197" i="1"/>
  <c r="B197" i="1"/>
  <c r="C196" i="1"/>
  <c r="B196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9" i="1" s="1"/>
  <c r="D190" i="1"/>
  <c r="B199" i="1" s="1"/>
  <c r="C190" i="1"/>
  <c r="B190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C198" i="1" s="1"/>
  <c r="B189" i="1"/>
  <c r="B198" i="1" s="1"/>
  <c r="C179" i="1"/>
  <c r="B179" i="1"/>
  <c r="C178" i="1"/>
  <c r="B178" i="1"/>
  <c r="C175" i="1"/>
  <c r="B175" i="1"/>
  <c r="C174" i="1"/>
  <c r="B174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77" i="1" s="1"/>
  <c r="D168" i="1"/>
  <c r="C168" i="1"/>
  <c r="B168" i="1"/>
  <c r="B177" i="1" s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B176" i="1" s="1"/>
  <c r="E167" i="1"/>
  <c r="C176" i="1" s="1"/>
  <c r="D167" i="1"/>
  <c r="C167" i="1"/>
  <c r="B167" i="1"/>
  <c r="C149" i="1"/>
  <c r="B149" i="1"/>
  <c r="C148" i="1"/>
  <c r="B148" i="1"/>
  <c r="C145" i="1"/>
  <c r="B145" i="1"/>
  <c r="C144" i="1"/>
  <c r="B144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47" i="1" s="1"/>
  <c r="D138" i="1"/>
  <c r="B147" i="1" s="1"/>
  <c r="C138" i="1"/>
  <c r="B138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C146" i="1" s="1"/>
  <c r="B137" i="1"/>
  <c r="B146" i="1" s="1"/>
  <c r="C129" i="1"/>
  <c r="B129" i="1"/>
  <c r="C128" i="1"/>
  <c r="B128" i="1"/>
  <c r="C125" i="1"/>
  <c r="B125" i="1"/>
  <c r="C124" i="1"/>
  <c r="B124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27" i="1" s="1"/>
  <c r="D118" i="1"/>
  <c r="C118" i="1"/>
  <c r="B118" i="1"/>
  <c r="B127" i="1" s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B126" i="1" s="1"/>
  <c r="E117" i="1"/>
  <c r="C126" i="1" s="1"/>
  <c r="D117" i="1"/>
  <c r="C117" i="1"/>
  <c r="B117" i="1"/>
  <c r="C109" i="1"/>
  <c r="B109" i="1"/>
  <c r="C108" i="1"/>
  <c r="B108" i="1"/>
  <c r="C105" i="1"/>
  <c r="B105" i="1"/>
  <c r="C104" i="1"/>
  <c r="B104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107" i="1" s="1"/>
  <c r="D98" i="1"/>
  <c r="B107" i="1" s="1"/>
  <c r="C98" i="1"/>
  <c r="B98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106" i="1" s="1"/>
  <c r="B97" i="1"/>
  <c r="B106" i="1" s="1"/>
  <c r="C81" i="1"/>
  <c r="B81" i="1"/>
  <c r="C80" i="1"/>
  <c r="B80" i="1"/>
  <c r="C77" i="1"/>
  <c r="B77" i="1"/>
  <c r="C76" i="1"/>
  <c r="B76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9" i="1" s="1"/>
  <c r="D70" i="1"/>
  <c r="C70" i="1"/>
  <c r="B70" i="1"/>
  <c r="B79" i="1" s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B78" i="1" s="1"/>
  <c r="E69" i="1"/>
  <c r="C78" i="1" s="1"/>
  <c r="D69" i="1"/>
  <c r="C69" i="1"/>
  <c r="B69" i="1"/>
  <c r="C54" i="1"/>
  <c r="B54" i="1"/>
  <c r="C53" i="1"/>
  <c r="B53" i="1"/>
  <c r="C50" i="1"/>
  <c r="B50" i="1"/>
  <c r="C49" i="1"/>
  <c r="B49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52" i="1" s="1"/>
  <c r="D43" i="1"/>
  <c r="B52" i="1" s="1"/>
  <c r="C43" i="1"/>
  <c r="B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C51" i="1" s="1"/>
  <c r="B42" i="1"/>
  <c r="B51" i="1" s="1"/>
  <c r="C33" i="1"/>
  <c r="B33" i="1"/>
  <c r="C32" i="1"/>
  <c r="B32" i="1"/>
  <c r="C29" i="1"/>
  <c r="B29" i="1"/>
  <c r="C28" i="1"/>
  <c r="B28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C31" i="1" s="1"/>
  <c r="D22" i="1"/>
  <c r="C22" i="1"/>
  <c r="B22" i="1"/>
  <c r="B31" i="1" s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B30" i="1" s="1"/>
  <c r="E21" i="1"/>
  <c r="C30" i="1" s="1"/>
  <c r="D21" i="1"/>
  <c r="C21" i="1"/>
  <c r="B21" i="1"/>
  <c r="E367" i="6" l="1"/>
  <c r="C144" i="6"/>
  <c r="B88" i="6"/>
  <c r="D200" i="6"/>
  <c r="B255" i="6"/>
  <c r="F367" i="6"/>
  <c r="B380" i="6"/>
  <c r="D423" i="6"/>
  <c r="B478" i="6"/>
  <c r="B33" i="6"/>
  <c r="C88" i="6"/>
  <c r="E200" i="6"/>
  <c r="C255" i="6"/>
  <c r="G367" i="6"/>
  <c r="E423" i="6"/>
  <c r="C478" i="6"/>
  <c r="D575" i="6"/>
  <c r="D88" i="6"/>
  <c r="F200" i="6"/>
  <c r="D255" i="6"/>
  <c r="H367" i="6"/>
  <c r="F423" i="6"/>
  <c r="B436" i="6"/>
  <c r="D478" i="6"/>
  <c r="B532" i="6"/>
  <c r="B588" i="6"/>
  <c r="F88" i="6"/>
  <c r="H200" i="6"/>
  <c r="F255" i="6"/>
  <c r="B268" i="6"/>
  <c r="B367" i="6"/>
  <c r="H423" i="6"/>
  <c r="F478" i="6"/>
  <c r="B491" i="6"/>
  <c r="G88" i="6"/>
  <c r="G255" i="6"/>
  <c r="C367" i="6"/>
  <c r="G478" i="6"/>
</calcChain>
</file>

<file path=xl/sharedStrings.xml><?xml version="1.0" encoding="utf-8"?>
<sst xmlns="http://schemas.openxmlformats.org/spreadsheetml/2006/main" count="2195" uniqueCount="138">
  <si>
    <t>Environment 1 – SRAM ↔ FIFO</t>
  </si>
  <si>
    <t>Number of Tests</t>
  </si>
  <si>
    <t>FIFO Depth [4 Byte words]</t>
  </si>
  <si>
    <t>Data Cache</t>
  </si>
  <si>
    <t>Total Transfer [Bytes]</t>
  </si>
  <si>
    <t>DMA Burst Size</t>
  </si>
  <si>
    <t>Clock Frequency [MHz]</t>
  </si>
  <si>
    <t>Enabled</t>
  </si>
  <si>
    <t>Test Number</t>
  </si>
  <si>
    <t>Direction</t>
  </si>
  <si>
    <t>MM2S</t>
  </si>
  <si>
    <t>S2MM</t>
  </si>
  <si>
    <t>Total Time [CLK]</t>
  </si>
  <si>
    <t>Bytes Dropped [Bytes]</t>
  </si>
  <si>
    <t>Drop Rate</t>
  </si>
  <si>
    <t>Throughput [MBps]</t>
  </si>
  <si>
    <t>Latency [CLK]</t>
  </si>
  <si>
    <t>Configuration[CLK]</t>
  </si>
  <si>
    <t>Average</t>
  </si>
  <si>
    <t>Disabled</t>
  </si>
  <si>
    <t>Cache Disabled Total Time [CLK]</t>
  </si>
  <si>
    <t>Cache Disabled Latency [CLK]</t>
  </si>
  <si>
    <t>Cache Disabled Configuration[CLK]</t>
  </si>
  <si>
    <t>Total Transfer = 10KB</t>
  </si>
  <si>
    <t>Total Transfer[Bytes]</t>
  </si>
  <si>
    <t>DMA Burst Size = 64</t>
  </si>
  <si>
    <t>DMA Burst Size = 128</t>
  </si>
  <si>
    <t>DMA Burst Size = 256</t>
  </si>
  <si>
    <t>Clock Frequency</t>
  </si>
  <si>
    <t>Clock Frequency = 150MHz</t>
  </si>
  <si>
    <t>Clock Frequency = 125MHz</t>
  </si>
  <si>
    <t>Clock Frequency = 100MHz</t>
  </si>
  <si>
    <t>Clock Frequency = 75MHz</t>
  </si>
  <si>
    <t>Clock Frqeuency [MHz]</t>
  </si>
  <si>
    <t>PL</t>
  </si>
  <si>
    <t>Resource</t>
  </si>
  <si>
    <t>Utilisation</t>
  </si>
  <si>
    <t>Available</t>
  </si>
  <si>
    <t>Utilisation %</t>
  </si>
  <si>
    <t>LUT</t>
  </si>
  <si>
    <t>LUTRAM</t>
  </si>
  <si>
    <t>FF</t>
  </si>
  <si>
    <t>BRAM</t>
  </si>
  <si>
    <t>IO</t>
  </si>
  <si>
    <t>BUFG</t>
  </si>
  <si>
    <t>MMCM</t>
  </si>
  <si>
    <t>Address Map</t>
  </si>
  <si>
    <t>Cell</t>
  </si>
  <si>
    <t>Slave Interface</t>
  </si>
  <si>
    <t>Slave Segment</t>
  </si>
  <si>
    <t>Offset Address</t>
  </si>
  <si>
    <t>Range</t>
  </si>
  <si>
    <t>High Address</t>
  </si>
  <si>
    <t>axi_dma_0</t>
  </si>
  <si>
    <t>Data_MM2S (32 address bits : 4G)</t>
  </si>
  <si>
    <t>processing_system7_0</t>
  </si>
  <si>
    <t>S_AXI_HP0</t>
  </si>
  <si>
    <t>HP0_DDR_LOWOCM</t>
  </si>
  <si>
    <t>0x0000_0000</t>
  </si>
  <si>
    <t>512M</t>
  </si>
  <si>
    <t>0x1FFF_FFFF</t>
  </si>
  <si>
    <t>Data_S2MM (32 address bits : 4G)</t>
  </si>
  <si>
    <t>Data (32 address bits : 0x40000000 [ 1G ])</t>
  </si>
  <si>
    <t>S_AXI_LITE</t>
  </si>
  <si>
    <t>Reg</t>
  </si>
  <si>
    <t>0x4040_0000</t>
  </si>
  <si>
    <t>16K</t>
  </si>
  <si>
    <t>0x4040_3FFF</t>
  </si>
  <si>
    <t>axi_gpio_0</t>
  </si>
  <si>
    <t>S_AXI</t>
  </si>
  <si>
    <t>0x4120_0000</t>
  </si>
  <si>
    <t>64K</t>
  </si>
  <si>
    <t>0x4120_FFFF</t>
  </si>
  <si>
    <t>axi_gpio_1</t>
  </si>
  <si>
    <t>0x4122_0000</t>
  </si>
  <si>
    <t>0x4122_FFFF</t>
  </si>
  <si>
    <t>axi_gpio_2</t>
  </si>
  <si>
    <t>0x4123_0000</t>
  </si>
  <si>
    <t>0x4123_FFFF</t>
  </si>
  <si>
    <t>axi_gpio_3</t>
  </si>
  <si>
    <t>0x4124_0000</t>
  </si>
  <si>
    <t>0x4124_FFFF</t>
  </si>
  <si>
    <t>Environment 2 – SRAM ↔ BRAM</t>
  </si>
  <si>
    <t>CDMA Burst Size</t>
  </si>
  <si>
    <t>SRAM -SRAM</t>
  </si>
  <si>
    <t>BRAM-BRAM</t>
  </si>
  <si>
    <t>SRAM-BRAM</t>
  </si>
  <si>
    <t>BRAM-SRAM</t>
  </si>
  <si>
    <t>Throughput [Mbps]</t>
  </si>
  <si>
    <t>CDMA Burst Size = 64</t>
  </si>
  <si>
    <t>CDMA Burst Size = 128</t>
  </si>
  <si>
    <t>CDMA Burst Size = 256</t>
  </si>
  <si>
    <t>PL Fabric</t>
  </si>
  <si>
    <t>axi_bram_ctrl_0</t>
  </si>
  <si>
    <t>Mem0</t>
  </si>
  <si>
    <t>0x5000_0000</t>
  </si>
  <si>
    <t>128K</t>
  </si>
  <si>
    <t>0x5001_FFFF</t>
  </si>
  <si>
    <t>axi_cdma_0</t>
  </si>
  <si>
    <t>0x7E20_0000</t>
  </si>
  <si>
    <t>0x7E20_FFFF</t>
  </si>
  <si>
    <t>0x4121_0000</t>
  </si>
  <si>
    <t>0x4121_FFFF</t>
  </si>
  <si>
    <t>Data (32 address bits : 4G)</t>
  </si>
  <si>
    <t>Environment 3 – Traffic Generator → SRAM</t>
  </si>
  <si>
    <t>Traffic Generator Frequency[MHz]</t>
  </si>
  <si>
    <t>125MHz</t>
  </si>
  <si>
    <t>Latency</t>
  </si>
  <si>
    <t>Latency[CLK]</t>
  </si>
  <si>
    <t>FIFO Depth</t>
  </si>
  <si>
    <t>Total Data [Bytes]</t>
  </si>
  <si>
    <t>Traffic Generator width</t>
  </si>
  <si>
    <t>Data (32 address bits : 0x40000000 [ 1G ] ,0x80000000 [ 1G ])</t>
  </si>
  <si>
    <t>32K</t>
  </si>
  <si>
    <t>0x4040_7FFF</t>
  </si>
  <si>
    <t>Mode</t>
  </si>
  <si>
    <t>axi_gpio_4</t>
  </si>
  <si>
    <t>Mode = Data Peaks</t>
  </si>
  <si>
    <t>axi_traffic_gen_0</t>
  </si>
  <si>
    <t>Reg0</t>
  </si>
  <si>
    <t>0x8000_0000</t>
  </si>
  <si>
    <t>0x8000_FFFF</t>
  </si>
  <si>
    <t>Packet Length[4 Byte Words]</t>
  </si>
  <si>
    <t>Transaction Delay[CLK]</t>
  </si>
  <si>
    <t>Average Traffic Generator Throughput[MBps]</t>
  </si>
  <si>
    <t>FIFO Overflows</t>
  </si>
  <si>
    <t>Total Configuration [CLK]</t>
  </si>
  <si>
    <t>Number of Configurations</t>
  </si>
  <si>
    <t>Configuration [CLK]</t>
  </si>
  <si>
    <t>Mode = Constant Data Flow</t>
  </si>
  <si>
    <t>Transaction Delay [CLK]</t>
  </si>
  <si>
    <t>Traffic Generator Throughput[MBps]</t>
  </si>
  <si>
    <t>100MHz</t>
  </si>
  <si>
    <t>75MHz</t>
  </si>
  <si>
    <t>65MHz</t>
  </si>
  <si>
    <t>8MHz</t>
  </si>
  <si>
    <t>FIFO Depth [32b Words]</t>
  </si>
  <si>
    <t>50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</si>
</sst>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&quot;:&quot;mm&quot; &quot;AM/PM"/>
  </numFmts>
  <fonts count="22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20"/>
      <color rgb="FF000000"/>
      <name val="Liberation Sans"/>
    </font>
    <font>
      <sz val="15"/>
      <color rgb="FF000000"/>
      <name val="Liberation Sans"/>
    </font>
    <font>
      <sz val="10"/>
      <color rgb="FF000000"/>
      <name val="Liberation Sans"/>
    </font>
    <font>
      <sz val="13"/>
      <color rgb="FF000000"/>
      <name val="Liberation Sans"/>
    </font>
    <font>
      <sz val="16"/>
      <color rgb="FF000000"/>
      <name val="Liberation Sans"/>
    </font>
    <font>
      <sz val="10"/>
      <color rgb="FF000000"/>
      <name val="Liberation Serif"/>
    </font>
    <font>
      <sz val="14"/>
      <color rgb="FF000000"/>
      <name val="Liberation Sans"/>
    </font>
    <font>
      <sz val="13"/>
      <color rgb="FF000000"/>
      <name val="Monospace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72BF44"/>
        <bgColor rgb="FF72BF44"/>
      </patternFill>
    </fill>
    <fill>
      <patternFill patternType="solid">
        <fgColor rgb="FFC2E0AE"/>
        <bgColor rgb="FFC2E0AE"/>
      </patternFill>
    </fill>
    <fill>
      <patternFill patternType="solid">
        <fgColor rgb="FFF9A870"/>
        <bgColor rgb="FFF9A870"/>
      </patternFill>
    </fill>
    <fill>
      <patternFill patternType="solid">
        <fgColor rgb="FFFCD3C1"/>
        <bgColor rgb="FFFCD3C1"/>
      </patternFill>
    </fill>
    <fill>
      <patternFill patternType="solid">
        <fgColor rgb="FFADC5E7"/>
        <bgColor rgb="FFADC5E7"/>
      </patternFill>
    </fill>
    <fill>
      <patternFill patternType="solid">
        <fgColor rgb="FFDFCCE4"/>
        <bgColor rgb="FFDFCCE4"/>
      </patternFill>
    </fill>
    <fill>
      <patternFill patternType="solid">
        <fgColor rgb="FFFEDCC6"/>
        <bgColor rgb="FFFEDCC6"/>
      </patternFill>
    </fill>
    <fill>
      <patternFill patternType="solid">
        <fgColor rgb="FF89C765"/>
        <bgColor rgb="FF89C765"/>
      </patternFill>
    </fill>
    <fill>
      <patternFill patternType="solid">
        <fgColor rgb="FFFAA61A"/>
        <bgColor rgb="FFFAA61A"/>
      </patternFill>
    </fill>
    <fill>
      <patternFill patternType="solid">
        <fgColor rgb="FFFFE5CA"/>
        <bgColor rgb="FFFFE5CA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53">
    <xf numFmtId="0" fontId="0" fillId="0" borderId="0" xfId="0"/>
    <xf numFmtId="0" fontId="10" fillId="0" borderId="0" xfId="0" applyFont="1"/>
    <xf numFmtId="0" fontId="15" fillId="9" borderId="0" xfId="0" applyFont="1" applyFill="1"/>
    <xf numFmtId="0" fontId="15" fillId="0" borderId="0" xfId="0" applyFont="1"/>
    <xf numFmtId="0" fontId="16" fillId="0" borderId="0" xfId="0" applyFont="1"/>
    <xf numFmtId="0" fontId="17" fillId="10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/>
    <xf numFmtId="0" fontId="18" fillId="11" borderId="0" xfId="0" applyFont="1" applyFill="1"/>
    <xf numFmtId="0" fontId="0" fillId="12" borderId="2" xfId="0" applyFill="1" applyBorder="1"/>
    <xf numFmtId="0" fontId="19" fillId="12" borderId="2" xfId="0" applyFont="1" applyFill="1" applyBorder="1" applyAlignment="1">
      <alignment wrapText="1"/>
    </xf>
    <xf numFmtId="0" fontId="0" fillId="11" borderId="0" xfId="0" applyFill="1"/>
    <xf numFmtId="0" fontId="0" fillId="12" borderId="0" xfId="0" applyFill="1"/>
    <xf numFmtId="164" fontId="0" fillId="12" borderId="2" xfId="0" applyNumberFormat="1" applyFill="1" applyBorder="1" applyAlignment="1">
      <alignment vertical="top"/>
    </xf>
    <xf numFmtId="164" fontId="0" fillId="0" borderId="0" xfId="0" applyNumberFormat="1" applyFill="1" applyAlignment="1">
      <alignment vertical="top"/>
    </xf>
    <xf numFmtId="0" fontId="20" fillId="13" borderId="0" xfId="0" applyFont="1" applyFill="1"/>
    <xf numFmtId="0" fontId="17" fillId="13" borderId="0" xfId="0" applyFont="1" applyFill="1"/>
    <xf numFmtId="0" fontId="15" fillId="14" borderId="0" xfId="0" applyFont="1" applyFill="1"/>
    <xf numFmtId="0" fontId="0" fillId="0" borderId="2" xfId="0" applyBorder="1"/>
    <xf numFmtId="0" fontId="0" fillId="15" borderId="0" xfId="0" applyFill="1"/>
    <xf numFmtId="0" fontId="15" fillId="0" borderId="0" xfId="0" applyFont="1" applyFill="1"/>
    <xf numFmtId="0" fontId="0" fillId="15" borderId="2" xfId="0" applyFill="1" applyBorder="1"/>
    <xf numFmtId="164" fontId="0" fillId="15" borderId="2" xfId="0" applyNumberFormat="1" applyFill="1" applyBorder="1" applyAlignment="1">
      <alignment vertical="top"/>
    </xf>
    <xf numFmtId="0" fontId="16" fillId="0" borderId="0" xfId="0" applyFont="1" applyFill="1" applyAlignment="1">
      <alignment horizontal="left" vertical="center"/>
    </xf>
    <xf numFmtId="0" fontId="0" fillId="0" borderId="0" xfId="0" applyFill="1"/>
    <xf numFmtId="0" fontId="20" fillId="16" borderId="0" xfId="0" applyFont="1" applyFill="1"/>
    <xf numFmtId="0" fontId="17" fillId="0" borderId="0" xfId="0" applyFont="1" applyFill="1" applyAlignment="1">
      <alignment horizontal="center" vertical="center"/>
    </xf>
    <xf numFmtId="0" fontId="16" fillId="0" borderId="0" xfId="0" applyFont="1" applyFill="1"/>
    <xf numFmtId="0" fontId="17" fillId="0" borderId="2" xfId="0" applyFont="1" applyFill="1" applyBorder="1"/>
    <xf numFmtId="0" fontId="17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17" fillId="0" borderId="0" xfId="0" applyFont="1" applyFill="1"/>
    <xf numFmtId="0" fontId="17" fillId="0" borderId="0" xfId="0" applyFont="1"/>
    <xf numFmtId="0" fontId="16" fillId="0" borderId="2" xfId="0" applyFont="1" applyFill="1" applyBorder="1"/>
    <xf numFmtId="0" fontId="16" fillId="0" borderId="2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1" fillId="0" borderId="2" xfId="0" applyFont="1" applyBorder="1"/>
    <xf numFmtId="164" fontId="0" fillId="12" borderId="2" xfId="0" applyNumberFormat="1" applyFill="1" applyBorder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/>
    <xf numFmtId="0" fontId="17" fillId="10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Fill="1"/>
    <xf numFmtId="0" fontId="17" fillId="18" borderId="0" xfId="0" applyFont="1" applyFill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164" fontId="0" fillId="15" borderId="2" xfId="0" applyNumberFormat="1" applyFill="1" applyBorder="1" applyAlignment="1">
      <alignment vertical="top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92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92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Effect of DMA Burst Size on Total Time: S2MM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DMA Burst Size 64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3</c:v>
              </c:pt>
              <c:pt idx="5">
                <c:v>3</c:v>
              </c:pt>
              <c:pt idx="6">
                <c:v>4</c:v>
              </c:pt>
              <c:pt idx="7">
                <c:v>4</c:v>
              </c:pt>
              <c:pt idx="8">
                <c:v>5</c:v>
              </c:pt>
              <c:pt idx="9">
                <c:v>5</c:v>
              </c:pt>
            </c:numLit>
          </c:cat>
          <c:val>
            <c:numLit>
              <c:formatCode>General</c:formatCode>
              <c:ptCount val="10"/>
              <c:pt idx="0">
                <c:v>5866</c:v>
              </c:pt>
              <c:pt idx="1">
                <c:v>3300</c:v>
              </c:pt>
              <c:pt idx="2">
                <c:v>3297</c:v>
              </c:pt>
              <c:pt idx="3">
                <c:v>3296</c:v>
              </c:pt>
              <c:pt idx="4">
                <c:v>3289</c:v>
              </c:pt>
              <c:pt idx="5">
                <c:v>3296</c:v>
              </c:pt>
              <c:pt idx="6">
                <c:v>3299</c:v>
              </c:pt>
              <c:pt idx="7">
                <c:v>3298</c:v>
              </c:pt>
              <c:pt idx="8">
                <c:v>3296</c:v>
              </c:pt>
              <c:pt idx="9">
                <c:v>3296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0F-4440-BAEF-9A735FF533CD}"/>
            </c:ext>
          </c:extLst>
        </c:ser>
        <c:ser>
          <c:idx val="1"/>
          <c:order val="1"/>
          <c:tx>
            <c:v>DMA Burst Size 128</c:v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3</c:v>
              </c:pt>
              <c:pt idx="5">
                <c:v>3</c:v>
              </c:pt>
              <c:pt idx="6">
                <c:v>4</c:v>
              </c:pt>
              <c:pt idx="7">
                <c:v>4</c:v>
              </c:pt>
              <c:pt idx="8">
                <c:v>5</c:v>
              </c:pt>
              <c:pt idx="9">
                <c:v>5</c:v>
              </c:pt>
            </c:numLit>
          </c:cat>
          <c:val>
            <c:numLit>
              <c:formatCode>General</c:formatCode>
              <c:ptCount val="10"/>
              <c:pt idx="0">
                <c:v>5943</c:v>
              </c:pt>
              <c:pt idx="1">
                <c:v>3306</c:v>
              </c:pt>
              <c:pt idx="2">
                <c:v>3299</c:v>
              </c:pt>
              <c:pt idx="3">
                <c:v>3301</c:v>
              </c:pt>
              <c:pt idx="4">
                <c:v>3296</c:v>
              </c:pt>
              <c:pt idx="5">
                <c:v>3301</c:v>
              </c:pt>
              <c:pt idx="6">
                <c:v>3304</c:v>
              </c:pt>
              <c:pt idx="7">
                <c:v>3305</c:v>
              </c:pt>
              <c:pt idx="8">
                <c:v>3302</c:v>
              </c:pt>
              <c:pt idx="9">
                <c:v>3303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70F-4440-BAEF-9A735FF533CD}"/>
            </c:ext>
          </c:extLst>
        </c:ser>
        <c:ser>
          <c:idx val="2"/>
          <c:order val="2"/>
          <c:tx>
            <c:v>DMA Burst Size 256</c:v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3</c:v>
              </c:pt>
              <c:pt idx="5">
                <c:v>3</c:v>
              </c:pt>
              <c:pt idx="6">
                <c:v>4</c:v>
              </c:pt>
              <c:pt idx="7">
                <c:v>4</c:v>
              </c:pt>
              <c:pt idx="8">
                <c:v>5</c:v>
              </c:pt>
              <c:pt idx="9">
                <c:v>5</c:v>
              </c:pt>
            </c:numLit>
          </c:cat>
          <c:val>
            <c:numLit>
              <c:formatCode>General</c:formatCode>
              <c:ptCount val="10"/>
              <c:pt idx="0">
                <c:v>6065</c:v>
              </c:pt>
              <c:pt idx="1">
                <c:v>3300</c:v>
              </c:pt>
              <c:pt idx="2">
                <c:v>3295</c:v>
              </c:pt>
              <c:pt idx="3">
                <c:v>3298</c:v>
              </c:pt>
              <c:pt idx="4">
                <c:v>3297</c:v>
              </c:pt>
              <c:pt idx="5">
                <c:v>3299</c:v>
              </c:pt>
              <c:pt idx="6">
                <c:v>3288</c:v>
              </c:pt>
              <c:pt idx="7">
                <c:v>3297</c:v>
              </c:pt>
              <c:pt idx="8">
                <c:v>3297</c:v>
              </c:pt>
              <c:pt idx="9">
                <c:v>3296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70F-4440-BAEF-9A735FF53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69232"/>
        <c:axId val="2002255360"/>
      </c:lineChart>
      <c:valAx>
        <c:axId val="2002255360"/>
        <c:scaling>
          <c:orientation val="minMax"/>
          <c:min val="3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6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Clocks @ 146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6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02169232"/>
        <c:crosses val="autoZero"/>
        <c:crossBetween val="between"/>
      </c:valAx>
      <c:catAx>
        <c:axId val="20021692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6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Test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6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0225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DMA Burst Size on Configuration Time: S2MM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DMA Burst Size 64</c:v>
          </c:tx>
          <c:spPr>
            <a:ln w="22225" cap="rnd">
              <a:solidFill>
                <a:srgbClr val="A5A5A5"/>
              </a:solidFill>
              <a:prstDash val="sysDot"/>
              <a:round/>
            </a:ln>
          </c:spPr>
          <c:marker>
            <c:symbol val="none"/>
          </c:marker>
          <c:trendline>
            <c:spPr>
              <a:ln w="28575">
                <a:solidFill>
                  <a:schemeClr val="bg2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290</c:v>
              </c:pt>
              <c:pt idx="1">
                <c:v>263</c:v>
              </c:pt>
              <c:pt idx="2">
                <c:v>259</c:v>
              </c:pt>
              <c:pt idx="3">
                <c:v>255</c:v>
              </c:pt>
              <c:pt idx="4">
                <c:v>254</c:v>
              </c:pt>
              <c:pt idx="5">
                <c:v>259</c:v>
              </c:pt>
              <c:pt idx="6">
                <c:v>261</c:v>
              </c:pt>
              <c:pt idx="7">
                <c:v>258</c:v>
              </c:pt>
              <c:pt idx="8">
                <c:v>268</c:v>
              </c:pt>
              <c:pt idx="9">
                <c:v>268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59B-4500-8721-EE5307A59D28}"/>
            </c:ext>
          </c:extLst>
        </c:ser>
        <c:ser>
          <c:idx val="1"/>
          <c:order val="1"/>
          <c:tx>
            <c:v>DMA Burst Size 128</c:v>
          </c:tx>
          <c:spPr>
            <a:ln w="22225" cap="rnd">
              <a:solidFill>
                <a:srgbClr val="4472C4"/>
              </a:solidFill>
              <a:prstDash val="sysDot"/>
              <a:round/>
            </a:ln>
          </c:spPr>
          <c:marker>
            <c:symbol val="none"/>
          </c:marker>
          <c:trendline>
            <c:spPr>
              <a:ln w="28575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280</c:v>
              </c:pt>
              <c:pt idx="1">
                <c:v>270</c:v>
              </c:pt>
              <c:pt idx="2">
                <c:v>264</c:v>
              </c:pt>
              <c:pt idx="3">
                <c:v>263</c:v>
              </c:pt>
              <c:pt idx="4">
                <c:v>261</c:v>
              </c:pt>
              <c:pt idx="5">
                <c:v>268</c:v>
              </c:pt>
              <c:pt idx="6">
                <c:v>266</c:v>
              </c:pt>
              <c:pt idx="7">
                <c:v>264</c:v>
              </c:pt>
              <c:pt idx="8">
                <c:v>264</c:v>
              </c:pt>
              <c:pt idx="9">
                <c:v>264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59B-4500-8721-EE5307A59D28}"/>
            </c:ext>
          </c:extLst>
        </c:ser>
        <c:ser>
          <c:idx val="2"/>
          <c:order val="2"/>
          <c:tx>
            <c:v>DMA Burst Size 256</c:v>
          </c:tx>
          <c:spPr>
            <a:ln w="22225" cap="rnd">
              <a:solidFill>
                <a:srgbClr val="70AD47"/>
              </a:solidFill>
              <a:prstDash val="sysDot"/>
              <a:round/>
            </a:ln>
          </c:spPr>
          <c:marker>
            <c:symbol val="none"/>
          </c:marker>
          <c:trendline>
            <c:spPr>
              <a:ln w="28575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296</c:v>
              </c:pt>
              <c:pt idx="1">
                <c:v>266</c:v>
              </c:pt>
              <c:pt idx="2">
                <c:v>256</c:v>
              </c:pt>
              <c:pt idx="3">
                <c:v>253</c:v>
              </c:pt>
              <c:pt idx="4">
                <c:v>255</c:v>
              </c:pt>
              <c:pt idx="5">
                <c:v>263</c:v>
              </c:pt>
              <c:pt idx="6">
                <c:v>253</c:v>
              </c:pt>
              <c:pt idx="7">
                <c:v>262</c:v>
              </c:pt>
              <c:pt idx="8">
                <c:v>262</c:v>
              </c:pt>
              <c:pt idx="9">
                <c:v>255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759B-4500-8721-EE5307A59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62032"/>
        <c:axId val="2002254944"/>
      </c:lineChart>
      <c:valAx>
        <c:axId val="2002254944"/>
        <c:scaling>
          <c:orientation val="minMax"/>
          <c:min val="25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Configuration Time [Clocks @ 100 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crossAx val="2002162032"/>
        <c:crosses val="autoZero"/>
        <c:crossBetween val="between"/>
      </c:valAx>
      <c:catAx>
        <c:axId val="20021620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549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DMA Burst Size on Total Time: S2MM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DMA Burst Size 64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5866</c:v>
              </c:pt>
              <c:pt idx="1">
                <c:v>3300</c:v>
              </c:pt>
              <c:pt idx="2">
                <c:v>3297</c:v>
              </c:pt>
              <c:pt idx="3">
                <c:v>3296</c:v>
              </c:pt>
              <c:pt idx="4">
                <c:v>3289</c:v>
              </c:pt>
              <c:pt idx="5">
                <c:v>3296</c:v>
              </c:pt>
              <c:pt idx="6">
                <c:v>3299</c:v>
              </c:pt>
              <c:pt idx="7">
                <c:v>3298</c:v>
              </c:pt>
              <c:pt idx="8">
                <c:v>3296</c:v>
              </c:pt>
              <c:pt idx="9">
                <c:v>3296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98-4E12-B8BA-30F1881AEEE8}"/>
            </c:ext>
          </c:extLst>
        </c:ser>
        <c:ser>
          <c:idx val="1"/>
          <c:order val="1"/>
          <c:tx>
            <c:v>DMA Burst Size 128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5943</c:v>
              </c:pt>
              <c:pt idx="1">
                <c:v>3306</c:v>
              </c:pt>
              <c:pt idx="2">
                <c:v>3299</c:v>
              </c:pt>
              <c:pt idx="3">
                <c:v>3301</c:v>
              </c:pt>
              <c:pt idx="4">
                <c:v>3296</c:v>
              </c:pt>
              <c:pt idx="5">
                <c:v>3301</c:v>
              </c:pt>
              <c:pt idx="6">
                <c:v>3304</c:v>
              </c:pt>
              <c:pt idx="7">
                <c:v>3305</c:v>
              </c:pt>
              <c:pt idx="8">
                <c:v>3302</c:v>
              </c:pt>
              <c:pt idx="9">
                <c:v>3303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D98-4E12-B8BA-30F1881AEEE8}"/>
            </c:ext>
          </c:extLst>
        </c:ser>
        <c:ser>
          <c:idx val="2"/>
          <c:order val="2"/>
          <c:tx>
            <c:v>DMA Burst Size 256</c:v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6065</c:v>
              </c:pt>
              <c:pt idx="1">
                <c:v>3300</c:v>
              </c:pt>
              <c:pt idx="2">
                <c:v>3295</c:v>
              </c:pt>
              <c:pt idx="3">
                <c:v>3298</c:v>
              </c:pt>
              <c:pt idx="4">
                <c:v>3297</c:v>
              </c:pt>
              <c:pt idx="5">
                <c:v>3299</c:v>
              </c:pt>
              <c:pt idx="6">
                <c:v>3288</c:v>
              </c:pt>
              <c:pt idx="7">
                <c:v>3297</c:v>
              </c:pt>
              <c:pt idx="8">
                <c:v>3297</c:v>
              </c:pt>
              <c:pt idx="9">
                <c:v>3296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D98-4E12-B8BA-30F1881AE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66032"/>
        <c:axId val="2002256192"/>
      </c:lineChart>
      <c:valAx>
        <c:axId val="2002256192"/>
        <c:scaling>
          <c:orientation val="minMax"/>
          <c:min val="3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Total Time [Clocks @ 100 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crossAx val="2002166032"/>
        <c:crosses val="autoZero"/>
        <c:crossBetween val="between"/>
      </c:valAx>
      <c:catAx>
        <c:axId val="20021660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561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DMA Burst Size on Total Time: MM2S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DMA Burst Size 64</c:v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trendline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trendlineType val="linear"/>
            <c:dispRSqr val="0"/>
            <c:dispEq val="0"/>
          </c:trendline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3954</c:v>
              </c:pt>
              <c:pt idx="1">
                <c:v>3915</c:v>
              </c:pt>
              <c:pt idx="2">
                <c:v>3917</c:v>
              </c:pt>
              <c:pt idx="3">
                <c:v>3914</c:v>
              </c:pt>
              <c:pt idx="4">
                <c:v>3914</c:v>
              </c:pt>
              <c:pt idx="5">
                <c:v>3913</c:v>
              </c:pt>
              <c:pt idx="6">
                <c:v>3908</c:v>
              </c:pt>
              <c:pt idx="7">
                <c:v>3909</c:v>
              </c:pt>
              <c:pt idx="8">
                <c:v>3906</c:v>
              </c:pt>
              <c:pt idx="9">
                <c:v>3913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C2-4E11-9AE7-762EE8646598}"/>
            </c:ext>
          </c:extLst>
        </c:ser>
        <c:ser>
          <c:idx val="1"/>
          <c:order val="1"/>
          <c:tx>
            <c:v>DMA Burst Size 128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</c:spPr>
          <c:marker>
            <c:symbol val="none"/>
          </c:marker>
          <c:trendline>
            <c:spPr>
              <a:ln w="28575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3929</c:v>
              </c:pt>
              <c:pt idx="1">
                <c:v>3922</c:v>
              </c:pt>
              <c:pt idx="2">
                <c:v>3922</c:v>
              </c:pt>
              <c:pt idx="3">
                <c:v>3910</c:v>
              </c:pt>
              <c:pt idx="4">
                <c:v>3913</c:v>
              </c:pt>
              <c:pt idx="5">
                <c:v>3918</c:v>
              </c:pt>
              <c:pt idx="6">
                <c:v>3915</c:v>
              </c:pt>
              <c:pt idx="7">
                <c:v>3913</c:v>
              </c:pt>
              <c:pt idx="8">
                <c:v>3932</c:v>
              </c:pt>
              <c:pt idx="9">
                <c:v>3909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0C2-4E11-9AE7-762EE8646598}"/>
            </c:ext>
          </c:extLst>
        </c:ser>
        <c:ser>
          <c:idx val="2"/>
          <c:order val="2"/>
          <c:tx>
            <c:v>DMA Burst Size 256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</c:spPr>
          <c:marker>
            <c:symbol val="none"/>
          </c:marker>
          <c:trendline>
            <c:spPr>
              <a:ln w="28575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3926</c:v>
              </c:pt>
              <c:pt idx="1">
                <c:v>3917</c:v>
              </c:pt>
              <c:pt idx="2">
                <c:v>3942</c:v>
              </c:pt>
              <c:pt idx="3">
                <c:v>3913</c:v>
              </c:pt>
              <c:pt idx="4">
                <c:v>3912</c:v>
              </c:pt>
              <c:pt idx="5">
                <c:v>3913</c:v>
              </c:pt>
              <c:pt idx="6">
                <c:v>3917</c:v>
              </c:pt>
              <c:pt idx="7">
                <c:v>3916</c:v>
              </c:pt>
              <c:pt idx="8">
                <c:v>3916</c:v>
              </c:pt>
              <c:pt idx="9">
                <c:v>3917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0C2-4E11-9AE7-762EE8646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74032"/>
        <c:axId val="2002255776"/>
      </c:lineChart>
      <c:valAx>
        <c:axId val="2002255776"/>
        <c:scaling>
          <c:orientation val="minMax"/>
          <c:max val="4000"/>
          <c:min val="385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Total Time [Clocks @ 100 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crossAx val="2002174032"/>
        <c:crosses val="autoZero"/>
        <c:crossBetween val="between"/>
      </c:valAx>
      <c:catAx>
        <c:axId val="20021740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5577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DMA Burst Size on Total Time: S2MM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DMA Burst Size 64</c:v>
          </c:tx>
          <c:spPr>
            <a:ln w="22225" cap="rnd">
              <a:solidFill>
                <a:srgbClr val="4472C4"/>
              </a:solidFill>
              <a:prstDash val="sysDot"/>
              <a:round/>
            </a:ln>
          </c:spPr>
          <c:marker>
            <c:symbol val="none"/>
          </c:marker>
          <c:trendline>
            <c:spPr>
              <a:ln w="28575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9"/>
              <c:pt idx="0">
                <c:v>3300</c:v>
              </c:pt>
              <c:pt idx="1">
                <c:v>3297</c:v>
              </c:pt>
              <c:pt idx="2">
                <c:v>3296</c:v>
              </c:pt>
              <c:pt idx="3">
                <c:v>3289</c:v>
              </c:pt>
              <c:pt idx="4">
                <c:v>3296</c:v>
              </c:pt>
              <c:pt idx="5">
                <c:v>3299</c:v>
              </c:pt>
              <c:pt idx="6">
                <c:v>3298</c:v>
              </c:pt>
              <c:pt idx="7">
                <c:v>3296</c:v>
              </c:pt>
              <c:pt idx="8">
                <c:v>3296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94-4B92-889F-C481F5E77105}"/>
            </c:ext>
          </c:extLst>
        </c:ser>
        <c:ser>
          <c:idx val="1"/>
          <c:order val="1"/>
          <c:tx>
            <c:v>DMA Burst Size 128</c:v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sysDot"/>
              <a:round/>
            </a:ln>
          </c:spPr>
          <c:marker>
            <c:symbol val="none"/>
          </c:marker>
          <c:trendline>
            <c:spPr>
              <a:ln w="28575">
                <a:solidFill>
                  <a:schemeClr val="bg2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9"/>
              <c:pt idx="0">
                <c:v>3306</c:v>
              </c:pt>
              <c:pt idx="1">
                <c:v>3299</c:v>
              </c:pt>
              <c:pt idx="2">
                <c:v>3301</c:v>
              </c:pt>
              <c:pt idx="3">
                <c:v>3296</c:v>
              </c:pt>
              <c:pt idx="4">
                <c:v>3301</c:v>
              </c:pt>
              <c:pt idx="5">
                <c:v>3304</c:v>
              </c:pt>
              <c:pt idx="6">
                <c:v>3305</c:v>
              </c:pt>
              <c:pt idx="7">
                <c:v>3302</c:v>
              </c:pt>
              <c:pt idx="8">
                <c:v>3303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294-4B92-889F-C481F5E77105}"/>
            </c:ext>
          </c:extLst>
        </c:ser>
        <c:ser>
          <c:idx val="2"/>
          <c:order val="2"/>
          <c:tx>
            <c:v>DMA Burst Size 256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</c:spPr>
          <c:marker>
            <c:symbol val="none"/>
          </c:marker>
          <c:trendline>
            <c:spPr>
              <a:ln w="28575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9"/>
              <c:pt idx="0">
                <c:v>3300</c:v>
              </c:pt>
              <c:pt idx="1">
                <c:v>3295</c:v>
              </c:pt>
              <c:pt idx="2">
                <c:v>3298</c:v>
              </c:pt>
              <c:pt idx="3">
                <c:v>3297</c:v>
              </c:pt>
              <c:pt idx="4">
                <c:v>3299</c:v>
              </c:pt>
              <c:pt idx="5">
                <c:v>3288</c:v>
              </c:pt>
              <c:pt idx="6">
                <c:v>3297</c:v>
              </c:pt>
              <c:pt idx="7">
                <c:v>3297</c:v>
              </c:pt>
              <c:pt idx="8">
                <c:v>3296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7294-4B92-889F-C481F5E77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70432"/>
        <c:axId val="2002245792"/>
      </c:lineChart>
      <c:valAx>
        <c:axId val="2002245792"/>
        <c:scaling>
          <c:orientation val="minMax"/>
          <c:max val="3370"/>
          <c:min val="325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Total Time [Clocks @ 100 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crossAx val="2002170432"/>
        <c:crosses val="autoZero"/>
        <c:crossBetween val="between"/>
      </c:valAx>
      <c:catAx>
        <c:axId val="20021704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457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Relationship between Frequency and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MM2S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46" cap="rnd">
                <a:solidFill>
                  <a:srgbClr val="4472C4"/>
                </a:solidFill>
                <a:custDash>
                  <a:ds d="100000" sp="100000"/>
                </a:custDash>
              </a:ln>
            </c:spPr>
            <c:trendlineType val="exp"/>
            <c:dispRSqr val="0"/>
            <c:dispEq val="0"/>
          </c:trendline>
          <c:cat>
            <c:numLit>
              <c:formatCode>General</c:formatCode>
              <c:ptCount val="4"/>
              <c:pt idx="0">
                <c:v>75</c:v>
              </c:pt>
              <c:pt idx="1">
                <c:v>100</c:v>
              </c:pt>
              <c:pt idx="2">
                <c:v>125</c:v>
              </c:pt>
              <c:pt idx="3">
                <c:v>150</c:v>
              </c:pt>
            </c:numLit>
          </c:cat>
          <c:val>
            <c:numLit>
              <c:formatCode>General</c:formatCode>
              <c:ptCount val="4"/>
              <c:pt idx="0">
                <c:v>206.58335728769572</c:v>
              </c:pt>
              <c:pt idx="1">
                <c:v>255.17485174945236</c:v>
              </c:pt>
              <c:pt idx="2">
                <c:v>296.36957082134643</c:v>
              </c:pt>
              <c:pt idx="3">
                <c:v>332.57134508910161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53D-42C7-82A6-4EA5A821F12A}"/>
            </c:ext>
          </c:extLst>
        </c:ser>
        <c:ser>
          <c:idx val="1"/>
          <c:order val="1"/>
          <c:tx>
            <c:v>S2MM</c:v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46" cap="rnd">
                <a:solidFill>
                  <a:srgbClr val="000000"/>
                </a:solidFill>
                <a:custDash>
                  <a:ds d="100000" sp="100000"/>
                </a:custDash>
              </a:ln>
            </c:spPr>
            <c:trendlineType val="linear"/>
            <c:dispRSqr val="0"/>
            <c:dispEq val="0"/>
          </c:trendline>
          <c:cat>
            <c:numLit>
              <c:formatCode>General</c:formatCode>
              <c:ptCount val="4"/>
              <c:pt idx="0">
                <c:v>75</c:v>
              </c:pt>
              <c:pt idx="1">
                <c:v>100</c:v>
              </c:pt>
              <c:pt idx="2">
                <c:v>125</c:v>
              </c:pt>
              <c:pt idx="3">
                <c:v>150</c:v>
              </c:pt>
            </c:numLit>
          </c:cat>
          <c:val>
            <c:numLit>
              <c:formatCode>General</c:formatCode>
              <c:ptCount val="4"/>
              <c:pt idx="0">
                <c:v>279.63034373835666</c:v>
              </c:pt>
              <c:pt idx="1">
                <c:v>289.51895472928584</c:v>
              </c:pt>
              <c:pt idx="2">
                <c:v>295.18606520677582</c:v>
              </c:pt>
              <c:pt idx="3">
                <c:v>300.42572246562895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53D-42C7-82A6-4EA5A821F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69632"/>
        <c:axId val="2002253280"/>
      </c:lineChart>
      <c:valAx>
        <c:axId val="2002253280"/>
        <c:scaling>
          <c:orientation val="minMax"/>
          <c:min val="15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Throughput [MBps]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crossAx val="2002169632"/>
        <c:crosses val="autoZero"/>
        <c:crossBetween val="between"/>
      </c:valAx>
      <c:catAx>
        <c:axId val="20021696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Frequency [MHz]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532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Relationship between Latency and Frequency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MM2S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46" cap="rnd">
                <a:solidFill>
                  <a:srgbClr val="4472C4"/>
                </a:solidFill>
                <a:custDash>
                  <a:ds d="100000" sp="100000"/>
                </a:custDash>
              </a:ln>
            </c:spPr>
            <c:trendlineType val="exp"/>
            <c:dispRSqr val="0"/>
            <c:dispEq val="0"/>
          </c:trendline>
          <c:cat>
            <c:numLit>
              <c:formatCode>General</c:formatCode>
              <c:ptCount val="4"/>
              <c:pt idx="0">
                <c:v>75</c:v>
              </c:pt>
              <c:pt idx="1">
                <c:v>100</c:v>
              </c:pt>
              <c:pt idx="2">
                <c:v>125</c:v>
              </c:pt>
              <c:pt idx="3">
                <c:v>150</c:v>
              </c:pt>
            </c:numLit>
          </c:cat>
          <c:val>
            <c:numLit>
              <c:formatCode>General</c:formatCode>
              <c:ptCount val="4"/>
              <c:pt idx="0">
                <c:v>175.4</c:v>
              </c:pt>
              <c:pt idx="1">
                <c:v>195.9</c:v>
              </c:pt>
              <c:pt idx="2">
                <c:v>218</c:v>
              </c:pt>
              <c:pt idx="3">
                <c:v>240.7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2FE-4241-B5D5-1D03D73EA082}"/>
            </c:ext>
          </c:extLst>
        </c:ser>
        <c:ser>
          <c:idx val="1"/>
          <c:order val="1"/>
          <c:tx>
            <c:v>S2MM</c:v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75</c:v>
              </c:pt>
              <c:pt idx="1">
                <c:v>100</c:v>
              </c:pt>
              <c:pt idx="2">
                <c:v>125</c:v>
              </c:pt>
              <c:pt idx="3">
                <c:v>150</c:v>
              </c:pt>
            </c:numLit>
          </c:cat>
          <c:val>
            <c:numLit>
              <c:formatCode>General</c:formatCode>
              <c:ptCount val="4"/>
              <c:pt idx="0">
                <c:v>186</c:v>
              </c:pt>
              <c:pt idx="1">
                <c:v>206.6</c:v>
              </c:pt>
              <c:pt idx="2">
                <c:v>226.3</c:v>
              </c:pt>
              <c:pt idx="3">
                <c:v>250.8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2FE-4241-B5D5-1D03D73EA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67232"/>
        <c:axId val="2002241216"/>
      </c:lineChart>
      <c:valAx>
        <c:axId val="2002241216"/>
        <c:scaling>
          <c:orientation val="minMax"/>
          <c:min val="15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Latency [CLK @ f]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crossAx val="2002167232"/>
        <c:crosses val="autoZero"/>
        <c:crossBetween val="between"/>
      </c:valAx>
      <c:catAx>
        <c:axId val="20021672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Frequency [MHz]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412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Relationship between Configuration Time and Frequency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MM2S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46" cap="rnd">
                <a:solidFill>
                  <a:srgbClr val="4472C4"/>
                </a:solidFill>
                <a:custDash>
                  <a:ds d="100000" sp="100000"/>
                </a:custDash>
              </a:ln>
            </c:spPr>
            <c:trendlineType val="exp"/>
            <c:dispRSqr val="0"/>
            <c:dispEq val="0"/>
          </c:trendline>
          <c:cat>
            <c:numLit>
              <c:formatCode>General</c:formatCode>
              <c:ptCount val="4"/>
              <c:pt idx="0">
                <c:v>75</c:v>
              </c:pt>
              <c:pt idx="1">
                <c:v>100</c:v>
              </c:pt>
              <c:pt idx="2">
                <c:v>125</c:v>
              </c:pt>
              <c:pt idx="3">
                <c:v>150</c:v>
              </c:pt>
            </c:numLit>
          </c:cat>
          <c:val>
            <c:numLit>
              <c:formatCode>General</c:formatCode>
              <c:ptCount val="4"/>
              <c:pt idx="0">
                <c:v>243.1</c:v>
              </c:pt>
              <c:pt idx="1">
                <c:v>267.89999999999998</c:v>
              </c:pt>
              <c:pt idx="2">
                <c:v>303.10000000000002</c:v>
              </c:pt>
              <c:pt idx="3">
                <c:v>331.9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034-4AC4-8405-2F1C275CC1DA}"/>
            </c:ext>
          </c:extLst>
        </c:ser>
        <c:ser>
          <c:idx val="1"/>
          <c:order val="1"/>
          <c:tx>
            <c:v>S2MM</c:v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75</c:v>
              </c:pt>
              <c:pt idx="1">
                <c:v>100</c:v>
              </c:pt>
              <c:pt idx="2">
                <c:v>125</c:v>
              </c:pt>
              <c:pt idx="3">
                <c:v>150</c:v>
              </c:pt>
            </c:numLit>
          </c:cat>
          <c:val>
            <c:numLit>
              <c:formatCode>General</c:formatCode>
              <c:ptCount val="4"/>
              <c:pt idx="0">
                <c:v>228.8</c:v>
              </c:pt>
              <c:pt idx="1">
                <c:v>262.10000000000002</c:v>
              </c:pt>
              <c:pt idx="2">
                <c:v>290.5</c:v>
              </c:pt>
              <c:pt idx="3">
                <c:v>329.3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034-4AC4-8405-2F1C275C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71232"/>
        <c:axId val="2002243712"/>
      </c:lineChart>
      <c:valAx>
        <c:axId val="2002243712"/>
        <c:scaling>
          <c:orientation val="minMax"/>
          <c:min val="15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Configuration Time [CLK @ f]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crossAx val="2002171232"/>
        <c:crosses val="autoZero"/>
        <c:crossBetween val="between"/>
      </c:valAx>
      <c:catAx>
        <c:axId val="20021712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Frequency [MHz]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4371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Effect of Data Cache MM2S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Lit>
              <c:formatCode>General</c:formatCode>
              <c:ptCount val="10"/>
              <c:pt idx="0">
                <c:v>193</c:v>
              </c:pt>
              <c:pt idx="1">
                <c:v>195</c:v>
              </c:pt>
              <c:pt idx="2">
                <c:v>193</c:v>
              </c:pt>
              <c:pt idx="3">
                <c:v>190</c:v>
              </c:pt>
              <c:pt idx="4">
                <c:v>191</c:v>
              </c:pt>
              <c:pt idx="5">
                <c:v>191</c:v>
              </c:pt>
              <c:pt idx="6">
                <c:v>191</c:v>
              </c:pt>
              <c:pt idx="7">
                <c:v>191</c:v>
              </c:pt>
              <c:pt idx="8">
                <c:v>191</c:v>
              </c:pt>
              <c:pt idx="9">
                <c:v>193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25C-4B7C-AB4C-56F264A6F71A}"/>
            </c:ext>
          </c:extLst>
        </c:ser>
        <c:ser>
          <c:idx val="1"/>
          <c:order val="1"/>
          <c:tx>
            <c:v>Series2</c:v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Lit>
              <c:formatCode>General</c:formatCode>
              <c:ptCount val="10"/>
              <c:pt idx="0">
                <c:v>276</c:v>
              </c:pt>
              <c:pt idx="1">
                <c:v>278</c:v>
              </c:pt>
              <c:pt idx="2">
                <c:v>271</c:v>
              </c:pt>
              <c:pt idx="3">
                <c:v>267</c:v>
              </c:pt>
              <c:pt idx="4">
                <c:v>267</c:v>
              </c:pt>
              <c:pt idx="5">
                <c:v>271</c:v>
              </c:pt>
              <c:pt idx="6">
                <c:v>265</c:v>
              </c:pt>
              <c:pt idx="7">
                <c:v>265</c:v>
              </c:pt>
              <c:pt idx="8">
                <c:v>263</c:v>
              </c:pt>
              <c:pt idx="9">
                <c:v>278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25C-4B7C-AB4C-56F264A6F71A}"/>
            </c:ext>
          </c:extLst>
        </c:ser>
        <c:ser>
          <c:idx val="2"/>
          <c:order val="2"/>
          <c:tx>
            <c:v>Series3</c:v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Lit>
              <c:formatCode>General</c:formatCode>
              <c:ptCount val="10"/>
              <c:pt idx="0">
                <c:v>697</c:v>
              </c:pt>
              <c:pt idx="1">
                <c:v>759</c:v>
              </c:pt>
              <c:pt idx="2">
                <c:v>765</c:v>
              </c:pt>
              <c:pt idx="3">
                <c:v>726</c:v>
              </c:pt>
              <c:pt idx="4">
                <c:v>763</c:v>
              </c:pt>
              <c:pt idx="5">
                <c:v>727</c:v>
              </c:pt>
              <c:pt idx="6">
                <c:v>769</c:v>
              </c:pt>
              <c:pt idx="7">
                <c:v>721</c:v>
              </c:pt>
              <c:pt idx="8">
                <c:v>738</c:v>
              </c:pt>
              <c:pt idx="9">
                <c:v>675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25C-4B7C-AB4C-56F264A6F71A}"/>
            </c:ext>
          </c:extLst>
        </c:ser>
        <c:ser>
          <c:idx val="3"/>
          <c:order val="3"/>
          <c:tx>
            <c:v>Series4</c:v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Lit>
              <c:formatCode>General</c:formatCode>
              <c:ptCount val="10"/>
              <c:pt idx="0">
                <c:v>979</c:v>
              </c:pt>
              <c:pt idx="1">
                <c:v>963</c:v>
              </c:pt>
              <c:pt idx="2">
                <c:v>956</c:v>
              </c:pt>
              <c:pt idx="3">
                <c:v>983</c:v>
              </c:pt>
              <c:pt idx="4">
                <c:v>929</c:v>
              </c:pt>
              <c:pt idx="5">
                <c:v>966</c:v>
              </c:pt>
              <c:pt idx="6">
                <c:v>967</c:v>
              </c:pt>
              <c:pt idx="7">
                <c:v>967</c:v>
              </c:pt>
              <c:pt idx="8">
                <c:v>951</c:v>
              </c:pt>
              <c:pt idx="9">
                <c:v>960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425C-4B7C-AB4C-56F264A6F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66832"/>
        <c:axId val="2002247040"/>
      </c:lineChart>
      <c:valAx>
        <c:axId val="200224704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Clocks @ 146MHz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02166832"/>
        <c:crosses val="autoZero"/>
        <c:crossBetween val="between"/>
      </c:valAx>
      <c:catAx>
        <c:axId val="20021668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Test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022470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Effect of Data Cache MM2S on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Env1_MM2S!$A$19:$A$19</c:f>
              <c:strCache>
                <c:ptCount val="1"/>
                <c:pt idx="0">
                  <c:v>Total Time [CLK]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Env1_MM2S!$B$19:$T$19</c:f>
              <c:numCache>
                <c:formatCode>General</c:formatCode>
                <c:ptCount val="10"/>
                <c:pt idx="0">
                  <c:v>3929</c:v>
                </c:pt>
                <c:pt idx="1">
                  <c:v>3922</c:v>
                </c:pt>
                <c:pt idx="2">
                  <c:v>3922</c:v>
                </c:pt>
                <c:pt idx="3">
                  <c:v>3910</c:v>
                </c:pt>
                <c:pt idx="4">
                  <c:v>3913</c:v>
                </c:pt>
                <c:pt idx="5">
                  <c:v>3918</c:v>
                </c:pt>
                <c:pt idx="6">
                  <c:v>3915</c:v>
                </c:pt>
                <c:pt idx="7">
                  <c:v>3913</c:v>
                </c:pt>
                <c:pt idx="8">
                  <c:v>3932</c:v>
                </c:pt>
                <c:pt idx="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A-4EBB-B13D-0F459821E175}"/>
            </c:ext>
          </c:extLst>
        </c:ser>
        <c:ser>
          <c:idx val="1"/>
          <c:order val="1"/>
          <c:tx>
            <c:strRef>
              <c:f>Env1_MM2S!$A$40:$A$40</c:f>
              <c:strCache>
                <c:ptCount val="1"/>
                <c:pt idx="0">
                  <c:v>Cache Disabled Total Time [CLK]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Env1_MM2S!$B$40:$T$40</c:f>
              <c:numCache>
                <c:formatCode>General</c:formatCode>
                <c:ptCount val="10"/>
                <c:pt idx="0">
                  <c:v>5174</c:v>
                </c:pt>
                <c:pt idx="1">
                  <c:v>5123</c:v>
                </c:pt>
                <c:pt idx="2">
                  <c:v>5089</c:v>
                </c:pt>
                <c:pt idx="3">
                  <c:v>5128</c:v>
                </c:pt>
                <c:pt idx="4">
                  <c:v>5091</c:v>
                </c:pt>
                <c:pt idx="5">
                  <c:v>5118</c:v>
                </c:pt>
                <c:pt idx="6">
                  <c:v>5142</c:v>
                </c:pt>
                <c:pt idx="7">
                  <c:v>5122</c:v>
                </c:pt>
                <c:pt idx="8">
                  <c:v>5106</c:v>
                </c:pt>
                <c:pt idx="9">
                  <c:v>5136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A-4EBB-B13D-0F459821E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70832"/>
        <c:axId val="2002248288"/>
      </c:lineChart>
      <c:valAx>
        <c:axId val="2002248288"/>
        <c:scaling>
          <c:orientation val="minMax"/>
          <c:min val="35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Clocks @ 146MHz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02170832"/>
        <c:crosses val="autoZero"/>
        <c:crossBetween val="between"/>
      </c:valAx>
      <c:catAx>
        <c:axId val="200217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0224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Data Cache on Total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Env2_Data!$A$12:$A$12</c:f>
              <c:strCache>
                <c:ptCount val="1"/>
                <c:pt idx="0">
                  <c:v>Enabled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Env2_Data!$B$45:$E$45</c:f>
              <c:strCache>
                <c:ptCount val="4"/>
                <c:pt idx="0">
                  <c:v>SRAM -SRAM</c:v>
                </c:pt>
                <c:pt idx="1">
                  <c:v>BRAM-BRAM</c:v>
                </c:pt>
                <c:pt idx="2">
                  <c:v>SRAM-BRAM</c:v>
                </c:pt>
                <c:pt idx="3">
                  <c:v>BRAM-SRAM</c:v>
                </c:pt>
              </c:strCache>
            </c:strRef>
          </c:cat>
          <c:val>
            <c:numRef>
              <c:f>Env2_Data!$B$25:$E$25</c:f>
              <c:numCache>
                <c:formatCode>General</c:formatCode>
                <c:ptCount val="4"/>
                <c:pt idx="0">
                  <c:v>6651.3</c:v>
                </c:pt>
                <c:pt idx="1">
                  <c:v>2834.8</c:v>
                </c:pt>
                <c:pt idx="2">
                  <c:v>3816.5</c:v>
                </c:pt>
                <c:pt idx="3">
                  <c:v>5658.9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F-4DA3-A591-E572CB45D612}"/>
            </c:ext>
          </c:extLst>
        </c:ser>
        <c:ser>
          <c:idx val="1"/>
          <c:order val="1"/>
          <c:tx>
            <c:strRef>
              <c:f>Env2_Data!$A$33:$A$33</c:f>
              <c:strCache>
                <c:ptCount val="1"/>
                <c:pt idx="0">
                  <c:v>Disabled</c:v>
                </c:pt>
              </c:strCache>
            </c:strRef>
          </c:tx>
          <c:spPr>
            <a:solidFill>
              <a:srgbClr val="E7E6E6"/>
            </a:solidFill>
            <a:ln w="9528">
              <a:solidFill>
                <a:srgbClr val="AFABAB"/>
              </a:solidFill>
              <a:prstDash val="solid"/>
            </a:ln>
          </c:spPr>
          <c:invertIfNegative val="0"/>
          <c:cat>
            <c:strRef>
              <c:f>Env2_Data!$B$45:$E$45</c:f>
              <c:strCache>
                <c:ptCount val="4"/>
                <c:pt idx="0">
                  <c:v>SRAM -SRAM</c:v>
                </c:pt>
                <c:pt idx="1">
                  <c:v>BRAM-BRAM</c:v>
                </c:pt>
                <c:pt idx="2">
                  <c:v>SRAM-BRAM</c:v>
                </c:pt>
                <c:pt idx="3">
                  <c:v>BRAM-SRAM</c:v>
                </c:pt>
              </c:strCache>
            </c:strRef>
          </c:cat>
          <c:val>
            <c:numRef>
              <c:f>Env2_Data!$B$46:$E$46</c:f>
              <c:numCache>
                <c:formatCode>General</c:formatCode>
                <c:ptCount val="4"/>
                <c:pt idx="0">
                  <c:v>5608.9</c:v>
                </c:pt>
                <c:pt idx="1">
                  <c:v>3659.7</c:v>
                </c:pt>
                <c:pt idx="2">
                  <c:v>4640.8</c:v>
                </c:pt>
                <c:pt idx="3">
                  <c:v>4643.8999999999996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F-4DA3-A591-E572CB45D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167632"/>
        <c:axId val="2002241632"/>
      </c:barChart>
      <c:valAx>
        <c:axId val="200224163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Total Time [CLK @ 100MHz]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crossAx val="2002167632"/>
        <c:crosses val="autoZero"/>
        <c:crossBetween val="between"/>
      </c:valAx>
      <c:catAx>
        <c:axId val="20021676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Transfer Direction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4163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92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92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Effect of DMA Burst Size on Total Time: MM2S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DMA Burst Size 64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3</c:v>
              </c:pt>
              <c:pt idx="5">
                <c:v>3</c:v>
              </c:pt>
              <c:pt idx="6">
                <c:v>4</c:v>
              </c:pt>
              <c:pt idx="7">
                <c:v>4</c:v>
              </c:pt>
              <c:pt idx="8">
                <c:v>5</c:v>
              </c:pt>
              <c:pt idx="9">
                <c:v>5</c:v>
              </c:pt>
            </c:numLit>
          </c:cat>
          <c:val>
            <c:numLit>
              <c:formatCode>General</c:formatCode>
              <c:ptCount val="10"/>
              <c:pt idx="0">
                <c:v>3954</c:v>
              </c:pt>
              <c:pt idx="1">
                <c:v>3915</c:v>
              </c:pt>
              <c:pt idx="2">
                <c:v>3917</c:v>
              </c:pt>
              <c:pt idx="3">
                <c:v>3914</c:v>
              </c:pt>
              <c:pt idx="4">
                <c:v>3914</c:v>
              </c:pt>
              <c:pt idx="5">
                <c:v>3913</c:v>
              </c:pt>
              <c:pt idx="6">
                <c:v>3908</c:v>
              </c:pt>
              <c:pt idx="7">
                <c:v>3909</c:v>
              </c:pt>
              <c:pt idx="8">
                <c:v>3906</c:v>
              </c:pt>
              <c:pt idx="9">
                <c:v>3913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A2A-462B-857F-D47F8115B45E}"/>
            </c:ext>
          </c:extLst>
        </c:ser>
        <c:ser>
          <c:idx val="1"/>
          <c:order val="1"/>
          <c:tx>
            <c:v>DMA Burst Size 128</c:v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3</c:v>
              </c:pt>
              <c:pt idx="5">
                <c:v>3</c:v>
              </c:pt>
              <c:pt idx="6">
                <c:v>4</c:v>
              </c:pt>
              <c:pt idx="7">
                <c:v>4</c:v>
              </c:pt>
              <c:pt idx="8">
                <c:v>5</c:v>
              </c:pt>
              <c:pt idx="9">
                <c:v>5</c:v>
              </c:pt>
            </c:numLit>
          </c:cat>
          <c:val>
            <c:numLit>
              <c:formatCode>General</c:formatCode>
              <c:ptCount val="10"/>
              <c:pt idx="0">
                <c:v>3929</c:v>
              </c:pt>
              <c:pt idx="1">
                <c:v>3922</c:v>
              </c:pt>
              <c:pt idx="2">
                <c:v>3922</c:v>
              </c:pt>
              <c:pt idx="3">
                <c:v>3910</c:v>
              </c:pt>
              <c:pt idx="4">
                <c:v>3913</c:v>
              </c:pt>
              <c:pt idx="5">
                <c:v>3918</c:v>
              </c:pt>
              <c:pt idx="6">
                <c:v>3915</c:v>
              </c:pt>
              <c:pt idx="7">
                <c:v>3913</c:v>
              </c:pt>
              <c:pt idx="8">
                <c:v>3932</c:v>
              </c:pt>
              <c:pt idx="9">
                <c:v>3909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A2A-462B-857F-D47F8115B45E}"/>
            </c:ext>
          </c:extLst>
        </c:ser>
        <c:ser>
          <c:idx val="2"/>
          <c:order val="2"/>
          <c:tx>
            <c:v>DMA Burst Size 256</c:v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3</c:v>
              </c:pt>
              <c:pt idx="5">
                <c:v>3</c:v>
              </c:pt>
              <c:pt idx="6">
                <c:v>4</c:v>
              </c:pt>
              <c:pt idx="7">
                <c:v>4</c:v>
              </c:pt>
              <c:pt idx="8">
                <c:v>5</c:v>
              </c:pt>
              <c:pt idx="9">
                <c:v>5</c:v>
              </c:pt>
            </c:numLit>
          </c:cat>
          <c:val>
            <c:numLit>
              <c:formatCode>General</c:formatCode>
              <c:ptCount val="10"/>
              <c:pt idx="0">
                <c:v>3926</c:v>
              </c:pt>
              <c:pt idx="1">
                <c:v>3917</c:v>
              </c:pt>
              <c:pt idx="2">
                <c:v>3942</c:v>
              </c:pt>
              <c:pt idx="3">
                <c:v>3913</c:v>
              </c:pt>
              <c:pt idx="4">
                <c:v>3912</c:v>
              </c:pt>
              <c:pt idx="5">
                <c:v>3913</c:v>
              </c:pt>
              <c:pt idx="6">
                <c:v>3917</c:v>
              </c:pt>
              <c:pt idx="7">
                <c:v>3916</c:v>
              </c:pt>
              <c:pt idx="8">
                <c:v>3916</c:v>
              </c:pt>
              <c:pt idx="9">
                <c:v>3917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A2A-462B-857F-D47F8115B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63232"/>
        <c:axId val="2002254112"/>
      </c:lineChart>
      <c:valAx>
        <c:axId val="2002254112"/>
        <c:scaling>
          <c:orientation val="minMax"/>
          <c:min val="38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6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Clocks @ 146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6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02163232"/>
        <c:crosses val="autoZero"/>
        <c:crossBetween val="between"/>
      </c:valAx>
      <c:catAx>
        <c:axId val="20021632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6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Test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6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022541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Data Cache on Latency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Env2_Data!$A$12:$A$12</c:f>
              <c:strCache>
                <c:ptCount val="1"/>
                <c:pt idx="0">
                  <c:v>Enabled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Env2_Data!$B$45:$E$45</c:f>
              <c:strCache>
                <c:ptCount val="4"/>
                <c:pt idx="0">
                  <c:v>SRAM -SRAM</c:v>
                </c:pt>
                <c:pt idx="1">
                  <c:v>BRAM-BRAM</c:v>
                </c:pt>
                <c:pt idx="2">
                  <c:v>SRAM-BRAM</c:v>
                </c:pt>
                <c:pt idx="3">
                  <c:v>BRAM-SRAM</c:v>
                </c:pt>
              </c:strCache>
            </c:strRef>
          </c:cat>
          <c:val>
            <c:numRef>
              <c:f>Env2_Data!$B$29:$E$29</c:f>
              <c:numCache>
                <c:formatCode>General</c:formatCode>
                <c:ptCount val="4"/>
                <c:pt idx="0">
                  <c:v>208.3</c:v>
                </c:pt>
                <c:pt idx="1">
                  <c:v>180.3</c:v>
                </c:pt>
                <c:pt idx="2">
                  <c:v>197.2</c:v>
                </c:pt>
                <c:pt idx="3">
                  <c:v>193.1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D-48C9-9FE1-7531F9FE1272}"/>
            </c:ext>
          </c:extLst>
        </c:ser>
        <c:ser>
          <c:idx val="1"/>
          <c:order val="1"/>
          <c:tx>
            <c:strRef>
              <c:f>Env2_Data!$A$33:$A$33</c:f>
              <c:strCache>
                <c:ptCount val="1"/>
                <c:pt idx="0">
                  <c:v>Disabled</c:v>
                </c:pt>
              </c:strCache>
            </c:strRef>
          </c:tx>
          <c:spPr>
            <a:solidFill>
              <a:srgbClr val="E7E6E6"/>
            </a:solidFill>
            <a:ln w="9528">
              <a:solidFill>
                <a:srgbClr val="AFABAB"/>
              </a:solidFill>
              <a:prstDash val="solid"/>
            </a:ln>
          </c:spPr>
          <c:invertIfNegative val="0"/>
          <c:cat>
            <c:strRef>
              <c:f>Env2_Data!$B$45:$E$45</c:f>
              <c:strCache>
                <c:ptCount val="4"/>
                <c:pt idx="0">
                  <c:v>SRAM -SRAM</c:v>
                </c:pt>
                <c:pt idx="1">
                  <c:v>BRAM-BRAM</c:v>
                </c:pt>
                <c:pt idx="2">
                  <c:v>SRAM-BRAM</c:v>
                </c:pt>
                <c:pt idx="3">
                  <c:v>BRAM-SRAM</c:v>
                </c:pt>
              </c:strCache>
            </c:strRef>
          </c:cat>
          <c:val>
            <c:numRef>
              <c:f>Env2_Data!$B$50:$E$50</c:f>
              <c:numCache>
                <c:formatCode>General</c:formatCode>
                <c:ptCount val="4"/>
                <c:pt idx="0">
                  <c:v>531.20000000000005</c:v>
                </c:pt>
                <c:pt idx="1">
                  <c:v>499.6</c:v>
                </c:pt>
                <c:pt idx="2">
                  <c:v>531.4</c:v>
                </c:pt>
                <c:pt idx="3">
                  <c:v>520.1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D-48C9-9FE1-7531F9FE1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168032"/>
        <c:axId val="2002244128"/>
      </c:barChart>
      <c:valAx>
        <c:axId val="200224412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Latency Time [CLK @ 100MHz]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crossAx val="2002168032"/>
        <c:crosses val="autoZero"/>
        <c:crossBetween val="between"/>
      </c:valAx>
      <c:catAx>
        <c:axId val="20021680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Transfer Direction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4412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Data Cache on Configuration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Env2_Data!$A$12:$A$12</c:f>
              <c:strCache>
                <c:ptCount val="1"/>
                <c:pt idx="0">
                  <c:v>Enabled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Env2_Data!$B$45:$E$45</c:f>
              <c:strCache>
                <c:ptCount val="4"/>
                <c:pt idx="0">
                  <c:v>SRAM -SRAM</c:v>
                </c:pt>
                <c:pt idx="1">
                  <c:v>BRAM-BRAM</c:v>
                </c:pt>
                <c:pt idx="2">
                  <c:v>SRAM-BRAM</c:v>
                </c:pt>
                <c:pt idx="3">
                  <c:v>BRAM-SRAM</c:v>
                </c:pt>
              </c:strCache>
            </c:strRef>
          </c:cat>
          <c:val>
            <c:numRef>
              <c:f>Env2_Data!$B$30:$E$30</c:f>
              <c:numCache>
                <c:formatCode>General</c:formatCode>
                <c:ptCount val="4"/>
                <c:pt idx="0">
                  <c:v>190.2</c:v>
                </c:pt>
                <c:pt idx="1">
                  <c:v>156.4</c:v>
                </c:pt>
                <c:pt idx="2">
                  <c:v>169.8</c:v>
                </c:pt>
                <c:pt idx="3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0-4CF2-9F9C-6665CE1C45D4}"/>
            </c:ext>
          </c:extLst>
        </c:ser>
        <c:ser>
          <c:idx val="1"/>
          <c:order val="1"/>
          <c:tx>
            <c:strRef>
              <c:f>Env2_Data!$A$33</c:f>
              <c:strCache>
                <c:ptCount val="1"/>
                <c:pt idx="0">
                  <c:v>Disabled</c:v>
                </c:pt>
              </c:strCache>
            </c:strRef>
          </c:tx>
          <c:spPr>
            <a:solidFill>
              <a:srgbClr val="E7E6E6"/>
            </a:solidFill>
            <a:ln w="9528">
              <a:solidFill>
                <a:srgbClr val="AFABAB"/>
              </a:solidFill>
              <a:prstDash val="solid"/>
            </a:ln>
          </c:spPr>
          <c:invertIfNegative val="0"/>
          <c:cat>
            <c:strRef>
              <c:f>Env2_Data!$B$45:$E$45</c:f>
              <c:strCache>
                <c:ptCount val="4"/>
                <c:pt idx="0">
                  <c:v>SRAM -SRAM</c:v>
                </c:pt>
                <c:pt idx="1">
                  <c:v>BRAM-BRAM</c:v>
                </c:pt>
                <c:pt idx="2">
                  <c:v>SRAM-BRAM</c:v>
                </c:pt>
                <c:pt idx="3">
                  <c:v>BRAM-SRAM</c:v>
                </c:pt>
              </c:strCache>
            </c:strRef>
          </c:cat>
          <c:val>
            <c:numRef>
              <c:f>Env2_Data!$B$51:$E$51</c:f>
              <c:numCache>
                <c:formatCode>General</c:formatCode>
                <c:ptCount val="4"/>
                <c:pt idx="0">
                  <c:v>660.6</c:v>
                </c:pt>
                <c:pt idx="1">
                  <c:v>576.5</c:v>
                </c:pt>
                <c:pt idx="2">
                  <c:v>618.9</c:v>
                </c:pt>
                <c:pt idx="3">
                  <c:v>624.20000000000005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0-4CF2-9F9C-6665CE1C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158832"/>
        <c:axId val="2002242048"/>
      </c:barChart>
      <c:valAx>
        <c:axId val="20022420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Configuration Time [CLK @ 100MHz]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crossAx val="2002158832"/>
        <c:crosses val="autoZero"/>
        <c:crossBetween val="between"/>
      </c:valAx>
      <c:catAx>
        <c:axId val="20021588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Transfer Direction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4204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CDMA Burst Size on Total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SRAM -SRAM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3"/>
              <c:pt idx="0">
                <c:v>64</c:v>
              </c:pt>
              <c:pt idx="1">
                <c:v>128</c:v>
              </c:pt>
              <c:pt idx="2">
                <c:v>256</c:v>
              </c:pt>
            </c:numLit>
          </c:cat>
          <c:val>
            <c:numLit>
              <c:formatCode>General</c:formatCode>
              <c:ptCount val="3"/>
              <c:pt idx="0">
                <c:v>6650.8</c:v>
              </c:pt>
              <c:pt idx="1">
                <c:v>6651.3</c:v>
              </c:pt>
              <c:pt idx="2">
                <c:v>6655.9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B8-4807-8864-70AD3FC1E833}"/>
            </c:ext>
          </c:extLst>
        </c:ser>
        <c:ser>
          <c:idx val="1"/>
          <c:order val="1"/>
          <c:tx>
            <c:v>BRAM-BRAM</c:v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3"/>
              <c:pt idx="0">
                <c:v>64</c:v>
              </c:pt>
              <c:pt idx="1">
                <c:v>128</c:v>
              </c:pt>
              <c:pt idx="2">
                <c:v>256</c:v>
              </c:pt>
            </c:numLit>
          </c:cat>
          <c:val>
            <c:numLit>
              <c:formatCode>General</c:formatCode>
              <c:ptCount val="3"/>
              <c:pt idx="0">
                <c:v>2829.4</c:v>
              </c:pt>
              <c:pt idx="1">
                <c:v>2834.8</c:v>
              </c:pt>
              <c:pt idx="2">
                <c:v>2830.4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1B8-4807-8864-70AD3FC1E833}"/>
            </c:ext>
          </c:extLst>
        </c:ser>
        <c:ser>
          <c:idx val="2"/>
          <c:order val="2"/>
          <c:tx>
            <c:v>SRAM-BRAM</c:v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3"/>
              <c:pt idx="0">
                <c:v>64</c:v>
              </c:pt>
              <c:pt idx="1">
                <c:v>128</c:v>
              </c:pt>
              <c:pt idx="2">
                <c:v>256</c:v>
              </c:pt>
            </c:numLit>
          </c:cat>
          <c:val>
            <c:numLit>
              <c:formatCode>General</c:formatCode>
              <c:ptCount val="3"/>
              <c:pt idx="0">
                <c:v>3813.4</c:v>
              </c:pt>
              <c:pt idx="1">
                <c:v>3816.5</c:v>
              </c:pt>
              <c:pt idx="2">
                <c:v>3816.2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1B8-4807-8864-70AD3FC1E833}"/>
            </c:ext>
          </c:extLst>
        </c:ser>
        <c:ser>
          <c:idx val="3"/>
          <c:order val="3"/>
          <c:tx>
            <c:v>BRAM-SRAM</c:v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3"/>
              <c:pt idx="0">
                <c:v>64</c:v>
              </c:pt>
              <c:pt idx="1">
                <c:v>128</c:v>
              </c:pt>
              <c:pt idx="2">
                <c:v>256</c:v>
              </c:pt>
            </c:numLit>
          </c:cat>
          <c:val>
            <c:numLit>
              <c:formatCode>General</c:formatCode>
              <c:ptCount val="3"/>
              <c:pt idx="0">
                <c:v>5661.2</c:v>
              </c:pt>
              <c:pt idx="1">
                <c:v>5658.9</c:v>
              </c:pt>
              <c:pt idx="2">
                <c:v>5661.8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1B8-4807-8864-70AD3FC1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542992"/>
        <c:axId val="2002244544"/>
      </c:lineChart>
      <c:valAx>
        <c:axId val="2002244544"/>
        <c:scaling>
          <c:orientation val="minMax"/>
          <c:min val="2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Total Time[CLK @ 100MHz]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crossAx val="2006542992"/>
        <c:crosses val="autoZero"/>
        <c:crossBetween val="between"/>
      </c:valAx>
      <c:catAx>
        <c:axId val="200654299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CDMA Burst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445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CDMA Burst Size on Latency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SRAM -SRAM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3"/>
              <c:pt idx="0">
                <c:v>64</c:v>
              </c:pt>
              <c:pt idx="1">
                <c:v>128</c:v>
              </c:pt>
              <c:pt idx="2">
                <c:v>256</c:v>
              </c:pt>
            </c:numLit>
          </c:cat>
          <c:val>
            <c:numLit>
              <c:formatCode>General</c:formatCode>
              <c:ptCount val="3"/>
              <c:pt idx="0">
                <c:v>211.4</c:v>
              </c:pt>
              <c:pt idx="1">
                <c:v>208.3</c:v>
              </c:pt>
              <c:pt idx="2">
                <c:v>209.1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EC-434E-B5B5-E75206185E65}"/>
            </c:ext>
          </c:extLst>
        </c:ser>
        <c:ser>
          <c:idx val="1"/>
          <c:order val="1"/>
          <c:tx>
            <c:v>BRAM-BRAM</c:v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3"/>
              <c:pt idx="0">
                <c:v>64</c:v>
              </c:pt>
              <c:pt idx="1">
                <c:v>128</c:v>
              </c:pt>
              <c:pt idx="2">
                <c:v>256</c:v>
              </c:pt>
            </c:numLit>
          </c:cat>
          <c:val>
            <c:numLit>
              <c:formatCode>General</c:formatCode>
              <c:ptCount val="3"/>
              <c:pt idx="0">
                <c:v>173.6</c:v>
              </c:pt>
              <c:pt idx="1">
                <c:v>180.3</c:v>
              </c:pt>
              <c:pt idx="2">
                <c:v>176.1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BEC-434E-B5B5-E75206185E65}"/>
            </c:ext>
          </c:extLst>
        </c:ser>
        <c:ser>
          <c:idx val="2"/>
          <c:order val="2"/>
          <c:tx>
            <c:v>SRAM-BRAM</c:v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3"/>
              <c:pt idx="0">
                <c:v>64</c:v>
              </c:pt>
              <c:pt idx="1">
                <c:v>128</c:v>
              </c:pt>
              <c:pt idx="2">
                <c:v>256</c:v>
              </c:pt>
            </c:numLit>
          </c:cat>
          <c:val>
            <c:numLit>
              <c:formatCode>General</c:formatCode>
              <c:ptCount val="3"/>
              <c:pt idx="0">
                <c:v>192.8</c:v>
              </c:pt>
              <c:pt idx="1">
                <c:v>197.2</c:v>
              </c:pt>
              <c:pt idx="2">
                <c:v>198.6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BEC-434E-B5B5-E75206185E65}"/>
            </c:ext>
          </c:extLst>
        </c:ser>
        <c:ser>
          <c:idx val="3"/>
          <c:order val="3"/>
          <c:tx>
            <c:v>BRAM-SRAM</c:v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3"/>
              <c:pt idx="0">
                <c:v>64</c:v>
              </c:pt>
              <c:pt idx="1">
                <c:v>128</c:v>
              </c:pt>
              <c:pt idx="2">
                <c:v>256</c:v>
              </c:pt>
            </c:numLit>
          </c:cat>
          <c:val>
            <c:numLit>
              <c:formatCode>General</c:formatCode>
              <c:ptCount val="3"/>
              <c:pt idx="0">
                <c:v>185.8</c:v>
              </c:pt>
              <c:pt idx="1">
                <c:v>193.1</c:v>
              </c:pt>
              <c:pt idx="2">
                <c:v>180.8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BEC-434E-B5B5-E75206185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545392"/>
        <c:axId val="2002246208"/>
      </c:lineChart>
      <c:valAx>
        <c:axId val="2002246208"/>
        <c:scaling>
          <c:orientation val="minMax"/>
          <c:min val="15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Latency[CLK @ 100MHz]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crossAx val="2006545392"/>
        <c:crosses val="autoZero"/>
        <c:crossBetween val="between"/>
      </c:valAx>
      <c:catAx>
        <c:axId val="200654539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CDMA Burst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4620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CDMA Burst Size on Configuration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SRAM -SRAM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3"/>
              <c:pt idx="0">
                <c:v>64</c:v>
              </c:pt>
              <c:pt idx="1">
                <c:v>128</c:v>
              </c:pt>
              <c:pt idx="2">
                <c:v>256</c:v>
              </c:pt>
            </c:numLit>
          </c:cat>
          <c:val>
            <c:numLit>
              <c:formatCode>General</c:formatCode>
              <c:ptCount val="3"/>
              <c:pt idx="0">
                <c:v>191</c:v>
              </c:pt>
              <c:pt idx="1">
                <c:v>190.2</c:v>
              </c:pt>
              <c:pt idx="2">
                <c:v>193.5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493-46C6-99D5-C4122E162486}"/>
            </c:ext>
          </c:extLst>
        </c:ser>
        <c:ser>
          <c:idx val="1"/>
          <c:order val="1"/>
          <c:tx>
            <c:v>BRAM-BRAM</c:v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3"/>
              <c:pt idx="0">
                <c:v>64</c:v>
              </c:pt>
              <c:pt idx="1">
                <c:v>128</c:v>
              </c:pt>
              <c:pt idx="2">
                <c:v>256</c:v>
              </c:pt>
            </c:numLit>
          </c:cat>
          <c:val>
            <c:numLit>
              <c:formatCode>General</c:formatCode>
              <c:ptCount val="3"/>
              <c:pt idx="0">
                <c:v>159.19999999999999</c:v>
              </c:pt>
              <c:pt idx="1">
                <c:v>156.4</c:v>
              </c:pt>
              <c:pt idx="2">
                <c:v>157.80000000000001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493-46C6-99D5-C4122E162486}"/>
            </c:ext>
          </c:extLst>
        </c:ser>
        <c:ser>
          <c:idx val="2"/>
          <c:order val="2"/>
          <c:tx>
            <c:v>SRAM-BRAM</c:v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3"/>
              <c:pt idx="0">
                <c:v>64</c:v>
              </c:pt>
              <c:pt idx="1">
                <c:v>128</c:v>
              </c:pt>
              <c:pt idx="2">
                <c:v>256</c:v>
              </c:pt>
            </c:numLit>
          </c:cat>
          <c:val>
            <c:numLit>
              <c:formatCode>General</c:formatCode>
              <c:ptCount val="3"/>
              <c:pt idx="0">
                <c:v>170.9</c:v>
              </c:pt>
              <c:pt idx="1">
                <c:v>169.8</c:v>
              </c:pt>
              <c:pt idx="2">
                <c:v>167.9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493-46C6-99D5-C4122E162486}"/>
            </c:ext>
          </c:extLst>
        </c:ser>
        <c:ser>
          <c:idx val="3"/>
          <c:order val="3"/>
          <c:tx>
            <c:v>BRAM-SRAM</c:v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3"/>
              <c:pt idx="0">
                <c:v>64</c:v>
              </c:pt>
              <c:pt idx="1">
                <c:v>128</c:v>
              </c:pt>
              <c:pt idx="2">
                <c:v>256</c:v>
              </c:pt>
            </c:numLit>
          </c:cat>
          <c:val>
            <c:numLit>
              <c:formatCode>General</c:formatCode>
              <c:ptCount val="3"/>
              <c:pt idx="0">
                <c:v>175.6</c:v>
              </c:pt>
              <c:pt idx="1">
                <c:v>179</c:v>
              </c:pt>
              <c:pt idx="2">
                <c:v>177.9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493-46C6-99D5-C4122E162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548192"/>
        <c:axId val="2002252032"/>
      </c:lineChart>
      <c:valAx>
        <c:axId val="2002252032"/>
        <c:scaling>
          <c:orientation val="minMax"/>
          <c:max val="220"/>
          <c:min val="15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Configuration Time</a:t>
                </a:r>
                <a:br>
                  <a:rPr lang="en-US"/>
                </a:br>
                <a:r>
                  <a:rPr lang="en-US"/>
                  <a:t>[CLK @ 100MHz]</a:t>
                </a:r>
              </a:p>
            </c:rich>
          </c:tx>
          <c:layout>
            <c:manualLayout>
              <c:xMode val="edge"/>
              <c:yMode val="edge"/>
              <c:x val="2.3916290722663679E-2"/>
              <c:y val="0.1821097156243899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crossAx val="2006548192"/>
        <c:crosses val="autoZero"/>
        <c:crossBetween val="between"/>
      </c:valAx>
      <c:catAx>
        <c:axId val="200654819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CDMA Burst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5203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Relationship between Frequency and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SRAM -SRAM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75</c:v>
              </c:pt>
              <c:pt idx="1">
                <c:v>100</c:v>
              </c:pt>
              <c:pt idx="2">
                <c:v>125</c:v>
              </c:pt>
              <c:pt idx="3">
                <c:v>150</c:v>
              </c:pt>
            </c:numLit>
          </c:cat>
          <c:val>
            <c:numLit>
              <c:formatCode>General</c:formatCode>
              <c:ptCount val="4"/>
              <c:pt idx="0">
                <c:v>132.58213127768522</c:v>
              </c:pt>
              <c:pt idx="1">
                <c:v>150.24336673771577</c:v>
              </c:pt>
              <c:pt idx="2">
                <c:v>223.07597164817761</c:v>
              </c:pt>
              <c:pt idx="3">
                <c:v>173.47769537485277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E08-43DB-AB0E-E34414422C80}"/>
            </c:ext>
          </c:extLst>
        </c:ser>
        <c:ser>
          <c:idx val="1"/>
          <c:order val="1"/>
          <c:tx>
            <c:v>BRAM-BRAM</c:v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75</c:v>
              </c:pt>
              <c:pt idx="1">
                <c:v>100</c:v>
              </c:pt>
              <c:pt idx="2">
                <c:v>125</c:v>
              </c:pt>
              <c:pt idx="3">
                <c:v>150</c:v>
              </c:pt>
            </c:numLit>
          </c:cat>
          <c:val>
            <c:numLit>
              <c:formatCode>General</c:formatCode>
              <c:ptCount val="4"/>
              <c:pt idx="0">
                <c:v>269.24230172174236</c:v>
              </c:pt>
              <c:pt idx="1">
                <c:v>353.30786332398554</c:v>
              </c:pt>
              <c:pt idx="2">
                <c:v>434.30016671803696</c:v>
              </c:pt>
              <c:pt idx="3">
                <c:v>512.85692240805668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E08-43DB-AB0E-E34414422C80}"/>
            </c:ext>
          </c:extLst>
        </c:ser>
        <c:ser>
          <c:idx val="2"/>
          <c:order val="2"/>
          <c:tx>
            <c:v>SRAM-BRAM</c:v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75</c:v>
              </c:pt>
              <c:pt idx="1">
                <c:v>100</c:v>
              </c:pt>
              <c:pt idx="2">
                <c:v>125</c:v>
              </c:pt>
              <c:pt idx="3">
                <c:v>150</c:v>
              </c:pt>
            </c:numLit>
          </c:cat>
          <c:val>
            <c:numLit>
              <c:formatCode>General</c:formatCode>
              <c:ptCount val="4"/>
              <c:pt idx="0">
                <c:v>212.87468616018631</c:v>
              </c:pt>
              <c:pt idx="1">
                <c:v>262.04168043334738</c:v>
              </c:pt>
              <c:pt idx="2">
                <c:v>304.04825063279674</c:v>
              </c:pt>
              <c:pt idx="3">
                <c:v>341.33201750595242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E08-43DB-AB0E-E34414422C80}"/>
            </c:ext>
          </c:extLst>
        </c:ser>
        <c:ser>
          <c:idx val="3"/>
          <c:order val="3"/>
          <c:tx>
            <c:v>BRAM-SRAM</c:v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75</c:v>
              </c:pt>
              <c:pt idx="1">
                <c:v>100</c:v>
              </c:pt>
              <c:pt idx="2">
                <c:v>125</c:v>
              </c:pt>
              <c:pt idx="3">
                <c:v>150</c:v>
              </c:pt>
            </c:numLit>
          </c:cat>
          <c:val>
            <c:numLit>
              <c:formatCode>General</c:formatCode>
              <c:ptCount val="4"/>
              <c:pt idx="0">
                <c:v>152.69668445017518</c:v>
              </c:pt>
              <c:pt idx="1">
                <c:v>176.62238229705059</c:v>
              </c:pt>
              <c:pt idx="2">
                <c:v>194.89264924176982</c:v>
              </c:pt>
              <c:pt idx="3">
                <c:v>209.52074661507021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E08-43DB-AB0E-E34414422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545792"/>
        <c:axId val="2002251200"/>
      </c:lineChart>
      <c:valAx>
        <c:axId val="2002251200"/>
        <c:scaling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Throughput[MBps]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crossAx val="2006545792"/>
        <c:crosses val="autoZero"/>
        <c:crossBetween val="between"/>
      </c:valAx>
      <c:catAx>
        <c:axId val="200654579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Frequency [MHz]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51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Relationship between Frequency and Latency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SRAM -SRAM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75</c:v>
              </c:pt>
              <c:pt idx="1">
                <c:v>100</c:v>
              </c:pt>
              <c:pt idx="2">
                <c:v>125</c:v>
              </c:pt>
              <c:pt idx="3">
                <c:v>150</c:v>
              </c:pt>
            </c:numLit>
          </c:cat>
          <c:val>
            <c:numLit>
              <c:formatCode>General</c:formatCode>
              <c:ptCount val="4"/>
              <c:pt idx="0">
                <c:v>182.1</c:v>
              </c:pt>
              <c:pt idx="1">
                <c:v>209.1</c:v>
              </c:pt>
              <c:pt idx="2">
                <c:v>248.9</c:v>
              </c:pt>
              <c:pt idx="3">
                <c:v>255.8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82-4BEB-80B3-13F5D64C6FBF}"/>
            </c:ext>
          </c:extLst>
        </c:ser>
        <c:ser>
          <c:idx val="1"/>
          <c:order val="1"/>
          <c:tx>
            <c:v>BRAM-BRAM</c:v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75</c:v>
              </c:pt>
              <c:pt idx="1">
                <c:v>100</c:v>
              </c:pt>
              <c:pt idx="2">
                <c:v>125</c:v>
              </c:pt>
              <c:pt idx="3">
                <c:v>150</c:v>
              </c:pt>
            </c:numLit>
          </c:cat>
          <c:val>
            <c:numLit>
              <c:formatCode>General</c:formatCode>
              <c:ptCount val="4"/>
              <c:pt idx="0">
                <c:v>142</c:v>
              </c:pt>
              <c:pt idx="1">
                <c:v>176.1</c:v>
              </c:pt>
              <c:pt idx="2">
                <c:v>207.8</c:v>
              </c:pt>
              <c:pt idx="3">
                <c:v>227.9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C82-4BEB-80B3-13F5D64C6FBF}"/>
            </c:ext>
          </c:extLst>
        </c:ser>
        <c:ser>
          <c:idx val="2"/>
          <c:order val="2"/>
          <c:tx>
            <c:v>SRAM-BRAM</c:v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75</c:v>
              </c:pt>
              <c:pt idx="1">
                <c:v>100</c:v>
              </c:pt>
              <c:pt idx="2">
                <c:v>125</c:v>
              </c:pt>
              <c:pt idx="3">
                <c:v>150</c:v>
              </c:pt>
            </c:numLit>
          </c:cat>
          <c:val>
            <c:numLit>
              <c:formatCode>General</c:formatCode>
              <c:ptCount val="4"/>
              <c:pt idx="0">
                <c:v>165.6</c:v>
              </c:pt>
              <c:pt idx="1">
                <c:v>198.6</c:v>
              </c:pt>
              <c:pt idx="2">
                <c:v>235</c:v>
              </c:pt>
              <c:pt idx="3">
                <c:v>242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7C82-4BEB-80B3-13F5D64C6FBF}"/>
            </c:ext>
          </c:extLst>
        </c:ser>
        <c:ser>
          <c:idx val="3"/>
          <c:order val="3"/>
          <c:tx>
            <c:v>BRAM-SRAM</c:v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75</c:v>
              </c:pt>
              <c:pt idx="1">
                <c:v>100</c:v>
              </c:pt>
              <c:pt idx="2">
                <c:v>125</c:v>
              </c:pt>
              <c:pt idx="3">
                <c:v>150</c:v>
              </c:pt>
            </c:numLit>
          </c:cat>
          <c:val>
            <c:numLit>
              <c:formatCode>General</c:formatCode>
              <c:ptCount val="4"/>
              <c:pt idx="0">
                <c:v>141</c:v>
              </c:pt>
              <c:pt idx="1">
                <c:v>180.8</c:v>
              </c:pt>
              <c:pt idx="2">
                <c:v>217.1</c:v>
              </c:pt>
              <c:pt idx="3">
                <c:v>241.8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7C82-4BEB-80B3-13F5D64C6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539792"/>
        <c:axId val="2002252448"/>
      </c:lineChart>
      <c:valAx>
        <c:axId val="2002252448"/>
        <c:scaling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Latency [CLK @ f]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crossAx val="2006539792"/>
        <c:crosses val="autoZero"/>
        <c:crossBetween val="between"/>
      </c:valAx>
      <c:catAx>
        <c:axId val="200653979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Frequency [MHz]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5244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Relationship between Frequency and Configuration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SRAM -SRAM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75</c:v>
              </c:pt>
              <c:pt idx="1">
                <c:v>100</c:v>
              </c:pt>
              <c:pt idx="2">
                <c:v>125</c:v>
              </c:pt>
              <c:pt idx="3">
                <c:v>150</c:v>
              </c:pt>
            </c:numLit>
          </c:cat>
          <c:val>
            <c:numLit>
              <c:formatCode>General</c:formatCode>
              <c:ptCount val="4"/>
              <c:pt idx="0">
                <c:v>162.80000000000001</c:v>
              </c:pt>
              <c:pt idx="1">
                <c:v>193.5</c:v>
              </c:pt>
              <c:pt idx="2">
                <c:v>214.9</c:v>
              </c:pt>
              <c:pt idx="3">
                <c:v>247.3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102-40C0-96E4-5CE19A051E10}"/>
            </c:ext>
          </c:extLst>
        </c:ser>
        <c:ser>
          <c:idx val="1"/>
          <c:order val="1"/>
          <c:tx>
            <c:v>BRAM-BRAM</c:v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75</c:v>
              </c:pt>
              <c:pt idx="1">
                <c:v>100</c:v>
              </c:pt>
              <c:pt idx="2">
                <c:v>125</c:v>
              </c:pt>
              <c:pt idx="3">
                <c:v>150</c:v>
              </c:pt>
            </c:numLit>
          </c:cat>
          <c:val>
            <c:numLit>
              <c:formatCode>General</c:formatCode>
              <c:ptCount val="4"/>
              <c:pt idx="0">
                <c:v>139.5</c:v>
              </c:pt>
              <c:pt idx="1">
                <c:v>157.80000000000001</c:v>
              </c:pt>
              <c:pt idx="2">
                <c:v>174.5</c:v>
              </c:pt>
              <c:pt idx="3">
                <c:v>196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102-40C0-96E4-5CE19A051E10}"/>
            </c:ext>
          </c:extLst>
        </c:ser>
        <c:ser>
          <c:idx val="2"/>
          <c:order val="2"/>
          <c:tx>
            <c:v>SRAM-BRAM</c:v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75</c:v>
              </c:pt>
              <c:pt idx="1">
                <c:v>100</c:v>
              </c:pt>
              <c:pt idx="2">
                <c:v>125</c:v>
              </c:pt>
              <c:pt idx="3">
                <c:v>150</c:v>
              </c:pt>
            </c:numLit>
          </c:cat>
          <c:val>
            <c:numLit>
              <c:formatCode>General</c:formatCode>
              <c:ptCount val="4"/>
              <c:pt idx="0">
                <c:v>142.80000000000001</c:v>
              </c:pt>
              <c:pt idx="1">
                <c:v>167.9</c:v>
              </c:pt>
              <c:pt idx="2">
                <c:v>190.2</c:v>
              </c:pt>
              <c:pt idx="3">
                <c:v>208.3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102-40C0-96E4-5CE19A051E10}"/>
            </c:ext>
          </c:extLst>
        </c:ser>
        <c:ser>
          <c:idx val="3"/>
          <c:order val="3"/>
          <c:tx>
            <c:v>BRAM-SRAM</c:v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75</c:v>
              </c:pt>
              <c:pt idx="1">
                <c:v>100</c:v>
              </c:pt>
              <c:pt idx="2">
                <c:v>125</c:v>
              </c:pt>
              <c:pt idx="3">
                <c:v>150</c:v>
              </c:pt>
            </c:numLit>
          </c:cat>
          <c:val>
            <c:numLit>
              <c:formatCode>General</c:formatCode>
              <c:ptCount val="4"/>
              <c:pt idx="0">
                <c:v>152.69999999999999</c:v>
              </c:pt>
              <c:pt idx="1">
                <c:v>177.9</c:v>
              </c:pt>
              <c:pt idx="2">
                <c:v>201.4</c:v>
              </c:pt>
              <c:pt idx="3">
                <c:v>224.5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102-40C0-96E4-5CE19A051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540192"/>
        <c:axId val="2002243296"/>
      </c:lineChart>
      <c:valAx>
        <c:axId val="2002243296"/>
        <c:scaling>
          <c:orientation val="minMax"/>
          <c:max val="280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Configuration Time [CLK @ f]</a:t>
                </a:r>
              </a:p>
            </c:rich>
          </c:tx>
          <c:layout>
            <c:manualLayout>
              <c:xMode val="edge"/>
              <c:yMode val="edge"/>
              <c:x val="1.3153966090261818E-2"/>
              <c:y val="8.8705393350213657E-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crossAx val="2006540192"/>
        <c:crosses val="autoZero"/>
        <c:crossBetween val="between"/>
      </c:valAx>
      <c:catAx>
        <c:axId val="200654019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Frequency [MHz]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4329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Traffic Generator Delay and Frequency on Drop Rate </a:t>
            </a:r>
            <a:r>
              <a:rPr lang="en-US" sz="1920" b="0" i="0" u="none" strike="noStrike" baseline="0">
                <a:effectLst/>
              </a:rPr>
              <a:t>(32K Deep FIFO)</a:t>
            </a:r>
            <a:endParaRPr lang="en-US"/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Env3_Data!$C$546:$C$546</c:f>
              <c:strCache>
                <c:ptCount val="1"/>
                <c:pt idx="0">
                  <c:v>50 MHz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Env3_Data!$B$32:$H$32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Env3_Data!$B$580:$H$580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E-44EC-9EE7-5EFB71F03D54}"/>
            </c:ext>
          </c:extLst>
        </c:ser>
        <c:ser>
          <c:idx val="1"/>
          <c:order val="1"/>
          <c:tx>
            <c:strRef>
              <c:f>Env3_Data!$C$171:$C$171</c:f>
              <c:strCache>
                <c:ptCount val="1"/>
                <c:pt idx="0">
                  <c:v>65MHz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Env3_Data!$B$32:$H$32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Env3_Data!$B$205:$H$205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E-44EC-9EE7-5EFB71F03D54}"/>
            </c:ext>
          </c:extLst>
        </c:ser>
        <c:ser>
          <c:idx val="2"/>
          <c:order val="2"/>
          <c:tx>
            <c:strRef>
              <c:f>Env3_Data!$C$115:$C$115</c:f>
              <c:strCache>
                <c:ptCount val="1"/>
                <c:pt idx="0">
                  <c:v>75MHz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Env3_Data!$B$32:$H$32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Env3_Data!$B$149:$H$149</c:f>
              <c:numCache>
                <c:formatCode>General</c:formatCode>
                <c:ptCount val="7"/>
                <c:pt idx="0">
                  <c:v>0.45765299999999998</c:v>
                </c:pt>
                <c:pt idx="1">
                  <c:v>0.25069448484848483</c:v>
                </c:pt>
                <c:pt idx="2">
                  <c:v>1.6736363636363636E-4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1EE-44EC-9EE7-5EFB71F03D54}"/>
            </c:ext>
          </c:extLst>
        </c:ser>
        <c:ser>
          <c:idx val="3"/>
          <c:order val="3"/>
          <c:tx>
            <c:strRef>
              <c:f>Env3_Data!$C$59:$C$59</c:f>
              <c:strCache>
                <c:ptCount val="1"/>
                <c:pt idx="0">
                  <c:v>100MHz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Env3_Data!$B$32:$H$32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Env3_Data!$B$93:$H$93</c:f>
              <c:numCache>
                <c:formatCode>General</c:formatCode>
                <c:ptCount val="7"/>
                <c:pt idx="0">
                  <c:v>0.44283703030303029</c:v>
                </c:pt>
                <c:pt idx="1">
                  <c:v>0.29578760606060606</c:v>
                </c:pt>
                <c:pt idx="2">
                  <c:v>0.11351187878787879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1EE-44EC-9EE7-5EFB71F03D54}"/>
            </c:ext>
          </c:extLst>
        </c:ser>
        <c:ser>
          <c:idx val="4"/>
          <c:order val="4"/>
          <c:tx>
            <c:strRef>
              <c:f>Env3_Data!$C$4:$C$4</c:f>
              <c:strCache>
                <c:ptCount val="1"/>
                <c:pt idx="0">
                  <c:v>125MHz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Env3_Data!$B$32:$H$32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Env3_Data!$B$38:$H$38</c:f>
              <c:numCache>
                <c:formatCode>General</c:formatCode>
                <c:ptCount val="7"/>
                <c:pt idx="0">
                  <c:v>0.3938367878787879</c:v>
                </c:pt>
                <c:pt idx="1">
                  <c:v>0.31285600000000002</c:v>
                </c:pt>
                <c:pt idx="2">
                  <c:v>0.14266242424242423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1EE-44EC-9EE7-5EFB71F03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548992"/>
        <c:axId val="2002252864"/>
      </c:lineChart>
      <c:valAx>
        <c:axId val="2002252864"/>
        <c:scaling>
          <c:orientation val="minMax"/>
          <c:max val="0.5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Drop Rate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crossAx val="2006548992"/>
        <c:crosses val="autoZero"/>
        <c:crossBetween val="between"/>
      </c:valAx>
      <c:catAx>
        <c:axId val="200654899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Traffic Generator Delay</a:t>
                </a:r>
              </a:p>
            </c:rich>
          </c:tx>
          <c:layout>
            <c:manualLayout>
              <c:xMode val="edge"/>
              <c:yMode val="edge"/>
              <c:x val="0.47740116582935582"/>
              <c:y val="0.9242543272758665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5286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Traffic Generator Delay and Frequency on Total Time </a:t>
            </a:r>
            <a:r>
              <a:rPr lang="en-US" sz="1920" b="0" i="0" u="none" strike="noStrike" baseline="0">
                <a:effectLst/>
              </a:rPr>
              <a:t>(32K Deep FIFO)</a:t>
            </a:r>
            <a:endParaRPr lang="en-US"/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Env3_Data!$C$546:$C$546</c:f>
              <c:strCache>
                <c:ptCount val="1"/>
                <c:pt idx="0">
                  <c:v>50 MHz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Env3_Data!$B$32:$H$32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Env3_Data!$B$576:$H$576</c:f>
              <c:numCache>
                <c:formatCode>General</c:formatCode>
                <c:ptCount val="7"/>
                <c:pt idx="0">
                  <c:v>30071526</c:v>
                </c:pt>
                <c:pt idx="1">
                  <c:v>35966043</c:v>
                </c:pt>
                <c:pt idx="2">
                  <c:v>47755302</c:v>
                </c:pt>
                <c:pt idx="3">
                  <c:v>71333837</c:v>
                </c:pt>
                <c:pt idx="4">
                  <c:v>118490916</c:v>
                </c:pt>
                <c:pt idx="5">
                  <c:v>165647993</c:v>
                </c:pt>
                <c:pt idx="6">
                  <c:v>212805054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A67-47EA-90A1-AA8D93606531}"/>
            </c:ext>
          </c:extLst>
        </c:ser>
        <c:ser>
          <c:idx val="1"/>
          <c:order val="1"/>
          <c:tx>
            <c:strRef>
              <c:f>Env3_Data!$C$171:$C$171</c:f>
              <c:strCache>
                <c:ptCount val="1"/>
                <c:pt idx="0">
                  <c:v>65MHz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Env3_Data!$B$32:$H$32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Env3_Data!$B$201:$H$201</c:f>
              <c:numCache>
                <c:formatCode>General</c:formatCode>
                <c:ptCount val="7"/>
                <c:pt idx="0">
                  <c:v>20816831</c:v>
                </c:pt>
                <c:pt idx="1">
                  <c:v>23077769</c:v>
                </c:pt>
                <c:pt idx="2">
                  <c:v>27599853</c:v>
                </c:pt>
                <c:pt idx="3">
                  <c:v>36644070</c:v>
                </c:pt>
                <c:pt idx="4">
                  <c:v>54732496</c:v>
                </c:pt>
                <c:pt idx="5">
                  <c:v>72820913</c:v>
                </c:pt>
                <c:pt idx="6">
                  <c:v>90909338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A67-47EA-90A1-AA8D93606531}"/>
            </c:ext>
          </c:extLst>
        </c:ser>
        <c:ser>
          <c:idx val="2"/>
          <c:order val="2"/>
          <c:tx>
            <c:strRef>
              <c:f>Env3_Data!$C$115:$C$115</c:f>
              <c:strCache>
                <c:ptCount val="1"/>
                <c:pt idx="0">
                  <c:v>75MHz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Env3_Data!$B$32:$H$32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Env3_Data!$B$145:$H$145</c:f>
              <c:numCache>
                <c:formatCode>General</c:formatCode>
                <c:ptCount val="7"/>
                <c:pt idx="0">
                  <c:v>23987814</c:v>
                </c:pt>
                <c:pt idx="1">
                  <c:v>31847433</c:v>
                </c:pt>
                <c:pt idx="2">
                  <c:v>47567467</c:v>
                </c:pt>
                <c:pt idx="3">
                  <c:v>79006751</c:v>
                </c:pt>
                <c:pt idx="4">
                  <c:v>141884797</c:v>
                </c:pt>
                <c:pt idx="5">
                  <c:v>204762837</c:v>
                </c:pt>
                <c:pt idx="6">
                  <c:v>267640882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A67-47EA-90A1-AA8D93606531}"/>
            </c:ext>
          </c:extLst>
        </c:ser>
        <c:ser>
          <c:idx val="3"/>
          <c:order val="3"/>
          <c:tx>
            <c:strRef>
              <c:f>Env3_Data!$C$59:$C$59</c:f>
              <c:strCache>
                <c:ptCount val="1"/>
                <c:pt idx="0">
                  <c:v>100MHz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Env3_Data!$B$32:$H$32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Env3_Data!$B$89:$H$89</c:f>
              <c:numCache>
                <c:formatCode>General</c:formatCode>
                <c:ptCount val="7"/>
                <c:pt idx="0">
                  <c:v>14613622</c:v>
                </c:pt>
                <c:pt idx="1">
                  <c:v>17889476</c:v>
                </c:pt>
                <c:pt idx="2">
                  <c:v>23748410</c:v>
                </c:pt>
                <c:pt idx="3">
                  <c:v>35466711</c:v>
                </c:pt>
                <c:pt idx="4">
                  <c:v>58902473</c:v>
                </c:pt>
                <c:pt idx="5">
                  <c:v>82338101</c:v>
                </c:pt>
                <c:pt idx="6">
                  <c:v>105773742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A67-47EA-90A1-AA8D93606531}"/>
            </c:ext>
          </c:extLst>
        </c:ser>
        <c:ser>
          <c:idx val="4"/>
          <c:order val="4"/>
          <c:tx>
            <c:strRef>
              <c:f>Env3_Data!$C$4:$C$4</c:f>
              <c:strCache>
                <c:ptCount val="1"/>
                <c:pt idx="0">
                  <c:v>125MHz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Env3_Data!$B$32:$H$32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Env3_Data!$B$34:$H$34</c:f>
              <c:numCache>
                <c:formatCode>General</c:formatCode>
                <c:ptCount val="7"/>
                <c:pt idx="0">
                  <c:v>10868243</c:v>
                </c:pt>
                <c:pt idx="1">
                  <c:v>12046452</c:v>
                </c:pt>
                <c:pt idx="2">
                  <c:v>14404361</c:v>
                </c:pt>
                <c:pt idx="3">
                  <c:v>19119369</c:v>
                </c:pt>
                <c:pt idx="4">
                  <c:v>28549703</c:v>
                </c:pt>
                <c:pt idx="5">
                  <c:v>37979939</c:v>
                </c:pt>
                <c:pt idx="6">
                  <c:v>47410185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A67-47EA-90A1-AA8D93606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544592"/>
        <c:axId val="2002249120"/>
      </c:lineChart>
      <c:valAx>
        <c:axId val="20022491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Total Time </a:t>
                </a:r>
                <a:br>
                  <a:rPr lang="en-US"/>
                </a:br>
                <a:r>
                  <a:rPr lang="en-US"/>
                  <a:t>[Million CLK @ 146MHz]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crossAx val="2006544592"/>
        <c:crosses val="autoZero"/>
        <c:crossBetween val="between"/>
        <c:dispUnits>
          <c:builtInUnit val="millions"/>
        </c:dispUnits>
      </c:valAx>
      <c:catAx>
        <c:axId val="200654459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Traffic Generator Delay</a:t>
                </a:r>
              </a:p>
            </c:rich>
          </c:tx>
          <c:layout>
            <c:manualLayout>
              <c:xMode val="edge"/>
              <c:yMode val="edge"/>
              <c:x val="0.45445595606106842"/>
              <c:y val="0.9313788814026220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4912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Data Cache on Total Time: S2MM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Time [CLK]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5943</c:v>
              </c:pt>
              <c:pt idx="1">
                <c:v>3306</c:v>
              </c:pt>
              <c:pt idx="2">
                <c:v>3299</c:v>
              </c:pt>
              <c:pt idx="3">
                <c:v>3301</c:v>
              </c:pt>
              <c:pt idx="4">
                <c:v>3296</c:v>
              </c:pt>
              <c:pt idx="5">
                <c:v>3301</c:v>
              </c:pt>
              <c:pt idx="6">
                <c:v>3304</c:v>
              </c:pt>
              <c:pt idx="7">
                <c:v>3305</c:v>
              </c:pt>
              <c:pt idx="8">
                <c:v>3302</c:v>
              </c:pt>
              <c:pt idx="9">
                <c:v>3303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44-4D38-B48D-86F672139A0D}"/>
            </c:ext>
          </c:extLst>
        </c:ser>
        <c:ser>
          <c:idx val="1"/>
          <c:order val="1"/>
          <c:tx>
            <c:v>Cache Disabled Total Time [CLK]</c:v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5463</c:v>
              </c:pt>
              <c:pt idx="1">
                <c:v>2802</c:v>
              </c:pt>
              <c:pt idx="2">
                <c:v>2790</c:v>
              </c:pt>
              <c:pt idx="3">
                <c:v>2810</c:v>
              </c:pt>
              <c:pt idx="4">
                <c:v>2770</c:v>
              </c:pt>
              <c:pt idx="5">
                <c:v>2789</c:v>
              </c:pt>
              <c:pt idx="6">
                <c:v>2779</c:v>
              </c:pt>
              <c:pt idx="7">
                <c:v>1791</c:v>
              </c:pt>
              <c:pt idx="8">
                <c:v>2807</c:v>
              </c:pt>
              <c:pt idx="9">
                <c:v>2729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C44-4D38-B48D-86F672139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72032"/>
        <c:axId val="2002253696"/>
      </c:lineChart>
      <c:valAx>
        <c:axId val="2002253696"/>
        <c:scaling>
          <c:orientation val="minMax"/>
          <c:min val="1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Total Time [CLK @ 100MHz]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crossAx val="2002172032"/>
        <c:crosses val="autoZero"/>
        <c:crossBetween val="between"/>
      </c:valAx>
      <c:catAx>
        <c:axId val="20021720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5369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8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Traffic Generator Delay and Frequency on </a:t>
            </a:r>
          </a:p>
          <a:p>
            <a:pPr algn="ctr">
              <a:defRPr/>
            </a:pPr>
            <a:r>
              <a:rPr lang="en-US"/>
              <a:t>recorded FIFO Overflows </a:t>
            </a:r>
            <a:r>
              <a:rPr lang="en-US" sz="1920" b="0" i="0" u="none" strike="noStrike" baseline="0">
                <a:effectLst/>
              </a:rPr>
              <a:t>(32K Deep FIFO)</a:t>
            </a:r>
            <a:endParaRPr lang="en-US"/>
          </a:p>
        </c:rich>
      </c:tx>
      <c:layout>
        <c:manualLayout>
          <c:xMode val="edge"/>
          <c:yMode val="edge"/>
          <c:x val="0.29744346625501794"/>
          <c:y val="2.4917903356598544E-2"/>
        </c:manualLayout>
      </c:layout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Env3_Data!$C$546:$C$546</c:f>
              <c:strCache>
                <c:ptCount val="1"/>
                <c:pt idx="0">
                  <c:v>50 MHz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Env3_Data!$B$32:$H$32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Env3_Data!$B$579:$H$579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0-4B2C-91CC-B83CC7856F65}"/>
            </c:ext>
          </c:extLst>
        </c:ser>
        <c:ser>
          <c:idx val="1"/>
          <c:order val="1"/>
          <c:tx>
            <c:strRef>
              <c:f>Env3_Data!$C$171:$C$171</c:f>
              <c:strCache>
                <c:ptCount val="1"/>
                <c:pt idx="0">
                  <c:v>65MHz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Env3_Data!$B$32:$H$32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Env3_Data!$B$204:$H$204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0-4B2C-91CC-B83CC7856F65}"/>
            </c:ext>
          </c:extLst>
        </c:ser>
        <c:ser>
          <c:idx val="2"/>
          <c:order val="2"/>
          <c:tx>
            <c:strRef>
              <c:f>Env3_Data!$C$115:$C$115</c:f>
              <c:strCache>
                <c:ptCount val="1"/>
                <c:pt idx="0">
                  <c:v>75MHz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Env3_Data!$B$32:$H$32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Env3_Data!$B$148:$H$148</c:f>
              <c:numCache>
                <c:formatCode>General</c:formatCode>
                <c:ptCount val="7"/>
                <c:pt idx="0">
                  <c:v>9461</c:v>
                </c:pt>
                <c:pt idx="1">
                  <c:v>1229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E80-4B2C-91CC-B83CC7856F65}"/>
            </c:ext>
          </c:extLst>
        </c:ser>
        <c:ser>
          <c:idx val="3"/>
          <c:order val="3"/>
          <c:tx>
            <c:strRef>
              <c:f>Env3_Data!$C$59:$C$59</c:f>
              <c:strCache>
                <c:ptCount val="1"/>
                <c:pt idx="0">
                  <c:v>100MHz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Env3_Data!$B$32:$H$32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Env3_Data!$B$92:$H$92</c:f>
              <c:numCache>
                <c:formatCode>General</c:formatCode>
                <c:ptCount val="7"/>
                <c:pt idx="0">
                  <c:v>6644</c:v>
                </c:pt>
                <c:pt idx="1">
                  <c:v>3984</c:v>
                </c:pt>
                <c:pt idx="2">
                  <c:v>428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E80-4B2C-91CC-B83CC7856F65}"/>
            </c:ext>
          </c:extLst>
        </c:ser>
        <c:ser>
          <c:idx val="4"/>
          <c:order val="4"/>
          <c:tx>
            <c:strRef>
              <c:f>Env3_Data!$C$4:$C$4</c:f>
              <c:strCache>
                <c:ptCount val="1"/>
                <c:pt idx="0">
                  <c:v>125MHz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Env3_Data!$B$32:$H$32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Env3_Data!$B$37:$H$37</c:f>
              <c:numCache>
                <c:formatCode>General</c:formatCode>
                <c:ptCount val="7"/>
                <c:pt idx="0">
                  <c:v>4151</c:v>
                </c:pt>
                <c:pt idx="1">
                  <c:v>2975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E80-4B2C-91CC-B83CC7856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549792"/>
        <c:axId val="1968365552"/>
      </c:lineChart>
      <c:valAx>
        <c:axId val="1968365552"/>
        <c:scaling>
          <c:orientation val="minMax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Overflows</a:t>
                </a:r>
              </a:p>
            </c:rich>
          </c:tx>
          <c:layout>
            <c:manualLayout>
              <c:xMode val="edge"/>
              <c:yMode val="edge"/>
              <c:x val="1.8356311350015961E-2"/>
              <c:y val="0.2572456119009405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crossAx val="2006549792"/>
        <c:crosses val="autoZero"/>
        <c:crossBetween val="between"/>
      </c:valAx>
      <c:catAx>
        <c:axId val="200654979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Traffic Generator Delay</a:t>
                </a:r>
              </a:p>
            </c:rich>
          </c:tx>
          <c:layout>
            <c:manualLayout>
              <c:xMode val="edge"/>
              <c:yMode val="edge"/>
              <c:x val="0.47740124321794897"/>
              <c:y val="0.9242543272758665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19683655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Traffic Generator Delay and Frequency on Configuration Time </a:t>
            </a:r>
            <a:r>
              <a:rPr lang="en-US" sz="1920" b="0" i="0" u="none" strike="noStrike" baseline="0">
                <a:effectLst/>
              </a:rPr>
              <a:t>(32K Deep FIFO)</a:t>
            </a:r>
            <a:endParaRPr lang="en-US"/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Env3_Data!$C$546:$C$546</c:f>
              <c:strCache>
                <c:ptCount val="1"/>
                <c:pt idx="0">
                  <c:v>50 MHz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Env3_Data!$B$32:$H$32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Env3_Data!$B$581:$H$581</c:f>
              <c:numCache>
                <c:formatCode>General</c:formatCode>
                <c:ptCount val="7"/>
                <c:pt idx="0">
                  <c:v>7972800</c:v>
                </c:pt>
                <c:pt idx="1">
                  <c:v>7972800</c:v>
                </c:pt>
                <c:pt idx="2">
                  <c:v>4983000</c:v>
                </c:pt>
                <c:pt idx="3">
                  <c:v>4983000</c:v>
                </c:pt>
                <c:pt idx="4">
                  <c:v>4983000</c:v>
                </c:pt>
                <c:pt idx="5">
                  <c:v>4983000</c:v>
                </c:pt>
                <c:pt idx="6">
                  <c:v>4983000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F-4F33-8823-7140709F8055}"/>
            </c:ext>
          </c:extLst>
        </c:ser>
        <c:ser>
          <c:idx val="1"/>
          <c:order val="1"/>
          <c:tx>
            <c:strRef>
              <c:f>Env3_Data!$C$171:$C$171</c:f>
              <c:strCache>
                <c:ptCount val="1"/>
                <c:pt idx="0">
                  <c:v>65MHz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Env3_Data!$B$32:$H$32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Env3_Data!$B$206:$H$206</c:f>
              <c:numCache>
                <c:formatCode>General</c:formatCode>
                <c:ptCount val="7"/>
                <c:pt idx="0">
                  <c:v>2495500</c:v>
                </c:pt>
                <c:pt idx="1">
                  <c:v>2495500</c:v>
                </c:pt>
                <c:pt idx="2">
                  <c:v>2495500</c:v>
                </c:pt>
                <c:pt idx="3">
                  <c:v>2495500</c:v>
                </c:pt>
                <c:pt idx="4">
                  <c:v>2495500</c:v>
                </c:pt>
                <c:pt idx="5">
                  <c:v>2495500</c:v>
                </c:pt>
                <c:pt idx="6">
                  <c:v>2495500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F-4F33-8823-7140709F8055}"/>
            </c:ext>
          </c:extLst>
        </c:ser>
        <c:ser>
          <c:idx val="2"/>
          <c:order val="2"/>
          <c:tx>
            <c:strRef>
              <c:f>Env3_Data!$C$115:$C$115</c:f>
              <c:strCache>
                <c:ptCount val="1"/>
                <c:pt idx="0">
                  <c:v>75MHz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Env3_Data!$B$32:$H$32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Env3_Data!$B$150:$H$150</c:f>
              <c:numCache>
                <c:formatCode>General</c:formatCode>
                <c:ptCount val="7"/>
                <c:pt idx="0">
                  <c:v>7651600</c:v>
                </c:pt>
                <c:pt idx="1">
                  <c:v>10105470</c:v>
                </c:pt>
                <c:pt idx="2">
                  <c:v>9976420</c:v>
                </c:pt>
                <c:pt idx="3">
                  <c:v>9955980</c:v>
                </c:pt>
                <c:pt idx="4">
                  <c:v>9988200</c:v>
                </c:pt>
                <c:pt idx="5">
                  <c:v>9923760</c:v>
                </c:pt>
                <c:pt idx="6">
                  <c:v>9988200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A4F-4F33-8823-7140709F8055}"/>
            </c:ext>
          </c:extLst>
        </c:ser>
        <c:ser>
          <c:idx val="3"/>
          <c:order val="3"/>
          <c:tx>
            <c:strRef>
              <c:f>Env3_Data!$C$59:$C$59</c:f>
              <c:strCache>
                <c:ptCount val="1"/>
                <c:pt idx="0">
                  <c:v>100MHz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Env3_Data!$B$32:$H$32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Env3_Data!$B$94:$H$94</c:f>
              <c:numCache>
                <c:formatCode>General</c:formatCode>
                <c:ptCount val="7"/>
                <c:pt idx="0">
                  <c:v>3834560</c:v>
                </c:pt>
                <c:pt idx="1">
                  <c:v>4484080</c:v>
                </c:pt>
                <c:pt idx="2">
                  <c:v>6065100</c:v>
                </c:pt>
                <c:pt idx="3">
                  <c:v>5799600</c:v>
                </c:pt>
                <c:pt idx="4">
                  <c:v>4833000</c:v>
                </c:pt>
                <c:pt idx="5">
                  <c:v>4833000</c:v>
                </c:pt>
                <c:pt idx="6">
                  <c:v>4833000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A4F-4F33-8823-7140709F8055}"/>
            </c:ext>
          </c:extLst>
        </c:ser>
        <c:ser>
          <c:idx val="4"/>
          <c:order val="4"/>
          <c:tx>
            <c:strRef>
              <c:f>Env3_Data!$C$4:$C$4</c:f>
              <c:strCache>
                <c:ptCount val="1"/>
                <c:pt idx="0">
                  <c:v>125MHz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Env3_Data!$B$32:$H$32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Env3_Data!$B$39:$H$39</c:f>
              <c:numCache>
                <c:formatCode>General</c:formatCode>
                <c:ptCount val="7"/>
                <c:pt idx="0">
                  <c:v>2162460</c:v>
                </c:pt>
                <c:pt idx="1">
                  <c:v>2341400</c:v>
                </c:pt>
                <c:pt idx="2">
                  <c:v>2686400</c:v>
                </c:pt>
                <c:pt idx="3">
                  <c:v>2495500</c:v>
                </c:pt>
                <c:pt idx="4">
                  <c:v>2495500</c:v>
                </c:pt>
                <c:pt idx="5">
                  <c:v>2495500</c:v>
                </c:pt>
                <c:pt idx="6">
                  <c:v>2495500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A4F-4F33-8823-7140709F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543792"/>
        <c:axId val="1968372624"/>
      </c:lineChart>
      <c:valAx>
        <c:axId val="1968372624"/>
        <c:scaling>
          <c:orientation val="minMax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Configuration Time</a:t>
                </a:r>
                <a:br>
                  <a:rPr lang="en-US"/>
                </a:br>
                <a:r>
                  <a:rPr lang="en-US"/>
                  <a:t>[Million CLK @ 146MHz]</a:t>
                </a:r>
              </a:p>
            </c:rich>
          </c:tx>
          <c:layout>
            <c:manualLayout>
              <c:xMode val="edge"/>
              <c:yMode val="edge"/>
              <c:x val="1.6149960403088845E-2"/>
              <c:y val="0.209749957816172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crossAx val="2006543792"/>
        <c:crosses val="autoZero"/>
        <c:crossBetween val="between"/>
        <c:dispUnits>
          <c:builtInUnit val="millions"/>
        </c:dispUnits>
      </c:valAx>
      <c:catAx>
        <c:axId val="200654379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Traffic Generator Delay</a:t>
                </a:r>
              </a:p>
            </c:rich>
          </c:tx>
          <c:layout>
            <c:manualLayout>
              <c:xMode val="edge"/>
              <c:yMode val="edge"/>
              <c:x val="0.47740134408576529"/>
              <c:y val="0.9242543272758665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196837262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Traffic Generator Length on Drop Rate </a:t>
            </a:r>
            <a:r>
              <a:rPr lang="en-US" sz="1920" b="0" i="0" u="none" strike="noStrike" baseline="0">
                <a:effectLst/>
              </a:rPr>
              <a:t>(32K Deep FIFO)</a:t>
            </a:r>
            <a:endParaRPr lang="en-US"/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Env3_Data!$C$546:$C$546</c:f>
              <c:strCache>
                <c:ptCount val="1"/>
                <c:pt idx="0">
                  <c:v>50 MHz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Env3_Data!$B$595:$E$595</c:f>
              <c:numCache>
                <c:formatCode>General</c:formatCode>
                <c:ptCount val="4"/>
                <c:pt idx="0">
                  <c:v>0.6999745454545454</c:v>
                </c:pt>
                <c:pt idx="1">
                  <c:v>0.48643772727272727</c:v>
                </c:pt>
                <c:pt idx="2">
                  <c:v>0.15724845454545455</c:v>
                </c:pt>
                <c:pt idx="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05-4F80-9837-DA53662D3DB2}"/>
            </c:ext>
          </c:extLst>
        </c:ser>
        <c:ser>
          <c:idx val="1"/>
          <c:order val="1"/>
          <c:tx>
            <c:strRef>
              <c:f>Env3_Data!$C$171:$C$171</c:f>
              <c:strCache>
                <c:ptCount val="1"/>
                <c:pt idx="0">
                  <c:v>65MHz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Env3_Data!$B$220:$E$220</c:f>
              <c:numCache>
                <c:formatCode>General</c:formatCode>
                <c:ptCount val="4"/>
                <c:pt idx="0">
                  <c:v>0.76755812121212119</c:v>
                </c:pt>
                <c:pt idx="1">
                  <c:v>0.59954421212121212</c:v>
                </c:pt>
                <c:pt idx="2">
                  <c:v>0.33372393939393941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5-4F80-9837-DA53662D3DB2}"/>
            </c:ext>
          </c:extLst>
        </c:ser>
        <c:ser>
          <c:idx val="2"/>
          <c:order val="2"/>
          <c:tx>
            <c:strRef>
              <c:f>Env3_Data!$C$115:$C$115</c:f>
              <c:strCache>
                <c:ptCount val="1"/>
                <c:pt idx="0">
                  <c:v>75MHz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Env3_Data!$B$164:$E$164</c:f>
              <c:numCache>
                <c:formatCode>General</c:formatCode>
                <c:ptCount val="4"/>
                <c:pt idx="0">
                  <c:v>0.79839148484848488</c:v>
                </c:pt>
                <c:pt idx="1">
                  <c:v>0.65406090909090908</c:v>
                </c:pt>
                <c:pt idx="2">
                  <c:v>0.42610960606060605</c:v>
                </c:pt>
                <c:pt idx="3">
                  <c:v>0.20899899999999999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505-4F80-9837-DA53662D3DB2}"/>
            </c:ext>
          </c:extLst>
        </c:ser>
        <c:ser>
          <c:idx val="3"/>
          <c:order val="3"/>
          <c:tx>
            <c:strRef>
              <c:f>Env3_Data!$C$59:$C$59</c:f>
              <c:strCache>
                <c:ptCount val="1"/>
                <c:pt idx="0">
                  <c:v>100MHz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Env3_Data!$B$108:$E$108</c:f>
              <c:numCache>
                <c:formatCode>General</c:formatCode>
                <c:ptCount val="4"/>
                <c:pt idx="0">
                  <c:v>0.84855890909090914</c:v>
                </c:pt>
                <c:pt idx="1">
                  <c:v>0.74055078787878792</c:v>
                </c:pt>
                <c:pt idx="2">
                  <c:v>0.57251815151515151</c:v>
                </c:pt>
                <c:pt idx="3">
                  <c:v>0.34376951515151516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505-4F80-9837-DA53662D3DB2}"/>
            </c:ext>
          </c:extLst>
        </c:ser>
        <c:ser>
          <c:idx val="4"/>
          <c:order val="4"/>
          <c:tx>
            <c:strRef>
              <c:f>Env3_Data!$C$4:$C$4</c:f>
              <c:strCache>
                <c:ptCount val="1"/>
                <c:pt idx="0">
                  <c:v>125MHz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Env3_Data!$B$53:$E$53</c:f>
              <c:numCache>
                <c:formatCode>General</c:formatCode>
                <c:ptCount val="4"/>
                <c:pt idx="0">
                  <c:v>0.87798306060606057</c:v>
                </c:pt>
                <c:pt idx="1">
                  <c:v>0.79093051515151513</c:v>
                </c:pt>
                <c:pt idx="2">
                  <c:v>0.65942893939393943</c:v>
                </c:pt>
                <c:pt idx="3">
                  <c:v>0.44002112121212122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505-4F80-9837-DA53662D3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540992"/>
        <c:axId val="1968375120"/>
      </c:lineChart>
      <c:valAx>
        <c:axId val="1968375120"/>
        <c:scaling>
          <c:orientation val="minMax"/>
          <c:max val="1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Drop Rate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crossAx val="2006540992"/>
        <c:crosses val="autoZero"/>
        <c:crossBetween val="between"/>
      </c:valAx>
      <c:catAx>
        <c:axId val="200654099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Traffic Generator Length</a:t>
                </a:r>
              </a:p>
            </c:rich>
          </c:tx>
          <c:layout>
            <c:manualLayout>
              <c:xMode val="edge"/>
              <c:yMode val="edge"/>
              <c:x val="0.47740124321794897"/>
              <c:y val="0.9242543272758665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196837512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Traffic Generator Length on Total Time (32K</a:t>
            </a:r>
            <a:r>
              <a:rPr lang="en-US" baseline="0"/>
              <a:t> Deep FIFO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Env3_Data!$C$546:$C$546</c:f>
              <c:strCache>
                <c:ptCount val="1"/>
                <c:pt idx="0">
                  <c:v>50 MHz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Env3_Data!$B$591:$E$591</c:f>
              <c:numCache>
                <c:formatCode>General</c:formatCode>
                <c:ptCount val="4"/>
                <c:pt idx="0">
                  <c:v>24176976</c:v>
                </c:pt>
                <c:pt idx="1">
                  <c:v>24176910</c:v>
                </c:pt>
                <c:pt idx="2">
                  <c:v>24176728</c:v>
                </c:pt>
                <c:pt idx="3">
                  <c:v>24175245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77-49A6-AF6A-86ED41B3D8C5}"/>
            </c:ext>
          </c:extLst>
        </c:ser>
        <c:ser>
          <c:idx val="1"/>
          <c:order val="1"/>
          <c:tx>
            <c:strRef>
              <c:f>Env3_Data!$C$171:$C$171</c:f>
              <c:strCache>
                <c:ptCount val="1"/>
                <c:pt idx="0">
                  <c:v>65MHz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Env3_Data!$B$216:$E$216</c:f>
              <c:numCache>
                <c:formatCode>General</c:formatCode>
                <c:ptCount val="4"/>
                <c:pt idx="0">
                  <c:v>18556992</c:v>
                </c:pt>
                <c:pt idx="1">
                  <c:v>18556752</c:v>
                </c:pt>
                <c:pt idx="2">
                  <c:v>18556938</c:v>
                </c:pt>
                <c:pt idx="3">
                  <c:v>18555638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7-49A6-AF6A-86ED41B3D8C5}"/>
            </c:ext>
          </c:extLst>
        </c:ser>
        <c:ser>
          <c:idx val="2"/>
          <c:order val="2"/>
          <c:tx>
            <c:strRef>
              <c:f>Env3_Data!$C$115:$C$115</c:f>
              <c:strCache>
                <c:ptCount val="1"/>
                <c:pt idx="0">
                  <c:v>75MHz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Env3_Data!$B$160:$E$160</c:f>
              <c:numCache>
                <c:formatCode>General</c:formatCode>
                <c:ptCount val="4"/>
                <c:pt idx="0">
                  <c:v>16128236</c:v>
                </c:pt>
                <c:pt idx="1">
                  <c:v>16128128</c:v>
                </c:pt>
                <c:pt idx="2">
                  <c:v>16127994</c:v>
                </c:pt>
                <c:pt idx="3">
                  <c:v>14550966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477-49A6-AF6A-86ED41B3D8C5}"/>
            </c:ext>
          </c:extLst>
        </c:ser>
        <c:ser>
          <c:idx val="3"/>
          <c:order val="3"/>
          <c:tx>
            <c:strRef>
              <c:f>Env3_Data!$C$59:$C$59</c:f>
              <c:strCache>
                <c:ptCount val="1"/>
                <c:pt idx="0">
                  <c:v>100MHz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Env3_Data!$B$104:$E$104</c:f>
              <c:numCache>
                <c:formatCode>General</c:formatCode>
                <c:ptCount val="4"/>
                <c:pt idx="0">
                  <c:v>12030603</c:v>
                </c:pt>
                <c:pt idx="1">
                  <c:v>12030582</c:v>
                </c:pt>
                <c:pt idx="2">
                  <c:v>12030730</c:v>
                </c:pt>
                <c:pt idx="3">
                  <c:v>12030722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477-49A6-AF6A-86ED41B3D8C5}"/>
            </c:ext>
          </c:extLst>
        </c:ser>
        <c:ser>
          <c:idx val="4"/>
          <c:order val="4"/>
          <c:tx>
            <c:strRef>
              <c:f>Env3_Data!$C$4:$C$4</c:f>
              <c:strCache>
                <c:ptCount val="1"/>
                <c:pt idx="0">
                  <c:v>125MHz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Env3_Data!$B$49:$E$49</c:f>
              <c:numCache>
                <c:formatCode>General</c:formatCode>
                <c:ptCount val="4"/>
                <c:pt idx="0">
                  <c:v>9689268</c:v>
                </c:pt>
                <c:pt idx="1">
                  <c:v>9689295</c:v>
                </c:pt>
                <c:pt idx="2">
                  <c:v>9689295</c:v>
                </c:pt>
                <c:pt idx="3">
                  <c:v>9688817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477-49A6-AF6A-86ED41B3D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544992"/>
        <c:axId val="1968371376"/>
      </c:lineChart>
      <c:valAx>
        <c:axId val="1968371376"/>
        <c:scaling>
          <c:orientation val="minMax"/>
          <c:min val="5000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Total Time </a:t>
                </a:r>
                <a:br>
                  <a:rPr lang="en-US"/>
                </a:br>
                <a:r>
                  <a:rPr lang="en-US"/>
                  <a:t>[Million CLK @ 146MHz]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crossAx val="2006544992"/>
        <c:crosses val="autoZero"/>
        <c:crossBetween val="between"/>
        <c:dispUnits>
          <c:builtInUnit val="millions"/>
        </c:dispUnits>
      </c:valAx>
      <c:catAx>
        <c:axId val="200654499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Traffic Generator Length</a:t>
                </a:r>
              </a:p>
            </c:rich>
          </c:tx>
          <c:layout>
            <c:manualLayout>
              <c:xMode val="edge"/>
              <c:yMode val="edge"/>
              <c:x val="0.47740124321794897"/>
              <c:y val="0.9242543272758665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196837137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Traffic Generator Length on Configuration Time (32K Deep FIFO)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Env3_Data!$C$546:$C$546</c:f>
              <c:strCache>
                <c:ptCount val="1"/>
                <c:pt idx="0">
                  <c:v>50 MHz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Env3_Data!$B$596:$E$596</c:f>
              <c:numCache>
                <c:formatCode>General</c:formatCode>
                <c:ptCount val="4"/>
                <c:pt idx="0">
                  <c:v>7041540</c:v>
                </c:pt>
                <c:pt idx="1">
                  <c:v>6056420</c:v>
                </c:pt>
                <c:pt idx="2">
                  <c:v>4934060</c:v>
                </c:pt>
                <c:pt idx="3">
                  <c:v>3783500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1A-461D-93EA-60420B44CD32}"/>
            </c:ext>
          </c:extLst>
        </c:ser>
        <c:ser>
          <c:idx val="1"/>
          <c:order val="1"/>
          <c:tx>
            <c:strRef>
              <c:f>Env3_Data!$C$171:$C$171</c:f>
              <c:strCache>
                <c:ptCount val="1"/>
                <c:pt idx="0">
                  <c:v>65MHz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Env3_Data!$B$221:$E$221</c:f>
              <c:numCache>
                <c:formatCode>General</c:formatCode>
                <c:ptCount val="4"/>
                <c:pt idx="0">
                  <c:v>7037780</c:v>
                </c:pt>
                <c:pt idx="1">
                  <c:v>6053600</c:v>
                </c:pt>
                <c:pt idx="2">
                  <c:v>4974950</c:v>
                </c:pt>
                <c:pt idx="3">
                  <c:v>3783500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A-461D-93EA-60420B44CD32}"/>
            </c:ext>
          </c:extLst>
        </c:ser>
        <c:ser>
          <c:idx val="2"/>
          <c:order val="2"/>
          <c:tx>
            <c:strRef>
              <c:f>Env3_Data!$C$115:$C$115</c:f>
              <c:strCache>
                <c:ptCount val="1"/>
                <c:pt idx="0">
                  <c:v>75MHz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Env3_Data!$B$165:$E$165</c:f>
              <c:numCache>
                <c:formatCode>General</c:formatCode>
                <c:ptCount val="4"/>
                <c:pt idx="0">
                  <c:v>6105770</c:v>
                </c:pt>
                <c:pt idx="1">
                  <c:v>5230630</c:v>
                </c:pt>
                <c:pt idx="2">
                  <c:v>4337160</c:v>
                </c:pt>
                <c:pt idx="3">
                  <c:v>2761720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B1A-461D-93EA-60420B44CD32}"/>
            </c:ext>
          </c:extLst>
        </c:ser>
        <c:ser>
          <c:idx val="3"/>
          <c:order val="3"/>
          <c:tx>
            <c:strRef>
              <c:f>Env3_Data!$C$59:$C$59</c:f>
              <c:strCache>
                <c:ptCount val="1"/>
                <c:pt idx="0">
                  <c:v>100MHz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Env3_Data!$B$109:$E$109</c:f>
              <c:numCache>
                <c:formatCode>General</c:formatCode>
                <c:ptCount val="4"/>
                <c:pt idx="0">
                  <c:v>4491900</c:v>
                </c:pt>
                <c:pt idx="1">
                  <c:v>3836400</c:v>
                </c:pt>
                <c:pt idx="2">
                  <c:v>3165260</c:v>
                </c:pt>
                <c:pt idx="3">
                  <c:v>2426040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B1A-461D-93EA-60420B44CD32}"/>
            </c:ext>
          </c:extLst>
        </c:ser>
        <c:ser>
          <c:idx val="4"/>
          <c:order val="4"/>
          <c:tx>
            <c:strRef>
              <c:f>Env3_Data!$C$4:$C$4</c:f>
              <c:strCache>
                <c:ptCount val="1"/>
                <c:pt idx="0">
                  <c:v>125MHz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Env3_Data!$B$54:$E$54</c:f>
              <c:numCache>
                <c:formatCode>General</c:formatCode>
                <c:ptCount val="4"/>
                <c:pt idx="0">
                  <c:v>3612840</c:v>
                </c:pt>
                <c:pt idx="1">
                  <c:v>3092580</c:v>
                </c:pt>
                <c:pt idx="2">
                  <c:v>2550700</c:v>
                </c:pt>
                <c:pt idx="3">
                  <c:v>1854260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B1A-461D-93EA-60420B44C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546192"/>
        <c:axId val="1968370544"/>
      </c:lineChart>
      <c:valAx>
        <c:axId val="1968370544"/>
        <c:scaling>
          <c:orientation val="minMax"/>
          <c:min val="2000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Total Time </a:t>
                </a:r>
                <a:br>
                  <a:rPr lang="en-US"/>
                </a:br>
                <a:r>
                  <a:rPr lang="en-US"/>
                  <a:t>[Million CLK @ 146MHz]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crossAx val="2006546192"/>
        <c:crosses val="autoZero"/>
        <c:crossBetween val="between"/>
        <c:dispUnits>
          <c:builtInUnit val="millions"/>
        </c:dispUnits>
      </c:valAx>
      <c:catAx>
        <c:axId val="200654619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Traffic Generator Length</a:t>
                </a:r>
              </a:p>
            </c:rich>
          </c:tx>
          <c:layout>
            <c:manualLayout>
              <c:xMode val="edge"/>
              <c:yMode val="edge"/>
              <c:x val="0.47740124321794897"/>
              <c:y val="0.9242543272758665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19683705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Traffic Generator Length on Detected FIFO Overflows (32K</a:t>
            </a:r>
            <a:r>
              <a:rPr lang="en-US" baseline="0"/>
              <a:t> Depth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Env3_Data!$C$546:$C$546</c:f>
              <c:strCache>
                <c:ptCount val="1"/>
                <c:pt idx="0">
                  <c:v>50 MHz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Env3_Data!$B$594:$E$594</c:f>
              <c:numCache>
                <c:formatCode>General</c:formatCode>
                <c:ptCount val="4"/>
                <c:pt idx="0">
                  <c:v>18869</c:v>
                </c:pt>
                <c:pt idx="1">
                  <c:v>15832</c:v>
                </c:pt>
                <c:pt idx="2">
                  <c:v>1765</c:v>
                </c:pt>
                <c:pt idx="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202-4705-A157-23903FAB4894}"/>
            </c:ext>
          </c:extLst>
        </c:ser>
        <c:ser>
          <c:idx val="1"/>
          <c:order val="1"/>
          <c:tx>
            <c:strRef>
              <c:f>Env3_Data!$C$171:$C$171</c:f>
              <c:strCache>
                <c:ptCount val="1"/>
                <c:pt idx="0">
                  <c:v>65MHz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Env3_Data!$B$219:$E$219</c:f>
              <c:numCache>
                <c:formatCode>General</c:formatCode>
                <c:ptCount val="4"/>
                <c:pt idx="0">
                  <c:v>14876</c:v>
                </c:pt>
                <c:pt idx="1">
                  <c:v>12667</c:v>
                </c:pt>
                <c:pt idx="2">
                  <c:v>7020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2-4705-A157-23903FAB4894}"/>
            </c:ext>
          </c:extLst>
        </c:ser>
        <c:ser>
          <c:idx val="2"/>
          <c:order val="2"/>
          <c:tx>
            <c:strRef>
              <c:f>Env3_Data!$C$115:$C$115</c:f>
              <c:strCache>
                <c:ptCount val="1"/>
                <c:pt idx="0">
                  <c:v>75MHz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Env3_Data!$B$163:$E$163</c:f>
              <c:numCache>
                <c:formatCode>General</c:formatCode>
                <c:ptCount val="4"/>
                <c:pt idx="0">
                  <c:v>12928</c:v>
                </c:pt>
                <c:pt idx="1">
                  <c:v>11064</c:v>
                </c:pt>
                <c:pt idx="2">
                  <c:v>9090</c:v>
                </c:pt>
                <c:pt idx="3">
                  <c:v>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202-4705-A157-23903FAB4894}"/>
            </c:ext>
          </c:extLst>
        </c:ser>
        <c:ser>
          <c:idx val="3"/>
          <c:order val="3"/>
          <c:tx>
            <c:strRef>
              <c:f>Env3_Data!$C$59:$C$59</c:f>
              <c:strCache>
                <c:ptCount val="1"/>
                <c:pt idx="0">
                  <c:v>100MHz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Env3_Data!$B$107:$E$107</c:f>
              <c:numCache>
                <c:formatCode>General</c:formatCode>
                <c:ptCount val="4"/>
                <c:pt idx="0">
                  <c:v>9719</c:v>
                </c:pt>
                <c:pt idx="1">
                  <c:v>8298</c:v>
                </c:pt>
                <c:pt idx="2">
                  <c:v>6714</c:v>
                </c:pt>
                <c:pt idx="3">
                  <c:v>4338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202-4705-A157-23903FAB4894}"/>
            </c:ext>
          </c:extLst>
        </c:ser>
        <c:ser>
          <c:idx val="4"/>
          <c:order val="4"/>
          <c:tx>
            <c:strRef>
              <c:f>Env3_Data!$C$4:$C$4</c:f>
              <c:strCache>
                <c:ptCount val="1"/>
                <c:pt idx="0">
                  <c:v>125MHz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Env3_Data!$B$52:$E$52</c:f>
              <c:numCache>
                <c:formatCode>General</c:formatCode>
                <c:ptCount val="4"/>
                <c:pt idx="0">
                  <c:v>7821</c:v>
                </c:pt>
                <c:pt idx="1">
                  <c:v>6691</c:v>
                </c:pt>
                <c:pt idx="2">
                  <c:v>5514</c:v>
                </c:pt>
                <c:pt idx="3">
                  <c:v>3993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202-4705-A157-23903FAB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550192"/>
        <c:axId val="1968380528"/>
      </c:lineChart>
      <c:valAx>
        <c:axId val="196838052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FIFO Overflows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crossAx val="2006550192"/>
        <c:crosses val="autoZero"/>
        <c:crossBetween val="between"/>
      </c:valAx>
      <c:catAx>
        <c:axId val="200655019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Traffic Generator Length</a:t>
                </a:r>
              </a:p>
            </c:rich>
          </c:tx>
          <c:layout>
            <c:manualLayout>
              <c:xMode val="edge"/>
              <c:yMode val="edge"/>
              <c:x val="0.47740124321794897"/>
              <c:y val="0.9242543272758665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196838052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FIFO Depth on Drop Rate at 65MHz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Env3_Data!$B$412:$B$412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Env3_Data!$B$443:$E$443</c:f>
              <c:numCache>
                <c:formatCode>General</c:formatCode>
                <c:ptCount val="4"/>
                <c:pt idx="0">
                  <c:v>0.76719033333333331</c:v>
                </c:pt>
                <c:pt idx="1">
                  <c:v>0.61206878787878782</c:v>
                </c:pt>
                <c:pt idx="2">
                  <c:v>0.46675942424242423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4-4DC9-9FED-F97DAD82106D}"/>
            </c:ext>
          </c:extLst>
        </c:ser>
        <c:ser>
          <c:idx val="1"/>
          <c:order val="1"/>
          <c:tx>
            <c:strRef>
              <c:f>Env3_Data!$B$356:$B$356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Env3_Data!$B$387:$E$387</c:f>
              <c:numCache>
                <c:formatCode>General</c:formatCode>
                <c:ptCount val="4"/>
                <c:pt idx="0">
                  <c:v>0.76731700000000003</c:v>
                </c:pt>
                <c:pt idx="1">
                  <c:v>0.60112063636363633</c:v>
                </c:pt>
                <c:pt idx="2">
                  <c:v>0.36859709090909093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4-4DC9-9FED-F97DAD82106D}"/>
            </c:ext>
          </c:extLst>
        </c:ser>
        <c:ser>
          <c:idx val="2"/>
          <c:order val="2"/>
          <c:tx>
            <c:strRef>
              <c:f>Env3_Data!$B$300:$B$300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Env3_Data!$B$331:$E$331</c:f>
              <c:numCache>
                <c:formatCode>General</c:formatCode>
                <c:ptCount val="4"/>
                <c:pt idx="0">
                  <c:v>0.76687781818181822</c:v>
                </c:pt>
                <c:pt idx="1">
                  <c:v>0.59980687878787875</c:v>
                </c:pt>
                <c:pt idx="2">
                  <c:v>0.35776884848484847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4-4DC9-9FED-F97DAD82106D}"/>
            </c:ext>
          </c:extLst>
        </c:ser>
        <c:ser>
          <c:idx val="3"/>
          <c:order val="3"/>
          <c:tx>
            <c:strRef>
              <c:f>Env3_Data!$B$244:$B$244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Env3_Data!$B$275:$E$275</c:f>
              <c:numCache>
                <c:formatCode>General</c:formatCode>
                <c:ptCount val="4"/>
                <c:pt idx="0">
                  <c:v>0.76783681818181815</c:v>
                </c:pt>
                <c:pt idx="1">
                  <c:v>0.59947839393939395</c:v>
                </c:pt>
                <c:pt idx="2">
                  <c:v>0.34293733333333332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4-4DC9-9FED-F97DAD82106D}"/>
            </c:ext>
          </c:extLst>
        </c:ser>
        <c:ser>
          <c:idx val="4"/>
          <c:order val="4"/>
          <c:tx>
            <c:strRef>
              <c:f>Env3_Data!$B$189:$B$189</c:f>
              <c:strCache>
                <c:ptCount val="1"/>
                <c:pt idx="0">
                  <c:v>32768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numRef>
              <c:f>Env3_Data!$B$215:$E$215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Env3_Data!$B$220:$E$220</c:f>
              <c:numCache>
                <c:formatCode>General</c:formatCode>
                <c:ptCount val="4"/>
                <c:pt idx="0">
                  <c:v>0.76755812121212119</c:v>
                </c:pt>
                <c:pt idx="1">
                  <c:v>0.59954421212121212</c:v>
                </c:pt>
                <c:pt idx="2">
                  <c:v>0.33372393939393941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D4-4DC9-9FED-F97DAD821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546592"/>
        <c:axId val="1968376368"/>
      </c:barChart>
      <c:valAx>
        <c:axId val="1968376368"/>
        <c:scaling>
          <c:orientation val="minMax"/>
          <c:max val="1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Drop Rate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crossAx val="2006546592"/>
        <c:crosses val="autoZero"/>
        <c:crossBetween val="between"/>
      </c:valAx>
      <c:catAx>
        <c:axId val="200654659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Traffic Generator Length</a:t>
                </a:r>
              </a:p>
            </c:rich>
          </c:tx>
          <c:layout>
            <c:manualLayout>
              <c:xMode val="edge"/>
              <c:yMode val="edge"/>
              <c:x val="0.47740124321794897"/>
              <c:y val="0.9242543272758665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196837636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Traffic Generator Delay on Total Time at 8MHz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Env3_Data!$C$449:$C$449</c:f>
              <c:strCache>
                <c:ptCount val="1"/>
                <c:pt idx="0">
                  <c:v>8MHz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Env3_Data!$B$87:$H$87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Env3_Data!$B$479:$H$479</c:f>
              <c:numCache>
                <c:formatCode>General</c:formatCode>
                <c:ptCount val="7"/>
                <c:pt idx="0">
                  <c:v>168865070</c:v>
                </c:pt>
                <c:pt idx="1">
                  <c:v>187230361</c:v>
                </c:pt>
                <c:pt idx="2">
                  <c:v>223961179</c:v>
                </c:pt>
                <c:pt idx="3">
                  <c:v>297422741</c:v>
                </c:pt>
                <c:pt idx="4">
                  <c:v>444345940</c:v>
                </c:pt>
                <c:pt idx="5">
                  <c:v>591269142</c:v>
                </c:pt>
                <c:pt idx="6">
                  <c:v>738192368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E-4B06-86B9-30759FC5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547392"/>
        <c:axId val="1968379280"/>
      </c:lineChart>
      <c:valAx>
        <c:axId val="19683792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Total Time </a:t>
                </a:r>
                <a:br>
                  <a:rPr lang="en-US"/>
                </a:br>
                <a:r>
                  <a:rPr lang="en-US"/>
                  <a:t>[Million CLK @ 146MHz]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crossAx val="2006547392"/>
        <c:crosses val="autoZero"/>
        <c:crossBetween val="between"/>
        <c:dispUnits>
          <c:builtInUnit val="millions"/>
        </c:dispUnits>
      </c:valAx>
      <c:catAx>
        <c:axId val="200654739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Traffic Generator Delay</a:t>
                </a:r>
              </a:p>
            </c:rich>
          </c:tx>
          <c:layout>
            <c:manualLayout>
              <c:xMode val="edge"/>
              <c:yMode val="edge"/>
              <c:x val="0.45445593999740896"/>
              <c:y val="0.9313788948663469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19683792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Traffic Generator Length on Total Time at 8MHz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Env3_Data!$C$449:$C$449</c:f>
              <c:strCache>
                <c:ptCount val="1"/>
                <c:pt idx="0">
                  <c:v>8MHz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cat>
            <c:numRef>
              <c:f>Env3_Data!$B$493:$E$493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Env3_Data!$B$494:$E$494</c:f>
              <c:numCache>
                <c:formatCode>General</c:formatCode>
                <c:ptCount val="4"/>
                <c:pt idx="0">
                  <c:v>1203869190</c:v>
                </c:pt>
                <c:pt idx="1">
                  <c:v>601940976</c:v>
                </c:pt>
                <c:pt idx="2">
                  <c:v>300986251</c:v>
                </c:pt>
                <c:pt idx="3">
                  <c:v>150499493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E-4857-A872-9E5A9C65D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547792"/>
        <c:axId val="1968379696"/>
      </c:lineChart>
      <c:valAx>
        <c:axId val="1968379696"/>
        <c:scaling>
          <c:orientation val="minMax"/>
          <c:min val="5000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Total Time </a:t>
                </a:r>
                <a:br>
                  <a:rPr lang="en-US"/>
                </a:br>
                <a:r>
                  <a:rPr lang="en-US"/>
                  <a:t>[Million CLK @ 146MHz]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crossAx val="2006547792"/>
        <c:crosses val="autoZero"/>
        <c:crossBetween val="between"/>
        <c:dispUnits>
          <c:builtInUnit val="millions"/>
        </c:dispUnits>
      </c:valAx>
      <c:catAx>
        <c:axId val="200654779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Traffic Generator Length</a:t>
                </a:r>
              </a:p>
            </c:rich>
          </c:tx>
          <c:layout>
            <c:manualLayout>
              <c:xMode val="edge"/>
              <c:yMode val="edge"/>
              <c:x val="0.47740128623679767"/>
              <c:y val="0.9242543068645798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196837969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Data Cache on Total Time: MM2S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3929</c:v>
              </c:pt>
              <c:pt idx="1">
                <c:v>3922</c:v>
              </c:pt>
              <c:pt idx="2">
                <c:v>3922</c:v>
              </c:pt>
              <c:pt idx="3">
                <c:v>3910</c:v>
              </c:pt>
              <c:pt idx="4">
                <c:v>3913</c:v>
              </c:pt>
              <c:pt idx="5">
                <c:v>3918</c:v>
              </c:pt>
              <c:pt idx="6">
                <c:v>3915</c:v>
              </c:pt>
              <c:pt idx="7">
                <c:v>3913</c:v>
              </c:pt>
              <c:pt idx="8">
                <c:v>3932</c:v>
              </c:pt>
              <c:pt idx="9">
                <c:v>3909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4C1-4D20-882E-00441C84DB60}"/>
            </c:ext>
          </c:extLst>
        </c:ser>
        <c:ser>
          <c:idx val="1"/>
          <c:order val="1"/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5174</c:v>
              </c:pt>
              <c:pt idx="1">
                <c:v>5123</c:v>
              </c:pt>
              <c:pt idx="2">
                <c:v>5089</c:v>
              </c:pt>
              <c:pt idx="3">
                <c:v>5128</c:v>
              </c:pt>
              <c:pt idx="4">
                <c:v>5091</c:v>
              </c:pt>
              <c:pt idx="5">
                <c:v>5118</c:v>
              </c:pt>
              <c:pt idx="6">
                <c:v>5142</c:v>
              </c:pt>
              <c:pt idx="7">
                <c:v>5122</c:v>
              </c:pt>
              <c:pt idx="8">
                <c:v>5106</c:v>
              </c:pt>
              <c:pt idx="9">
                <c:v>5136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4C1-4D20-882E-00441C84D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62832"/>
        <c:axId val="2002246624"/>
      </c:lineChart>
      <c:valAx>
        <c:axId val="2002246624"/>
        <c:scaling>
          <c:orientation val="minMax"/>
          <c:min val="3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Total Time [CLK @ 100MHz]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crossAx val="2002162832"/>
        <c:crosses val="autoZero"/>
        <c:crossBetween val="between"/>
      </c:valAx>
      <c:catAx>
        <c:axId val="20021628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4662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8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Data Cache on Latency and Configuration: S2MM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'Env1'!$A$23</c:f>
              <c:strCache>
                <c:ptCount val="1"/>
                <c:pt idx="0">
                  <c:v>Latency [CLK]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230</c:v>
              </c:pt>
              <c:pt idx="1">
                <c:v>208</c:v>
              </c:pt>
              <c:pt idx="2">
                <c:v>202</c:v>
              </c:pt>
              <c:pt idx="3">
                <c:v>204</c:v>
              </c:pt>
              <c:pt idx="4">
                <c:v>204</c:v>
              </c:pt>
              <c:pt idx="5">
                <c:v>204</c:v>
              </c:pt>
              <c:pt idx="6">
                <c:v>203</c:v>
              </c:pt>
              <c:pt idx="7">
                <c:v>205</c:v>
              </c:pt>
              <c:pt idx="8">
                <c:v>202</c:v>
              </c:pt>
              <c:pt idx="9">
                <c:v>202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4F1-4902-8BC6-701BEF7621A4}"/>
            </c:ext>
          </c:extLst>
        </c:ser>
        <c:ser>
          <c:idx val="1"/>
          <c:order val="1"/>
          <c:tx>
            <c:strRef>
              <c:f>'Env1'!$A$24</c:f>
              <c:strCache>
                <c:ptCount val="1"/>
                <c:pt idx="0">
                  <c:v>Configuration[CLK]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280</c:v>
              </c:pt>
              <c:pt idx="1">
                <c:v>270</c:v>
              </c:pt>
              <c:pt idx="2">
                <c:v>264</c:v>
              </c:pt>
              <c:pt idx="3">
                <c:v>263</c:v>
              </c:pt>
              <c:pt idx="4">
                <c:v>261</c:v>
              </c:pt>
              <c:pt idx="5">
                <c:v>268</c:v>
              </c:pt>
              <c:pt idx="6">
                <c:v>266</c:v>
              </c:pt>
              <c:pt idx="7">
                <c:v>264</c:v>
              </c:pt>
              <c:pt idx="8">
                <c:v>264</c:v>
              </c:pt>
              <c:pt idx="9">
                <c:v>264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4F1-4902-8BC6-701BEF7621A4}"/>
            </c:ext>
          </c:extLst>
        </c:ser>
        <c:ser>
          <c:idx val="2"/>
          <c:order val="2"/>
          <c:tx>
            <c:strRef>
              <c:f>'Env1'!$A$44</c:f>
              <c:strCache>
                <c:ptCount val="1"/>
                <c:pt idx="0">
                  <c:v>Cache Disabled Latency [CLK]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763</c:v>
              </c:pt>
              <c:pt idx="1">
                <c:v>763</c:v>
              </c:pt>
              <c:pt idx="2">
                <c:v>763</c:v>
              </c:pt>
              <c:pt idx="3">
                <c:v>781</c:v>
              </c:pt>
              <c:pt idx="4">
                <c:v>741</c:v>
              </c:pt>
              <c:pt idx="5">
                <c:v>734</c:v>
              </c:pt>
              <c:pt idx="6">
                <c:v>753</c:v>
              </c:pt>
              <c:pt idx="7">
                <c:v>772</c:v>
              </c:pt>
              <c:pt idx="8">
                <c:v>773</c:v>
              </c:pt>
              <c:pt idx="9">
                <c:v>792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4F1-4902-8BC6-701BEF7621A4}"/>
            </c:ext>
          </c:extLst>
        </c:ser>
        <c:ser>
          <c:idx val="3"/>
          <c:order val="3"/>
          <c:tx>
            <c:strRef>
              <c:f>'Env1'!$A$45</c:f>
              <c:strCache>
                <c:ptCount val="1"/>
                <c:pt idx="0">
                  <c:v>Cache Disabled Configuration[CLK]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988</c:v>
              </c:pt>
              <c:pt idx="1">
                <c:v>988</c:v>
              </c:pt>
              <c:pt idx="2">
                <c:v>1059</c:v>
              </c:pt>
              <c:pt idx="3">
                <c:v>998</c:v>
              </c:pt>
              <c:pt idx="4">
                <c:v>1020</c:v>
              </c:pt>
              <c:pt idx="5">
                <c:v>1026</c:v>
              </c:pt>
              <c:pt idx="6">
                <c:v>1026</c:v>
              </c:pt>
              <c:pt idx="7">
                <c:v>1021</c:v>
              </c:pt>
              <c:pt idx="8">
                <c:v>1028</c:v>
              </c:pt>
              <c:pt idx="9">
                <c:v>1015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4F1-4902-8BC6-701BEF76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61632"/>
        <c:axId val="2002247456"/>
      </c:lineChart>
      <c:valAx>
        <c:axId val="200224745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Time [CLK @ 100MHz]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crossAx val="2002161632"/>
        <c:crosses val="autoZero"/>
        <c:crossBetween val="between"/>
      </c:valAx>
      <c:catAx>
        <c:axId val="20021616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4745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8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Data Cache on Latency and Configuration: MM2S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Latency [CLK]</c:v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193</c:v>
              </c:pt>
              <c:pt idx="1">
                <c:v>195</c:v>
              </c:pt>
              <c:pt idx="2">
                <c:v>193</c:v>
              </c:pt>
              <c:pt idx="3">
                <c:v>190</c:v>
              </c:pt>
              <c:pt idx="4">
                <c:v>191</c:v>
              </c:pt>
              <c:pt idx="5">
                <c:v>191</c:v>
              </c:pt>
              <c:pt idx="6">
                <c:v>191</c:v>
              </c:pt>
              <c:pt idx="7">
                <c:v>191</c:v>
              </c:pt>
              <c:pt idx="8">
                <c:v>191</c:v>
              </c:pt>
              <c:pt idx="9">
                <c:v>193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B9-4993-9557-68F8A175172A}"/>
            </c:ext>
          </c:extLst>
        </c:ser>
        <c:ser>
          <c:idx val="1"/>
          <c:order val="1"/>
          <c:tx>
            <c:v>Configuration[CLK]</c:v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276</c:v>
              </c:pt>
              <c:pt idx="1">
                <c:v>278</c:v>
              </c:pt>
              <c:pt idx="2">
                <c:v>271</c:v>
              </c:pt>
              <c:pt idx="3">
                <c:v>267</c:v>
              </c:pt>
              <c:pt idx="4">
                <c:v>267</c:v>
              </c:pt>
              <c:pt idx="5">
                <c:v>271</c:v>
              </c:pt>
              <c:pt idx="6">
                <c:v>265</c:v>
              </c:pt>
              <c:pt idx="7">
                <c:v>265</c:v>
              </c:pt>
              <c:pt idx="8">
                <c:v>263</c:v>
              </c:pt>
              <c:pt idx="9">
                <c:v>278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AB9-4993-9557-68F8A175172A}"/>
            </c:ext>
          </c:extLst>
        </c:ser>
        <c:ser>
          <c:idx val="2"/>
          <c:order val="2"/>
          <c:tx>
            <c:v>Cache Disabled Latency [CLK]</c:v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697</c:v>
              </c:pt>
              <c:pt idx="1">
                <c:v>759</c:v>
              </c:pt>
              <c:pt idx="2">
                <c:v>765</c:v>
              </c:pt>
              <c:pt idx="3">
                <c:v>726</c:v>
              </c:pt>
              <c:pt idx="4">
                <c:v>763</c:v>
              </c:pt>
              <c:pt idx="5">
                <c:v>727</c:v>
              </c:pt>
              <c:pt idx="6">
                <c:v>769</c:v>
              </c:pt>
              <c:pt idx="7">
                <c:v>721</c:v>
              </c:pt>
              <c:pt idx="8">
                <c:v>738</c:v>
              </c:pt>
              <c:pt idx="9">
                <c:v>675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AB9-4993-9557-68F8A175172A}"/>
            </c:ext>
          </c:extLst>
        </c:ser>
        <c:ser>
          <c:idx val="3"/>
          <c:order val="3"/>
          <c:tx>
            <c:v>Cache Disabled Configuration[CLK]</c:v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979</c:v>
              </c:pt>
              <c:pt idx="1">
                <c:v>963</c:v>
              </c:pt>
              <c:pt idx="2">
                <c:v>956</c:v>
              </c:pt>
              <c:pt idx="3">
                <c:v>983</c:v>
              </c:pt>
              <c:pt idx="4">
                <c:v>929</c:v>
              </c:pt>
              <c:pt idx="5">
                <c:v>966</c:v>
              </c:pt>
              <c:pt idx="6">
                <c:v>967</c:v>
              </c:pt>
              <c:pt idx="7">
                <c:v>967</c:v>
              </c:pt>
              <c:pt idx="8">
                <c:v>951</c:v>
              </c:pt>
              <c:pt idx="9">
                <c:v>960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AB9-4993-9557-68F8A1751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70032"/>
        <c:axId val="2002247872"/>
      </c:lineChart>
      <c:valAx>
        <c:axId val="20022478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Time [CLK @ 100MHz]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crossAx val="2002170032"/>
        <c:crosses val="autoZero"/>
        <c:crossBetween val="between"/>
      </c:valAx>
      <c:catAx>
        <c:axId val="20021700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4787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DMA Burst Size on Latency: MM2S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DMA Burst Size 64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</c:spPr>
          <c:marker>
            <c:symbol val="none"/>
          </c:marker>
          <c:trendline>
            <c:spPr>
              <a:ln w="22225">
                <a:solidFill>
                  <a:schemeClr val="bg2">
                    <a:lumMod val="50000"/>
                  </a:schemeClr>
                </a:solidFill>
              </a:ln>
            </c:spPr>
            <c:trendlineType val="linear"/>
            <c:dispRSqr val="0"/>
            <c:dispEq val="0"/>
          </c:trendline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198</c:v>
              </c:pt>
              <c:pt idx="1">
                <c:v>220</c:v>
              </c:pt>
              <c:pt idx="2">
                <c:v>197</c:v>
              </c:pt>
              <c:pt idx="3">
                <c:v>192</c:v>
              </c:pt>
              <c:pt idx="4">
                <c:v>192</c:v>
              </c:pt>
              <c:pt idx="5">
                <c:v>192</c:v>
              </c:pt>
              <c:pt idx="6">
                <c:v>191</c:v>
              </c:pt>
              <c:pt idx="7">
                <c:v>196</c:v>
              </c:pt>
              <c:pt idx="8">
                <c:v>190</c:v>
              </c:pt>
              <c:pt idx="9">
                <c:v>191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51B-4118-BE62-C291221CB665}"/>
            </c:ext>
          </c:extLst>
        </c:ser>
        <c:ser>
          <c:idx val="1"/>
          <c:order val="1"/>
          <c:tx>
            <c:v>DMA Burst Size 128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</c:spPr>
          <c:marker>
            <c:symbol val="none"/>
          </c:marker>
          <c:trendline>
            <c:spPr>
              <a:ln w="22225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193</c:v>
              </c:pt>
              <c:pt idx="1">
                <c:v>195</c:v>
              </c:pt>
              <c:pt idx="2">
                <c:v>193</c:v>
              </c:pt>
              <c:pt idx="3">
                <c:v>190</c:v>
              </c:pt>
              <c:pt idx="4">
                <c:v>191</c:v>
              </c:pt>
              <c:pt idx="5">
                <c:v>191</c:v>
              </c:pt>
              <c:pt idx="6">
                <c:v>191</c:v>
              </c:pt>
              <c:pt idx="7">
                <c:v>191</c:v>
              </c:pt>
              <c:pt idx="8">
                <c:v>191</c:v>
              </c:pt>
              <c:pt idx="9">
                <c:v>193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51B-4118-BE62-C291221CB665}"/>
            </c:ext>
          </c:extLst>
        </c:ser>
        <c:ser>
          <c:idx val="2"/>
          <c:order val="2"/>
          <c:tx>
            <c:v>DMA Burst Size 256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</c:spPr>
          <c:marker>
            <c:symbol val="none"/>
          </c:marker>
          <c:trendline>
            <c:spPr>
              <a:ln w="22225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200</c:v>
              </c:pt>
              <c:pt idx="1">
                <c:v>194</c:v>
              </c:pt>
              <c:pt idx="2">
                <c:v>198</c:v>
              </c:pt>
              <c:pt idx="3">
                <c:v>197</c:v>
              </c:pt>
              <c:pt idx="4">
                <c:v>193</c:v>
              </c:pt>
              <c:pt idx="5">
                <c:v>193</c:v>
              </c:pt>
              <c:pt idx="6">
                <c:v>193</c:v>
              </c:pt>
              <c:pt idx="7">
                <c:v>198</c:v>
              </c:pt>
              <c:pt idx="8">
                <c:v>198</c:v>
              </c:pt>
              <c:pt idx="9">
                <c:v>195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51B-4118-BE62-C291221C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58432"/>
        <c:axId val="2002249536"/>
      </c:lineChart>
      <c:valAx>
        <c:axId val="2002249536"/>
        <c:scaling>
          <c:orientation val="minMax"/>
          <c:max val="240"/>
          <c:min val="18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Latency [C @ 100 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crossAx val="2002158432"/>
        <c:crosses val="autoZero"/>
        <c:crossBetween val="between"/>
      </c:valAx>
      <c:catAx>
        <c:axId val="20021584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495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DMA Burst Size on Latency: S2MM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DMA Burst Size 64</c:v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trendline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trendlineType val="linear"/>
            <c:dispRSqr val="0"/>
            <c:dispEq val="0"/>
          </c:trendline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236</c:v>
              </c:pt>
              <c:pt idx="1">
                <c:v>207</c:v>
              </c:pt>
              <c:pt idx="2">
                <c:v>209</c:v>
              </c:pt>
              <c:pt idx="3">
                <c:v>204</c:v>
              </c:pt>
              <c:pt idx="4">
                <c:v>206</c:v>
              </c:pt>
              <c:pt idx="5">
                <c:v>206</c:v>
              </c:pt>
              <c:pt idx="6">
                <c:v>205</c:v>
              </c:pt>
              <c:pt idx="7">
                <c:v>204</c:v>
              </c:pt>
              <c:pt idx="8">
                <c:v>202</c:v>
              </c:pt>
              <c:pt idx="9">
                <c:v>202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1E4-49AD-A62F-566AC10CEEF9}"/>
            </c:ext>
          </c:extLst>
        </c:ser>
        <c:ser>
          <c:idx val="1"/>
          <c:order val="1"/>
          <c:tx>
            <c:v>DMA Burst Size 128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</c:spPr>
          <c:marker>
            <c:symbol val="none"/>
          </c:marker>
          <c:trendline>
            <c:spPr>
              <a:ln w="25400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230</c:v>
              </c:pt>
              <c:pt idx="1">
                <c:v>208</c:v>
              </c:pt>
              <c:pt idx="2">
                <c:v>202</c:v>
              </c:pt>
              <c:pt idx="3">
                <c:v>204</c:v>
              </c:pt>
              <c:pt idx="4">
                <c:v>204</c:v>
              </c:pt>
              <c:pt idx="5">
                <c:v>204</c:v>
              </c:pt>
              <c:pt idx="6">
                <c:v>203</c:v>
              </c:pt>
              <c:pt idx="7">
                <c:v>205</c:v>
              </c:pt>
              <c:pt idx="8">
                <c:v>202</c:v>
              </c:pt>
              <c:pt idx="9">
                <c:v>202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1E4-49AD-A62F-566AC10CEEF9}"/>
            </c:ext>
          </c:extLst>
        </c:ser>
        <c:ser>
          <c:idx val="2"/>
          <c:order val="2"/>
          <c:tx>
            <c:v>DMA Burst Size 256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</c:spPr>
          <c:marker>
            <c:symbol val="none"/>
          </c:marker>
          <c:trendline>
            <c:spPr>
              <a:ln w="28575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234</c:v>
              </c:pt>
              <c:pt idx="1">
                <c:v>204</c:v>
              </c:pt>
              <c:pt idx="2">
                <c:v>204</c:v>
              </c:pt>
              <c:pt idx="3">
                <c:v>202</c:v>
              </c:pt>
              <c:pt idx="4">
                <c:v>204</c:v>
              </c:pt>
              <c:pt idx="5">
                <c:v>204</c:v>
              </c:pt>
              <c:pt idx="6">
                <c:v>203</c:v>
              </c:pt>
              <c:pt idx="7">
                <c:v>204</c:v>
              </c:pt>
              <c:pt idx="8">
                <c:v>204</c:v>
              </c:pt>
              <c:pt idx="9">
                <c:v>203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1E4-49AD-A62F-566AC10CE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66432"/>
        <c:axId val="2002240384"/>
      </c:lineChart>
      <c:valAx>
        <c:axId val="200224038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Latency [Clocks @ 100MHz]</a:t>
                </a:r>
              </a:p>
            </c:rich>
          </c:tx>
          <c:layout>
            <c:manualLayout>
              <c:xMode val="edge"/>
              <c:yMode val="edge"/>
              <c:x val="1.6402580316707115E-2"/>
              <c:y val="0.174398664376850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crossAx val="2002166432"/>
        <c:crosses val="autoZero"/>
        <c:crossBetween val="between"/>
      </c:valAx>
      <c:catAx>
        <c:axId val="20021664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4038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/>
              <a:t>Effect of DMA Burst Size on Configuration Time: MM2S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DMA Burst Size 64</c:v>
          </c:tx>
          <c:spPr>
            <a:ln w="19050" cap="rnd">
              <a:solidFill>
                <a:srgbClr val="A5A5A5"/>
              </a:solidFill>
              <a:prstDash val="sysDot"/>
              <a:round/>
            </a:ln>
          </c:spPr>
          <c:marker>
            <c:symbol val="none"/>
          </c:marker>
          <c:trendline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trendlineType val="linear"/>
            <c:dispRSqr val="0"/>
            <c:dispEq val="0"/>
          </c:trendline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285</c:v>
              </c:pt>
              <c:pt idx="1">
                <c:v>274</c:v>
              </c:pt>
              <c:pt idx="2">
                <c:v>268</c:v>
              </c:pt>
              <c:pt idx="3">
                <c:v>269</c:v>
              </c:pt>
              <c:pt idx="4">
                <c:v>269</c:v>
              </c:pt>
              <c:pt idx="5">
                <c:v>268</c:v>
              </c:pt>
              <c:pt idx="6">
                <c:v>267</c:v>
              </c:pt>
              <c:pt idx="7">
                <c:v>268</c:v>
              </c:pt>
              <c:pt idx="8">
                <c:v>270</c:v>
              </c:pt>
              <c:pt idx="9">
                <c:v>262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6B-4B59-A08D-B645D26D638D}"/>
            </c:ext>
          </c:extLst>
        </c:ser>
        <c:ser>
          <c:idx val="1"/>
          <c:order val="1"/>
          <c:tx>
            <c:v>DMA Burst Size 128</c:v>
          </c:tx>
          <c:spPr>
            <a:ln w="19050" cap="rnd">
              <a:solidFill>
                <a:srgbClr val="4472C4"/>
              </a:solidFill>
              <a:prstDash val="sysDot"/>
              <a:round/>
            </a:ln>
          </c:spPr>
          <c:marker>
            <c:symbol val="none"/>
          </c:marker>
          <c:trendline>
            <c:spPr>
              <a:ln w="22225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276</c:v>
              </c:pt>
              <c:pt idx="1">
                <c:v>278</c:v>
              </c:pt>
              <c:pt idx="2">
                <c:v>271</c:v>
              </c:pt>
              <c:pt idx="3">
                <c:v>267</c:v>
              </c:pt>
              <c:pt idx="4">
                <c:v>267</c:v>
              </c:pt>
              <c:pt idx="5">
                <c:v>271</c:v>
              </c:pt>
              <c:pt idx="6">
                <c:v>265</c:v>
              </c:pt>
              <c:pt idx="7">
                <c:v>265</c:v>
              </c:pt>
              <c:pt idx="8">
                <c:v>263</c:v>
              </c:pt>
              <c:pt idx="9">
                <c:v>278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C6B-4B59-A08D-B645D26D638D}"/>
            </c:ext>
          </c:extLst>
        </c:ser>
        <c:ser>
          <c:idx val="2"/>
          <c:order val="2"/>
          <c:tx>
            <c:v>DMA Burst Size 256</c:v>
          </c:tx>
          <c:spPr>
            <a:ln w="19050" cap="rnd">
              <a:solidFill>
                <a:srgbClr val="70AD47"/>
              </a:solidFill>
              <a:prstDash val="sysDot"/>
              <a:round/>
            </a:ln>
          </c:spPr>
          <c:marker>
            <c:symbol val="none"/>
          </c:marke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cat>
            <c:numRef>
              <c:f>'Env1'!$B$12:$K$12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278</c:v>
              </c:pt>
              <c:pt idx="1">
                <c:v>265</c:v>
              </c:pt>
              <c:pt idx="2">
                <c:v>269</c:v>
              </c:pt>
              <c:pt idx="3">
                <c:v>267</c:v>
              </c:pt>
              <c:pt idx="4">
                <c:v>269</c:v>
              </c:pt>
              <c:pt idx="5">
                <c:v>266</c:v>
              </c:pt>
              <c:pt idx="6">
                <c:v>268</c:v>
              </c:pt>
              <c:pt idx="7">
                <c:v>267</c:v>
              </c:pt>
              <c:pt idx="8">
                <c:v>267</c:v>
              </c:pt>
              <c:pt idx="9">
                <c:v>263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C6B-4B59-A08D-B645D26D6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71632"/>
        <c:axId val="2002249952"/>
      </c:lineChart>
      <c:valAx>
        <c:axId val="2002249952"/>
        <c:scaling>
          <c:orientation val="minMax"/>
          <c:max val="3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Configuration Time [Clocks @ 100 MHz]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crossAx val="2002171632"/>
        <c:crosses val="autoZero"/>
        <c:crossBetween val="between"/>
      </c:valAx>
      <c:catAx>
        <c:axId val="20021716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crossAx val="20022499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6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0</xdr:colOff>
      <xdr:row>58</xdr:row>
      <xdr:rowOff>0</xdr:rowOff>
    </xdr:from>
    <xdr:ext cx="9189518" cy="5430978"/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2924550D-BD71-4855-BEF4-7C0F3F11A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23</xdr:col>
      <xdr:colOff>0</xdr:colOff>
      <xdr:row>92</xdr:row>
      <xdr:rowOff>0</xdr:rowOff>
    </xdr:from>
    <xdr:ext cx="9189518" cy="5421084"/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C0F3FA89-2222-4763-9928-0B29498E2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194313</xdr:colOff>
      <xdr:row>2</xdr:row>
      <xdr:rowOff>64766</xdr:rowOff>
    </xdr:from>
    <xdr:ext cx="13929356" cy="50520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46E20-49A8-4B41-B513-CD22AC52A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22</xdr:col>
      <xdr:colOff>582930</xdr:colOff>
      <xdr:row>2</xdr:row>
      <xdr:rowOff>19050</xdr:rowOff>
    </xdr:from>
    <xdr:ext cx="12222483" cy="539496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B948A-3F56-4ABB-B526-B73EA410B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34</xdr:row>
      <xdr:rowOff>0</xdr:rowOff>
    </xdr:from>
    <xdr:ext cx="13350240" cy="5151116"/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F8E07FA5-DE7B-4DA0-8761-AD821DDC5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22</xdr:col>
      <xdr:colOff>373383</xdr:colOff>
      <xdr:row>35</xdr:row>
      <xdr:rowOff>0</xdr:rowOff>
    </xdr:from>
    <xdr:ext cx="12832076" cy="512064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7F4E29E6-226D-4A68-AE3F-06ECAFC32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642257</xdr:colOff>
      <xdr:row>65</xdr:row>
      <xdr:rowOff>141513</xdr:rowOff>
    </xdr:from>
    <xdr:ext cx="13228323" cy="5608316"/>
    <xdr:graphicFrame macro="">
      <xdr:nvGraphicFramePr>
        <xdr:cNvPr id="8" name="Chart 5">
          <a:extLst>
            <a:ext uri="{FF2B5EF4-FFF2-40B4-BE49-F238E27FC236}">
              <a16:creationId xmlns:a16="http://schemas.microsoft.com/office/drawing/2014/main" id="{09B461AA-59DD-4FBC-93AE-5463CD846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</xdr:col>
      <xdr:colOff>27706</xdr:colOff>
      <xdr:row>101</xdr:row>
      <xdr:rowOff>96981</xdr:rowOff>
    </xdr:from>
    <xdr:ext cx="13231093" cy="5602775"/>
    <xdr:graphicFrame macro="">
      <xdr:nvGraphicFramePr>
        <xdr:cNvPr id="11" name="Chart 6">
          <a:extLst>
            <a:ext uri="{FF2B5EF4-FFF2-40B4-BE49-F238E27FC236}">
              <a16:creationId xmlns:a16="http://schemas.microsoft.com/office/drawing/2014/main" id="{A46F82B3-01B6-456C-B9E7-CF258069C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22</xdr:col>
      <xdr:colOff>293366</xdr:colOff>
      <xdr:row>65</xdr:row>
      <xdr:rowOff>163826</xdr:rowOff>
    </xdr:from>
    <xdr:ext cx="13075920" cy="5638803"/>
    <xdr:graphicFrame macro="">
      <xdr:nvGraphicFramePr>
        <xdr:cNvPr id="6" name="Chart 9">
          <a:extLst>
            <a:ext uri="{FF2B5EF4-FFF2-40B4-BE49-F238E27FC236}">
              <a16:creationId xmlns:a16="http://schemas.microsoft.com/office/drawing/2014/main" id="{C5579E4C-95A1-42EB-BF1E-490C7FA73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22</xdr:col>
      <xdr:colOff>140966</xdr:colOff>
      <xdr:row>100</xdr:row>
      <xdr:rowOff>133353</xdr:rowOff>
    </xdr:from>
    <xdr:ext cx="13746476" cy="5791196"/>
    <xdr:graphicFrame macro="">
      <xdr:nvGraphicFramePr>
        <xdr:cNvPr id="9" name="Chart 10">
          <a:extLst>
            <a:ext uri="{FF2B5EF4-FFF2-40B4-BE49-F238E27FC236}">
              <a16:creationId xmlns:a16="http://schemas.microsoft.com/office/drawing/2014/main" id="{B5CE4C83-F17F-4186-8131-537580B4B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43</xdr:col>
      <xdr:colOff>32214</xdr:colOff>
      <xdr:row>99</xdr:row>
      <xdr:rowOff>101489</xdr:rowOff>
    </xdr:from>
    <xdr:ext cx="14228621" cy="5990700"/>
    <xdr:graphicFrame macro="">
      <xdr:nvGraphicFramePr>
        <xdr:cNvPr id="10" name="Chart 12">
          <a:extLst>
            <a:ext uri="{FF2B5EF4-FFF2-40B4-BE49-F238E27FC236}">
              <a16:creationId xmlns:a16="http://schemas.microsoft.com/office/drawing/2014/main" id="{A8F247DC-DED7-42B1-AAFF-2594E68C9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42</xdr:col>
      <xdr:colOff>516770</xdr:colOff>
      <xdr:row>64</xdr:row>
      <xdr:rowOff>106676</xdr:rowOff>
    </xdr:from>
    <xdr:ext cx="12604866" cy="5333996"/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id="{113424FB-0C86-49E0-A16F-D3E536A6E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65</xdr:col>
      <xdr:colOff>15243</xdr:colOff>
      <xdr:row>99</xdr:row>
      <xdr:rowOff>38100</xdr:rowOff>
    </xdr:from>
    <xdr:ext cx="13068303" cy="5928356"/>
    <xdr:graphicFrame macro="">
      <xdr:nvGraphicFramePr>
        <xdr:cNvPr id="12" name="Chart 14">
          <a:extLst>
            <a:ext uri="{FF2B5EF4-FFF2-40B4-BE49-F238E27FC236}">
              <a16:creationId xmlns:a16="http://schemas.microsoft.com/office/drawing/2014/main" id="{901AE448-853C-4BAF-9851-4ADFBE612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</xdr:col>
      <xdr:colOff>0</xdr:colOff>
      <xdr:row>137</xdr:row>
      <xdr:rowOff>0</xdr:rowOff>
    </xdr:from>
    <xdr:ext cx="13380716" cy="4785356"/>
    <xdr:graphicFrame macro="">
      <xdr:nvGraphicFramePr>
        <xdr:cNvPr id="14" name="Chart 15">
          <a:extLst>
            <a:ext uri="{FF2B5EF4-FFF2-40B4-BE49-F238E27FC236}">
              <a16:creationId xmlns:a16="http://schemas.microsoft.com/office/drawing/2014/main" id="{D3BD3030-B94A-4C82-8804-55D3ABFAE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21</xdr:col>
      <xdr:colOff>437903</xdr:colOff>
      <xdr:row>137</xdr:row>
      <xdr:rowOff>29346</xdr:rowOff>
    </xdr:from>
    <xdr:ext cx="12124211" cy="4622666"/>
    <xdr:graphicFrame macro="">
      <xdr:nvGraphicFramePr>
        <xdr:cNvPr id="15" name="Chart 16">
          <a:extLst>
            <a:ext uri="{FF2B5EF4-FFF2-40B4-BE49-F238E27FC236}">
              <a16:creationId xmlns:a16="http://schemas.microsoft.com/office/drawing/2014/main" id="{BA514F69-D064-41F1-B03A-6E6D5DACB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42</xdr:col>
      <xdr:colOff>495056</xdr:colOff>
      <xdr:row>137</xdr:row>
      <xdr:rowOff>124196</xdr:rowOff>
    </xdr:from>
    <xdr:ext cx="13863201" cy="4562106"/>
    <xdr:graphicFrame macro="">
      <xdr:nvGraphicFramePr>
        <xdr:cNvPr id="13" name="Chart 17">
          <a:extLst>
            <a:ext uri="{FF2B5EF4-FFF2-40B4-BE49-F238E27FC236}">
              <a16:creationId xmlns:a16="http://schemas.microsoft.com/office/drawing/2014/main" id="{DEC0C5B1-0A8C-4891-8520-EEE7CD0B9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491215</xdr:colOff>
      <xdr:row>12</xdr:row>
      <xdr:rowOff>51709</xdr:rowOff>
    </xdr:from>
    <xdr:ext cx="5679000" cy="3732562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8B0A1A0-9347-4DCF-B0E5-AA4BD2CB9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22</xdr:col>
      <xdr:colOff>446309</xdr:colOff>
      <xdr:row>32</xdr:row>
      <xdr:rowOff>141512</xdr:rowOff>
    </xdr:from>
    <xdr:ext cx="5734787" cy="3111337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B4D8544-49F5-4061-8C72-2E4A994DF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346365</xdr:colOff>
      <xdr:row>1</xdr:row>
      <xdr:rowOff>89364</xdr:rowOff>
    </xdr:from>
    <xdr:ext cx="10834259" cy="48636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60256-1995-44FF-87EB-A250A1B7A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17</xdr:col>
      <xdr:colOff>13853</xdr:colOff>
      <xdr:row>2</xdr:row>
      <xdr:rowOff>13853</xdr:rowOff>
    </xdr:from>
    <xdr:ext cx="10834259" cy="4863638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4050EE81-27BE-40C6-B868-C9CC3FA2B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34</xdr:col>
      <xdr:colOff>0</xdr:colOff>
      <xdr:row>2</xdr:row>
      <xdr:rowOff>0</xdr:rowOff>
    </xdr:from>
    <xdr:ext cx="10834259" cy="4863638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A5E16A44-EB5E-4492-9F0E-EBA0FF7E1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485775</xdr:colOff>
      <xdr:row>32</xdr:row>
      <xdr:rowOff>133346</xdr:rowOff>
    </xdr:from>
    <xdr:ext cx="10620371" cy="4610103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B2E3A5F7-CFE8-437C-8E82-BBE28F9E7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17</xdr:col>
      <xdr:colOff>274320</xdr:colOff>
      <xdr:row>33</xdr:row>
      <xdr:rowOff>91440</xdr:rowOff>
    </xdr:from>
    <xdr:ext cx="10616568" cy="4598673"/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34425157-8A7D-4281-B6BD-CA19C6F0A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34</xdr:col>
      <xdr:colOff>0</xdr:colOff>
      <xdr:row>34</xdr:row>
      <xdr:rowOff>0</xdr:rowOff>
    </xdr:from>
    <xdr:ext cx="10620371" cy="4610103"/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B0E3D26C-9A47-44F0-BD04-A464A71CD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514350</xdr:colOff>
      <xdr:row>62</xdr:row>
      <xdr:rowOff>133346</xdr:rowOff>
    </xdr:from>
    <xdr:ext cx="10620371" cy="4610103"/>
    <xdr:graphicFrame macro="">
      <xdr:nvGraphicFramePr>
        <xdr:cNvPr id="8" name="Chart 12">
          <a:extLst>
            <a:ext uri="{FF2B5EF4-FFF2-40B4-BE49-F238E27FC236}">
              <a16:creationId xmlns:a16="http://schemas.microsoft.com/office/drawing/2014/main" id="{691233B0-CFE1-4162-B492-2DBA00BC5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18</xdr:col>
      <xdr:colOff>0</xdr:colOff>
      <xdr:row>63</xdr:row>
      <xdr:rowOff>0</xdr:rowOff>
    </xdr:from>
    <xdr:ext cx="10620371" cy="4610103"/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id="{8080791D-98BA-4560-A4A9-0EE83C8E7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36</xdr:col>
      <xdr:colOff>0</xdr:colOff>
      <xdr:row>64</xdr:row>
      <xdr:rowOff>0</xdr:rowOff>
    </xdr:from>
    <xdr:ext cx="10620371" cy="4610103"/>
    <xdr:graphicFrame macro="">
      <xdr:nvGraphicFramePr>
        <xdr:cNvPr id="10" name="Chart 14">
          <a:extLst>
            <a:ext uri="{FF2B5EF4-FFF2-40B4-BE49-F238E27FC236}">
              <a16:creationId xmlns:a16="http://schemas.microsoft.com/office/drawing/2014/main" id="{E4405132-9245-4209-A667-3EE5AB209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512621</xdr:colOff>
      <xdr:row>1</xdr:row>
      <xdr:rowOff>13853</xdr:rowOff>
    </xdr:from>
    <xdr:ext cx="11099224" cy="509673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4A233-8102-462D-B294-DF3CD6D19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17</xdr:col>
      <xdr:colOff>637309</xdr:colOff>
      <xdr:row>1</xdr:row>
      <xdr:rowOff>41559</xdr:rowOff>
    </xdr:from>
    <xdr:ext cx="11099224" cy="509673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D494E5-17D1-47F8-B45C-C18F8DB42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33</xdr:row>
      <xdr:rowOff>0</xdr:rowOff>
    </xdr:from>
    <xdr:ext cx="11097487" cy="5096737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A5143F-9880-4763-BDFC-C3F343A1B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18</xdr:col>
      <xdr:colOff>221668</xdr:colOff>
      <xdr:row>33</xdr:row>
      <xdr:rowOff>0</xdr:rowOff>
    </xdr:from>
    <xdr:ext cx="11542571" cy="5096737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025350-0423-4190-808B-55C6D4126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0</xdr:colOff>
      <xdr:row>69</xdr:row>
      <xdr:rowOff>0</xdr:rowOff>
    </xdr:from>
    <xdr:ext cx="11097487" cy="5096737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529DD-0A93-4992-A125-ED024147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19</xdr:col>
      <xdr:colOff>0</xdr:colOff>
      <xdr:row>69</xdr:row>
      <xdr:rowOff>0</xdr:rowOff>
    </xdr:from>
    <xdr:ext cx="11097487" cy="5096737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CDC53E-F003-4FF0-99DE-9BD7DB00B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</xdr:col>
      <xdr:colOff>0</xdr:colOff>
      <xdr:row>103</xdr:row>
      <xdr:rowOff>0</xdr:rowOff>
    </xdr:from>
    <xdr:ext cx="11097487" cy="5096737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9B0D29-0B7B-4506-B43C-377295B3D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19</xdr:col>
      <xdr:colOff>0</xdr:colOff>
      <xdr:row>103</xdr:row>
      <xdr:rowOff>0</xdr:rowOff>
    </xdr:from>
    <xdr:ext cx="11097487" cy="5096737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43080F-FEFA-4786-87B2-1C5A2CEFF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</xdr:col>
      <xdr:colOff>0</xdr:colOff>
      <xdr:row>141</xdr:row>
      <xdr:rowOff>0</xdr:rowOff>
    </xdr:from>
    <xdr:ext cx="11097487" cy="5096737"/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CD660C6C-D4E5-42A2-AA42-F445C1398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1</xdr:col>
      <xdr:colOff>0</xdr:colOff>
      <xdr:row>177</xdr:row>
      <xdr:rowOff>0</xdr:rowOff>
    </xdr:from>
    <xdr:ext cx="11107390" cy="5096737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6B11ECD6-70BD-436B-B75B-390C9F07C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0</xdr:col>
      <xdr:colOff>796890</xdr:colOff>
      <xdr:row>208</xdr:row>
      <xdr:rowOff>127165</xdr:rowOff>
    </xdr:from>
    <xdr:ext cx="11097487" cy="5094021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222861B2-C79E-4734-84D8-7FB884C5E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8"/>
  <sheetViews>
    <sheetView topLeftCell="B3" workbookViewId="0">
      <selection activeCell="A13" sqref="A13"/>
    </sheetView>
  </sheetViews>
  <sheetFormatPr defaultRowHeight="13.8"/>
  <cols>
    <col min="1" max="1" width="28.59765625" customWidth="1"/>
    <col min="2" max="2" width="14.59765625" customWidth="1"/>
    <col min="3" max="3" width="12.69921875" customWidth="1"/>
    <col min="4" max="4" width="12.59765625" customWidth="1"/>
    <col min="5" max="5" width="10.69921875" customWidth="1"/>
    <col min="6" max="6" width="11.69921875" customWidth="1"/>
    <col min="7" max="11" width="10.69921875" customWidth="1"/>
    <col min="12" max="12" width="12.8984375" customWidth="1"/>
    <col min="13" max="23" width="10.69921875" customWidth="1"/>
    <col min="24" max="24" width="8.796875" customWidth="1"/>
  </cols>
  <sheetData>
    <row r="1" spans="1:11" ht="24.6">
      <c r="A1" s="48" t="s">
        <v>0</v>
      </c>
      <c r="B1" s="48"/>
      <c r="C1" s="48"/>
      <c r="D1" s="48"/>
      <c r="E1" s="48"/>
      <c r="F1" s="48"/>
    </row>
    <row r="2" spans="1:11">
      <c r="A2" t="s">
        <v>1</v>
      </c>
      <c r="B2">
        <v>10</v>
      </c>
    </row>
    <row r="3" spans="1:11" ht="15">
      <c r="A3" t="s">
        <v>2</v>
      </c>
      <c r="B3">
        <v>32768</v>
      </c>
      <c r="E3" s="1"/>
    </row>
    <row r="5" spans="1:11" ht="18.600000000000001">
      <c r="A5" s="2" t="s">
        <v>3</v>
      </c>
    </row>
    <row r="6" spans="1:11" ht="18.600000000000001">
      <c r="A6" s="3"/>
    </row>
    <row r="7" spans="1:11">
      <c r="A7" s="4" t="s">
        <v>4</v>
      </c>
      <c r="B7">
        <v>10000</v>
      </c>
    </row>
    <row r="8" spans="1:11">
      <c r="A8" s="4" t="s">
        <v>5</v>
      </c>
      <c r="B8">
        <v>128</v>
      </c>
    </row>
    <row r="9" spans="1:11">
      <c r="A9" s="4" t="s">
        <v>6</v>
      </c>
      <c r="B9">
        <v>100</v>
      </c>
    </row>
    <row r="10" spans="1:11" ht="18.600000000000001">
      <c r="A10" s="3"/>
    </row>
    <row r="11" spans="1:11" ht="18.600000000000001">
      <c r="A11" s="3"/>
    </row>
    <row r="12" spans="1:11" ht="18.600000000000001">
      <c r="A12" s="3"/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</row>
    <row r="13" spans="1:11" ht="18.600000000000001">
      <c r="A13" s="3"/>
    </row>
    <row r="14" spans="1:11" ht="18.600000000000001">
      <c r="A14" s="3"/>
    </row>
    <row r="15" spans="1:11" ht="16.8">
      <c r="A15" s="5" t="s">
        <v>7</v>
      </c>
    </row>
    <row r="17" spans="1:23">
      <c r="A17" s="4" t="s">
        <v>8</v>
      </c>
      <c r="B17" s="6">
        <v>1</v>
      </c>
      <c r="C17" s="6">
        <v>1</v>
      </c>
      <c r="D17" s="6">
        <v>2</v>
      </c>
      <c r="E17" s="6">
        <v>2</v>
      </c>
      <c r="F17" s="6">
        <v>3</v>
      </c>
      <c r="G17" s="6">
        <v>3</v>
      </c>
      <c r="H17" s="6">
        <v>4</v>
      </c>
      <c r="I17" s="6">
        <v>4</v>
      </c>
      <c r="J17" s="6">
        <v>5</v>
      </c>
      <c r="K17" s="6">
        <v>5</v>
      </c>
      <c r="L17" s="6">
        <v>6</v>
      </c>
      <c r="M17" s="6">
        <v>6</v>
      </c>
      <c r="N17" s="6">
        <v>7</v>
      </c>
      <c r="O17" s="6">
        <v>7</v>
      </c>
      <c r="P17" s="6">
        <v>8</v>
      </c>
      <c r="Q17" s="6">
        <v>8</v>
      </c>
      <c r="R17" s="6">
        <v>9</v>
      </c>
      <c r="S17" s="6">
        <v>9</v>
      </c>
      <c r="T17" s="6">
        <v>10</v>
      </c>
      <c r="U17" s="6">
        <v>10</v>
      </c>
      <c r="V17" s="44"/>
      <c r="W17" s="44"/>
    </row>
    <row r="18" spans="1:23">
      <c r="A18" s="4" t="s">
        <v>9</v>
      </c>
      <c r="B18" s="7" t="s">
        <v>10</v>
      </c>
      <c r="C18" s="7" t="s">
        <v>11</v>
      </c>
      <c r="D18" s="7" t="s">
        <v>10</v>
      </c>
      <c r="E18" s="7" t="s">
        <v>11</v>
      </c>
      <c r="F18" s="7" t="s">
        <v>10</v>
      </c>
      <c r="G18" s="7" t="s">
        <v>11</v>
      </c>
      <c r="H18" s="7" t="s">
        <v>10</v>
      </c>
      <c r="I18" s="7" t="s">
        <v>11</v>
      </c>
      <c r="J18" s="7" t="s">
        <v>10</v>
      </c>
      <c r="K18" s="7" t="s">
        <v>11</v>
      </c>
      <c r="L18" s="7" t="s">
        <v>10</v>
      </c>
      <c r="M18" s="7" t="s">
        <v>11</v>
      </c>
      <c r="N18" s="7" t="s">
        <v>10</v>
      </c>
      <c r="O18" s="7" t="s">
        <v>11</v>
      </c>
      <c r="P18" s="7" t="s">
        <v>10</v>
      </c>
      <c r="Q18" s="7" t="s">
        <v>11</v>
      </c>
      <c r="R18" s="7" t="s">
        <v>10</v>
      </c>
      <c r="S18" s="7" t="s">
        <v>11</v>
      </c>
      <c r="T18" s="7" t="s">
        <v>10</v>
      </c>
      <c r="U18" s="7" t="s">
        <v>11</v>
      </c>
      <c r="V18" s="7"/>
      <c r="W18" s="7"/>
    </row>
    <row r="19" spans="1:23">
      <c r="A19" t="s">
        <v>12</v>
      </c>
      <c r="B19">
        <v>3929</v>
      </c>
      <c r="C19">
        <v>5943</v>
      </c>
      <c r="D19">
        <v>3922</v>
      </c>
      <c r="E19">
        <v>3306</v>
      </c>
      <c r="F19">
        <v>3922</v>
      </c>
      <c r="G19">
        <v>3299</v>
      </c>
      <c r="H19">
        <v>3910</v>
      </c>
      <c r="I19">
        <v>3301</v>
      </c>
      <c r="J19">
        <v>3913</v>
      </c>
      <c r="K19">
        <v>3296</v>
      </c>
      <c r="L19">
        <v>3918</v>
      </c>
      <c r="M19">
        <v>3301</v>
      </c>
      <c r="N19">
        <v>3915</v>
      </c>
      <c r="O19">
        <v>3304</v>
      </c>
      <c r="P19">
        <v>3913</v>
      </c>
      <c r="Q19">
        <v>3305</v>
      </c>
      <c r="R19">
        <v>3932</v>
      </c>
      <c r="S19">
        <v>3302</v>
      </c>
      <c r="T19">
        <v>3909</v>
      </c>
      <c r="U19">
        <v>3303</v>
      </c>
    </row>
    <row r="20" spans="1:23">
      <c r="A20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3">
      <c r="A21" t="s">
        <v>14</v>
      </c>
      <c r="B21">
        <f t="shared" ref="B21:U21" si="0">B20/$B$7</f>
        <v>0</v>
      </c>
      <c r="C21">
        <f t="shared" si="0"/>
        <v>0</v>
      </c>
      <c r="D21">
        <f t="shared" si="0"/>
        <v>0</v>
      </c>
      <c r="E21">
        <f t="shared" si="0"/>
        <v>0</v>
      </c>
      <c r="F21">
        <f t="shared" si="0"/>
        <v>0</v>
      </c>
      <c r="G21">
        <f t="shared" si="0"/>
        <v>0</v>
      </c>
      <c r="H21">
        <f t="shared" si="0"/>
        <v>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0</v>
      </c>
      <c r="Q21">
        <f t="shared" si="0"/>
        <v>0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si="0"/>
        <v>0</v>
      </c>
    </row>
    <row r="22" spans="1:23">
      <c r="A22" t="s">
        <v>15</v>
      </c>
      <c r="B22">
        <f t="shared" ref="B22:U22" si="1">($B$7/(B19*(1/($B$9*1000000)))/1000000)</f>
        <v>254.51768897938408</v>
      </c>
      <c r="C22">
        <f t="shared" si="1"/>
        <v>168.26518593303047</v>
      </c>
      <c r="D22">
        <f t="shared" si="1"/>
        <v>254.97195308516064</v>
      </c>
      <c r="E22">
        <f t="shared" si="1"/>
        <v>302.48033877797945</v>
      </c>
      <c r="F22">
        <f t="shared" si="1"/>
        <v>254.97195308516064</v>
      </c>
      <c r="G22">
        <f t="shared" si="1"/>
        <v>303.12215822976663</v>
      </c>
      <c r="H22">
        <f t="shared" si="1"/>
        <v>255.7544757033248</v>
      </c>
      <c r="I22">
        <f t="shared" si="1"/>
        <v>302.93850348379283</v>
      </c>
      <c r="J22">
        <f t="shared" si="1"/>
        <v>255.55839509327882</v>
      </c>
      <c r="K22">
        <f t="shared" si="1"/>
        <v>303.39805825242718</v>
      </c>
      <c r="L22">
        <f t="shared" si="1"/>
        <v>255.23226135783563</v>
      </c>
      <c r="M22">
        <f t="shared" si="1"/>
        <v>302.93850348379283</v>
      </c>
      <c r="N22">
        <f t="shared" si="1"/>
        <v>255.42784163473817</v>
      </c>
      <c r="O22">
        <f t="shared" si="1"/>
        <v>302.66343825665854</v>
      </c>
      <c r="P22">
        <f t="shared" si="1"/>
        <v>255.55839509327882</v>
      </c>
      <c r="Q22">
        <f t="shared" si="1"/>
        <v>302.57186081694402</v>
      </c>
      <c r="R22">
        <f t="shared" si="1"/>
        <v>254.32349949135298</v>
      </c>
      <c r="S22">
        <f t="shared" si="1"/>
        <v>302.84675953967292</v>
      </c>
      <c r="T22">
        <f t="shared" si="1"/>
        <v>255.81990278843696</v>
      </c>
      <c r="U22">
        <f t="shared" si="1"/>
        <v>302.7550711474417</v>
      </c>
    </row>
    <row r="23" spans="1:23">
      <c r="A23" t="s">
        <v>16</v>
      </c>
      <c r="B23">
        <v>193</v>
      </c>
      <c r="C23">
        <v>230</v>
      </c>
      <c r="D23">
        <v>195</v>
      </c>
      <c r="E23">
        <v>208</v>
      </c>
      <c r="F23">
        <v>193</v>
      </c>
      <c r="G23">
        <v>202</v>
      </c>
      <c r="H23">
        <v>190</v>
      </c>
      <c r="I23">
        <v>204</v>
      </c>
      <c r="J23">
        <v>191</v>
      </c>
      <c r="K23">
        <v>204</v>
      </c>
      <c r="L23">
        <v>191</v>
      </c>
      <c r="M23">
        <v>204</v>
      </c>
      <c r="N23">
        <v>191</v>
      </c>
      <c r="O23">
        <v>203</v>
      </c>
      <c r="P23">
        <v>191</v>
      </c>
      <c r="Q23">
        <v>205</v>
      </c>
      <c r="R23">
        <v>191</v>
      </c>
      <c r="S23">
        <v>202</v>
      </c>
      <c r="T23">
        <v>193</v>
      </c>
      <c r="U23">
        <v>202</v>
      </c>
    </row>
    <row r="24" spans="1:23">
      <c r="A24" t="s">
        <v>17</v>
      </c>
      <c r="B24">
        <v>276</v>
      </c>
      <c r="C24">
        <v>280</v>
      </c>
      <c r="D24">
        <v>278</v>
      </c>
      <c r="E24">
        <v>270</v>
      </c>
      <c r="F24">
        <v>271</v>
      </c>
      <c r="G24">
        <v>264</v>
      </c>
      <c r="H24">
        <v>267</v>
      </c>
      <c r="I24">
        <v>263</v>
      </c>
      <c r="J24">
        <v>267</v>
      </c>
      <c r="K24">
        <v>261</v>
      </c>
      <c r="L24">
        <v>271</v>
      </c>
      <c r="M24">
        <v>268</v>
      </c>
      <c r="N24">
        <v>265</v>
      </c>
      <c r="O24">
        <v>266</v>
      </c>
      <c r="P24">
        <v>265</v>
      </c>
      <c r="Q24">
        <v>264</v>
      </c>
      <c r="R24">
        <v>263</v>
      </c>
      <c r="S24">
        <v>264</v>
      </c>
      <c r="T24">
        <v>278</v>
      </c>
      <c r="U24">
        <v>264</v>
      </c>
    </row>
    <row r="26" spans="1:23">
      <c r="A26" s="4" t="s">
        <v>8</v>
      </c>
      <c r="B26" s="43" t="s">
        <v>18</v>
      </c>
      <c r="C26" s="43"/>
    </row>
    <row r="27" spans="1:23">
      <c r="A27" s="4" t="s">
        <v>9</v>
      </c>
      <c r="B27" s="7" t="s">
        <v>10</v>
      </c>
      <c r="C27" s="7" t="s">
        <v>11</v>
      </c>
    </row>
    <row r="28" spans="1:23">
      <c r="A28" t="s">
        <v>12</v>
      </c>
      <c r="B28">
        <f t="shared" ref="B28:C33" si="2">(B19+D19+F19+H19+J19+L19+N19+P19+R19+T19)/$B$2</f>
        <v>3918.3</v>
      </c>
      <c r="C28">
        <f t="shared" si="2"/>
        <v>3566</v>
      </c>
    </row>
    <row r="29" spans="1:23">
      <c r="A29" t="s">
        <v>13</v>
      </c>
      <c r="B29">
        <f t="shared" si="2"/>
        <v>0</v>
      </c>
      <c r="C29">
        <f t="shared" si="2"/>
        <v>0</v>
      </c>
    </row>
    <row r="30" spans="1:23">
      <c r="A30" t="s">
        <v>14</v>
      </c>
      <c r="B30">
        <f t="shared" si="2"/>
        <v>0</v>
      </c>
      <c r="C30">
        <f t="shared" si="2"/>
        <v>0</v>
      </c>
    </row>
    <row r="31" spans="1:23">
      <c r="A31" t="s">
        <v>15</v>
      </c>
      <c r="B31">
        <f t="shared" si="2"/>
        <v>255.21363663119513</v>
      </c>
      <c r="C31">
        <f t="shared" si="2"/>
        <v>289.39798779215067</v>
      </c>
    </row>
    <row r="32" spans="1:23">
      <c r="A32" t="s">
        <v>16</v>
      </c>
      <c r="B32">
        <f t="shared" si="2"/>
        <v>191.9</v>
      </c>
      <c r="C32">
        <f t="shared" si="2"/>
        <v>206.4</v>
      </c>
    </row>
    <row r="33" spans="1:23">
      <c r="A33" t="s">
        <v>17</v>
      </c>
      <c r="B33">
        <f t="shared" si="2"/>
        <v>270.10000000000002</v>
      </c>
      <c r="C33">
        <f t="shared" si="2"/>
        <v>266.39999999999998</v>
      </c>
    </row>
    <row r="36" spans="1:23" ht="16.8">
      <c r="A36" s="5" t="s">
        <v>19</v>
      </c>
    </row>
    <row r="37" spans="1:23">
      <c r="A37" s="7"/>
    </row>
    <row r="38" spans="1:23">
      <c r="A38" s="4" t="s">
        <v>8</v>
      </c>
      <c r="B38" s="43">
        <v>1</v>
      </c>
      <c r="C38" s="43"/>
      <c r="D38" s="43">
        <v>2</v>
      </c>
      <c r="E38" s="43"/>
      <c r="F38" s="43">
        <v>3</v>
      </c>
      <c r="G38" s="43"/>
      <c r="H38" s="43">
        <v>4</v>
      </c>
      <c r="I38" s="43"/>
      <c r="J38" s="43">
        <v>5</v>
      </c>
      <c r="K38" s="43"/>
      <c r="L38" s="43">
        <v>6</v>
      </c>
      <c r="M38" s="43"/>
      <c r="N38" s="43">
        <v>7</v>
      </c>
      <c r="O38" s="43"/>
      <c r="P38" s="43">
        <v>8</v>
      </c>
      <c r="Q38" s="43"/>
      <c r="R38" s="43">
        <v>9</v>
      </c>
      <c r="S38" s="43"/>
      <c r="T38" s="43">
        <v>10</v>
      </c>
      <c r="U38" s="43"/>
      <c r="V38" s="44"/>
      <c r="W38" s="44"/>
    </row>
    <row r="39" spans="1:23">
      <c r="A39" s="4" t="s">
        <v>9</v>
      </c>
      <c r="B39" s="7" t="s">
        <v>10</v>
      </c>
      <c r="C39" s="7" t="s">
        <v>11</v>
      </c>
      <c r="D39" s="7" t="s">
        <v>10</v>
      </c>
      <c r="E39" s="7" t="s">
        <v>11</v>
      </c>
      <c r="F39" s="7" t="s">
        <v>10</v>
      </c>
      <c r="G39" s="7" t="s">
        <v>11</v>
      </c>
      <c r="H39" s="7" t="s">
        <v>10</v>
      </c>
      <c r="I39" s="7" t="s">
        <v>11</v>
      </c>
      <c r="J39" s="7" t="s">
        <v>10</v>
      </c>
      <c r="K39" s="7" t="s">
        <v>11</v>
      </c>
      <c r="L39" s="7" t="s">
        <v>10</v>
      </c>
      <c r="M39" s="7" t="s">
        <v>11</v>
      </c>
      <c r="N39" s="7" t="s">
        <v>10</v>
      </c>
      <c r="O39" s="7" t="s">
        <v>11</v>
      </c>
      <c r="P39" s="7" t="s">
        <v>10</v>
      </c>
      <c r="Q39" s="7" t="s">
        <v>11</v>
      </c>
      <c r="R39" s="7" t="s">
        <v>10</v>
      </c>
      <c r="S39" s="7" t="s">
        <v>11</v>
      </c>
      <c r="T39" s="7" t="s">
        <v>10</v>
      </c>
      <c r="U39" s="7" t="s">
        <v>11</v>
      </c>
      <c r="V39" s="7"/>
      <c r="W39" s="7"/>
    </row>
    <row r="40" spans="1:23">
      <c r="A40" t="s">
        <v>20</v>
      </c>
      <c r="B40">
        <v>5174</v>
      </c>
      <c r="C40">
        <v>5463</v>
      </c>
      <c r="D40">
        <v>5123</v>
      </c>
      <c r="E40">
        <v>2802</v>
      </c>
      <c r="F40">
        <v>5089</v>
      </c>
      <c r="G40">
        <v>2790</v>
      </c>
      <c r="H40">
        <v>5128</v>
      </c>
      <c r="I40">
        <v>2810</v>
      </c>
      <c r="J40">
        <v>5091</v>
      </c>
      <c r="K40">
        <v>2770</v>
      </c>
      <c r="L40">
        <v>5118</v>
      </c>
      <c r="M40">
        <v>2789</v>
      </c>
      <c r="N40">
        <v>5142</v>
      </c>
      <c r="O40">
        <v>2779</v>
      </c>
      <c r="P40">
        <v>5122</v>
      </c>
      <c r="Q40">
        <v>1791</v>
      </c>
      <c r="R40">
        <v>5106</v>
      </c>
      <c r="S40">
        <v>2807</v>
      </c>
      <c r="T40">
        <v>5136</v>
      </c>
      <c r="U40">
        <v>2729</v>
      </c>
    </row>
    <row r="41" spans="1:23">
      <c r="A41" t="s">
        <v>13</v>
      </c>
      <c r="B41">
        <v>0</v>
      </c>
      <c r="D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3">
      <c r="A42" t="s">
        <v>14</v>
      </c>
      <c r="B42">
        <f t="shared" ref="B42:U42" si="3">B41/$B$7</f>
        <v>0</v>
      </c>
      <c r="C42">
        <f t="shared" si="3"/>
        <v>0</v>
      </c>
      <c r="D42">
        <f t="shared" si="3"/>
        <v>0</v>
      </c>
      <c r="E42">
        <f t="shared" si="3"/>
        <v>0</v>
      </c>
      <c r="F42">
        <f t="shared" si="3"/>
        <v>0</v>
      </c>
      <c r="G42">
        <f t="shared" si="3"/>
        <v>0</v>
      </c>
      <c r="H42">
        <f t="shared" si="3"/>
        <v>0</v>
      </c>
      <c r="I42">
        <f t="shared" si="3"/>
        <v>0</v>
      </c>
      <c r="J42">
        <f t="shared" si="3"/>
        <v>0</v>
      </c>
      <c r="K42">
        <f t="shared" si="3"/>
        <v>0</v>
      </c>
      <c r="L42">
        <f t="shared" si="3"/>
        <v>0</v>
      </c>
      <c r="M42">
        <f t="shared" si="3"/>
        <v>0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  <c r="T42">
        <f t="shared" si="3"/>
        <v>0</v>
      </c>
      <c r="U42">
        <f t="shared" si="3"/>
        <v>0</v>
      </c>
    </row>
    <row r="43" spans="1:23">
      <c r="A43" t="s">
        <v>15</v>
      </c>
      <c r="B43">
        <f t="shared" ref="B43:U43" si="4">($B$7/(B40*(1/($B$9*1000000)))/1000000)</f>
        <v>193.27406262079629</v>
      </c>
      <c r="C43">
        <f t="shared" si="4"/>
        <v>183.04960644334614</v>
      </c>
      <c r="D43">
        <f t="shared" si="4"/>
        <v>195.19812609798944</v>
      </c>
      <c r="E43">
        <f t="shared" si="4"/>
        <v>356.88793718772303</v>
      </c>
      <c r="F43">
        <f t="shared" si="4"/>
        <v>196.50225977598743</v>
      </c>
      <c r="G43">
        <f t="shared" si="4"/>
        <v>358.42293906810033</v>
      </c>
      <c r="H43">
        <f t="shared" si="4"/>
        <v>195.00780031201248</v>
      </c>
      <c r="I43">
        <f t="shared" si="4"/>
        <v>355.87188612099641</v>
      </c>
      <c r="J43">
        <f t="shared" si="4"/>
        <v>196.42506383814577</v>
      </c>
      <c r="K43">
        <f t="shared" si="4"/>
        <v>361.01083032490976</v>
      </c>
      <c r="L43">
        <f t="shared" si="4"/>
        <v>195.38882375928094</v>
      </c>
      <c r="M43">
        <f t="shared" si="4"/>
        <v>358.55145213338113</v>
      </c>
      <c r="N43">
        <f t="shared" si="4"/>
        <v>194.47685725398676</v>
      </c>
      <c r="O43">
        <f t="shared" si="4"/>
        <v>359.8416696653473</v>
      </c>
      <c r="P43">
        <f t="shared" si="4"/>
        <v>195.23623584537287</v>
      </c>
      <c r="Q43">
        <f t="shared" si="4"/>
        <v>558.34729201563368</v>
      </c>
      <c r="R43">
        <f t="shared" si="4"/>
        <v>195.84802193497845</v>
      </c>
      <c r="S43">
        <f t="shared" si="4"/>
        <v>356.25222657641609</v>
      </c>
      <c r="T43">
        <f t="shared" si="4"/>
        <v>194.70404984423675</v>
      </c>
      <c r="U43">
        <f t="shared" si="4"/>
        <v>366.43459142543054</v>
      </c>
    </row>
    <row r="44" spans="1:23">
      <c r="A44" t="s">
        <v>21</v>
      </c>
      <c r="B44">
        <v>697</v>
      </c>
      <c r="C44">
        <v>763</v>
      </c>
      <c r="D44">
        <v>759</v>
      </c>
      <c r="E44">
        <v>763</v>
      </c>
      <c r="F44">
        <v>765</v>
      </c>
      <c r="G44">
        <v>763</v>
      </c>
      <c r="H44">
        <v>726</v>
      </c>
      <c r="I44">
        <v>781</v>
      </c>
      <c r="J44">
        <v>763</v>
      </c>
      <c r="K44">
        <v>741</v>
      </c>
      <c r="L44">
        <v>727</v>
      </c>
      <c r="M44">
        <v>734</v>
      </c>
      <c r="N44">
        <v>769</v>
      </c>
      <c r="O44">
        <v>753</v>
      </c>
      <c r="P44">
        <v>721</v>
      </c>
      <c r="Q44">
        <v>772</v>
      </c>
      <c r="R44">
        <v>738</v>
      </c>
      <c r="S44">
        <v>773</v>
      </c>
      <c r="T44">
        <v>675</v>
      </c>
      <c r="U44">
        <v>792</v>
      </c>
    </row>
    <row r="45" spans="1:23">
      <c r="A45" t="s">
        <v>22</v>
      </c>
      <c r="B45">
        <v>979</v>
      </c>
      <c r="C45">
        <v>988</v>
      </c>
      <c r="D45">
        <v>963</v>
      </c>
      <c r="E45">
        <v>988</v>
      </c>
      <c r="F45">
        <v>956</v>
      </c>
      <c r="G45">
        <v>1059</v>
      </c>
      <c r="H45">
        <v>983</v>
      </c>
      <c r="I45">
        <v>998</v>
      </c>
      <c r="J45">
        <v>929</v>
      </c>
      <c r="K45">
        <v>1020</v>
      </c>
      <c r="L45">
        <v>966</v>
      </c>
      <c r="M45">
        <v>1026</v>
      </c>
      <c r="N45">
        <v>967</v>
      </c>
      <c r="O45">
        <v>1026</v>
      </c>
      <c r="P45">
        <v>967</v>
      </c>
      <c r="Q45">
        <v>1021</v>
      </c>
      <c r="R45">
        <v>951</v>
      </c>
      <c r="S45">
        <v>1028</v>
      </c>
      <c r="T45">
        <v>960</v>
      </c>
      <c r="U45">
        <v>1015</v>
      </c>
    </row>
    <row r="47" spans="1:23">
      <c r="A47" s="4" t="s">
        <v>8</v>
      </c>
      <c r="B47" s="43" t="s">
        <v>18</v>
      </c>
      <c r="C47" s="43"/>
    </row>
    <row r="48" spans="1:23">
      <c r="A48" s="4" t="s">
        <v>9</v>
      </c>
      <c r="B48" s="7" t="s">
        <v>10</v>
      </c>
      <c r="C48" s="7" t="s">
        <v>11</v>
      </c>
    </row>
    <row r="49" spans="1:4">
      <c r="A49" t="s">
        <v>12</v>
      </c>
      <c r="B49">
        <f t="shared" ref="B49:C54" si="5">(B40+D40+F40+H40+J40+L40+N40+P40+R40+T40)/$B$2</f>
        <v>5122.8999999999996</v>
      </c>
      <c r="C49">
        <f t="shared" si="5"/>
        <v>2953</v>
      </c>
    </row>
    <row r="50" spans="1:4">
      <c r="A50" t="s">
        <v>13</v>
      </c>
      <c r="B50">
        <f t="shared" si="5"/>
        <v>0</v>
      </c>
      <c r="C50">
        <f t="shared" si="5"/>
        <v>0</v>
      </c>
    </row>
    <row r="51" spans="1:4">
      <c r="A51" t="s">
        <v>14</v>
      </c>
      <c r="B51">
        <f t="shared" si="5"/>
        <v>0</v>
      </c>
      <c r="C51">
        <f t="shared" si="5"/>
        <v>0</v>
      </c>
    </row>
    <row r="52" spans="1:4">
      <c r="A52" t="s">
        <v>15</v>
      </c>
      <c r="B52">
        <f t="shared" si="5"/>
        <v>195.20613012827874</v>
      </c>
      <c r="C52">
        <f t="shared" si="5"/>
        <v>361.46704309612841</v>
      </c>
    </row>
    <row r="53" spans="1:4">
      <c r="A53" t="s">
        <v>16</v>
      </c>
      <c r="B53">
        <f t="shared" si="5"/>
        <v>734</v>
      </c>
      <c r="C53" s="8">
        <f t="shared" si="5"/>
        <v>763.5</v>
      </c>
    </row>
    <row r="54" spans="1:4">
      <c r="A54" t="s">
        <v>17</v>
      </c>
      <c r="B54" s="8">
        <f t="shared" si="5"/>
        <v>962.1</v>
      </c>
      <c r="C54" s="8">
        <f t="shared" si="5"/>
        <v>1016.9</v>
      </c>
    </row>
    <row r="56" spans="1:4" ht="18.600000000000001">
      <c r="A56" s="46" t="s">
        <v>4</v>
      </c>
      <c r="B56" s="46"/>
    </row>
    <row r="58" spans="1:4">
      <c r="A58" t="s">
        <v>5</v>
      </c>
      <c r="B58">
        <v>128</v>
      </c>
    </row>
    <row r="59" spans="1:4">
      <c r="A59" t="s">
        <v>6</v>
      </c>
      <c r="B59">
        <v>100</v>
      </c>
    </row>
    <row r="60" spans="1:4">
      <c r="A60" t="s">
        <v>3</v>
      </c>
      <c r="B60" t="s">
        <v>7</v>
      </c>
    </row>
    <row r="63" spans="1:4" ht="16.8">
      <c r="A63" s="45" t="s">
        <v>23</v>
      </c>
      <c r="B63" s="45"/>
      <c r="C63" s="45"/>
      <c r="D63">
        <v>10000</v>
      </c>
    </row>
    <row r="65" spans="1:23">
      <c r="A65" s="4" t="s">
        <v>8</v>
      </c>
      <c r="B65" s="43">
        <v>1</v>
      </c>
      <c r="C65" s="43"/>
      <c r="D65" s="43">
        <v>2</v>
      </c>
      <c r="E65" s="43"/>
      <c r="F65" s="43">
        <v>3</v>
      </c>
      <c r="G65" s="43"/>
      <c r="H65" s="43">
        <v>4</v>
      </c>
      <c r="I65" s="43"/>
      <c r="J65" s="43">
        <v>5</v>
      </c>
      <c r="K65" s="43"/>
      <c r="L65" s="43">
        <v>6</v>
      </c>
      <c r="M65" s="43"/>
      <c r="N65" s="43">
        <v>7</v>
      </c>
      <c r="O65" s="43"/>
      <c r="P65" s="43">
        <v>8</v>
      </c>
      <c r="Q65" s="43"/>
      <c r="R65" s="43">
        <v>9</v>
      </c>
      <c r="S65" s="43"/>
      <c r="T65" s="43">
        <v>10</v>
      </c>
      <c r="U65" s="43"/>
      <c r="V65" s="44"/>
      <c r="W65" s="44"/>
    </row>
    <row r="66" spans="1:23">
      <c r="A66" s="4" t="s">
        <v>9</v>
      </c>
      <c r="B66" s="7" t="s">
        <v>10</v>
      </c>
      <c r="C66" s="7" t="s">
        <v>11</v>
      </c>
      <c r="D66" s="7" t="s">
        <v>10</v>
      </c>
      <c r="E66" s="7" t="s">
        <v>11</v>
      </c>
      <c r="F66" s="7" t="s">
        <v>10</v>
      </c>
      <c r="G66" s="7" t="s">
        <v>11</v>
      </c>
      <c r="H66" s="7" t="s">
        <v>10</v>
      </c>
      <c r="I66" s="7" t="s">
        <v>11</v>
      </c>
      <c r="J66" s="7" t="s">
        <v>10</v>
      </c>
      <c r="K66" s="7" t="s">
        <v>11</v>
      </c>
      <c r="L66" s="7" t="s">
        <v>10</v>
      </c>
      <c r="M66" s="7" t="s">
        <v>11</v>
      </c>
      <c r="N66" s="7" t="s">
        <v>10</v>
      </c>
      <c r="O66" s="7" t="s">
        <v>11</v>
      </c>
      <c r="P66" s="7" t="s">
        <v>10</v>
      </c>
      <c r="Q66" s="7" t="s">
        <v>11</v>
      </c>
      <c r="R66" s="7" t="s">
        <v>10</v>
      </c>
      <c r="S66" s="7" t="s">
        <v>11</v>
      </c>
      <c r="T66" s="7" t="s">
        <v>10</v>
      </c>
      <c r="U66" s="7" t="s">
        <v>11</v>
      </c>
      <c r="V66" s="7"/>
      <c r="W66" s="7"/>
    </row>
    <row r="67" spans="1:23">
      <c r="A67" t="s">
        <v>12</v>
      </c>
      <c r="B67">
        <v>3929</v>
      </c>
      <c r="C67">
        <v>5943</v>
      </c>
      <c r="D67">
        <v>3922</v>
      </c>
      <c r="E67">
        <v>3306</v>
      </c>
      <c r="F67">
        <v>3922</v>
      </c>
      <c r="G67">
        <v>3299</v>
      </c>
      <c r="H67">
        <v>3910</v>
      </c>
      <c r="I67">
        <v>3301</v>
      </c>
      <c r="J67">
        <v>3913</v>
      </c>
      <c r="K67">
        <v>3296</v>
      </c>
      <c r="L67">
        <v>3918</v>
      </c>
      <c r="M67">
        <v>3301</v>
      </c>
      <c r="N67">
        <v>3915</v>
      </c>
      <c r="O67">
        <v>3304</v>
      </c>
      <c r="P67">
        <v>3913</v>
      </c>
      <c r="Q67">
        <v>3305</v>
      </c>
      <c r="R67">
        <v>3932</v>
      </c>
      <c r="S67">
        <v>3302</v>
      </c>
      <c r="T67">
        <v>3909</v>
      </c>
      <c r="U67">
        <v>3303</v>
      </c>
    </row>
    <row r="68" spans="1:23">
      <c r="A68" t="s">
        <v>13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3">
      <c r="A69" t="s">
        <v>14</v>
      </c>
      <c r="B69">
        <f t="shared" ref="B69:U69" si="6">B68/$B$7</f>
        <v>0</v>
      </c>
      <c r="C69">
        <f t="shared" si="6"/>
        <v>0</v>
      </c>
      <c r="D69">
        <f t="shared" si="6"/>
        <v>0</v>
      </c>
      <c r="E69">
        <f t="shared" si="6"/>
        <v>0</v>
      </c>
      <c r="F69">
        <f t="shared" si="6"/>
        <v>0</v>
      </c>
      <c r="G69">
        <f t="shared" si="6"/>
        <v>0</v>
      </c>
      <c r="H69">
        <f t="shared" si="6"/>
        <v>0</v>
      </c>
      <c r="I69">
        <f t="shared" si="6"/>
        <v>0</v>
      </c>
      <c r="J69">
        <f t="shared" si="6"/>
        <v>0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0</v>
      </c>
      <c r="O69">
        <f t="shared" si="6"/>
        <v>0</v>
      </c>
      <c r="P69">
        <f t="shared" si="6"/>
        <v>0</v>
      </c>
      <c r="Q69">
        <f t="shared" si="6"/>
        <v>0</v>
      </c>
      <c r="R69">
        <f t="shared" si="6"/>
        <v>0</v>
      </c>
      <c r="S69">
        <f t="shared" si="6"/>
        <v>0</v>
      </c>
      <c r="T69">
        <f t="shared" si="6"/>
        <v>0</v>
      </c>
      <c r="U69">
        <f t="shared" si="6"/>
        <v>0</v>
      </c>
    </row>
    <row r="70" spans="1:23">
      <c r="A70" t="s">
        <v>15</v>
      </c>
      <c r="B70">
        <f t="shared" ref="B70:U70" si="7">($D63/(B67*(1/($B$9*1000000)))/1000000)</f>
        <v>254.51768897938408</v>
      </c>
      <c r="C70">
        <f t="shared" si="7"/>
        <v>168.26518593303047</v>
      </c>
      <c r="D70">
        <f t="shared" si="7"/>
        <v>254.97195308516064</v>
      </c>
      <c r="E70">
        <f t="shared" si="7"/>
        <v>302.48033877797945</v>
      </c>
      <c r="F70">
        <f t="shared" si="7"/>
        <v>254.97195308516064</v>
      </c>
      <c r="G70">
        <f t="shared" si="7"/>
        <v>303.12215822976663</v>
      </c>
      <c r="H70">
        <f t="shared" si="7"/>
        <v>255.7544757033248</v>
      </c>
      <c r="I70">
        <f t="shared" si="7"/>
        <v>302.93850348379283</v>
      </c>
      <c r="J70">
        <f t="shared" si="7"/>
        <v>255.55839509327882</v>
      </c>
      <c r="K70">
        <f t="shared" si="7"/>
        <v>303.39805825242718</v>
      </c>
      <c r="L70">
        <f t="shared" si="7"/>
        <v>255.23226135783563</v>
      </c>
      <c r="M70">
        <f t="shared" si="7"/>
        <v>302.93850348379283</v>
      </c>
      <c r="N70">
        <f t="shared" si="7"/>
        <v>255.42784163473817</v>
      </c>
      <c r="O70">
        <f t="shared" si="7"/>
        <v>302.66343825665854</v>
      </c>
      <c r="P70">
        <f t="shared" si="7"/>
        <v>255.55839509327882</v>
      </c>
      <c r="Q70">
        <f t="shared" si="7"/>
        <v>302.57186081694402</v>
      </c>
      <c r="R70">
        <f t="shared" si="7"/>
        <v>254.32349949135298</v>
      </c>
      <c r="S70">
        <f t="shared" si="7"/>
        <v>302.84675953967292</v>
      </c>
      <c r="T70">
        <f t="shared" si="7"/>
        <v>255.81990278843696</v>
      </c>
      <c r="U70">
        <f t="shared" si="7"/>
        <v>302.7550711474417</v>
      </c>
    </row>
    <row r="71" spans="1:23">
      <c r="A71" t="s">
        <v>16</v>
      </c>
      <c r="B71">
        <v>193</v>
      </c>
      <c r="C71">
        <v>230</v>
      </c>
      <c r="D71">
        <v>195</v>
      </c>
      <c r="E71">
        <v>208</v>
      </c>
      <c r="F71">
        <v>193</v>
      </c>
      <c r="G71">
        <v>202</v>
      </c>
      <c r="H71">
        <v>190</v>
      </c>
      <c r="I71">
        <v>204</v>
      </c>
      <c r="J71">
        <v>191</v>
      </c>
      <c r="K71">
        <v>204</v>
      </c>
      <c r="L71">
        <v>191</v>
      </c>
      <c r="M71">
        <v>204</v>
      </c>
      <c r="N71">
        <v>191</v>
      </c>
      <c r="O71">
        <v>203</v>
      </c>
      <c r="P71">
        <v>191</v>
      </c>
      <c r="Q71">
        <v>205</v>
      </c>
      <c r="R71">
        <v>191</v>
      </c>
      <c r="S71">
        <v>202</v>
      </c>
      <c r="T71">
        <v>193</v>
      </c>
      <c r="U71">
        <v>202</v>
      </c>
    </row>
    <row r="72" spans="1:23">
      <c r="A72" t="s">
        <v>17</v>
      </c>
      <c r="B72">
        <v>276</v>
      </c>
      <c r="C72">
        <v>280</v>
      </c>
      <c r="D72">
        <v>278</v>
      </c>
      <c r="E72">
        <v>270</v>
      </c>
      <c r="F72">
        <v>271</v>
      </c>
      <c r="G72">
        <v>264</v>
      </c>
      <c r="H72">
        <v>267</v>
      </c>
      <c r="I72">
        <v>263</v>
      </c>
      <c r="J72">
        <v>267</v>
      </c>
      <c r="K72">
        <v>261</v>
      </c>
      <c r="L72">
        <v>271</v>
      </c>
      <c r="M72">
        <v>268</v>
      </c>
      <c r="N72">
        <v>265</v>
      </c>
      <c r="O72">
        <v>266</v>
      </c>
      <c r="P72">
        <v>265</v>
      </c>
      <c r="Q72">
        <v>264</v>
      </c>
      <c r="R72">
        <v>263</v>
      </c>
      <c r="S72">
        <v>264</v>
      </c>
      <c r="T72">
        <v>278</v>
      </c>
      <c r="U72">
        <v>264</v>
      </c>
    </row>
    <row r="74" spans="1:23">
      <c r="A74" s="4" t="s">
        <v>8</v>
      </c>
      <c r="B74" s="43" t="s">
        <v>18</v>
      </c>
      <c r="C74" s="43"/>
    </row>
    <row r="75" spans="1:23">
      <c r="A75" s="4" t="s">
        <v>9</v>
      </c>
      <c r="B75" s="7" t="s">
        <v>10</v>
      </c>
      <c r="C75" s="7" t="s">
        <v>11</v>
      </c>
    </row>
    <row r="76" spans="1:23">
      <c r="A76" t="s">
        <v>12</v>
      </c>
      <c r="B76">
        <f t="shared" ref="B76:C81" si="8">(B67+D67+F67+H67+J67+L67+N67+P67+R67+T67)/$B$2</f>
        <v>3918.3</v>
      </c>
      <c r="C76">
        <f t="shared" si="8"/>
        <v>3566</v>
      </c>
    </row>
    <row r="77" spans="1:23">
      <c r="A77" t="s">
        <v>13</v>
      </c>
      <c r="B77">
        <f t="shared" si="8"/>
        <v>0</v>
      </c>
      <c r="C77">
        <f t="shared" si="8"/>
        <v>0</v>
      </c>
    </row>
    <row r="78" spans="1:23">
      <c r="A78" t="s">
        <v>14</v>
      </c>
      <c r="B78">
        <f t="shared" si="8"/>
        <v>0</v>
      </c>
      <c r="C78">
        <f t="shared" si="8"/>
        <v>0</v>
      </c>
    </row>
    <row r="79" spans="1:23">
      <c r="A79" t="s">
        <v>15</v>
      </c>
      <c r="B79">
        <f t="shared" si="8"/>
        <v>255.21363663119513</v>
      </c>
      <c r="C79">
        <f t="shared" si="8"/>
        <v>289.39798779215067</v>
      </c>
    </row>
    <row r="80" spans="1:23">
      <c r="A80" t="s">
        <v>16</v>
      </c>
      <c r="B80">
        <f t="shared" si="8"/>
        <v>191.9</v>
      </c>
      <c r="C80">
        <f t="shared" si="8"/>
        <v>206.4</v>
      </c>
    </row>
    <row r="81" spans="1:23">
      <c r="A81" t="s">
        <v>17</v>
      </c>
      <c r="B81">
        <f t="shared" si="8"/>
        <v>270.10000000000002</v>
      </c>
      <c r="C81">
        <f t="shared" si="8"/>
        <v>266.39999999999998</v>
      </c>
    </row>
    <row r="83" spans="1:23" ht="18.600000000000001">
      <c r="A83" s="46" t="s">
        <v>5</v>
      </c>
      <c r="B83" s="46"/>
    </row>
    <row r="85" spans="1:23">
      <c r="A85" t="s">
        <v>24</v>
      </c>
      <c r="B85">
        <v>10000</v>
      </c>
    </row>
    <row r="86" spans="1:23">
      <c r="A86" t="s">
        <v>6</v>
      </c>
      <c r="B86">
        <v>100</v>
      </c>
    </row>
    <row r="87" spans="1:23">
      <c r="A87" t="s">
        <v>3</v>
      </c>
      <c r="B87" t="s">
        <v>7</v>
      </c>
    </row>
    <row r="90" spans="1:23" ht="16.8">
      <c r="A90" s="45" t="s">
        <v>25</v>
      </c>
      <c r="B90" s="45"/>
      <c r="C90" s="45"/>
    </row>
    <row r="92" spans="1:23">
      <c r="A92" t="s">
        <v>5</v>
      </c>
      <c r="B92" s="47">
        <v>64</v>
      </c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</row>
    <row r="93" spans="1:23">
      <c r="A93" s="4" t="s">
        <v>8</v>
      </c>
      <c r="B93" s="6">
        <v>1</v>
      </c>
      <c r="C93" s="6">
        <v>1</v>
      </c>
      <c r="D93" s="6">
        <v>2</v>
      </c>
      <c r="E93" s="6">
        <v>2</v>
      </c>
      <c r="F93" s="6">
        <v>3</v>
      </c>
      <c r="G93" s="6">
        <v>3</v>
      </c>
      <c r="H93" s="6">
        <v>4</v>
      </c>
      <c r="I93" s="6">
        <v>4</v>
      </c>
      <c r="J93" s="6">
        <v>5</v>
      </c>
      <c r="K93" s="6">
        <v>5</v>
      </c>
      <c r="L93" s="6">
        <v>6</v>
      </c>
      <c r="M93" s="6">
        <v>6</v>
      </c>
      <c r="N93" s="6">
        <v>7</v>
      </c>
      <c r="O93" s="6">
        <v>7</v>
      </c>
      <c r="P93" s="6">
        <v>8</v>
      </c>
      <c r="Q93" s="6">
        <v>8</v>
      </c>
      <c r="R93" s="6">
        <v>9</v>
      </c>
      <c r="S93" s="6">
        <v>9</v>
      </c>
      <c r="T93" s="6">
        <v>10</v>
      </c>
      <c r="U93" s="6">
        <v>10</v>
      </c>
      <c r="V93" s="44"/>
      <c r="W93" s="44"/>
    </row>
    <row r="94" spans="1:23">
      <c r="A94" s="4" t="s">
        <v>9</v>
      </c>
      <c r="B94" s="7" t="s">
        <v>10</v>
      </c>
      <c r="C94" s="7" t="s">
        <v>11</v>
      </c>
      <c r="D94" s="7" t="s">
        <v>10</v>
      </c>
      <c r="E94" s="7" t="s">
        <v>11</v>
      </c>
      <c r="F94" s="7" t="s">
        <v>10</v>
      </c>
      <c r="G94" s="7" t="s">
        <v>11</v>
      </c>
      <c r="H94" s="7" t="s">
        <v>10</v>
      </c>
      <c r="I94" s="7" t="s">
        <v>11</v>
      </c>
      <c r="J94" s="7" t="s">
        <v>10</v>
      </c>
      <c r="K94" s="7" t="s">
        <v>11</v>
      </c>
      <c r="L94" s="7" t="s">
        <v>10</v>
      </c>
      <c r="M94" s="7" t="s">
        <v>11</v>
      </c>
      <c r="N94" s="7" t="s">
        <v>10</v>
      </c>
      <c r="O94" s="7" t="s">
        <v>11</v>
      </c>
      <c r="P94" s="7" t="s">
        <v>10</v>
      </c>
      <c r="Q94" s="7" t="s">
        <v>11</v>
      </c>
      <c r="R94" s="7" t="s">
        <v>10</v>
      </c>
      <c r="S94" s="7" t="s">
        <v>11</v>
      </c>
      <c r="T94" s="7" t="s">
        <v>10</v>
      </c>
      <c r="U94" s="7" t="s">
        <v>11</v>
      </c>
      <c r="V94" s="7"/>
      <c r="W94" s="7"/>
    </row>
    <row r="95" spans="1:23">
      <c r="A95" t="s">
        <v>12</v>
      </c>
      <c r="B95">
        <v>3954</v>
      </c>
      <c r="C95">
        <v>5866</v>
      </c>
      <c r="D95">
        <v>3915</v>
      </c>
      <c r="E95">
        <v>3300</v>
      </c>
      <c r="F95">
        <v>3917</v>
      </c>
      <c r="G95">
        <v>3297</v>
      </c>
      <c r="H95">
        <v>3914</v>
      </c>
      <c r="I95">
        <v>3296</v>
      </c>
      <c r="J95">
        <v>3914</v>
      </c>
      <c r="K95">
        <v>3289</v>
      </c>
      <c r="L95">
        <v>3913</v>
      </c>
      <c r="M95">
        <v>3296</v>
      </c>
      <c r="N95">
        <v>3908</v>
      </c>
      <c r="O95">
        <v>3299</v>
      </c>
      <c r="P95">
        <v>3909</v>
      </c>
      <c r="Q95">
        <v>3298</v>
      </c>
      <c r="R95">
        <v>3906</v>
      </c>
      <c r="S95">
        <v>3296</v>
      </c>
      <c r="T95">
        <v>3913</v>
      </c>
      <c r="U95">
        <v>3296</v>
      </c>
    </row>
    <row r="96" spans="1:23">
      <c r="A96" t="s">
        <v>13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3">
      <c r="A97" t="s">
        <v>14</v>
      </c>
      <c r="B97">
        <f t="shared" ref="B97:U97" si="9">B96/$B$7</f>
        <v>0</v>
      </c>
      <c r="C97">
        <f t="shared" si="9"/>
        <v>0</v>
      </c>
      <c r="D97">
        <f t="shared" si="9"/>
        <v>0</v>
      </c>
      <c r="E97">
        <f t="shared" si="9"/>
        <v>0</v>
      </c>
      <c r="F97">
        <f t="shared" si="9"/>
        <v>0</v>
      </c>
      <c r="G97">
        <f t="shared" si="9"/>
        <v>0</v>
      </c>
      <c r="H97">
        <f t="shared" si="9"/>
        <v>0</v>
      </c>
      <c r="I97">
        <f t="shared" si="9"/>
        <v>0</v>
      </c>
      <c r="J97">
        <f t="shared" si="9"/>
        <v>0</v>
      </c>
      <c r="K97">
        <f t="shared" si="9"/>
        <v>0</v>
      </c>
      <c r="L97">
        <f t="shared" si="9"/>
        <v>0</v>
      </c>
      <c r="M97">
        <f t="shared" si="9"/>
        <v>0</v>
      </c>
      <c r="N97">
        <f t="shared" si="9"/>
        <v>0</v>
      </c>
      <c r="O97">
        <f t="shared" si="9"/>
        <v>0</v>
      </c>
      <c r="P97">
        <f t="shared" si="9"/>
        <v>0</v>
      </c>
      <c r="Q97">
        <f t="shared" si="9"/>
        <v>0</v>
      </c>
      <c r="R97">
        <f t="shared" si="9"/>
        <v>0</v>
      </c>
      <c r="S97">
        <f t="shared" si="9"/>
        <v>0</v>
      </c>
      <c r="T97">
        <f t="shared" si="9"/>
        <v>0</v>
      </c>
      <c r="U97">
        <f t="shared" si="9"/>
        <v>0</v>
      </c>
    </row>
    <row r="98" spans="1:23">
      <c r="A98" t="s">
        <v>15</v>
      </c>
      <c r="B98">
        <f t="shared" ref="B98:U98" si="10">($B85/(B95*(1/($B$9*1000000)))/1000000)</f>
        <v>252.90844714213458</v>
      </c>
      <c r="C98">
        <f t="shared" si="10"/>
        <v>170.47391749062393</v>
      </c>
      <c r="D98">
        <f t="shared" si="10"/>
        <v>255.42784163473817</v>
      </c>
      <c r="E98">
        <f t="shared" si="10"/>
        <v>303.030303030303</v>
      </c>
      <c r="F98">
        <f t="shared" si="10"/>
        <v>255.29742149604292</v>
      </c>
      <c r="G98">
        <f t="shared" si="10"/>
        <v>303.30603579011228</v>
      </c>
      <c r="H98">
        <f t="shared" si="10"/>
        <v>255.49310168625448</v>
      </c>
      <c r="I98">
        <f t="shared" si="10"/>
        <v>303.39805825242718</v>
      </c>
      <c r="J98">
        <f t="shared" si="10"/>
        <v>255.49310168625448</v>
      </c>
      <c r="K98">
        <f t="shared" si="10"/>
        <v>304.04378230465187</v>
      </c>
      <c r="L98">
        <f t="shared" si="10"/>
        <v>255.55839509327882</v>
      </c>
      <c r="M98">
        <f t="shared" si="10"/>
        <v>303.39805825242718</v>
      </c>
      <c r="N98">
        <f t="shared" si="10"/>
        <v>255.88536335721597</v>
      </c>
      <c r="O98">
        <f t="shared" si="10"/>
        <v>303.12215822976663</v>
      </c>
      <c r="P98">
        <f t="shared" si="10"/>
        <v>255.81990278843696</v>
      </c>
      <c r="Q98">
        <f t="shared" si="10"/>
        <v>303.21406913280777</v>
      </c>
      <c r="R98">
        <f t="shared" si="10"/>
        <v>256.01638504864309</v>
      </c>
      <c r="S98">
        <f t="shared" si="10"/>
        <v>303.39805825242718</v>
      </c>
      <c r="T98">
        <f t="shared" si="10"/>
        <v>255.55839509327882</v>
      </c>
      <c r="U98">
        <f t="shared" si="10"/>
        <v>303.39805825242718</v>
      </c>
    </row>
    <row r="99" spans="1:23">
      <c r="A99" t="s">
        <v>16</v>
      </c>
      <c r="B99">
        <v>198</v>
      </c>
      <c r="C99">
        <v>236</v>
      </c>
      <c r="D99">
        <v>220</v>
      </c>
      <c r="E99">
        <v>207</v>
      </c>
      <c r="F99">
        <v>197</v>
      </c>
      <c r="G99">
        <v>209</v>
      </c>
      <c r="H99">
        <v>192</v>
      </c>
      <c r="I99">
        <v>204</v>
      </c>
      <c r="J99">
        <v>192</v>
      </c>
      <c r="K99">
        <v>206</v>
      </c>
      <c r="L99">
        <v>192</v>
      </c>
      <c r="M99">
        <v>206</v>
      </c>
      <c r="N99">
        <v>191</v>
      </c>
      <c r="O99">
        <v>205</v>
      </c>
      <c r="P99">
        <v>196</v>
      </c>
      <c r="Q99">
        <v>204</v>
      </c>
      <c r="R99">
        <v>190</v>
      </c>
      <c r="S99">
        <v>202</v>
      </c>
      <c r="T99">
        <v>191</v>
      </c>
      <c r="U99">
        <v>202</v>
      </c>
    </row>
    <row r="100" spans="1:23">
      <c r="A100" t="s">
        <v>17</v>
      </c>
      <c r="B100">
        <v>285</v>
      </c>
      <c r="C100">
        <v>290</v>
      </c>
      <c r="D100">
        <v>274</v>
      </c>
      <c r="E100">
        <v>263</v>
      </c>
      <c r="F100">
        <v>268</v>
      </c>
      <c r="G100">
        <v>259</v>
      </c>
      <c r="H100">
        <v>269</v>
      </c>
      <c r="I100">
        <v>255</v>
      </c>
      <c r="J100">
        <v>269</v>
      </c>
      <c r="K100">
        <v>254</v>
      </c>
      <c r="L100">
        <v>268</v>
      </c>
      <c r="M100">
        <v>259</v>
      </c>
      <c r="N100">
        <v>267</v>
      </c>
      <c r="O100">
        <v>261</v>
      </c>
      <c r="P100">
        <v>268</v>
      </c>
      <c r="Q100">
        <v>258</v>
      </c>
      <c r="R100">
        <v>270</v>
      </c>
      <c r="S100">
        <v>268</v>
      </c>
      <c r="T100">
        <v>262</v>
      </c>
      <c r="U100">
        <v>268</v>
      </c>
    </row>
    <row r="102" spans="1:23">
      <c r="A102" s="4" t="s">
        <v>8</v>
      </c>
      <c r="B102" s="43" t="s">
        <v>18</v>
      </c>
      <c r="C102" s="43"/>
    </row>
    <row r="103" spans="1:23">
      <c r="A103" s="4" t="s">
        <v>9</v>
      </c>
      <c r="B103" s="7" t="s">
        <v>10</v>
      </c>
      <c r="C103" s="7" t="s">
        <v>11</v>
      </c>
    </row>
    <row r="104" spans="1:23">
      <c r="A104" t="s">
        <v>12</v>
      </c>
      <c r="B104">
        <f t="shared" ref="B104:C109" si="11">(B95+D95+F95+H95+J95+L95+N95+P95+R95+T95)/$B$2</f>
        <v>3916.3</v>
      </c>
      <c r="C104">
        <f t="shared" si="11"/>
        <v>3553.3</v>
      </c>
    </row>
    <row r="105" spans="1:23">
      <c r="A105" t="s">
        <v>13</v>
      </c>
      <c r="B105">
        <f t="shared" si="11"/>
        <v>0</v>
      </c>
      <c r="C105">
        <f t="shared" si="11"/>
        <v>0</v>
      </c>
    </row>
    <row r="106" spans="1:23">
      <c r="A106" t="s">
        <v>14</v>
      </c>
      <c r="B106">
        <f t="shared" si="11"/>
        <v>0</v>
      </c>
      <c r="C106">
        <f t="shared" si="11"/>
        <v>0</v>
      </c>
    </row>
    <row r="107" spans="1:23">
      <c r="A107" t="s">
        <v>15</v>
      </c>
      <c r="B107">
        <f t="shared" si="11"/>
        <v>255.34583550262784</v>
      </c>
      <c r="C107">
        <f t="shared" si="11"/>
        <v>290.07824989879748</v>
      </c>
    </row>
    <row r="108" spans="1:23">
      <c r="A108" t="s">
        <v>16</v>
      </c>
      <c r="B108">
        <f t="shared" si="11"/>
        <v>195.9</v>
      </c>
      <c r="C108">
        <f t="shared" si="11"/>
        <v>208.1</v>
      </c>
    </row>
    <row r="109" spans="1:23">
      <c r="A109" t="s">
        <v>17</v>
      </c>
      <c r="B109">
        <f t="shared" si="11"/>
        <v>270</v>
      </c>
      <c r="C109">
        <f t="shared" si="11"/>
        <v>263.5</v>
      </c>
    </row>
    <row r="110" spans="1:23" ht="16.8">
      <c r="A110" s="45" t="s">
        <v>26</v>
      </c>
      <c r="B110" s="45"/>
      <c r="C110" s="45"/>
    </row>
    <row r="112" spans="1:23">
      <c r="A112" t="s">
        <v>5</v>
      </c>
      <c r="B112" s="47">
        <v>128</v>
      </c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4"/>
      <c r="W112" s="44"/>
    </row>
    <row r="113" spans="1:23">
      <c r="A113" s="4" t="s">
        <v>8</v>
      </c>
      <c r="B113" s="43">
        <v>1</v>
      </c>
      <c r="C113" s="43"/>
      <c r="D113" s="43">
        <v>2</v>
      </c>
      <c r="E113" s="43"/>
      <c r="F113" s="43">
        <v>3</v>
      </c>
      <c r="G113" s="43"/>
      <c r="H113" s="43">
        <v>4</v>
      </c>
      <c r="I113" s="43"/>
      <c r="J113" s="43">
        <v>5</v>
      </c>
      <c r="K113" s="43"/>
      <c r="L113" s="43">
        <v>6</v>
      </c>
      <c r="M113" s="43"/>
      <c r="N113" s="43">
        <v>7</v>
      </c>
      <c r="O113" s="43"/>
      <c r="P113" s="43">
        <v>8</v>
      </c>
      <c r="Q113" s="43"/>
      <c r="R113" s="43">
        <v>9</v>
      </c>
      <c r="S113" s="43"/>
      <c r="T113" s="43">
        <v>10</v>
      </c>
      <c r="U113" s="43"/>
      <c r="V113" s="7"/>
      <c r="W113" s="7"/>
    </row>
    <row r="114" spans="1:23">
      <c r="A114" s="4" t="s">
        <v>9</v>
      </c>
      <c r="B114" s="7" t="s">
        <v>10</v>
      </c>
      <c r="C114" s="7" t="s">
        <v>11</v>
      </c>
      <c r="D114" s="7" t="s">
        <v>10</v>
      </c>
      <c r="E114" s="7" t="s">
        <v>11</v>
      </c>
      <c r="F114" s="7" t="s">
        <v>10</v>
      </c>
      <c r="G114" s="7" t="s">
        <v>11</v>
      </c>
      <c r="H114" s="7" t="s">
        <v>10</v>
      </c>
      <c r="I114" s="7" t="s">
        <v>11</v>
      </c>
      <c r="J114" s="7" t="s">
        <v>10</v>
      </c>
      <c r="K114" s="7" t="s">
        <v>11</v>
      </c>
      <c r="L114" s="7" t="s">
        <v>10</v>
      </c>
      <c r="M114" s="7" t="s">
        <v>11</v>
      </c>
      <c r="N114" s="7" t="s">
        <v>10</v>
      </c>
      <c r="O114" s="7" t="s">
        <v>11</v>
      </c>
      <c r="P114" s="7" t="s">
        <v>10</v>
      </c>
      <c r="Q114" s="7" t="s">
        <v>11</v>
      </c>
      <c r="R114" s="7" t="s">
        <v>10</v>
      </c>
      <c r="S114" s="7" t="s">
        <v>11</v>
      </c>
      <c r="T114" s="7" t="s">
        <v>10</v>
      </c>
      <c r="U114" s="7" t="s">
        <v>11</v>
      </c>
    </row>
    <row r="115" spans="1:23">
      <c r="A115" t="s">
        <v>12</v>
      </c>
      <c r="B115">
        <v>3929</v>
      </c>
      <c r="C115">
        <v>5943</v>
      </c>
      <c r="D115">
        <v>3922</v>
      </c>
      <c r="E115">
        <v>3306</v>
      </c>
      <c r="F115">
        <v>3922</v>
      </c>
      <c r="G115">
        <v>3299</v>
      </c>
      <c r="H115">
        <v>3910</v>
      </c>
      <c r="I115">
        <v>3301</v>
      </c>
      <c r="J115">
        <v>3913</v>
      </c>
      <c r="K115">
        <v>3296</v>
      </c>
      <c r="L115">
        <v>3918</v>
      </c>
      <c r="M115">
        <v>3301</v>
      </c>
      <c r="N115">
        <v>3915</v>
      </c>
      <c r="O115">
        <v>3304</v>
      </c>
      <c r="P115">
        <v>3913</v>
      </c>
      <c r="Q115">
        <v>3305</v>
      </c>
      <c r="R115">
        <v>3932</v>
      </c>
      <c r="S115">
        <v>3302</v>
      </c>
      <c r="T115">
        <v>3909</v>
      </c>
      <c r="U115">
        <v>3303</v>
      </c>
    </row>
    <row r="116" spans="1:23">
      <c r="A116" t="s">
        <v>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3">
      <c r="A117" t="s">
        <v>14</v>
      </c>
      <c r="B117">
        <f t="shared" ref="B117:U117" si="12">B116/$B$7</f>
        <v>0</v>
      </c>
      <c r="C117">
        <f t="shared" si="12"/>
        <v>0</v>
      </c>
      <c r="D117">
        <f t="shared" si="12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  <c r="O117">
        <f t="shared" si="12"/>
        <v>0</v>
      </c>
      <c r="P117">
        <f t="shared" si="12"/>
        <v>0</v>
      </c>
      <c r="Q117">
        <f t="shared" si="12"/>
        <v>0</v>
      </c>
      <c r="R117">
        <f t="shared" si="12"/>
        <v>0</v>
      </c>
      <c r="S117">
        <f t="shared" si="12"/>
        <v>0</v>
      </c>
      <c r="T117">
        <f t="shared" si="12"/>
        <v>0</v>
      </c>
      <c r="U117">
        <f t="shared" si="12"/>
        <v>0</v>
      </c>
    </row>
    <row r="118" spans="1:23">
      <c r="A118" t="s">
        <v>15</v>
      </c>
      <c r="B118">
        <f t="shared" ref="B118:U118" si="13">($B85/(B115*(1/($B$9*1000000)))/1000000)</f>
        <v>254.51768897938408</v>
      </c>
      <c r="C118">
        <f t="shared" si="13"/>
        <v>168.26518593303047</v>
      </c>
      <c r="D118">
        <f t="shared" si="13"/>
        <v>254.97195308516064</v>
      </c>
      <c r="E118">
        <f t="shared" si="13"/>
        <v>302.48033877797945</v>
      </c>
      <c r="F118">
        <f t="shared" si="13"/>
        <v>254.97195308516064</v>
      </c>
      <c r="G118">
        <f t="shared" si="13"/>
        <v>303.12215822976663</v>
      </c>
      <c r="H118">
        <f t="shared" si="13"/>
        <v>255.7544757033248</v>
      </c>
      <c r="I118">
        <f t="shared" si="13"/>
        <v>302.93850348379283</v>
      </c>
      <c r="J118">
        <f t="shared" si="13"/>
        <v>255.55839509327882</v>
      </c>
      <c r="K118">
        <f t="shared" si="13"/>
        <v>303.39805825242718</v>
      </c>
      <c r="L118">
        <f t="shared" si="13"/>
        <v>255.23226135783563</v>
      </c>
      <c r="M118">
        <f t="shared" si="13"/>
        <v>302.93850348379283</v>
      </c>
      <c r="N118">
        <f t="shared" si="13"/>
        <v>255.42784163473817</v>
      </c>
      <c r="O118">
        <f t="shared" si="13"/>
        <v>302.66343825665854</v>
      </c>
      <c r="P118">
        <f t="shared" si="13"/>
        <v>255.55839509327882</v>
      </c>
      <c r="Q118">
        <f t="shared" si="13"/>
        <v>302.57186081694402</v>
      </c>
      <c r="R118">
        <f t="shared" si="13"/>
        <v>254.32349949135298</v>
      </c>
      <c r="S118">
        <f t="shared" si="13"/>
        <v>302.84675953967292</v>
      </c>
      <c r="T118">
        <f t="shared" si="13"/>
        <v>255.81990278843696</v>
      </c>
      <c r="U118">
        <f t="shared" si="13"/>
        <v>302.7550711474417</v>
      </c>
    </row>
    <row r="119" spans="1:23">
      <c r="A119" t="s">
        <v>16</v>
      </c>
      <c r="B119">
        <v>193</v>
      </c>
      <c r="C119">
        <v>230</v>
      </c>
      <c r="D119">
        <v>195</v>
      </c>
      <c r="E119">
        <v>208</v>
      </c>
      <c r="F119">
        <v>193</v>
      </c>
      <c r="G119">
        <v>202</v>
      </c>
      <c r="H119">
        <v>190</v>
      </c>
      <c r="I119">
        <v>204</v>
      </c>
      <c r="J119">
        <v>191</v>
      </c>
      <c r="K119">
        <v>204</v>
      </c>
      <c r="L119">
        <v>191</v>
      </c>
      <c r="M119">
        <v>204</v>
      </c>
      <c r="N119">
        <v>191</v>
      </c>
      <c r="O119">
        <v>203</v>
      </c>
      <c r="P119">
        <v>191</v>
      </c>
      <c r="Q119">
        <v>205</v>
      </c>
      <c r="R119">
        <v>191</v>
      </c>
      <c r="S119">
        <v>202</v>
      </c>
      <c r="T119">
        <v>193</v>
      </c>
      <c r="U119">
        <v>202</v>
      </c>
    </row>
    <row r="120" spans="1:23">
      <c r="A120" t="s">
        <v>17</v>
      </c>
      <c r="B120">
        <v>276</v>
      </c>
      <c r="C120">
        <v>280</v>
      </c>
      <c r="D120">
        <v>278</v>
      </c>
      <c r="E120">
        <v>270</v>
      </c>
      <c r="F120">
        <v>271</v>
      </c>
      <c r="G120">
        <v>264</v>
      </c>
      <c r="H120">
        <v>267</v>
      </c>
      <c r="I120">
        <v>263</v>
      </c>
      <c r="J120">
        <v>267</v>
      </c>
      <c r="K120">
        <v>261</v>
      </c>
      <c r="L120">
        <v>271</v>
      </c>
      <c r="M120">
        <v>268</v>
      </c>
      <c r="N120">
        <v>265</v>
      </c>
      <c r="O120">
        <v>266</v>
      </c>
      <c r="P120">
        <v>265</v>
      </c>
      <c r="Q120">
        <v>264</v>
      </c>
      <c r="R120">
        <v>263</v>
      </c>
      <c r="S120">
        <v>264</v>
      </c>
      <c r="T120">
        <v>278</v>
      </c>
      <c r="U120">
        <v>264</v>
      </c>
    </row>
    <row r="122" spans="1:23">
      <c r="A122" s="4" t="s">
        <v>8</v>
      </c>
      <c r="B122" s="43" t="s">
        <v>18</v>
      </c>
      <c r="C122" s="43"/>
    </row>
    <row r="123" spans="1:23">
      <c r="A123" s="4" t="s">
        <v>9</v>
      </c>
      <c r="B123" s="7" t="s">
        <v>10</v>
      </c>
      <c r="C123" s="7" t="s">
        <v>11</v>
      </c>
    </row>
    <row r="124" spans="1:23">
      <c r="A124" t="s">
        <v>12</v>
      </c>
      <c r="B124">
        <f t="shared" ref="B124:C129" si="14">(B115+D115+F115+H115+J115+L115+N115+P115+R115+T115)/$B$2</f>
        <v>3918.3</v>
      </c>
      <c r="C124">
        <f t="shared" si="14"/>
        <v>3566</v>
      </c>
    </row>
    <row r="125" spans="1:23">
      <c r="A125" t="s">
        <v>13</v>
      </c>
      <c r="B125">
        <f t="shared" si="14"/>
        <v>0</v>
      </c>
      <c r="C125">
        <f t="shared" si="14"/>
        <v>0</v>
      </c>
    </row>
    <row r="126" spans="1:23">
      <c r="A126" t="s">
        <v>14</v>
      </c>
      <c r="B126">
        <f t="shared" si="14"/>
        <v>0</v>
      </c>
      <c r="C126">
        <f t="shared" si="14"/>
        <v>0</v>
      </c>
    </row>
    <row r="127" spans="1:23">
      <c r="A127" t="s">
        <v>15</v>
      </c>
      <c r="B127">
        <f t="shared" si="14"/>
        <v>255.21363663119513</v>
      </c>
      <c r="C127">
        <f t="shared" si="14"/>
        <v>289.39798779215067</v>
      </c>
    </row>
    <row r="128" spans="1:23">
      <c r="A128" t="s">
        <v>16</v>
      </c>
      <c r="B128">
        <f t="shared" si="14"/>
        <v>191.9</v>
      </c>
      <c r="C128">
        <f t="shared" si="14"/>
        <v>206.4</v>
      </c>
    </row>
    <row r="129" spans="1:23">
      <c r="A129" t="s">
        <v>17</v>
      </c>
      <c r="B129">
        <f t="shared" si="14"/>
        <v>270.10000000000002</v>
      </c>
      <c r="C129">
        <f t="shared" si="14"/>
        <v>266.39999999999998</v>
      </c>
    </row>
    <row r="130" spans="1:23" ht="16.8">
      <c r="A130" s="45" t="s">
        <v>27</v>
      </c>
      <c r="B130" s="45"/>
      <c r="C130" s="45"/>
    </row>
    <row r="131" spans="1:23">
      <c r="V131" s="44"/>
      <c r="W131" s="44"/>
    </row>
    <row r="132" spans="1:23">
      <c r="A132" t="s">
        <v>5</v>
      </c>
      <c r="B132" s="47">
        <v>256</v>
      </c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4"/>
      <c r="W132" s="44"/>
    </row>
    <row r="133" spans="1:23">
      <c r="A133" s="4" t="s">
        <v>8</v>
      </c>
      <c r="B133" s="43">
        <v>1</v>
      </c>
      <c r="C133" s="43"/>
      <c r="D133" s="43">
        <v>2</v>
      </c>
      <c r="E133" s="43"/>
      <c r="F133" s="43">
        <v>3</v>
      </c>
      <c r="G133" s="43"/>
      <c r="H133" s="43">
        <v>4</v>
      </c>
      <c r="I133" s="43"/>
      <c r="J133" s="43">
        <v>5</v>
      </c>
      <c r="K133" s="43"/>
      <c r="L133" s="43">
        <v>6</v>
      </c>
      <c r="M133" s="43"/>
      <c r="N133" s="43">
        <v>7</v>
      </c>
      <c r="O133" s="43"/>
      <c r="P133" s="43">
        <v>8</v>
      </c>
      <c r="Q133" s="43"/>
      <c r="R133" s="43">
        <v>9</v>
      </c>
      <c r="S133" s="43"/>
      <c r="T133" s="43">
        <v>10</v>
      </c>
      <c r="U133" s="43"/>
      <c r="V133" s="7"/>
      <c r="W133" s="7"/>
    </row>
    <row r="134" spans="1:23">
      <c r="A134" s="4" t="s">
        <v>9</v>
      </c>
      <c r="B134" s="7" t="s">
        <v>10</v>
      </c>
      <c r="C134" s="7" t="s">
        <v>11</v>
      </c>
      <c r="D134" s="7" t="s">
        <v>10</v>
      </c>
      <c r="E134" s="7" t="s">
        <v>11</v>
      </c>
      <c r="F134" s="7" t="s">
        <v>10</v>
      </c>
      <c r="G134" s="7" t="s">
        <v>11</v>
      </c>
      <c r="H134" s="7" t="s">
        <v>10</v>
      </c>
      <c r="I134" s="7" t="s">
        <v>11</v>
      </c>
      <c r="J134" s="7" t="s">
        <v>10</v>
      </c>
      <c r="K134" s="7" t="s">
        <v>11</v>
      </c>
      <c r="L134" s="7" t="s">
        <v>10</v>
      </c>
      <c r="M134" s="7" t="s">
        <v>11</v>
      </c>
      <c r="N134" s="7" t="s">
        <v>10</v>
      </c>
      <c r="O134" s="7" t="s">
        <v>11</v>
      </c>
      <c r="P134" s="7" t="s">
        <v>10</v>
      </c>
      <c r="Q134" s="7" t="s">
        <v>11</v>
      </c>
      <c r="R134" s="7" t="s">
        <v>10</v>
      </c>
      <c r="S134" s="7" t="s">
        <v>11</v>
      </c>
      <c r="T134" s="7" t="s">
        <v>10</v>
      </c>
      <c r="U134" s="7" t="s">
        <v>11</v>
      </c>
    </row>
    <row r="135" spans="1:23">
      <c r="A135" t="s">
        <v>12</v>
      </c>
      <c r="B135">
        <v>3926</v>
      </c>
      <c r="C135">
        <v>6065</v>
      </c>
      <c r="D135">
        <v>3917</v>
      </c>
      <c r="E135">
        <v>3300</v>
      </c>
      <c r="F135">
        <v>3942</v>
      </c>
      <c r="G135">
        <v>3295</v>
      </c>
      <c r="H135">
        <v>3913</v>
      </c>
      <c r="I135">
        <v>3298</v>
      </c>
      <c r="J135">
        <v>3912</v>
      </c>
      <c r="K135">
        <v>3297</v>
      </c>
      <c r="L135">
        <v>3913</v>
      </c>
      <c r="M135">
        <v>3299</v>
      </c>
      <c r="N135">
        <v>3917</v>
      </c>
      <c r="O135">
        <v>3288</v>
      </c>
      <c r="P135">
        <v>3916</v>
      </c>
      <c r="Q135">
        <v>3297</v>
      </c>
      <c r="R135">
        <v>3916</v>
      </c>
      <c r="S135">
        <v>3297</v>
      </c>
      <c r="T135">
        <v>3917</v>
      </c>
      <c r="U135">
        <v>3296</v>
      </c>
    </row>
    <row r="136" spans="1:23">
      <c r="A136" t="s">
        <v>13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3">
      <c r="A137" t="s">
        <v>14</v>
      </c>
      <c r="B137">
        <f t="shared" ref="B137:U137" si="15">B136/$B$7</f>
        <v>0</v>
      </c>
      <c r="C137">
        <f t="shared" si="15"/>
        <v>0</v>
      </c>
      <c r="D137">
        <f t="shared" si="15"/>
        <v>0</v>
      </c>
      <c r="E137">
        <f t="shared" si="15"/>
        <v>0</v>
      </c>
      <c r="F137">
        <f t="shared" si="15"/>
        <v>0</v>
      </c>
      <c r="G137">
        <f t="shared" si="15"/>
        <v>0</v>
      </c>
      <c r="H137">
        <f t="shared" si="15"/>
        <v>0</v>
      </c>
      <c r="I137">
        <f t="shared" si="15"/>
        <v>0</v>
      </c>
      <c r="J137">
        <f t="shared" si="15"/>
        <v>0</v>
      </c>
      <c r="K137">
        <f t="shared" si="15"/>
        <v>0</v>
      </c>
      <c r="L137">
        <f t="shared" si="15"/>
        <v>0</v>
      </c>
      <c r="M137">
        <f t="shared" si="15"/>
        <v>0</v>
      </c>
      <c r="N137">
        <f t="shared" si="15"/>
        <v>0</v>
      </c>
      <c r="O137">
        <f t="shared" si="15"/>
        <v>0</v>
      </c>
      <c r="P137">
        <f t="shared" si="15"/>
        <v>0</v>
      </c>
      <c r="Q137">
        <f t="shared" si="15"/>
        <v>0</v>
      </c>
      <c r="R137">
        <f t="shared" si="15"/>
        <v>0</v>
      </c>
      <c r="S137">
        <f t="shared" si="15"/>
        <v>0</v>
      </c>
      <c r="T137">
        <f t="shared" si="15"/>
        <v>0</v>
      </c>
      <c r="U137">
        <f t="shared" si="15"/>
        <v>0</v>
      </c>
    </row>
    <row r="138" spans="1:23">
      <c r="A138" t="s">
        <v>15</v>
      </c>
      <c r="B138">
        <f t="shared" ref="B138:U138" si="16">($B85/(B135*(1/($B$9*1000000)))/1000000)</f>
        <v>254.71217524197655</v>
      </c>
      <c r="C138">
        <f t="shared" si="16"/>
        <v>164.88046166529264</v>
      </c>
      <c r="D138">
        <f t="shared" si="16"/>
        <v>255.29742149604292</v>
      </c>
      <c r="E138">
        <f t="shared" si="16"/>
        <v>303.030303030303</v>
      </c>
      <c r="F138">
        <f t="shared" si="16"/>
        <v>253.67833587011671</v>
      </c>
      <c r="G138">
        <f t="shared" si="16"/>
        <v>303.49013657056145</v>
      </c>
      <c r="H138">
        <f t="shared" si="16"/>
        <v>255.55839509327882</v>
      </c>
      <c r="I138">
        <f t="shared" si="16"/>
        <v>303.21406913280777</v>
      </c>
      <c r="J138">
        <f t="shared" si="16"/>
        <v>255.62372188139059</v>
      </c>
      <c r="K138">
        <f t="shared" si="16"/>
        <v>303.30603579011228</v>
      </c>
      <c r="L138">
        <f t="shared" si="16"/>
        <v>255.55839509327882</v>
      </c>
      <c r="M138">
        <f t="shared" si="16"/>
        <v>303.12215822976663</v>
      </c>
      <c r="N138">
        <f t="shared" si="16"/>
        <v>255.29742149604292</v>
      </c>
      <c r="O138">
        <f t="shared" si="16"/>
        <v>304.13625304136252</v>
      </c>
      <c r="P138">
        <f t="shared" si="16"/>
        <v>255.36261491317671</v>
      </c>
      <c r="Q138">
        <f t="shared" si="16"/>
        <v>303.30603579011228</v>
      </c>
      <c r="R138">
        <f t="shared" si="16"/>
        <v>255.36261491317671</v>
      </c>
      <c r="S138">
        <f t="shared" si="16"/>
        <v>303.30603579011228</v>
      </c>
      <c r="T138">
        <f t="shared" si="16"/>
        <v>255.29742149604292</v>
      </c>
      <c r="U138">
        <f t="shared" si="16"/>
        <v>303.39805825242718</v>
      </c>
    </row>
    <row r="139" spans="1:23">
      <c r="A139" t="s">
        <v>16</v>
      </c>
      <c r="B139">
        <v>200</v>
      </c>
      <c r="C139">
        <v>234</v>
      </c>
      <c r="D139">
        <v>194</v>
      </c>
      <c r="E139">
        <v>204</v>
      </c>
      <c r="F139">
        <v>198</v>
      </c>
      <c r="G139">
        <v>204</v>
      </c>
      <c r="H139">
        <v>197</v>
      </c>
      <c r="I139">
        <v>202</v>
      </c>
      <c r="J139">
        <v>193</v>
      </c>
      <c r="K139">
        <v>204</v>
      </c>
      <c r="L139">
        <v>193</v>
      </c>
      <c r="M139">
        <v>204</v>
      </c>
      <c r="N139">
        <v>193</v>
      </c>
      <c r="O139">
        <v>203</v>
      </c>
      <c r="P139">
        <v>198</v>
      </c>
      <c r="Q139">
        <v>204</v>
      </c>
      <c r="R139">
        <v>198</v>
      </c>
      <c r="S139">
        <v>204</v>
      </c>
      <c r="T139">
        <v>195</v>
      </c>
      <c r="U139">
        <v>203</v>
      </c>
    </row>
    <row r="140" spans="1:23">
      <c r="A140" t="s">
        <v>17</v>
      </c>
      <c r="B140">
        <v>278</v>
      </c>
      <c r="C140">
        <v>296</v>
      </c>
      <c r="D140">
        <v>265</v>
      </c>
      <c r="E140">
        <v>266</v>
      </c>
      <c r="F140">
        <v>269</v>
      </c>
      <c r="G140">
        <v>256</v>
      </c>
      <c r="H140">
        <v>267</v>
      </c>
      <c r="I140">
        <v>253</v>
      </c>
      <c r="J140">
        <v>269</v>
      </c>
      <c r="K140">
        <v>255</v>
      </c>
      <c r="L140">
        <v>266</v>
      </c>
      <c r="M140">
        <v>263</v>
      </c>
      <c r="N140">
        <v>268</v>
      </c>
      <c r="O140">
        <v>253</v>
      </c>
      <c r="P140">
        <v>267</v>
      </c>
      <c r="Q140">
        <v>262</v>
      </c>
      <c r="R140">
        <v>267</v>
      </c>
      <c r="S140">
        <v>262</v>
      </c>
      <c r="T140">
        <v>263</v>
      </c>
      <c r="U140">
        <v>255</v>
      </c>
    </row>
    <row r="142" spans="1:23">
      <c r="A142" s="4" t="s">
        <v>8</v>
      </c>
      <c r="B142" s="43" t="s">
        <v>18</v>
      </c>
      <c r="C142" s="43"/>
    </row>
    <row r="143" spans="1:23">
      <c r="A143" s="4" t="s">
        <v>9</v>
      </c>
      <c r="B143" s="7" t="s">
        <v>10</v>
      </c>
      <c r="C143" s="7" t="s">
        <v>11</v>
      </c>
    </row>
    <row r="144" spans="1:23">
      <c r="A144" t="s">
        <v>12</v>
      </c>
      <c r="B144">
        <f t="shared" ref="B144:C149" si="17">(B135+D135+F135+H135+J135+L135+N135+P135+R135+T135)/$B$2</f>
        <v>3918.9</v>
      </c>
      <c r="C144">
        <f t="shared" si="17"/>
        <v>3573.2</v>
      </c>
    </row>
    <row r="145" spans="1:3">
      <c r="A145" t="s">
        <v>13</v>
      </c>
      <c r="B145">
        <f t="shared" si="17"/>
        <v>0</v>
      </c>
      <c r="C145">
        <f t="shared" si="17"/>
        <v>0</v>
      </c>
    </row>
    <row r="146" spans="1:3">
      <c r="A146" t="s">
        <v>14</v>
      </c>
      <c r="B146">
        <f t="shared" si="17"/>
        <v>0</v>
      </c>
      <c r="C146">
        <f t="shared" si="17"/>
        <v>0</v>
      </c>
    </row>
    <row r="147" spans="1:3">
      <c r="A147" t="s">
        <v>15</v>
      </c>
      <c r="B147">
        <f t="shared" si="17"/>
        <v>255.17485174945236</v>
      </c>
      <c r="C147">
        <f t="shared" si="17"/>
        <v>289.51895472928584</v>
      </c>
    </row>
    <row r="148" spans="1:3">
      <c r="A148" t="s">
        <v>16</v>
      </c>
      <c r="B148">
        <f t="shared" si="17"/>
        <v>195.9</v>
      </c>
      <c r="C148">
        <f t="shared" si="17"/>
        <v>206.6</v>
      </c>
    </row>
    <row r="149" spans="1:3">
      <c r="A149" t="s">
        <v>17</v>
      </c>
      <c r="B149">
        <f t="shared" si="17"/>
        <v>267.89999999999998</v>
      </c>
      <c r="C149">
        <f t="shared" si="17"/>
        <v>262.10000000000002</v>
      </c>
    </row>
    <row r="154" spans="1:3" ht="18.600000000000001">
      <c r="A154" s="46" t="s">
        <v>28</v>
      </c>
      <c r="B154" s="46"/>
    </row>
    <row r="156" spans="1:3">
      <c r="A156" t="s">
        <v>24</v>
      </c>
      <c r="B156">
        <v>10000</v>
      </c>
    </row>
    <row r="157" spans="1:3">
      <c r="A157" t="s">
        <v>5</v>
      </c>
      <c r="B157">
        <v>256</v>
      </c>
    </row>
    <row r="158" spans="1:3">
      <c r="A158" t="s">
        <v>3</v>
      </c>
      <c r="B158" t="s">
        <v>7</v>
      </c>
    </row>
    <row r="161" spans="1:23" ht="16.8">
      <c r="A161" s="45" t="s">
        <v>29</v>
      </c>
      <c r="B161" s="45"/>
      <c r="C161" s="45"/>
      <c r="D161">
        <v>150</v>
      </c>
    </row>
    <row r="162" spans="1:23">
      <c r="V162" s="44"/>
      <c r="W162" s="44"/>
    </row>
    <row r="163" spans="1:23">
      <c r="A163" s="4" t="s">
        <v>8</v>
      </c>
      <c r="B163" s="43">
        <v>1</v>
      </c>
      <c r="C163" s="43"/>
      <c r="D163" s="43">
        <v>2</v>
      </c>
      <c r="E163" s="43"/>
      <c r="F163" s="43">
        <v>3</v>
      </c>
      <c r="G163" s="43"/>
      <c r="H163" s="43">
        <v>4</v>
      </c>
      <c r="I163" s="43"/>
      <c r="J163" s="43">
        <v>5</v>
      </c>
      <c r="K163" s="43"/>
      <c r="L163" s="43">
        <v>6</v>
      </c>
      <c r="M163" s="43"/>
      <c r="N163" s="43">
        <v>7</v>
      </c>
      <c r="O163" s="43"/>
      <c r="P163" s="43">
        <v>8</v>
      </c>
      <c r="Q163" s="43"/>
      <c r="R163" s="43">
        <v>9</v>
      </c>
      <c r="S163" s="43"/>
      <c r="T163" s="43">
        <v>10</v>
      </c>
      <c r="U163" s="43"/>
      <c r="V163" s="7"/>
      <c r="W163" s="7"/>
    </row>
    <row r="164" spans="1:23">
      <c r="A164" s="4" t="s">
        <v>9</v>
      </c>
      <c r="B164" s="7" t="s">
        <v>10</v>
      </c>
      <c r="C164" s="7" t="s">
        <v>11</v>
      </c>
      <c r="D164" s="7" t="s">
        <v>10</v>
      </c>
      <c r="E164" s="7" t="s">
        <v>11</v>
      </c>
      <c r="F164" s="7" t="s">
        <v>10</v>
      </c>
      <c r="G164" s="7" t="s">
        <v>11</v>
      </c>
      <c r="H164" s="7" t="s">
        <v>10</v>
      </c>
      <c r="I164" s="7" t="s">
        <v>11</v>
      </c>
      <c r="J164" s="7" t="s">
        <v>10</v>
      </c>
      <c r="K164" s="7" t="s">
        <v>11</v>
      </c>
      <c r="L164" s="7" t="s">
        <v>10</v>
      </c>
      <c r="M164" s="7" t="s">
        <v>11</v>
      </c>
      <c r="N164" s="7" t="s">
        <v>10</v>
      </c>
      <c r="O164" s="7" t="s">
        <v>11</v>
      </c>
      <c r="P164" s="7" t="s">
        <v>10</v>
      </c>
      <c r="Q164" s="7" t="s">
        <v>11</v>
      </c>
      <c r="R164" s="7" t="s">
        <v>10</v>
      </c>
      <c r="S164" s="7" t="s">
        <v>11</v>
      </c>
      <c r="T164" s="7" t="s">
        <v>10</v>
      </c>
      <c r="U164" s="7" t="s">
        <v>11</v>
      </c>
    </row>
    <row r="165" spans="1:23">
      <c r="A165" t="s">
        <v>12</v>
      </c>
      <c r="B165">
        <v>4598</v>
      </c>
      <c r="C165">
        <v>7591</v>
      </c>
      <c r="D165">
        <v>4504</v>
      </c>
      <c r="E165">
        <v>4816</v>
      </c>
      <c r="F165">
        <v>4501</v>
      </c>
      <c r="G165">
        <v>4817</v>
      </c>
      <c r="H165">
        <v>4498</v>
      </c>
      <c r="I165">
        <v>4810</v>
      </c>
      <c r="J165">
        <v>4501</v>
      </c>
      <c r="K165">
        <v>4809</v>
      </c>
      <c r="L165">
        <v>4506</v>
      </c>
      <c r="M165">
        <v>4807</v>
      </c>
      <c r="N165">
        <v>4509</v>
      </c>
      <c r="O165">
        <v>4804</v>
      </c>
      <c r="P165">
        <v>4497</v>
      </c>
      <c r="Q165">
        <v>4807</v>
      </c>
      <c r="R165">
        <v>4494</v>
      </c>
      <c r="S165">
        <v>4812</v>
      </c>
      <c r="T165">
        <v>4497</v>
      </c>
      <c r="U165">
        <v>4808</v>
      </c>
    </row>
    <row r="166" spans="1:23">
      <c r="A166" t="s">
        <v>13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3">
      <c r="A167" t="s">
        <v>14</v>
      </c>
      <c r="B167">
        <f t="shared" ref="B167:U167" si="18">B166/$B$7</f>
        <v>0</v>
      </c>
      <c r="C167">
        <f t="shared" si="18"/>
        <v>0</v>
      </c>
      <c r="D167">
        <f t="shared" si="18"/>
        <v>0</v>
      </c>
      <c r="E167">
        <f t="shared" si="18"/>
        <v>0</v>
      </c>
      <c r="F167">
        <f t="shared" si="18"/>
        <v>0</v>
      </c>
      <c r="G167">
        <f t="shared" si="18"/>
        <v>0</v>
      </c>
      <c r="H167">
        <f t="shared" si="18"/>
        <v>0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M167">
        <f t="shared" si="18"/>
        <v>0</v>
      </c>
      <c r="N167">
        <f t="shared" si="18"/>
        <v>0</v>
      </c>
      <c r="O167">
        <f t="shared" si="18"/>
        <v>0</v>
      </c>
      <c r="P167">
        <f t="shared" si="18"/>
        <v>0</v>
      </c>
      <c r="Q167">
        <f t="shared" si="18"/>
        <v>0</v>
      </c>
      <c r="R167">
        <f t="shared" si="18"/>
        <v>0</v>
      </c>
      <c r="S167">
        <f t="shared" si="18"/>
        <v>0</v>
      </c>
      <c r="T167">
        <f t="shared" si="18"/>
        <v>0</v>
      </c>
      <c r="U167">
        <f t="shared" si="18"/>
        <v>0</v>
      </c>
    </row>
    <row r="168" spans="1:23">
      <c r="A168" t="s">
        <v>15</v>
      </c>
      <c r="B168">
        <f t="shared" ref="B168:U168" si="19">($B156/(B165*(1/($D$161*1000000)))/1000000)</f>
        <v>326.22879512831662</v>
      </c>
      <c r="C168">
        <f t="shared" si="19"/>
        <v>197.60242392306679</v>
      </c>
      <c r="D168">
        <f t="shared" si="19"/>
        <v>333.0373001776199</v>
      </c>
      <c r="E168">
        <f t="shared" si="19"/>
        <v>311.46179401993351</v>
      </c>
      <c r="F168">
        <f t="shared" si="19"/>
        <v>333.25927571650743</v>
      </c>
      <c r="G168">
        <f t="shared" si="19"/>
        <v>311.39713514635662</v>
      </c>
      <c r="H168">
        <f t="shared" si="19"/>
        <v>333.4815473543797</v>
      </c>
      <c r="I168">
        <f t="shared" si="19"/>
        <v>311.85031185031181</v>
      </c>
      <c r="J168">
        <f t="shared" si="19"/>
        <v>333.25927571650743</v>
      </c>
      <c r="K168">
        <f t="shared" si="19"/>
        <v>311.91515907673113</v>
      </c>
      <c r="L168">
        <f t="shared" si="19"/>
        <v>332.88948069241013</v>
      </c>
      <c r="M168">
        <f t="shared" si="19"/>
        <v>312.04493447056376</v>
      </c>
      <c r="N168">
        <f t="shared" si="19"/>
        <v>332.66799733865599</v>
      </c>
      <c r="O168">
        <f t="shared" si="19"/>
        <v>312.23980016652786</v>
      </c>
      <c r="P168">
        <f t="shared" si="19"/>
        <v>333.55570380253499</v>
      </c>
      <c r="Q168">
        <f t="shared" si="19"/>
        <v>312.04493447056376</v>
      </c>
      <c r="R168">
        <f t="shared" si="19"/>
        <v>333.77837116154876</v>
      </c>
      <c r="S168">
        <f t="shared" si="19"/>
        <v>311.72069825436415</v>
      </c>
      <c r="T168">
        <f t="shared" si="19"/>
        <v>333.55570380253499</v>
      </c>
      <c r="U168">
        <f t="shared" si="19"/>
        <v>311.98003327787023</v>
      </c>
    </row>
    <row r="169" spans="1:23">
      <c r="A169" t="s">
        <v>16</v>
      </c>
      <c r="B169">
        <v>251</v>
      </c>
      <c r="C169">
        <v>289</v>
      </c>
      <c r="D169">
        <v>243</v>
      </c>
      <c r="E169">
        <v>249</v>
      </c>
      <c r="F169">
        <v>242</v>
      </c>
      <c r="G169">
        <v>252</v>
      </c>
      <c r="H169">
        <v>241</v>
      </c>
      <c r="I169">
        <v>252</v>
      </c>
      <c r="J169">
        <v>241</v>
      </c>
      <c r="K169">
        <v>249</v>
      </c>
      <c r="L169">
        <v>240</v>
      </c>
      <c r="M169">
        <v>246</v>
      </c>
      <c r="N169">
        <v>238</v>
      </c>
      <c r="O169">
        <v>242</v>
      </c>
      <c r="P169">
        <v>235</v>
      </c>
      <c r="Q169">
        <v>242</v>
      </c>
      <c r="R169">
        <v>236</v>
      </c>
      <c r="S169">
        <v>243</v>
      </c>
      <c r="T169">
        <v>240</v>
      </c>
      <c r="U169">
        <v>244</v>
      </c>
    </row>
    <row r="170" spans="1:23">
      <c r="A170" t="s">
        <v>17</v>
      </c>
      <c r="B170">
        <v>346</v>
      </c>
      <c r="C170">
        <v>366</v>
      </c>
      <c r="D170">
        <v>330</v>
      </c>
      <c r="E170">
        <v>334</v>
      </c>
      <c r="F170">
        <v>330</v>
      </c>
      <c r="G170">
        <v>322</v>
      </c>
      <c r="H170">
        <v>331</v>
      </c>
      <c r="I170">
        <v>322</v>
      </c>
      <c r="J170">
        <v>330</v>
      </c>
      <c r="K170">
        <v>319</v>
      </c>
      <c r="L170">
        <v>331</v>
      </c>
      <c r="M170">
        <v>321</v>
      </c>
      <c r="N170">
        <v>335</v>
      </c>
      <c r="O170">
        <v>316</v>
      </c>
      <c r="P170">
        <v>332</v>
      </c>
      <c r="Q170">
        <v>320</v>
      </c>
      <c r="R170">
        <v>335</v>
      </c>
      <c r="S170">
        <v>324</v>
      </c>
      <c r="T170">
        <v>319</v>
      </c>
      <c r="U170">
        <v>349</v>
      </c>
    </row>
    <row r="172" spans="1:23">
      <c r="A172" s="4" t="s">
        <v>8</v>
      </c>
      <c r="B172" s="43" t="s">
        <v>18</v>
      </c>
      <c r="C172" s="43"/>
    </row>
    <row r="173" spans="1:23">
      <c r="A173" s="4" t="s">
        <v>9</v>
      </c>
      <c r="B173" s="7" t="s">
        <v>10</v>
      </c>
      <c r="C173" s="7" t="s">
        <v>11</v>
      </c>
    </row>
    <row r="174" spans="1:23">
      <c r="A174" t="s">
        <v>12</v>
      </c>
      <c r="B174">
        <f t="shared" ref="B174:C179" si="20">(B165+D165+F165+H165+J165+L165+N165+P165+R165+T165)/$B$2</f>
        <v>4510.5</v>
      </c>
      <c r="C174">
        <f t="shared" si="20"/>
        <v>5088.1000000000004</v>
      </c>
    </row>
    <row r="175" spans="1:23">
      <c r="A175" t="s">
        <v>13</v>
      </c>
      <c r="B175">
        <f t="shared" si="20"/>
        <v>0</v>
      </c>
      <c r="C175">
        <f t="shared" si="20"/>
        <v>0</v>
      </c>
    </row>
    <row r="176" spans="1:23">
      <c r="A176" t="s">
        <v>14</v>
      </c>
      <c r="B176">
        <f t="shared" si="20"/>
        <v>0</v>
      </c>
      <c r="C176">
        <f t="shared" si="20"/>
        <v>0</v>
      </c>
    </row>
    <row r="177" spans="1:23">
      <c r="A177" t="s">
        <v>15</v>
      </c>
      <c r="B177">
        <f t="shared" si="20"/>
        <v>332.57134508910161</v>
      </c>
      <c r="C177">
        <f t="shared" si="20"/>
        <v>300.42572246562895</v>
      </c>
    </row>
    <row r="178" spans="1:23">
      <c r="A178" t="s">
        <v>16</v>
      </c>
      <c r="B178">
        <f t="shared" si="20"/>
        <v>240.7</v>
      </c>
      <c r="C178">
        <f t="shared" si="20"/>
        <v>250.8</v>
      </c>
    </row>
    <row r="179" spans="1:23">
      <c r="A179" t="s">
        <v>17</v>
      </c>
      <c r="B179">
        <f t="shared" si="20"/>
        <v>331.9</v>
      </c>
      <c r="C179">
        <f t="shared" si="20"/>
        <v>329.3</v>
      </c>
    </row>
    <row r="183" spans="1:23" ht="16.8">
      <c r="A183" s="45" t="s">
        <v>30</v>
      </c>
      <c r="B183" s="45"/>
      <c r="C183" s="45"/>
      <c r="D183">
        <v>125</v>
      </c>
    </row>
    <row r="184" spans="1:23">
      <c r="V184" s="44"/>
      <c r="W184" s="44"/>
    </row>
    <row r="185" spans="1:23">
      <c r="A185" s="4" t="s">
        <v>8</v>
      </c>
      <c r="B185" s="43">
        <v>1</v>
      </c>
      <c r="C185" s="43"/>
      <c r="D185" s="43">
        <v>2</v>
      </c>
      <c r="E185" s="43"/>
      <c r="F185" s="43">
        <v>3</v>
      </c>
      <c r="G185" s="43"/>
      <c r="H185" s="43">
        <v>4</v>
      </c>
      <c r="I185" s="43"/>
      <c r="J185" s="43">
        <v>5</v>
      </c>
      <c r="K185" s="43"/>
      <c r="L185" s="43">
        <v>6</v>
      </c>
      <c r="M185" s="43"/>
      <c r="N185" s="43">
        <v>7</v>
      </c>
      <c r="O185" s="43"/>
      <c r="P185" s="43">
        <v>8</v>
      </c>
      <c r="Q185" s="43"/>
      <c r="R185" s="43">
        <v>9</v>
      </c>
      <c r="S185" s="43"/>
      <c r="T185" s="43">
        <v>10</v>
      </c>
      <c r="U185" s="43"/>
      <c r="V185" s="7"/>
      <c r="W185" s="7"/>
    </row>
    <row r="186" spans="1:23">
      <c r="A186" s="4" t="s">
        <v>9</v>
      </c>
      <c r="B186" s="7" t="s">
        <v>10</v>
      </c>
      <c r="C186" s="7" t="s">
        <v>11</v>
      </c>
      <c r="D186" s="7" t="s">
        <v>10</v>
      </c>
      <c r="E186" s="7" t="s">
        <v>11</v>
      </c>
      <c r="F186" s="7" t="s">
        <v>10</v>
      </c>
      <c r="G186" s="7" t="s">
        <v>11</v>
      </c>
      <c r="H186" s="7" t="s">
        <v>10</v>
      </c>
      <c r="I186" s="7" t="s">
        <v>11</v>
      </c>
      <c r="J186" s="7" t="s">
        <v>10</v>
      </c>
      <c r="K186" s="7" t="s">
        <v>11</v>
      </c>
      <c r="L186" s="7" t="s">
        <v>10</v>
      </c>
      <c r="M186" s="7" t="s">
        <v>11</v>
      </c>
      <c r="N186" s="7" t="s">
        <v>10</v>
      </c>
      <c r="O186" s="7" t="s">
        <v>11</v>
      </c>
      <c r="P186" s="7" t="s">
        <v>10</v>
      </c>
      <c r="Q186" s="7" t="s">
        <v>11</v>
      </c>
      <c r="R186" s="7" t="s">
        <v>10</v>
      </c>
      <c r="S186" s="7" t="s">
        <v>11</v>
      </c>
      <c r="T186" s="7" t="s">
        <v>10</v>
      </c>
      <c r="U186" s="7" t="s">
        <v>11</v>
      </c>
    </row>
    <row r="187" spans="1:23">
      <c r="A187" t="s">
        <v>12</v>
      </c>
      <c r="B187">
        <v>4304</v>
      </c>
      <c r="C187">
        <v>6829</v>
      </c>
      <c r="D187">
        <v>4209</v>
      </c>
      <c r="E187">
        <v>4071</v>
      </c>
      <c r="F187">
        <v>4212</v>
      </c>
      <c r="G187">
        <v>4066</v>
      </c>
      <c r="H187">
        <v>4208</v>
      </c>
      <c r="I187">
        <v>4064</v>
      </c>
      <c r="J187">
        <v>4209</v>
      </c>
      <c r="K187">
        <v>4062</v>
      </c>
      <c r="L187">
        <v>4211</v>
      </c>
      <c r="M187">
        <v>4066</v>
      </c>
      <c r="N187">
        <v>4205</v>
      </c>
      <c r="O187">
        <v>4060</v>
      </c>
      <c r="P187">
        <v>4205</v>
      </c>
      <c r="Q187">
        <v>4057</v>
      </c>
      <c r="R187">
        <v>4206</v>
      </c>
      <c r="S187">
        <v>4066</v>
      </c>
      <c r="T187">
        <v>4210</v>
      </c>
      <c r="U187">
        <v>4056</v>
      </c>
    </row>
    <row r="188" spans="1:23">
      <c r="A188" t="s">
        <v>13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3">
      <c r="A189" t="s">
        <v>14</v>
      </c>
      <c r="B189">
        <f t="shared" ref="B189:U189" si="21">B188/$B$7</f>
        <v>0</v>
      </c>
      <c r="C189">
        <f t="shared" si="21"/>
        <v>0</v>
      </c>
      <c r="D189">
        <f t="shared" si="21"/>
        <v>0</v>
      </c>
      <c r="E189">
        <f t="shared" si="21"/>
        <v>0</v>
      </c>
      <c r="F189">
        <f t="shared" si="21"/>
        <v>0</v>
      </c>
      <c r="G189">
        <f t="shared" si="21"/>
        <v>0</v>
      </c>
      <c r="H189">
        <f t="shared" si="21"/>
        <v>0</v>
      </c>
      <c r="I189">
        <f t="shared" si="21"/>
        <v>0</v>
      </c>
      <c r="J189">
        <f t="shared" si="21"/>
        <v>0</v>
      </c>
      <c r="K189">
        <f t="shared" si="21"/>
        <v>0</v>
      </c>
      <c r="L189">
        <f t="shared" si="21"/>
        <v>0</v>
      </c>
      <c r="M189">
        <f t="shared" si="21"/>
        <v>0</v>
      </c>
      <c r="N189">
        <f t="shared" si="21"/>
        <v>0</v>
      </c>
      <c r="O189">
        <f t="shared" si="21"/>
        <v>0</v>
      </c>
      <c r="P189">
        <f t="shared" si="21"/>
        <v>0</v>
      </c>
      <c r="Q189">
        <f t="shared" si="21"/>
        <v>0</v>
      </c>
      <c r="R189">
        <f t="shared" si="21"/>
        <v>0</v>
      </c>
      <c r="S189">
        <f t="shared" si="21"/>
        <v>0</v>
      </c>
      <c r="T189">
        <f t="shared" si="21"/>
        <v>0</v>
      </c>
      <c r="U189">
        <f t="shared" si="21"/>
        <v>0</v>
      </c>
    </row>
    <row r="190" spans="1:23">
      <c r="A190" t="s">
        <v>15</v>
      </c>
      <c r="B190">
        <f t="shared" ref="B190:U190" si="22">($B156/(B187*(1/($D$183*1000000)))/1000000)</f>
        <v>290.42750929368026</v>
      </c>
      <c r="C190">
        <f t="shared" si="22"/>
        <v>183.04290525699221</v>
      </c>
      <c r="D190">
        <f t="shared" si="22"/>
        <v>296.98265621287715</v>
      </c>
      <c r="E190">
        <f t="shared" si="22"/>
        <v>307.04986489805941</v>
      </c>
      <c r="F190">
        <f t="shared" si="22"/>
        <v>296.7711301044634</v>
      </c>
      <c r="G190">
        <f t="shared" si="22"/>
        <v>307.42744712247907</v>
      </c>
      <c r="H190">
        <f t="shared" si="22"/>
        <v>297.05323193916348</v>
      </c>
      <c r="I190">
        <f t="shared" si="22"/>
        <v>307.5787401574803</v>
      </c>
      <c r="J190">
        <f t="shared" si="22"/>
        <v>296.98265621287715</v>
      </c>
      <c r="K190">
        <f t="shared" si="22"/>
        <v>307.73018217626782</v>
      </c>
      <c r="L190">
        <f t="shared" si="22"/>
        <v>296.84160531940154</v>
      </c>
      <c r="M190">
        <f t="shared" si="22"/>
        <v>307.42744712247907</v>
      </c>
      <c r="N190">
        <f t="shared" si="22"/>
        <v>297.26516052318669</v>
      </c>
      <c r="O190">
        <f t="shared" si="22"/>
        <v>307.88177339901478</v>
      </c>
      <c r="P190">
        <f t="shared" si="22"/>
        <v>297.26516052318669</v>
      </c>
      <c r="Q190">
        <f t="shared" si="22"/>
        <v>308.10944047325603</v>
      </c>
      <c r="R190">
        <f t="shared" si="22"/>
        <v>297.19448407037561</v>
      </c>
      <c r="S190">
        <f t="shared" si="22"/>
        <v>307.42744712247907</v>
      </c>
      <c r="T190">
        <f t="shared" si="22"/>
        <v>296.91211401425176</v>
      </c>
      <c r="U190">
        <f t="shared" si="22"/>
        <v>308.18540433925045</v>
      </c>
    </row>
    <row r="191" spans="1:23">
      <c r="A191" t="s">
        <v>16</v>
      </c>
      <c r="B191">
        <v>222</v>
      </c>
      <c r="C191">
        <v>260</v>
      </c>
      <c r="D191">
        <v>221</v>
      </c>
      <c r="E191">
        <v>221</v>
      </c>
      <c r="F191">
        <v>218</v>
      </c>
      <c r="G191">
        <v>222</v>
      </c>
      <c r="H191">
        <v>217</v>
      </c>
      <c r="I191">
        <v>222</v>
      </c>
      <c r="J191">
        <v>220</v>
      </c>
      <c r="K191">
        <v>221</v>
      </c>
      <c r="L191">
        <v>216</v>
      </c>
      <c r="M191">
        <v>222</v>
      </c>
      <c r="N191">
        <v>217</v>
      </c>
      <c r="O191">
        <v>224</v>
      </c>
      <c r="P191">
        <v>214</v>
      </c>
      <c r="Q191">
        <v>224</v>
      </c>
      <c r="R191">
        <v>213</v>
      </c>
      <c r="S191">
        <v>224</v>
      </c>
      <c r="T191">
        <v>222</v>
      </c>
      <c r="U191">
        <v>223</v>
      </c>
    </row>
    <row r="192" spans="1:23">
      <c r="A192" t="s">
        <v>17</v>
      </c>
      <c r="B192">
        <v>314</v>
      </c>
      <c r="C192">
        <v>317</v>
      </c>
      <c r="D192">
        <v>307</v>
      </c>
      <c r="E192">
        <v>291</v>
      </c>
      <c r="F192">
        <v>301</v>
      </c>
      <c r="G192">
        <v>291</v>
      </c>
      <c r="H192">
        <v>300</v>
      </c>
      <c r="I192">
        <v>287</v>
      </c>
      <c r="J192">
        <v>301</v>
      </c>
      <c r="K192">
        <v>285</v>
      </c>
      <c r="L192">
        <v>300</v>
      </c>
      <c r="M192">
        <v>287</v>
      </c>
      <c r="N192">
        <v>303</v>
      </c>
      <c r="O192">
        <v>287</v>
      </c>
      <c r="P192">
        <v>308</v>
      </c>
      <c r="Q192">
        <v>287</v>
      </c>
      <c r="R192">
        <v>302</v>
      </c>
      <c r="S192">
        <v>288</v>
      </c>
      <c r="T192">
        <v>295</v>
      </c>
      <c r="U192">
        <v>285</v>
      </c>
    </row>
    <row r="194" spans="1:23">
      <c r="A194" s="4" t="s">
        <v>8</v>
      </c>
      <c r="B194" s="43" t="s">
        <v>18</v>
      </c>
      <c r="C194" s="43"/>
    </row>
    <row r="195" spans="1:23">
      <c r="A195" s="4" t="s">
        <v>9</v>
      </c>
      <c r="B195" s="7" t="s">
        <v>10</v>
      </c>
      <c r="C195" s="7" t="s">
        <v>11</v>
      </c>
    </row>
    <row r="196" spans="1:23">
      <c r="A196" t="s">
        <v>12</v>
      </c>
      <c r="B196">
        <f t="shared" ref="B196:C201" si="23">(B187+D187+F187+H187+J187+L187+N187+P187+R187+T187)/$B$2</f>
        <v>4217.8999999999996</v>
      </c>
      <c r="C196">
        <f t="shared" si="23"/>
        <v>4339.7</v>
      </c>
    </row>
    <row r="197" spans="1:23">
      <c r="A197" t="s">
        <v>13</v>
      </c>
      <c r="B197">
        <f t="shared" si="23"/>
        <v>0</v>
      </c>
      <c r="C197">
        <f t="shared" si="23"/>
        <v>0</v>
      </c>
    </row>
    <row r="198" spans="1:23">
      <c r="A198" t="s">
        <v>14</v>
      </c>
      <c r="B198">
        <f t="shared" si="23"/>
        <v>0</v>
      </c>
      <c r="C198">
        <f t="shared" si="23"/>
        <v>0</v>
      </c>
    </row>
    <row r="199" spans="1:23">
      <c r="A199" t="s">
        <v>15</v>
      </c>
      <c r="B199">
        <f t="shared" si="23"/>
        <v>296.36957082134643</v>
      </c>
      <c r="C199">
        <f t="shared" si="23"/>
        <v>295.18606520677582</v>
      </c>
    </row>
    <row r="200" spans="1:23">
      <c r="A200" t="s">
        <v>16</v>
      </c>
      <c r="B200">
        <f t="shared" si="23"/>
        <v>218</v>
      </c>
      <c r="C200">
        <f t="shared" si="23"/>
        <v>226.3</v>
      </c>
    </row>
    <row r="201" spans="1:23">
      <c r="A201" t="s">
        <v>17</v>
      </c>
      <c r="B201">
        <f t="shared" si="23"/>
        <v>303.10000000000002</v>
      </c>
      <c r="C201">
        <f t="shared" si="23"/>
        <v>290.5</v>
      </c>
    </row>
    <row r="204" spans="1:23" ht="16.8">
      <c r="A204" s="45" t="s">
        <v>31</v>
      </c>
      <c r="B204" s="45"/>
      <c r="C204" s="45"/>
      <c r="D204">
        <v>100</v>
      </c>
    </row>
    <row r="205" spans="1:23">
      <c r="V205" s="44"/>
      <c r="W205" s="44"/>
    </row>
    <row r="206" spans="1:23">
      <c r="A206" s="4" t="s">
        <v>8</v>
      </c>
      <c r="B206" s="43">
        <v>1</v>
      </c>
      <c r="C206" s="43"/>
      <c r="D206" s="43">
        <v>2</v>
      </c>
      <c r="E206" s="43"/>
      <c r="F206" s="43">
        <v>3</v>
      </c>
      <c r="G206" s="43"/>
      <c r="H206" s="43">
        <v>4</v>
      </c>
      <c r="I206" s="43"/>
      <c r="J206" s="43">
        <v>5</v>
      </c>
      <c r="K206" s="43"/>
      <c r="L206" s="43">
        <v>6</v>
      </c>
      <c r="M206" s="43"/>
      <c r="N206" s="43">
        <v>7</v>
      </c>
      <c r="O206" s="43"/>
      <c r="P206" s="43">
        <v>8</v>
      </c>
      <c r="Q206" s="43"/>
      <c r="R206" s="43">
        <v>9</v>
      </c>
      <c r="S206" s="43"/>
      <c r="T206" s="43">
        <v>10</v>
      </c>
      <c r="U206" s="43"/>
      <c r="V206" s="7"/>
      <c r="W206" s="7"/>
    </row>
    <row r="207" spans="1:23">
      <c r="A207" s="4" t="s">
        <v>9</v>
      </c>
      <c r="B207" s="7" t="s">
        <v>10</v>
      </c>
      <c r="C207" s="7" t="s">
        <v>11</v>
      </c>
      <c r="D207" s="7" t="s">
        <v>10</v>
      </c>
      <c r="E207" s="7" t="s">
        <v>11</v>
      </c>
      <c r="F207" s="7" t="s">
        <v>10</v>
      </c>
      <c r="G207" s="7" t="s">
        <v>11</v>
      </c>
      <c r="H207" s="7" t="s">
        <v>10</v>
      </c>
      <c r="I207" s="7" t="s">
        <v>11</v>
      </c>
      <c r="J207" s="7" t="s">
        <v>10</v>
      </c>
      <c r="K207" s="7" t="s">
        <v>11</v>
      </c>
      <c r="L207" s="7" t="s">
        <v>10</v>
      </c>
      <c r="M207" s="7" t="s">
        <v>11</v>
      </c>
      <c r="N207" s="7" t="s">
        <v>10</v>
      </c>
      <c r="O207" s="7" t="s">
        <v>11</v>
      </c>
      <c r="P207" s="7" t="s">
        <v>10</v>
      </c>
      <c r="Q207" s="7" t="s">
        <v>11</v>
      </c>
      <c r="R207" s="7" t="s">
        <v>10</v>
      </c>
      <c r="S207" s="7" t="s">
        <v>11</v>
      </c>
      <c r="T207" s="7" t="s">
        <v>10</v>
      </c>
      <c r="U207" s="7" t="s">
        <v>11</v>
      </c>
    </row>
    <row r="208" spans="1:23">
      <c r="A208" t="s">
        <v>12</v>
      </c>
      <c r="B208">
        <v>3926</v>
      </c>
      <c r="C208">
        <v>6065</v>
      </c>
      <c r="D208">
        <v>3917</v>
      </c>
      <c r="E208">
        <v>3300</v>
      </c>
      <c r="F208">
        <v>3942</v>
      </c>
      <c r="G208">
        <v>3295</v>
      </c>
      <c r="H208">
        <v>3913</v>
      </c>
      <c r="I208">
        <v>3298</v>
      </c>
      <c r="J208">
        <v>3912</v>
      </c>
      <c r="K208">
        <v>3297</v>
      </c>
      <c r="L208">
        <v>3913</v>
      </c>
      <c r="M208">
        <v>3299</v>
      </c>
      <c r="N208">
        <v>3917</v>
      </c>
      <c r="O208">
        <v>3288</v>
      </c>
      <c r="P208">
        <v>3916</v>
      </c>
      <c r="Q208">
        <v>3297</v>
      </c>
      <c r="R208">
        <v>3916</v>
      </c>
      <c r="S208">
        <v>3297</v>
      </c>
      <c r="T208">
        <v>3917</v>
      </c>
      <c r="U208">
        <v>3296</v>
      </c>
    </row>
    <row r="209" spans="1:21">
      <c r="A209" t="s">
        <v>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>
      <c r="A210" t="s">
        <v>14</v>
      </c>
      <c r="B210">
        <f t="shared" ref="B210:U210" si="24">B209/$B$7</f>
        <v>0</v>
      </c>
      <c r="C210">
        <f t="shared" si="24"/>
        <v>0</v>
      </c>
      <c r="D210">
        <f t="shared" si="24"/>
        <v>0</v>
      </c>
      <c r="E210">
        <f t="shared" si="24"/>
        <v>0</v>
      </c>
      <c r="F210">
        <f t="shared" si="24"/>
        <v>0</v>
      </c>
      <c r="G210">
        <f t="shared" si="24"/>
        <v>0</v>
      </c>
      <c r="H210">
        <f t="shared" si="24"/>
        <v>0</v>
      </c>
      <c r="I210">
        <f t="shared" si="24"/>
        <v>0</v>
      </c>
      <c r="J210">
        <f t="shared" si="24"/>
        <v>0</v>
      </c>
      <c r="K210">
        <f t="shared" si="24"/>
        <v>0</v>
      </c>
      <c r="L210">
        <f t="shared" si="24"/>
        <v>0</v>
      </c>
      <c r="M210">
        <f t="shared" si="24"/>
        <v>0</v>
      </c>
      <c r="N210">
        <f t="shared" si="24"/>
        <v>0</v>
      </c>
      <c r="O210">
        <f t="shared" si="24"/>
        <v>0</v>
      </c>
      <c r="P210">
        <f t="shared" si="24"/>
        <v>0</v>
      </c>
      <c r="Q210">
        <f t="shared" si="24"/>
        <v>0</v>
      </c>
      <c r="R210">
        <f t="shared" si="24"/>
        <v>0</v>
      </c>
      <c r="S210">
        <f t="shared" si="24"/>
        <v>0</v>
      </c>
      <c r="T210">
        <f t="shared" si="24"/>
        <v>0</v>
      </c>
      <c r="U210">
        <f t="shared" si="24"/>
        <v>0</v>
      </c>
    </row>
    <row r="211" spans="1:21">
      <c r="A211" t="s">
        <v>15</v>
      </c>
      <c r="B211">
        <f t="shared" ref="B211:U211" si="25">($B156/(B208*(1/($D$204*1000000)))/1000000)</f>
        <v>254.71217524197655</v>
      </c>
      <c r="C211">
        <f t="shared" si="25"/>
        <v>164.88046166529264</v>
      </c>
      <c r="D211">
        <f t="shared" si="25"/>
        <v>255.29742149604292</v>
      </c>
      <c r="E211">
        <f t="shared" si="25"/>
        <v>303.030303030303</v>
      </c>
      <c r="F211">
        <f t="shared" si="25"/>
        <v>253.67833587011671</v>
      </c>
      <c r="G211">
        <f t="shared" si="25"/>
        <v>303.49013657056145</v>
      </c>
      <c r="H211">
        <f t="shared" si="25"/>
        <v>255.55839509327882</v>
      </c>
      <c r="I211">
        <f t="shared" si="25"/>
        <v>303.21406913280777</v>
      </c>
      <c r="J211">
        <f t="shared" si="25"/>
        <v>255.62372188139059</v>
      </c>
      <c r="K211">
        <f t="shared" si="25"/>
        <v>303.30603579011228</v>
      </c>
      <c r="L211">
        <f t="shared" si="25"/>
        <v>255.55839509327882</v>
      </c>
      <c r="M211">
        <f t="shared" si="25"/>
        <v>303.12215822976663</v>
      </c>
      <c r="N211">
        <f t="shared" si="25"/>
        <v>255.29742149604292</v>
      </c>
      <c r="O211">
        <f t="shared" si="25"/>
        <v>304.13625304136252</v>
      </c>
      <c r="P211">
        <f t="shared" si="25"/>
        <v>255.36261491317671</v>
      </c>
      <c r="Q211">
        <f t="shared" si="25"/>
        <v>303.30603579011228</v>
      </c>
      <c r="R211">
        <f t="shared" si="25"/>
        <v>255.36261491317671</v>
      </c>
      <c r="S211">
        <f t="shared" si="25"/>
        <v>303.30603579011228</v>
      </c>
      <c r="T211">
        <f t="shared" si="25"/>
        <v>255.29742149604292</v>
      </c>
      <c r="U211">
        <f t="shared" si="25"/>
        <v>303.39805825242718</v>
      </c>
    </row>
    <row r="212" spans="1:21">
      <c r="A212" t="s">
        <v>16</v>
      </c>
      <c r="B212">
        <v>200</v>
      </c>
      <c r="C212">
        <v>234</v>
      </c>
      <c r="D212">
        <v>194</v>
      </c>
      <c r="E212">
        <v>204</v>
      </c>
      <c r="F212">
        <v>198</v>
      </c>
      <c r="G212">
        <v>204</v>
      </c>
      <c r="H212">
        <v>197</v>
      </c>
      <c r="I212">
        <v>202</v>
      </c>
      <c r="J212">
        <v>193</v>
      </c>
      <c r="K212">
        <v>204</v>
      </c>
      <c r="L212">
        <v>193</v>
      </c>
      <c r="M212">
        <v>204</v>
      </c>
      <c r="N212">
        <v>193</v>
      </c>
      <c r="O212">
        <v>203</v>
      </c>
      <c r="P212">
        <v>198</v>
      </c>
      <c r="Q212">
        <v>204</v>
      </c>
      <c r="R212">
        <v>198</v>
      </c>
      <c r="S212">
        <v>204</v>
      </c>
      <c r="T212">
        <v>195</v>
      </c>
      <c r="U212">
        <v>203</v>
      </c>
    </row>
    <row r="213" spans="1:21">
      <c r="A213" t="s">
        <v>17</v>
      </c>
      <c r="B213">
        <v>278</v>
      </c>
      <c r="C213">
        <v>296</v>
      </c>
      <c r="D213">
        <v>265</v>
      </c>
      <c r="E213">
        <v>266</v>
      </c>
      <c r="F213">
        <v>269</v>
      </c>
      <c r="G213">
        <v>256</v>
      </c>
      <c r="H213">
        <v>267</v>
      </c>
      <c r="I213">
        <v>253</v>
      </c>
      <c r="J213">
        <v>269</v>
      </c>
      <c r="K213">
        <v>255</v>
      </c>
      <c r="L213">
        <v>266</v>
      </c>
      <c r="M213">
        <v>263</v>
      </c>
      <c r="N213">
        <v>268</v>
      </c>
      <c r="O213">
        <v>253</v>
      </c>
      <c r="P213">
        <v>267</v>
      </c>
      <c r="Q213">
        <v>262</v>
      </c>
      <c r="R213">
        <v>267</v>
      </c>
      <c r="S213">
        <v>262</v>
      </c>
      <c r="T213">
        <v>263</v>
      </c>
      <c r="U213">
        <v>255</v>
      </c>
    </row>
    <row r="215" spans="1:21">
      <c r="A215" s="4" t="s">
        <v>8</v>
      </c>
      <c r="B215" s="43" t="s">
        <v>18</v>
      </c>
      <c r="C215" s="43"/>
    </row>
    <row r="216" spans="1:21">
      <c r="A216" s="4" t="s">
        <v>9</v>
      </c>
      <c r="B216" s="7" t="s">
        <v>10</v>
      </c>
      <c r="C216" s="7" t="s">
        <v>11</v>
      </c>
    </row>
    <row r="217" spans="1:21">
      <c r="A217" t="s">
        <v>12</v>
      </c>
      <c r="B217">
        <f t="shared" ref="B217:C222" si="26">(B208+D208+F208+H208+J208+L208+N208+P208+R208+T208)/$B$2</f>
        <v>3918.9</v>
      </c>
      <c r="C217">
        <f t="shared" si="26"/>
        <v>3573.2</v>
      </c>
    </row>
    <row r="218" spans="1:21">
      <c r="A218" t="s">
        <v>13</v>
      </c>
      <c r="B218">
        <f t="shared" si="26"/>
        <v>0</v>
      </c>
      <c r="C218">
        <f t="shared" si="26"/>
        <v>0</v>
      </c>
    </row>
    <row r="219" spans="1:21">
      <c r="A219" t="s">
        <v>14</v>
      </c>
      <c r="B219">
        <f t="shared" si="26"/>
        <v>0</v>
      </c>
      <c r="C219">
        <f t="shared" si="26"/>
        <v>0</v>
      </c>
    </row>
    <row r="220" spans="1:21">
      <c r="A220" t="s">
        <v>15</v>
      </c>
      <c r="B220">
        <f t="shared" si="26"/>
        <v>255.17485174945236</v>
      </c>
      <c r="C220">
        <f t="shared" si="26"/>
        <v>289.51895472928584</v>
      </c>
    </row>
    <row r="221" spans="1:21">
      <c r="A221" t="s">
        <v>16</v>
      </c>
      <c r="B221">
        <f t="shared" si="26"/>
        <v>195.9</v>
      </c>
      <c r="C221">
        <f t="shared" si="26"/>
        <v>206.6</v>
      </c>
    </row>
    <row r="222" spans="1:21">
      <c r="A222" t="s">
        <v>17</v>
      </c>
      <c r="B222">
        <f t="shared" si="26"/>
        <v>267.89999999999998</v>
      </c>
      <c r="C222">
        <f t="shared" si="26"/>
        <v>262.10000000000002</v>
      </c>
    </row>
    <row r="226" spans="1:23" ht="16.8">
      <c r="A226" s="45" t="s">
        <v>32</v>
      </c>
      <c r="B226" s="45"/>
      <c r="C226" s="45"/>
      <c r="D226">
        <v>75</v>
      </c>
    </row>
    <row r="227" spans="1:23">
      <c r="V227" s="44"/>
      <c r="W227" s="44"/>
    </row>
    <row r="228" spans="1:23">
      <c r="A228" s="4" t="s">
        <v>8</v>
      </c>
      <c r="B228" s="43">
        <v>1</v>
      </c>
      <c r="C228" s="43"/>
      <c r="D228" s="43">
        <v>2</v>
      </c>
      <c r="E228" s="43"/>
      <c r="F228" s="43">
        <v>3</v>
      </c>
      <c r="G228" s="43"/>
      <c r="H228" s="43">
        <v>4</v>
      </c>
      <c r="I228" s="43"/>
      <c r="J228" s="43">
        <v>5</v>
      </c>
      <c r="K228" s="43"/>
      <c r="L228" s="43">
        <v>6</v>
      </c>
      <c r="M228" s="43"/>
      <c r="N228" s="43">
        <v>7</v>
      </c>
      <c r="O228" s="43"/>
      <c r="P228" s="43">
        <v>8</v>
      </c>
      <c r="Q228" s="43"/>
      <c r="R228" s="43">
        <v>9</v>
      </c>
      <c r="S228" s="43"/>
      <c r="T228" s="43">
        <v>10</v>
      </c>
      <c r="U228" s="43"/>
      <c r="V228" s="7"/>
      <c r="W228" s="7"/>
    </row>
    <row r="229" spans="1:23">
      <c r="A229" s="4" t="s">
        <v>9</v>
      </c>
      <c r="B229" s="7" t="s">
        <v>10</v>
      </c>
      <c r="C229" s="7" t="s">
        <v>11</v>
      </c>
      <c r="D229" s="7" t="s">
        <v>10</v>
      </c>
      <c r="E229" s="7" t="s">
        <v>11</v>
      </c>
      <c r="F229" s="7" t="s">
        <v>10</v>
      </c>
      <c r="G229" s="7" t="s">
        <v>11</v>
      </c>
      <c r="H229" s="7" t="s">
        <v>10</v>
      </c>
      <c r="I229" s="7" t="s">
        <v>11</v>
      </c>
      <c r="J229" s="7" t="s">
        <v>10</v>
      </c>
      <c r="K229" s="7" t="s">
        <v>11</v>
      </c>
      <c r="L229" s="7" t="s">
        <v>10</v>
      </c>
      <c r="M229" s="7" t="s">
        <v>11</v>
      </c>
      <c r="N229" s="7" t="s">
        <v>10</v>
      </c>
      <c r="O229" s="7" t="s">
        <v>11</v>
      </c>
      <c r="P229" s="7" t="s">
        <v>10</v>
      </c>
      <c r="Q229" s="7" t="s">
        <v>11</v>
      </c>
      <c r="R229" s="7" t="s">
        <v>10</v>
      </c>
      <c r="S229" s="7" t="s">
        <v>11</v>
      </c>
      <c r="T229" s="7" t="s">
        <v>10</v>
      </c>
      <c r="U229" s="7" t="s">
        <v>11</v>
      </c>
    </row>
    <row r="230" spans="1:23">
      <c r="A230" t="s">
        <v>12</v>
      </c>
      <c r="B230">
        <v>3639</v>
      </c>
      <c r="C230">
        <v>5305</v>
      </c>
      <c r="D230">
        <v>3627</v>
      </c>
      <c r="E230">
        <v>2547</v>
      </c>
      <c r="F230">
        <v>3632</v>
      </c>
      <c r="G230">
        <v>2545</v>
      </c>
      <c r="H230">
        <v>3629</v>
      </c>
      <c r="I230">
        <v>2541</v>
      </c>
      <c r="J230">
        <v>3632</v>
      </c>
      <c r="K230">
        <v>2539</v>
      </c>
      <c r="L230">
        <v>3628</v>
      </c>
      <c r="M230">
        <v>2543</v>
      </c>
      <c r="N230">
        <v>3624</v>
      </c>
      <c r="O230">
        <v>2541</v>
      </c>
      <c r="P230">
        <v>3629</v>
      </c>
      <c r="Q230">
        <v>2543</v>
      </c>
      <c r="R230">
        <v>3634</v>
      </c>
      <c r="S230">
        <v>2542</v>
      </c>
      <c r="T230">
        <v>3631</v>
      </c>
      <c r="U230">
        <v>2541</v>
      </c>
    </row>
    <row r="231" spans="1:23">
      <c r="A231" t="s">
        <v>13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3">
      <c r="A232" t="s">
        <v>14</v>
      </c>
      <c r="B232">
        <f t="shared" ref="B232:U232" si="27">B231/$B$7</f>
        <v>0</v>
      </c>
      <c r="C232">
        <f t="shared" si="27"/>
        <v>0</v>
      </c>
      <c r="D232">
        <f t="shared" si="27"/>
        <v>0</v>
      </c>
      <c r="E232">
        <f t="shared" si="27"/>
        <v>0</v>
      </c>
      <c r="F232">
        <f t="shared" si="27"/>
        <v>0</v>
      </c>
      <c r="G232">
        <f t="shared" si="27"/>
        <v>0</v>
      </c>
      <c r="H232">
        <f t="shared" si="27"/>
        <v>0</v>
      </c>
      <c r="I232">
        <f t="shared" si="27"/>
        <v>0</v>
      </c>
      <c r="J232">
        <f t="shared" si="27"/>
        <v>0</v>
      </c>
      <c r="K232">
        <f t="shared" si="27"/>
        <v>0</v>
      </c>
      <c r="L232">
        <f t="shared" si="27"/>
        <v>0</v>
      </c>
      <c r="M232">
        <f t="shared" si="27"/>
        <v>0</v>
      </c>
      <c r="N232">
        <f t="shared" si="27"/>
        <v>0</v>
      </c>
      <c r="O232">
        <f t="shared" si="27"/>
        <v>0</v>
      </c>
      <c r="P232">
        <f t="shared" si="27"/>
        <v>0</v>
      </c>
      <c r="Q232">
        <f t="shared" si="27"/>
        <v>0</v>
      </c>
      <c r="R232">
        <f t="shared" si="27"/>
        <v>0</v>
      </c>
      <c r="S232">
        <f t="shared" si="27"/>
        <v>0</v>
      </c>
      <c r="T232">
        <f t="shared" si="27"/>
        <v>0</v>
      </c>
      <c r="U232">
        <f t="shared" si="27"/>
        <v>0</v>
      </c>
    </row>
    <row r="233" spans="1:23">
      <c r="A233" t="s">
        <v>15</v>
      </c>
      <c r="B233">
        <f t="shared" ref="B233:U233" si="28">($B156/(B230*(1/($D$226*1000000)))/1000000)</f>
        <v>206.1005770816158</v>
      </c>
      <c r="C233">
        <f t="shared" si="28"/>
        <v>141.37606032045238</v>
      </c>
      <c r="D233">
        <f t="shared" si="28"/>
        <v>206.78246484698099</v>
      </c>
      <c r="E233">
        <f t="shared" si="28"/>
        <v>294.46407538280334</v>
      </c>
      <c r="F233">
        <f t="shared" si="28"/>
        <v>206.49779735682819</v>
      </c>
      <c r="G233">
        <f t="shared" si="28"/>
        <v>294.69548133595282</v>
      </c>
      <c r="H233">
        <f t="shared" si="28"/>
        <v>206.66850372003304</v>
      </c>
      <c r="I233">
        <f t="shared" si="28"/>
        <v>295.15938606847698</v>
      </c>
      <c r="J233">
        <f t="shared" si="28"/>
        <v>206.49779735682819</v>
      </c>
      <c r="K233">
        <f t="shared" si="28"/>
        <v>295.39188656951552</v>
      </c>
      <c r="L233">
        <f t="shared" si="28"/>
        <v>206.72546857772878</v>
      </c>
      <c r="M233">
        <f t="shared" si="28"/>
        <v>294.9272512780181</v>
      </c>
      <c r="N233">
        <f t="shared" si="28"/>
        <v>206.95364238410599</v>
      </c>
      <c r="O233">
        <f t="shared" si="28"/>
        <v>295.15938606847698</v>
      </c>
      <c r="P233">
        <f t="shared" si="28"/>
        <v>206.66850372003304</v>
      </c>
      <c r="Q233">
        <f t="shared" si="28"/>
        <v>294.9272512780181</v>
      </c>
      <c r="R233">
        <f t="shared" si="28"/>
        <v>206.38414969730326</v>
      </c>
      <c r="S233">
        <f t="shared" si="28"/>
        <v>295.04327301337526</v>
      </c>
      <c r="T233">
        <f t="shared" si="28"/>
        <v>206.55466813549987</v>
      </c>
      <c r="U233">
        <f t="shared" si="28"/>
        <v>295.15938606847698</v>
      </c>
    </row>
    <row r="234" spans="1:23">
      <c r="A234" t="s">
        <v>16</v>
      </c>
      <c r="B234">
        <v>179</v>
      </c>
      <c r="C234">
        <v>209</v>
      </c>
      <c r="D234">
        <v>176</v>
      </c>
      <c r="E234">
        <v>184</v>
      </c>
      <c r="F234">
        <v>175</v>
      </c>
      <c r="G234">
        <v>188</v>
      </c>
      <c r="H234">
        <v>174</v>
      </c>
      <c r="I234">
        <v>186</v>
      </c>
      <c r="J234">
        <v>176</v>
      </c>
      <c r="K234">
        <v>183</v>
      </c>
      <c r="L234">
        <v>176</v>
      </c>
      <c r="M234">
        <v>183</v>
      </c>
      <c r="N234">
        <v>174</v>
      </c>
      <c r="O234">
        <v>181</v>
      </c>
      <c r="P234">
        <v>175</v>
      </c>
      <c r="Q234">
        <v>181</v>
      </c>
      <c r="R234">
        <v>175</v>
      </c>
      <c r="S234">
        <v>182</v>
      </c>
      <c r="T234">
        <v>174</v>
      </c>
      <c r="U234">
        <v>183</v>
      </c>
    </row>
    <row r="235" spans="1:23">
      <c r="A235" t="s">
        <v>17</v>
      </c>
      <c r="B235">
        <v>248</v>
      </c>
      <c r="C235">
        <v>251</v>
      </c>
      <c r="D235">
        <v>245</v>
      </c>
      <c r="E235">
        <v>239</v>
      </c>
      <c r="F235">
        <v>244</v>
      </c>
      <c r="G235">
        <v>226</v>
      </c>
      <c r="H235">
        <v>242</v>
      </c>
      <c r="I235">
        <v>226</v>
      </c>
      <c r="J235">
        <v>242</v>
      </c>
      <c r="K235">
        <v>223</v>
      </c>
      <c r="L235">
        <v>239</v>
      </c>
      <c r="M235">
        <v>226</v>
      </c>
      <c r="N235">
        <v>246</v>
      </c>
      <c r="O235">
        <v>223</v>
      </c>
      <c r="P235">
        <v>242</v>
      </c>
      <c r="Q235">
        <v>225</v>
      </c>
      <c r="R235">
        <v>242</v>
      </c>
      <c r="S235">
        <v>224</v>
      </c>
      <c r="T235">
        <v>241</v>
      </c>
      <c r="U235">
        <v>225</v>
      </c>
    </row>
    <row r="237" spans="1:23">
      <c r="A237" s="4" t="s">
        <v>8</v>
      </c>
      <c r="B237" s="43" t="s">
        <v>18</v>
      </c>
      <c r="C237" s="43"/>
    </row>
    <row r="238" spans="1:23">
      <c r="A238" s="4" t="s">
        <v>9</v>
      </c>
      <c r="B238" s="7" t="s">
        <v>10</v>
      </c>
      <c r="C238" s="7" t="s">
        <v>11</v>
      </c>
    </row>
    <row r="239" spans="1:23">
      <c r="A239" t="s">
        <v>12</v>
      </c>
      <c r="B239">
        <f t="shared" ref="B239:C244" si="29">(B230+D230+F230+H230+J230+L230+N230+P230+R230+T230)/$B$2</f>
        <v>3630.5</v>
      </c>
      <c r="C239">
        <f t="shared" si="29"/>
        <v>2818.7</v>
      </c>
    </row>
    <row r="240" spans="1:23">
      <c r="A240" t="s">
        <v>13</v>
      </c>
      <c r="B240">
        <f t="shared" si="29"/>
        <v>0</v>
      </c>
      <c r="C240">
        <f t="shared" si="29"/>
        <v>0</v>
      </c>
    </row>
    <row r="241" spans="1:5">
      <c r="A241" t="s">
        <v>14</v>
      </c>
      <c r="B241">
        <f t="shared" si="29"/>
        <v>0</v>
      </c>
      <c r="C241">
        <f t="shared" si="29"/>
        <v>0</v>
      </c>
    </row>
    <row r="242" spans="1:5">
      <c r="A242" t="s">
        <v>15</v>
      </c>
      <c r="B242">
        <f t="shared" si="29"/>
        <v>206.58335728769572</v>
      </c>
      <c r="C242">
        <f t="shared" si="29"/>
        <v>279.63034373835666</v>
      </c>
    </row>
    <row r="243" spans="1:5">
      <c r="A243" t="s">
        <v>16</v>
      </c>
      <c r="B243">
        <f t="shared" si="29"/>
        <v>175.4</v>
      </c>
      <c r="C243">
        <f t="shared" si="29"/>
        <v>186</v>
      </c>
    </row>
    <row r="244" spans="1:5">
      <c r="A244" t="s">
        <v>17</v>
      </c>
      <c r="B244">
        <f t="shared" si="29"/>
        <v>243.1</v>
      </c>
      <c r="C244">
        <f t="shared" si="29"/>
        <v>228.8</v>
      </c>
    </row>
    <row r="247" spans="1:5">
      <c r="A247" t="s">
        <v>33</v>
      </c>
      <c r="B247">
        <v>150</v>
      </c>
      <c r="C247">
        <v>125</v>
      </c>
      <c r="D247">
        <v>100</v>
      </c>
      <c r="E247">
        <v>75</v>
      </c>
    </row>
    <row r="252" spans="1:5" ht="20.399999999999999">
      <c r="A252" s="9" t="s">
        <v>34</v>
      </c>
    </row>
    <row r="253" spans="1:5">
      <c r="A253" s="10" t="s">
        <v>35</v>
      </c>
      <c r="B253" s="10" t="s">
        <v>36</v>
      </c>
      <c r="C253" s="10" t="s">
        <v>37</v>
      </c>
      <c r="D253" s="10" t="s">
        <v>38</v>
      </c>
    </row>
    <row r="254" spans="1:5">
      <c r="A254" s="11" t="s">
        <v>39</v>
      </c>
      <c r="B254" s="10">
        <v>3663</v>
      </c>
      <c r="C254" s="10">
        <v>14400</v>
      </c>
      <c r="D254" s="10">
        <v>25.437501999999999</v>
      </c>
    </row>
    <row r="255" spans="1:5">
      <c r="A255" s="10" t="s">
        <v>40</v>
      </c>
      <c r="B255" s="10">
        <v>239</v>
      </c>
      <c r="C255" s="10">
        <v>6000</v>
      </c>
      <c r="D255" s="10">
        <v>3.9833333</v>
      </c>
    </row>
    <row r="256" spans="1:5">
      <c r="A256" s="10" t="s">
        <v>41</v>
      </c>
      <c r="B256" s="10">
        <v>5342</v>
      </c>
      <c r="C256" s="10">
        <v>28800</v>
      </c>
      <c r="D256" s="10">
        <v>18.54861</v>
      </c>
    </row>
    <row r="257" spans="1:6">
      <c r="A257" s="10" t="s">
        <v>42</v>
      </c>
      <c r="B257" s="10">
        <v>35</v>
      </c>
      <c r="C257" s="10">
        <v>50</v>
      </c>
      <c r="D257" s="10">
        <v>70</v>
      </c>
    </row>
    <row r="258" spans="1:6">
      <c r="A258" s="10" t="s">
        <v>43</v>
      </c>
      <c r="B258" s="10">
        <v>7</v>
      </c>
      <c r="C258" s="10">
        <v>100</v>
      </c>
      <c r="D258" s="10">
        <v>7</v>
      </c>
    </row>
    <row r="259" spans="1:6">
      <c r="A259" s="10" t="s">
        <v>44</v>
      </c>
      <c r="B259" s="10">
        <v>2</v>
      </c>
      <c r="C259" s="10">
        <v>32</v>
      </c>
      <c r="D259" s="10">
        <v>6.25</v>
      </c>
    </row>
    <row r="260" spans="1:6">
      <c r="A260" s="10" t="s">
        <v>45</v>
      </c>
      <c r="B260" s="10">
        <v>1</v>
      </c>
      <c r="C260" s="10">
        <v>2</v>
      </c>
      <c r="D260" s="10">
        <v>50</v>
      </c>
    </row>
    <row r="264" spans="1:6" ht="20.399999999999999">
      <c r="A264" s="9" t="s">
        <v>46</v>
      </c>
      <c r="B264" s="12"/>
    </row>
    <row r="265" spans="1:6">
      <c r="A265" s="13"/>
      <c r="B265" s="13"/>
      <c r="C265" s="13"/>
      <c r="D265" s="13"/>
      <c r="E265" s="13"/>
      <c r="F265" s="13"/>
    </row>
    <row r="266" spans="1:6">
      <c r="A266" s="10" t="s">
        <v>47</v>
      </c>
      <c r="B266" s="10" t="s">
        <v>48</v>
      </c>
      <c r="C266" s="10" t="s">
        <v>49</v>
      </c>
      <c r="D266" s="10" t="s">
        <v>50</v>
      </c>
      <c r="E266" s="10" t="s">
        <v>51</v>
      </c>
      <c r="F266" s="10" t="s">
        <v>52</v>
      </c>
    </row>
    <row r="267" spans="1:6">
      <c r="A267" s="42" t="s">
        <v>53</v>
      </c>
      <c r="B267" s="42"/>
      <c r="C267" s="42"/>
      <c r="D267" s="42"/>
      <c r="E267" s="42"/>
      <c r="F267" s="42"/>
    </row>
    <row r="268" spans="1:6">
      <c r="A268" s="42" t="s">
        <v>54</v>
      </c>
      <c r="B268" s="42"/>
      <c r="C268" s="42"/>
      <c r="D268" s="42"/>
      <c r="E268" s="42"/>
      <c r="F268" s="42"/>
    </row>
    <row r="269" spans="1:6">
      <c r="A269" s="14" t="s">
        <v>55</v>
      </c>
      <c r="B269" s="14" t="s">
        <v>56</v>
      </c>
      <c r="C269" s="14" t="s">
        <v>57</v>
      </c>
      <c r="D269" s="14" t="s">
        <v>58</v>
      </c>
      <c r="E269" s="14" t="s">
        <v>59</v>
      </c>
      <c r="F269" s="14" t="s">
        <v>60</v>
      </c>
    </row>
    <row r="270" spans="1:6">
      <c r="A270" s="42" t="s">
        <v>61</v>
      </c>
      <c r="B270" s="42"/>
      <c r="C270" s="42"/>
      <c r="D270" s="42"/>
      <c r="E270" s="42"/>
      <c r="F270" s="42"/>
    </row>
    <row r="271" spans="1:6">
      <c r="A271" s="14" t="s">
        <v>55</v>
      </c>
      <c r="B271" s="14" t="s">
        <v>56</v>
      </c>
      <c r="C271" s="14" t="s">
        <v>57</v>
      </c>
      <c r="D271" s="14" t="s">
        <v>58</v>
      </c>
      <c r="E271" s="14" t="s">
        <v>59</v>
      </c>
      <c r="F271" s="14" t="s">
        <v>60</v>
      </c>
    </row>
    <row r="272" spans="1:6">
      <c r="A272" s="42" t="s">
        <v>55</v>
      </c>
      <c r="B272" s="42"/>
      <c r="C272" s="42"/>
      <c r="D272" s="42"/>
      <c r="E272" s="42"/>
      <c r="F272" s="42"/>
    </row>
    <row r="273" spans="1:6">
      <c r="A273" s="42" t="s">
        <v>62</v>
      </c>
      <c r="B273" s="42"/>
      <c r="C273" s="42"/>
      <c r="D273" s="42"/>
      <c r="E273" s="42"/>
      <c r="F273" s="42"/>
    </row>
    <row r="274" spans="1:6">
      <c r="A274" s="14" t="s">
        <v>53</v>
      </c>
      <c r="B274" s="14" t="s">
        <v>63</v>
      </c>
      <c r="C274" s="14" t="s">
        <v>64</v>
      </c>
      <c r="D274" s="14" t="s">
        <v>65</v>
      </c>
      <c r="E274" s="14" t="s">
        <v>66</v>
      </c>
      <c r="F274" s="14" t="s">
        <v>67</v>
      </c>
    </row>
    <row r="275" spans="1:6">
      <c r="A275" s="14" t="s">
        <v>68</v>
      </c>
      <c r="B275" s="14" t="s">
        <v>69</v>
      </c>
      <c r="C275" s="14" t="s">
        <v>64</v>
      </c>
      <c r="D275" s="14" t="s">
        <v>70</v>
      </c>
      <c r="E275" s="14" t="s">
        <v>71</v>
      </c>
      <c r="F275" s="14" t="s">
        <v>72</v>
      </c>
    </row>
    <row r="276" spans="1:6">
      <c r="A276" s="14" t="s">
        <v>73</v>
      </c>
      <c r="B276" s="14" t="s">
        <v>69</v>
      </c>
      <c r="C276" s="14" t="s">
        <v>64</v>
      </c>
      <c r="D276" s="14" t="s">
        <v>74</v>
      </c>
      <c r="E276" s="14" t="s">
        <v>71</v>
      </c>
      <c r="F276" s="14" t="s">
        <v>75</v>
      </c>
    </row>
    <row r="277" spans="1:6">
      <c r="A277" s="14" t="s">
        <v>76</v>
      </c>
      <c r="B277" s="14" t="s">
        <v>69</v>
      </c>
      <c r="C277" s="14" t="s">
        <v>64</v>
      </c>
      <c r="D277" s="14" t="s">
        <v>77</v>
      </c>
      <c r="E277" s="14" t="s">
        <v>71</v>
      </c>
      <c r="F277" s="14" t="s">
        <v>78</v>
      </c>
    </row>
    <row r="278" spans="1:6">
      <c r="A278" s="14" t="s">
        <v>79</v>
      </c>
      <c r="B278" s="14" t="s">
        <v>69</v>
      </c>
      <c r="C278" s="14" t="s">
        <v>64</v>
      </c>
      <c r="D278" s="14" t="s">
        <v>80</v>
      </c>
      <c r="E278" s="14" t="s">
        <v>71</v>
      </c>
      <c r="F278" s="14" t="s">
        <v>81</v>
      </c>
    </row>
  </sheetData>
  <mergeCells count="121">
    <mergeCell ref="V38:W38"/>
    <mergeCell ref="B47:C47"/>
    <mergeCell ref="A56:B56"/>
    <mergeCell ref="A1:F1"/>
    <mergeCell ref="V17:W17"/>
    <mergeCell ref="B26:C26"/>
    <mergeCell ref="B38:C38"/>
    <mergeCell ref="D38:E38"/>
    <mergeCell ref="F38:G38"/>
    <mergeCell ref="H38:I38"/>
    <mergeCell ref="J38:K38"/>
    <mergeCell ref="L38:M38"/>
    <mergeCell ref="N38:O38"/>
    <mergeCell ref="A63:C63"/>
    <mergeCell ref="B65:C65"/>
    <mergeCell ref="D65:E65"/>
    <mergeCell ref="F65:G65"/>
    <mergeCell ref="H65:I65"/>
    <mergeCell ref="J65:K65"/>
    <mergeCell ref="P38:Q38"/>
    <mergeCell ref="R38:S38"/>
    <mergeCell ref="T38:U38"/>
    <mergeCell ref="B74:C74"/>
    <mergeCell ref="A83:B83"/>
    <mergeCell ref="A90:C90"/>
    <mergeCell ref="B92:U92"/>
    <mergeCell ref="V93:W93"/>
    <mergeCell ref="B102:C102"/>
    <mergeCell ref="L65:M65"/>
    <mergeCell ref="N65:O65"/>
    <mergeCell ref="P65:Q65"/>
    <mergeCell ref="R65:S65"/>
    <mergeCell ref="T65:U65"/>
    <mergeCell ref="V65:W65"/>
    <mergeCell ref="P113:Q113"/>
    <mergeCell ref="R113:S113"/>
    <mergeCell ref="T113:U113"/>
    <mergeCell ref="B122:C122"/>
    <mergeCell ref="A130:C130"/>
    <mergeCell ref="V131:W131"/>
    <mergeCell ref="A110:C110"/>
    <mergeCell ref="B112:U112"/>
    <mergeCell ref="V112:W112"/>
    <mergeCell ref="B113:C113"/>
    <mergeCell ref="D113:E113"/>
    <mergeCell ref="F113:G113"/>
    <mergeCell ref="H113:I113"/>
    <mergeCell ref="J113:K113"/>
    <mergeCell ref="L113:M113"/>
    <mergeCell ref="N113:O113"/>
    <mergeCell ref="R133:S133"/>
    <mergeCell ref="T133:U133"/>
    <mergeCell ref="B142:C142"/>
    <mergeCell ref="A154:B154"/>
    <mergeCell ref="A161:C161"/>
    <mergeCell ref="V162:W162"/>
    <mergeCell ref="B132:U132"/>
    <mergeCell ref="V132:W132"/>
    <mergeCell ref="B133:C133"/>
    <mergeCell ref="D133:E133"/>
    <mergeCell ref="F133:G133"/>
    <mergeCell ref="H133:I133"/>
    <mergeCell ref="J133:K133"/>
    <mergeCell ref="L133:M133"/>
    <mergeCell ref="N133:O133"/>
    <mergeCell ref="P133:Q133"/>
    <mergeCell ref="N163:O163"/>
    <mergeCell ref="P163:Q163"/>
    <mergeCell ref="R163:S163"/>
    <mergeCell ref="T163:U163"/>
    <mergeCell ref="B172:C172"/>
    <mergeCell ref="A183:C183"/>
    <mergeCell ref="B163:C163"/>
    <mergeCell ref="D163:E163"/>
    <mergeCell ref="F163:G163"/>
    <mergeCell ref="H163:I163"/>
    <mergeCell ref="J163:K163"/>
    <mergeCell ref="L163:M163"/>
    <mergeCell ref="V205:W205"/>
    <mergeCell ref="B206:C206"/>
    <mergeCell ref="D206:E206"/>
    <mergeCell ref="F206:G206"/>
    <mergeCell ref="H206:I206"/>
    <mergeCell ref="J206:K206"/>
    <mergeCell ref="L206:M206"/>
    <mergeCell ref="V184:W184"/>
    <mergeCell ref="B185:C185"/>
    <mergeCell ref="D185:E185"/>
    <mergeCell ref="F185:G185"/>
    <mergeCell ref="H185:I185"/>
    <mergeCell ref="J185:K185"/>
    <mergeCell ref="L185:M185"/>
    <mergeCell ref="N185:O185"/>
    <mergeCell ref="P185:Q185"/>
    <mergeCell ref="R185:S185"/>
    <mergeCell ref="N206:O206"/>
    <mergeCell ref="P206:Q206"/>
    <mergeCell ref="R206:S206"/>
    <mergeCell ref="T206:U206"/>
    <mergeCell ref="B215:C215"/>
    <mergeCell ref="A226:C226"/>
    <mergeCell ref="T185:U185"/>
    <mergeCell ref="B194:C194"/>
    <mergeCell ref="A204:C204"/>
    <mergeCell ref="A273:F273"/>
    <mergeCell ref="T228:U228"/>
    <mergeCell ref="B237:C237"/>
    <mergeCell ref="A267:F267"/>
    <mergeCell ref="A268:F268"/>
    <mergeCell ref="A270:F270"/>
    <mergeCell ref="A272:F272"/>
    <mergeCell ref="V227:W227"/>
    <mergeCell ref="B228:C228"/>
    <mergeCell ref="D228:E228"/>
    <mergeCell ref="F228:G228"/>
    <mergeCell ref="H228:I228"/>
    <mergeCell ref="J228:K228"/>
    <mergeCell ref="L228:M228"/>
    <mergeCell ref="N228:O228"/>
    <mergeCell ref="P228:Q228"/>
    <mergeCell ref="R228:S228"/>
  </mergeCells>
  <pageMargins left="0" right="0" top="0.39375000000000004" bottom="0.39375000000000004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30" zoomScale="70" zoomScaleNormal="70" workbookViewId="0">
      <selection activeCell="R169" sqref="R169"/>
    </sheetView>
  </sheetViews>
  <sheetFormatPr defaultRowHeight="13.8"/>
  <cols>
    <col min="1" max="1" width="8.796875" customWidth="1"/>
  </cols>
  <sheetData/>
  <pageMargins left="0.70000000000000007" right="0.70000000000000007" top="0.75" bottom="0.75" header="0.30000000000000004" footer="0.3000000000000000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75"/>
  <sheetViews>
    <sheetView workbookViewId="0"/>
  </sheetViews>
  <sheetFormatPr defaultRowHeight="13.8"/>
  <cols>
    <col min="1" max="1" width="22.59765625" customWidth="1"/>
    <col min="2" max="2" width="14.59765625" customWidth="1"/>
    <col min="3" max="3" width="12.69921875" hidden="1" customWidth="1"/>
    <col min="4" max="4" width="12.59765625" customWidth="1"/>
    <col min="5" max="5" width="10.69921875" hidden="1" customWidth="1"/>
    <col min="6" max="6" width="11.69921875" customWidth="1"/>
    <col min="7" max="7" width="10.69921875" hidden="1" customWidth="1"/>
    <col min="8" max="8" width="10.69921875" customWidth="1"/>
    <col min="9" max="9" width="10.69921875" hidden="1" customWidth="1"/>
    <col min="10" max="10" width="10.69921875" customWidth="1"/>
    <col min="11" max="11" width="10.69921875" hidden="1" customWidth="1"/>
    <col min="12" max="12" width="12.8984375" customWidth="1"/>
    <col min="13" max="13" width="10.69921875" hidden="1" customWidth="1"/>
    <col min="14" max="14" width="10.69921875" customWidth="1"/>
    <col min="15" max="15" width="10.69921875" hidden="1" customWidth="1"/>
    <col min="16" max="16" width="10.69921875" customWidth="1"/>
    <col min="17" max="17" width="10.69921875" hidden="1" customWidth="1"/>
    <col min="18" max="18" width="10.69921875" customWidth="1"/>
    <col min="19" max="19" width="10.69921875" hidden="1" customWidth="1"/>
    <col min="20" max="20" width="10.69921875" customWidth="1"/>
    <col min="21" max="21" width="10.69921875" hidden="1" customWidth="1"/>
    <col min="22" max="23" width="10.69921875" customWidth="1"/>
    <col min="24" max="24" width="8.796875" customWidth="1"/>
  </cols>
  <sheetData>
    <row r="1" spans="1:6" ht="24.6">
      <c r="A1" s="48" t="s">
        <v>0</v>
      </c>
      <c r="B1" s="48"/>
      <c r="C1" s="48"/>
      <c r="D1" s="48"/>
      <c r="E1" s="48"/>
      <c r="F1" s="48"/>
    </row>
    <row r="2" spans="1:6">
      <c r="A2" t="s">
        <v>1</v>
      </c>
      <c r="B2">
        <v>10</v>
      </c>
    </row>
    <row r="3" spans="1:6" ht="15">
      <c r="A3" t="s">
        <v>2</v>
      </c>
      <c r="B3">
        <v>32768</v>
      </c>
      <c r="E3" s="1"/>
    </row>
    <row r="5" spans="1:6" ht="18.600000000000001">
      <c r="A5" s="2" t="s">
        <v>3</v>
      </c>
    </row>
    <row r="6" spans="1:6" ht="18.600000000000001">
      <c r="A6" s="3"/>
    </row>
    <row r="7" spans="1:6">
      <c r="A7" s="4" t="s">
        <v>4</v>
      </c>
      <c r="B7">
        <v>10000</v>
      </c>
    </row>
    <row r="8" spans="1:6">
      <c r="A8" s="4" t="s">
        <v>5</v>
      </c>
      <c r="B8">
        <v>128</v>
      </c>
    </row>
    <row r="9" spans="1:6">
      <c r="A9" s="4" t="s">
        <v>6</v>
      </c>
      <c r="B9">
        <v>100</v>
      </c>
    </row>
    <row r="10" spans="1:6" ht="18.600000000000001">
      <c r="A10" s="3"/>
    </row>
    <row r="11" spans="1:6" ht="18.600000000000001">
      <c r="A11" s="3"/>
    </row>
    <row r="12" spans="1:6" ht="18.600000000000001">
      <c r="A12" s="3"/>
    </row>
    <row r="13" spans="1:6" ht="18.600000000000001">
      <c r="A13" s="3"/>
    </row>
    <row r="14" spans="1:6" ht="18.600000000000001">
      <c r="A14" s="3"/>
    </row>
    <row r="15" spans="1:6" ht="16.8">
      <c r="A15" s="5" t="s">
        <v>7</v>
      </c>
    </row>
    <row r="17" spans="1:23">
      <c r="A17" s="4" t="s">
        <v>8</v>
      </c>
      <c r="B17" s="43">
        <v>1</v>
      </c>
      <c r="C17" s="43"/>
      <c r="D17" s="43">
        <v>2</v>
      </c>
      <c r="E17" s="43"/>
      <c r="F17" s="43">
        <v>3</v>
      </c>
      <c r="G17" s="43"/>
      <c r="H17" s="43">
        <v>4</v>
      </c>
      <c r="I17" s="43"/>
      <c r="J17" s="43">
        <v>5</v>
      </c>
      <c r="K17" s="43"/>
      <c r="L17" s="43">
        <v>6</v>
      </c>
      <c r="M17" s="43"/>
      <c r="N17" s="43">
        <v>7</v>
      </c>
      <c r="O17" s="43"/>
      <c r="P17" s="43">
        <v>8</v>
      </c>
      <c r="Q17" s="43"/>
      <c r="R17" s="43">
        <v>9</v>
      </c>
      <c r="S17" s="43"/>
      <c r="T17" s="43">
        <v>10</v>
      </c>
      <c r="U17" s="43"/>
      <c r="V17" s="44"/>
      <c r="W17" s="44"/>
    </row>
    <row r="18" spans="1:23">
      <c r="A18" s="4" t="s">
        <v>9</v>
      </c>
      <c r="B18" s="7" t="s">
        <v>10</v>
      </c>
      <c r="C18" s="7" t="s">
        <v>11</v>
      </c>
      <c r="D18" s="7" t="s">
        <v>10</v>
      </c>
      <c r="E18" s="7" t="s">
        <v>11</v>
      </c>
      <c r="F18" s="7" t="s">
        <v>10</v>
      </c>
      <c r="G18" s="7" t="s">
        <v>11</v>
      </c>
      <c r="H18" s="7" t="s">
        <v>10</v>
      </c>
      <c r="I18" s="7" t="s">
        <v>11</v>
      </c>
      <c r="J18" s="7" t="s">
        <v>10</v>
      </c>
      <c r="K18" s="7" t="s">
        <v>11</v>
      </c>
      <c r="L18" s="7" t="s">
        <v>10</v>
      </c>
      <c r="M18" s="7" t="s">
        <v>11</v>
      </c>
      <c r="N18" s="7" t="s">
        <v>10</v>
      </c>
      <c r="O18" s="7" t="s">
        <v>11</v>
      </c>
      <c r="P18" s="7" t="s">
        <v>10</v>
      </c>
      <c r="Q18" s="7" t="s">
        <v>11</v>
      </c>
      <c r="R18" s="7" t="s">
        <v>10</v>
      </c>
      <c r="S18" s="7" t="s">
        <v>11</v>
      </c>
      <c r="T18" s="7" t="s">
        <v>10</v>
      </c>
      <c r="U18" s="7" t="s">
        <v>11</v>
      </c>
      <c r="V18" s="7"/>
      <c r="W18" s="7"/>
    </row>
    <row r="19" spans="1:23">
      <c r="A19" t="s">
        <v>12</v>
      </c>
      <c r="B19">
        <v>3929</v>
      </c>
      <c r="C19">
        <v>5943</v>
      </c>
      <c r="D19">
        <v>3922</v>
      </c>
      <c r="E19">
        <v>3306</v>
      </c>
      <c r="F19">
        <v>3922</v>
      </c>
      <c r="G19">
        <v>3299</v>
      </c>
      <c r="H19">
        <v>3910</v>
      </c>
      <c r="I19">
        <v>3301</v>
      </c>
      <c r="J19">
        <v>3913</v>
      </c>
      <c r="K19">
        <v>3296</v>
      </c>
      <c r="L19">
        <v>3918</v>
      </c>
      <c r="M19">
        <v>3301</v>
      </c>
      <c r="N19">
        <v>3915</v>
      </c>
      <c r="O19">
        <v>3304</v>
      </c>
      <c r="P19">
        <v>3913</v>
      </c>
      <c r="Q19">
        <v>3305</v>
      </c>
      <c r="R19">
        <v>3932</v>
      </c>
      <c r="S19">
        <v>3302</v>
      </c>
      <c r="T19">
        <v>3909</v>
      </c>
      <c r="U19">
        <v>3303</v>
      </c>
    </row>
    <row r="20" spans="1:23">
      <c r="A20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3">
      <c r="A21" t="s">
        <v>14</v>
      </c>
      <c r="B21">
        <f t="shared" ref="B21:U21" si="0">B20/$B$7</f>
        <v>0</v>
      </c>
      <c r="C21">
        <f t="shared" si="0"/>
        <v>0</v>
      </c>
      <c r="D21">
        <f t="shared" si="0"/>
        <v>0</v>
      </c>
      <c r="E21">
        <f t="shared" si="0"/>
        <v>0</v>
      </c>
      <c r="F21">
        <f t="shared" si="0"/>
        <v>0</v>
      </c>
      <c r="G21">
        <f t="shared" si="0"/>
        <v>0</v>
      </c>
      <c r="H21">
        <f t="shared" si="0"/>
        <v>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0</v>
      </c>
      <c r="Q21">
        <f t="shared" si="0"/>
        <v>0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si="0"/>
        <v>0</v>
      </c>
    </row>
    <row r="22" spans="1:23">
      <c r="A22" t="s">
        <v>15</v>
      </c>
      <c r="B22">
        <f t="shared" ref="B22:U22" si="1">($B$7/(B19*(1/($B$9*1000000)))/1000000)</f>
        <v>254.51768897938408</v>
      </c>
      <c r="C22">
        <f t="shared" si="1"/>
        <v>168.26518593303047</v>
      </c>
      <c r="D22">
        <f t="shared" si="1"/>
        <v>254.97195308516064</v>
      </c>
      <c r="E22">
        <f t="shared" si="1"/>
        <v>302.48033877797945</v>
      </c>
      <c r="F22">
        <f t="shared" si="1"/>
        <v>254.97195308516064</v>
      </c>
      <c r="G22">
        <f t="shared" si="1"/>
        <v>303.12215822976663</v>
      </c>
      <c r="H22">
        <f t="shared" si="1"/>
        <v>255.7544757033248</v>
      </c>
      <c r="I22">
        <f t="shared" si="1"/>
        <v>302.93850348379283</v>
      </c>
      <c r="J22">
        <f t="shared" si="1"/>
        <v>255.55839509327882</v>
      </c>
      <c r="K22">
        <f t="shared" si="1"/>
        <v>303.39805825242718</v>
      </c>
      <c r="L22">
        <f t="shared" si="1"/>
        <v>255.23226135783563</v>
      </c>
      <c r="M22">
        <f t="shared" si="1"/>
        <v>302.93850348379283</v>
      </c>
      <c r="N22">
        <f t="shared" si="1"/>
        <v>255.42784163473817</v>
      </c>
      <c r="O22">
        <f t="shared" si="1"/>
        <v>302.66343825665854</v>
      </c>
      <c r="P22">
        <f t="shared" si="1"/>
        <v>255.55839509327882</v>
      </c>
      <c r="Q22">
        <f t="shared" si="1"/>
        <v>302.57186081694402</v>
      </c>
      <c r="R22">
        <f t="shared" si="1"/>
        <v>254.32349949135298</v>
      </c>
      <c r="S22">
        <f t="shared" si="1"/>
        <v>302.84675953967292</v>
      </c>
      <c r="T22">
        <f t="shared" si="1"/>
        <v>255.81990278843696</v>
      </c>
      <c r="U22">
        <f t="shared" si="1"/>
        <v>302.7550711474417</v>
      </c>
    </row>
    <row r="23" spans="1:23">
      <c r="A23" t="s">
        <v>16</v>
      </c>
      <c r="B23">
        <v>193</v>
      </c>
      <c r="C23">
        <v>230</v>
      </c>
      <c r="D23">
        <v>195</v>
      </c>
      <c r="E23">
        <v>208</v>
      </c>
      <c r="F23">
        <v>193</v>
      </c>
      <c r="G23">
        <v>202</v>
      </c>
      <c r="H23">
        <v>190</v>
      </c>
      <c r="I23">
        <v>204</v>
      </c>
      <c r="J23">
        <v>191</v>
      </c>
      <c r="K23">
        <v>204</v>
      </c>
      <c r="L23">
        <v>191</v>
      </c>
      <c r="M23">
        <v>204</v>
      </c>
      <c r="N23">
        <v>191</v>
      </c>
      <c r="O23">
        <v>203</v>
      </c>
      <c r="P23">
        <v>191</v>
      </c>
      <c r="Q23">
        <v>205</v>
      </c>
      <c r="R23">
        <v>191</v>
      </c>
      <c r="S23">
        <v>202</v>
      </c>
      <c r="T23">
        <v>193</v>
      </c>
      <c r="U23">
        <v>202</v>
      </c>
    </row>
    <row r="24" spans="1:23">
      <c r="A24" t="s">
        <v>17</v>
      </c>
      <c r="B24">
        <v>276</v>
      </c>
      <c r="C24">
        <v>280</v>
      </c>
      <c r="D24">
        <v>278</v>
      </c>
      <c r="E24">
        <v>270</v>
      </c>
      <c r="F24">
        <v>271</v>
      </c>
      <c r="G24">
        <v>264</v>
      </c>
      <c r="H24">
        <v>267</v>
      </c>
      <c r="I24">
        <v>263</v>
      </c>
      <c r="J24">
        <v>267</v>
      </c>
      <c r="K24">
        <v>261</v>
      </c>
      <c r="L24">
        <v>271</v>
      </c>
      <c r="M24">
        <v>268</v>
      </c>
      <c r="N24">
        <v>265</v>
      </c>
      <c r="O24">
        <v>266</v>
      </c>
      <c r="P24">
        <v>265</v>
      </c>
      <c r="Q24">
        <v>264</v>
      </c>
      <c r="R24">
        <v>263</v>
      </c>
      <c r="S24">
        <v>264</v>
      </c>
      <c r="T24">
        <v>278</v>
      </c>
      <c r="U24">
        <v>264</v>
      </c>
    </row>
    <row r="26" spans="1:23">
      <c r="A26" s="4" t="s">
        <v>8</v>
      </c>
      <c r="B26" s="43" t="s">
        <v>18</v>
      </c>
      <c r="C26" s="43"/>
    </row>
    <row r="27" spans="1:23">
      <c r="A27" s="4" t="s">
        <v>9</v>
      </c>
      <c r="B27" s="7" t="s">
        <v>10</v>
      </c>
      <c r="C27" s="7" t="s">
        <v>11</v>
      </c>
    </row>
    <row r="28" spans="1:23">
      <c r="A28" t="s">
        <v>12</v>
      </c>
      <c r="B28">
        <f t="shared" ref="B28:C33" si="2">(B19+D19+F19+H19+J19+L19+N19+P19+R19+T19)/$B$2</f>
        <v>3918.3</v>
      </c>
      <c r="C28">
        <f t="shared" si="2"/>
        <v>3566</v>
      </c>
    </row>
    <row r="29" spans="1:23">
      <c r="A29" t="s">
        <v>13</v>
      </c>
      <c r="B29">
        <f t="shared" si="2"/>
        <v>0</v>
      </c>
      <c r="C29">
        <f t="shared" si="2"/>
        <v>0</v>
      </c>
    </row>
    <row r="30" spans="1:23">
      <c r="A30" t="s">
        <v>14</v>
      </c>
      <c r="B30">
        <f t="shared" si="2"/>
        <v>0</v>
      </c>
      <c r="C30">
        <f t="shared" si="2"/>
        <v>0</v>
      </c>
    </row>
    <row r="31" spans="1:23">
      <c r="A31" t="s">
        <v>15</v>
      </c>
      <c r="B31">
        <f t="shared" si="2"/>
        <v>255.21363663119513</v>
      </c>
      <c r="C31">
        <f t="shared" si="2"/>
        <v>289.39798779215067</v>
      </c>
    </row>
    <row r="32" spans="1:23">
      <c r="A32" t="s">
        <v>16</v>
      </c>
      <c r="B32">
        <f t="shared" si="2"/>
        <v>191.9</v>
      </c>
      <c r="C32">
        <f t="shared" si="2"/>
        <v>206.4</v>
      </c>
    </row>
    <row r="33" spans="1:23">
      <c r="A33" t="s">
        <v>17</v>
      </c>
      <c r="B33">
        <f t="shared" si="2"/>
        <v>270.10000000000002</v>
      </c>
      <c r="C33">
        <f t="shared" si="2"/>
        <v>266.39999999999998</v>
      </c>
    </row>
    <row r="36" spans="1:23" ht="16.8">
      <c r="A36" s="5" t="s">
        <v>19</v>
      </c>
    </row>
    <row r="37" spans="1:23">
      <c r="A37" s="7"/>
    </row>
    <row r="38" spans="1:23">
      <c r="A38" s="4" t="s">
        <v>8</v>
      </c>
      <c r="B38" s="43">
        <v>1</v>
      </c>
      <c r="C38" s="43"/>
      <c r="D38" s="43">
        <v>2</v>
      </c>
      <c r="E38" s="43"/>
      <c r="F38" s="43">
        <v>3</v>
      </c>
      <c r="G38" s="43"/>
      <c r="H38" s="43">
        <v>4</v>
      </c>
      <c r="I38" s="43"/>
      <c r="J38" s="43">
        <v>5</v>
      </c>
      <c r="K38" s="43"/>
      <c r="L38" s="43">
        <v>6</v>
      </c>
      <c r="M38" s="43"/>
      <c r="N38" s="43">
        <v>7</v>
      </c>
      <c r="O38" s="43"/>
      <c r="P38" s="43">
        <v>8</v>
      </c>
      <c r="Q38" s="43"/>
      <c r="R38" s="43">
        <v>9</v>
      </c>
      <c r="S38" s="43"/>
      <c r="T38" s="43">
        <v>10</v>
      </c>
      <c r="U38" s="43"/>
      <c r="V38" s="44"/>
      <c r="W38" s="44"/>
    </row>
    <row r="39" spans="1:23">
      <c r="A39" s="4" t="s">
        <v>9</v>
      </c>
      <c r="B39" s="7" t="s">
        <v>10</v>
      </c>
      <c r="C39" s="7" t="s">
        <v>11</v>
      </c>
      <c r="D39" s="7" t="s">
        <v>10</v>
      </c>
      <c r="E39" s="7" t="s">
        <v>11</v>
      </c>
      <c r="F39" s="7" t="s">
        <v>10</v>
      </c>
      <c r="G39" s="7" t="s">
        <v>11</v>
      </c>
      <c r="H39" s="7" t="s">
        <v>10</v>
      </c>
      <c r="I39" s="7" t="s">
        <v>11</v>
      </c>
      <c r="J39" s="7" t="s">
        <v>10</v>
      </c>
      <c r="K39" s="7" t="s">
        <v>11</v>
      </c>
      <c r="L39" s="7" t="s">
        <v>10</v>
      </c>
      <c r="M39" s="7" t="s">
        <v>11</v>
      </c>
      <c r="N39" s="7" t="s">
        <v>10</v>
      </c>
      <c r="O39" s="7" t="s">
        <v>11</v>
      </c>
      <c r="P39" s="7" t="s">
        <v>10</v>
      </c>
      <c r="Q39" s="7" t="s">
        <v>11</v>
      </c>
      <c r="R39" s="7" t="s">
        <v>10</v>
      </c>
      <c r="S39" s="7" t="s">
        <v>11</v>
      </c>
      <c r="T39" s="7" t="s">
        <v>10</v>
      </c>
      <c r="U39" s="7" t="s">
        <v>11</v>
      </c>
      <c r="V39" s="7"/>
      <c r="W39" s="7"/>
    </row>
    <row r="40" spans="1:23">
      <c r="A40" t="s">
        <v>20</v>
      </c>
      <c r="B40">
        <v>5174</v>
      </c>
      <c r="C40">
        <v>5463</v>
      </c>
      <c r="D40">
        <v>5123</v>
      </c>
      <c r="E40">
        <v>2802</v>
      </c>
      <c r="F40">
        <v>5089</v>
      </c>
      <c r="G40">
        <v>2790</v>
      </c>
      <c r="H40">
        <v>5128</v>
      </c>
      <c r="I40">
        <v>2810</v>
      </c>
      <c r="J40">
        <v>5091</v>
      </c>
      <c r="K40">
        <v>2770</v>
      </c>
      <c r="L40">
        <v>5118</v>
      </c>
      <c r="M40">
        <v>2789</v>
      </c>
      <c r="N40">
        <v>5142</v>
      </c>
      <c r="O40">
        <v>2779</v>
      </c>
      <c r="P40">
        <v>5122</v>
      </c>
      <c r="Q40">
        <v>1791</v>
      </c>
      <c r="R40">
        <v>5106</v>
      </c>
      <c r="S40">
        <v>2807</v>
      </c>
      <c r="T40">
        <v>5136</v>
      </c>
      <c r="U40">
        <v>2729</v>
      </c>
    </row>
    <row r="41" spans="1:23">
      <c r="A41" t="s">
        <v>13</v>
      </c>
      <c r="B41">
        <v>0</v>
      </c>
      <c r="D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3">
      <c r="A42" t="s">
        <v>14</v>
      </c>
      <c r="B42">
        <f t="shared" ref="B42:U42" si="3">B41/$B$7</f>
        <v>0</v>
      </c>
      <c r="C42">
        <f t="shared" si="3"/>
        <v>0</v>
      </c>
      <c r="D42">
        <f t="shared" si="3"/>
        <v>0</v>
      </c>
      <c r="E42">
        <f t="shared" si="3"/>
        <v>0</v>
      </c>
      <c r="F42">
        <f t="shared" si="3"/>
        <v>0</v>
      </c>
      <c r="G42">
        <f t="shared" si="3"/>
        <v>0</v>
      </c>
      <c r="H42">
        <f t="shared" si="3"/>
        <v>0</v>
      </c>
      <c r="I42">
        <f t="shared" si="3"/>
        <v>0</v>
      </c>
      <c r="J42">
        <f t="shared" si="3"/>
        <v>0</v>
      </c>
      <c r="K42">
        <f t="shared" si="3"/>
        <v>0</v>
      </c>
      <c r="L42">
        <f t="shared" si="3"/>
        <v>0</v>
      </c>
      <c r="M42">
        <f t="shared" si="3"/>
        <v>0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  <c r="T42">
        <f t="shared" si="3"/>
        <v>0</v>
      </c>
      <c r="U42">
        <f t="shared" si="3"/>
        <v>0</v>
      </c>
    </row>
    <row r="43" spans="1:23">
      <c r="A43" t="s">
        <v>15</v>
      </c>
      <c r="B43">
        <f t="shared" ref="B43:U43" si="4">($B$7/(B40*(1/($B$9*1000000)))/1000000)</f>
        <v>193.27406262079629</v>
      </c>
      <c r="C43">
        <f t="shared" si="4"/>
        <v>183.04960644334614</v>
      </c>
      <c r="D43">
        <f t="shared" si="4"/>
        <v>195.19812609798944</v>
      </c>
      <c r="E43">
        <f t="shared" si="4"/>
        <v>356.88793718772303</v>
      </c>
      <c r="F43">
        <f t="shared" si="4"/>
        <v>196.50225977598743</v>
      </c>
      <c r="G43">
        <f t="shared" si="4"/>
        <v>358.42293906810033</v>
      </c>
      <c r="H43">
        <f t="shared" si="4"/>
        <v>195.00780031201248</v>
      </c>
      <c r="I43">
        <f t="shared" si="4"/>
        <v>355.87188612099641</v>
      </c>
      <c r="J43">
        <f t="shared" si="4"/>
        <v>196.42506383814577</v>
      </c>
      <c r="K43">
        <f t="shared" si="4"/>
        <v>361.01083032490976</v>
      </c>
      <c r="L43">
        <f t="shared" si="4"/>
        <v>195.38882375928094</v>
      </c>
      <c r="M43">
        <f t="shared" si="4"/>
        <v>358.55145213338113</v>
      </c>
      <c r="N43">
        <f t="shared" si="4"/>
        <v>194.47685725398676</v>
      </c>
      <c r="O43">
        <f t="shared" si="4"/>
        <v>359.8416696653473</v>
      </c>
      <c r="P43">
        <f t="shared" si="4"/>
        <v>195.23623584537287</v>
      </c>
      <c r="Q43">
        <f t="shared" si="4"/>
        <v>558.34729201563368</v>
      </c>
      <c r="R43">
        <f t="shared" si="4"/>
        <v>195.84802193497845</v>
      </c>
      <c r="S43">
        <f t="shared" si="4"/>
        <v>356.25222657641609</v>
      </c>
      <c r="T43">
        <f t="shared" si="4"/>
        <v>194.70404984423675</v>
      </c>
      <c r="U43">
        <f t="shared" si="4"/>
        <v>366.43459142543054</v>
      </c>
    </row>
    <row r="44" spans="1:23">
      <c r="A44" t="s">
        <v>21</v>
      </c>
      <c r="B44">
        <v>697</v>
      </c>
      <c r="C44">
        <v>763</v>
      </c>
      <c r="D44">
        <v>759</v>
      </c>
      <c r="E44">
        <v>763</v>
      </c>
      <c r="F44">
        <v>765</v>
      </c>
      <c r="G44">
        <v>763</v>
      </c>
      <c r="H44">
        <v>726</v>
      </c>
      <c r="I44">
        <v>781</v>
      </c>
      <c r="J44">
        <v>763</v>
      </c>
      <c r="K44">
        <v>741</v>
      </c>
      <c r="L44">
        <v>727</v>
      </c>
      <c r="M44">
        <v>734</v>
      </c>
      <c r="N44">
        <v>769</v>
      </c>
      <c r="O44">
        <v>753</v>
      </c>
      <c r="P44">
        <v>721</v>
      </c>
      <c r="Q44">
        <v>772</v>
      </c>
      <c r="R44">
        <v>738</v>
      </c>
      <c r="S44">
        <v>773</v>
      </c>
      <c r="T44">
        <v>675</v>
      </c>
      <c r="U44">
        <v>792</v>
      </c>
    </row>
    <row r="45" spans="1:23">
      <c r="A45" t="s">
        <v>22</v>
      </c>
      <c r="B45">
        <v>979</v>
      </c>
      <c r="C45">
        <v>988</v>
      </c>
      <c r="D45">
        <v>963</v>
      </c>
      <c r="E45">
        <v>988</v>
      </c>
      <c r="F45">
        <v>956</v>
      </c>
      <c r="G45">
        <v>1059</v>
      </c>
      <c r="H45">
        <v>983</v>
      </c>
      <c r="I45">
        <v>998</v>
      </c>
      <c r="J45">
        <v>929</v>
      </c>
      <c r="K45">
        <v>1020</v>
      </c>
      <c r="L45">
        <v>966</v>
      </c>
      <c r="M45">
        <v>1026</v>
      </c>
      <c r="N45">
        <v>967</v>
      </c>
      <c r="O45">
        <v>1026</v>
      </c>
      <c r="P45">
        <v>967</v>
      </c>
      <c r="Q45">
        <v>1021</v>
      </c>
      <c r="R45">
        <v>951</v>
      </c>
      <c r="S45">
        <v>1028</v>
      </c>
      <c r="T45">
        <v>960</v>
      </c>
      <c r="U45">
        <v>1015</v>
      </c>
    </row>
    <row r="47" spans="1:23">
      <c r="A47" s="4" t="s">
        <v>8</v>
      </c>
      <c r="B47" s="43" t="s">
        <v>18</v>
      </c>
      <c r="C47" s="43"/>
    </row>
    <row r="48" spans="1:23">
      <c r="A48" s="4" t="s">
        <v>9</v>
      </c>
      <c r="B48" s="7" t="s">
        <v>10</v>
      </c>
      <c r="C48" s="7" t="s">
        <v>11</v>
      </c>
    </row>
    <row r="49" spans="1:4">
      <c r="A49" t="s">
        <v>12</v>
      </c>
      <c r="B49">
        <f t="shared" ref="B49:C54" si="5">(B40+D40+F40+H40+J40+L40+N40+P40+R40+T40)/$B$2</f>
        <v>5122.8999999999996</v>
      </c>
      <c r="C49">
        <f t="shared" si="5"/>
        <v>2953</v>
      </c>
    </row>
    <row r="50" spans="1:4">
      <c r="A50" t="s">
        <v>13</v>
      </c>
      <c r="B50">
        <f t="shared" si="5"/>
        <v>0</v>
      </c>
      <c r="C50">
        <f t="shared" si="5"/>
        <v>0</v>
      </c>
    </row>
    <row r="51" spans="1:4">
      <c r="A51" t="s">
        <v>14</v>
      </c>
      <c r="B51">
        <f t="shared" si="5"/>
        <v>0</v>
      </c>
      <c r="C51">
        <f t="shared" si="5"/>
        <v>0</v>
      </c>
    </row>
    <row r="52" spans="1:4">
      <c r="A52" t="s">
        <v>15</v>
      </c>
      <c r="B52">
        <f t="shared" si="5"/>
        <v>195.20613012827874</v>
      </c>
      <c r="C52">
        <f t="shared" si="5"/>
        <v>361.46704309612841</v>
      </c>
    </row>
    <row r="53" spans="1:4">
      <c r="A53" t="s">
        <v>16</v>
      </c>
      <c r="B53">
        <f t="shared" si="5"/>
        <v>734</v>
      </c>
      <c r="C53" s="8">
        <f t="shared" si="5"/>
        <v>763.5</v>
      </c>
    </row>
    <row r="54" spans="1:4">
      <c r="A54" t="s">
        <v>17</v>
      </c>
      <c r="B54" s="8">
        <f t="shared" si="5"/>
        <v>962.1</v>
      </c>
      <c r="C54" s="8">
        <f t="shared" si="5"/>
        <v>1016.9</v>
      </c>
    </row>
    <row r="56" spans="1:4" ht="18.600000000000001">
      <c r="A56" s="46" t="s">
        <v>4</v>
      </c>
      <c r="B56" s="46"/>
    </row>
    <row r="58" spans="1:4">
      <c r="A58" t="s">
        <v>5</v>
      </c>
      <c r="B58">
        <v>128</v>
      </c>
    </row>
    <row r="59" spans="1:4">
      <c r="A59" t="s">
        <v>6</v>
      </c>
      <c r="B59">
        <v>100</v>
      </c>
    </row>
    <row r="60" spans="1:4">
      <c r="A60" t="s">
        <v>3</v>
      </c>
      <c r="B60" t="s">
        <v>7</v>
      </c>
    </row>
    <row r="63" spans="1:4" ht="16.8">
      <c r="A63" s="45" t="s">
        <v>23</v>
      </c>
      <c r="B63" s="45"/>
      <c r="C63" s="45"/>
      <c r="D63">
        <v>10000</v>
      </c>
    </row>
    <row r="65" spans="1:23">
      <c r="A65" s="4" t="s">
        <v>8</v>
      </c>
      <c r="B65" s="43">
        <v>1</v>
      </c>
      <c r="C65" s="43"/>
      <c r="D65" s="43">
        <v>2</v>
      </c>
      <c r="E65" s="43"/>
      <c r="F65" s="43">
        <v>3</v>
      </c>
      <c r="G65" s="43"/>
      <c r="H65" s="43">
        <v>4</v>
      </c>
      <c r="I65" s="43"/>
      <c r="J65" s="43">
        <v>5</v>
      </c>
      <c r="K65" s="43"/>
      <c r="L65" s="43">
        <v>6</v>
      </c>
      <c r="M65" s="43"/>
      <c r="N65" s="43">
        <v>7</v>
      </c>
      <c r="O65" s="43"/>
      <c r="P65" s="43">
        <v>8</v>
      </c>
      <c r="Q65" s="43"/>
      <c r="R65" s="43">
        <v>9</v>
      </c>
      <c r="S65" s="43"/>
      <c r="T65" s="43">
        <v>10</v>
      </c>
      <c r="U65" s="43"/>
      <c r="V65" s="44"/>
      <c r="W65" s="44"/>
    </row>
    <row r="66" spans="1:23">
      <c r="A66" s="4" t="s">
        <v>9</v>
      </c>
      <c r="B66" s="7" t="s">
        <v>10</v>
      </c>
      <c r="C66" s="7" t="s">
        <v>11</v>
      </c>
      <c r="D66" s="7" t="s">
        <v>10</v>
      </c>
      <c r="E66" s="7" t="s">
        <v>11</v>
      </c>
      <c r="F66" s="7" t="s">
        <v>10</v>
      </c>
      <c r="G66" s="7" t="s">
        <v>11</v>
      </c>
      <c r="H66" s="7" t="s">
        <v>10</v>
      </c>
      <c r="I66" s="7" t="s">
        <v>11</v>
      </c>
      <c r="J66" s="7" t="s">
        <v>10</v>
      </c>
      <c r="K66" s="7" t="s">
        <v>11</v>
      </c>
      <c r="L66" s="7" t="s">
        <v>10</v>
      </c>
      <c r="M66" s="7" t="s">
        <v>11</v>
      </c>
      <c r="N66" s="7" t="s">
        <v>10</v>
      </c>
      <c r="O66" s="7" t="s">
        <v>11</v>
      </c>
      <c r="P66" s="7" t="s">
        <v>10</v>
      </c>
      <c r="Q66" s="7" t="s">
        <v>11</v>
      </c>
      <c r="R66" s="7" t="s">
        <v>10</v>
      </c>
      <c r="S66" s="7" t="s">
        <v>11</v>
      </c>
      <c r="T66" s="7" t="s">
        <v>10</v>
      </c>
      <c r="U66" s="7" t="s">
        <v>11</v>
      </c>
      <c r="V66" s="7"/>
      <c r="W66" s="7"/>
    </row>
    <row r="67" spans="1:23">
      <c r="A67" t="s">
        <v>12</v>
      </c>
      <c r="B67">
        <v>3929</v>
      </c>
      <c r="C67">
        <v>5943</v>
      </c>
      <c r="D67">
        <v>3922</v>
      </c>
      <c r="E67">
        <v>3306</v>
      </c>
      <c r="F67">
        <v>3922</v>
      </c>
      <c r="G67">
        <v>3299</v>
      </c>
      <c r="H67">
        <v>3910</v>
      </c>
      <c r="I67">
        <v>3301</v>
      </c>
      <c r="J67">
        <v>3913</v>
      </c>
      <c r="K67">
        <v>3296</v>
      </c>
      <c r="L67">
        <v>3918</v>
      </c>
      <c r="M67">
        <v>3301</v>
      </c>
      <c r="N67">
        <v>3915</v>
      </c>
      <c r="O67">
        <v>3304</v>
      </c>
      <c r="P67">
        <v>3913</v>
      </c>
      <c r="Q67">
        <v>3305</v>
      </c>
      <c r="R67">
        <v>3932</v>
      </c>
      <c r="S67">
        <v>3302</v>
      </c>
      <c r="T67">
        <v>3909</v>
      </c>
      <c r="U67">
        <v>3303</v>
      </c>
    </row>
    <row r="68" spans="1:23">
      <c r="A68" t="s">
        <v>13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3">
      <c r="A69" t="s">
        <v>14</v>
      </c>
      <c r="B69">
        <f t="shared" ref="B69:U69" si="6">B68/$B$7</f>
        <v>0</v>
      </c>
      <c r="C69">
        <f t="shared" si="6"/>
        <v>0</v>
      </c>
      <c r="D69">
        <f t="shared" si="6"/>
        <v>0</v>
      </c>
      <c r="E69">
        <f t="shared" si="6"/>
        <v>0</v>
      </c>
      <c r="F69">
        <f t="shared" si="6"/>
        <v>0</v>
      </c>
      <c r="G69">
        <f t="shared" si="6"/>
        <v>0</v>
      </c>
      <c r="H69">
        <f t="shared" si="6"/>
        <v>0</v>
      </c>
      <c r="I69">
        <f t="shared" si="6"/>
        <v>0</v>
      </c>
      <c r="J69">
        <f t="shared" si="6"/>
        <v>0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0</v>
      </c>
      <c r="O69">
        <f t="shared" si="6"/>
        <v>0</v>
      </c>
      <c r="P69">
        <f t="shared" si="6"/>
        <v>0</v>
      </c>
      <c r="Q69">
        <f t="shared" si="6"/>
        <v>0</v>
      </c>
      <c r="R69">
        <f t="shared" si="6"/>
        <v>0</v>
      </c>
      <c r="S69">
        <f t="shared" si="6"/>
        <v>0</v>
      </c>
      <c r="T69">
        <f t="shared" si="6"/>
        <v>0</v>
      </c>
      <c r="U69">
        <f t="shared" si="6"/>
        <v>0</v>
      </c>
    </row>
    <row r="70" spans="1:23">
      <c r="A70" t="s">
        <v>15</v>
      </c>
      <c r="B70">
        <f t="shared" ref="B70:U70" si="7">($D63/(B67*(1/($B$9*1000000)))/1000000)</f>
        <v>254.51768897938408</v>
      </c>
      <c r="C70">
        <f t="shared" si="7"/>
        <v>168.26518593303047</v>
      </c>
      <c r="D70">
        <f t="shared" si="7"/>
        <v>254.97195308516064</v>
      </c>
      <c r="E70">
        <f t="shared" si="7"/>
        <v>302.48033877797945</v>
      </c>
      <c r="F70">
        <f t="shared" si="7"/>
        <v>254.97195308516064</v>
      </c>
      <c r="G70">
        <f t="shared" si="7"/>
        <v>303.12215822976663</v>
      </c>
      <c r="H70">
        <f t="shared" si="7"/>
        <v>255.7544757033248</v>
      </c>
      <c r="I70">
        <f t="shared" si="7"/>
        <v>302.93850348379283</v>
      </c>
      <c r="J70">
        <f t="shared" si="7"/>
        <v>255.55839509327882</v>
      </c>
      <c r="K70">
        <f t="shared" si="7"/>
        <v>303.39805825242718</v>
      </c>
      <c r="L70">
        <f t="shared" si="7"/>
        <v>255.23226135783563</v>
      </c>
      <c r="M70">
        <f t="shared" si="7"/>
        <v>302.93850348379283</v>
      </c>
      <c r="N70">
        <f t="shared" si="7"/>
        <v>255.42784163473817</v>
      </c>
      <c r="O70">
        <f t="shared" si="7"/>
        <v>302.66343825665854</v>
      </c>
      <c r="P70">
        <f t="shared" si="7"/>
        <v>255.55839509327882</v>
      </c>
      <c r="Q70">
        <f t="shared" si="7"/>
        <v>302.57186081694402</v>
      </c>
      <c r="R70">
        <f t="shared" si="7"/>
        <v>254.32349949135298</v>
      </c>
      <c r="S70">
        <f t="shared" si="7"/>
        <v>302.84675953967292</v>
      </c>
      <c r="T70">
        <f t="shared" si="7"/>
        <v>255.81990278843696</v>
      </c>
      <c r="U70">
        <f t="shared" si="7"/>
        <v>302.7550711474417</v>
      </c>
    </row>
    <row r="71" spans="1:23">
      <c r="A71" t="s">
        <v>16</v>
      </c>
      <c r="B71">
        <v>193</v>
      </c>
      <c r="C71">
        <v>230</v>
      </c>
      <c r="D71">
        <v>195</v>
      </c>
      <c r="E71">
        <v>208</v>
      </c>
      <c r="F71">
        <v>193</v>
      </c>
      <c r="G71">
        <v>202</v>
      </c>
      <c r="H71">
        <v>190</v>
      </c>
      <c r="I71">
        <v>204</v>
      </c>
      <c r="J71">
        <v>191</v>
      </c>
      <c r="K71">
        <v>204</v>
      </c>
      <c r="L71">
        <v>191</v>
      </c>
      <c r="M71">
        <v>204</v>
      </c>
      <c r="N71">
        <v>191</v>
      </c>
      <c r="O71">
        <v>203</v>
      </c>
      <c r="P71">
        <v>191</v>
      </c>
      <c r="Q71">
        <v>205</v>
      </c>
      <c r="R71">
        <v>191</v>
      </c>
      <c r="S71">
        <v>202</v>
      </c>
      <c r="T71">
        <v>193</v>
      </c>
      <c r="U71">
        <v>202</v>
      </c>
    </row>
    <row r="72" spans="1:23">
      <c r="A72" t="s">
        <v>17</v>
      </c>
      <c r="B72">
        <v>276</v>
      </c>
      <c r="C72">
        <v>280</v>
      </c>
      <c r="D72">
        <v>278</v>
      </c>
      <c r="E72">
        <v>270</v>
      </c>
      <c r="F72">
        <v>271</v>
      </c>
      <c r="G72">
        <v>264</v>
      </c>
      <c r="H72">
        <v>267</v>
      </c>
      <c r="I72">
        <v>263</v>
      </c>
      <c r="J72">
        <v>267</v>
      </c>
      <c r="K72">
        <v>261</v>
      </c>
      <c r="L72">
        <v>271</v>
      </c>
      <c r="M72">
        <v>268</v>
      </c>
      <c r="N72">
        <v>265</v>
      </c>
      <c r="O72">
        <v>266</v>
      </c>
      <c r="P72">
        <v>265</v>
      </c>
      <c r="Q72">
        <v>264</v>
      </c>
      <c r="R72">
        <v>263</v>
      </c>
      <c r="S72">
        <v>264</v>
      </c>
      <c r="T72">
        <v>278</v>
      </c>
      <c r="U72">
        <v>264</v>
      </c>
    </row>
    <row r="74" spans="1:23">
      <c r="A74" s="4" t="s">
        <v>8</v>
      </c>
      <c r="B74" s="43" t="s">
        <v>18</v>
      </c>
      <c r="C74" s="43"/>
    </row>
    <row r="75" spans="1:23">
      <c r="A75" s="4" t="s">
        <v>9</v>
      </c>
      <c r="B75" s="7" t="s">
        <v>10</v>
      </c>
      <c r="C75" s="7" t="s">
        <v>11</v>
      </c>
    </row>
    <row r="76" spans="1:23">
      <c r="A76" t="s">
        <v>12</v>
      </c>
      <c r="B76">
        <f t="shared" ref="B76:C81" si="8">(B67+D67+F67+H67+J67+L67+N67+P67+R67+T67)/$B$2</f>
        <v>3918.3</v>
      </c>
      <c r="C76">
        <f t="shared" si="8"/>
        <v>3566</v>
      </c>
    </row>
    <row r="77" spans="1:23">
      <c r="A77" t="s">
        <v>13</v>
      </c>
      <c r="B77">
        <f t="shared" si="8"/>
        <v>0</v>
      </c>
      <c r="C77">
        <f t="shared" si="8"/>
        <v>0</v>
      </c>
    </row>
    <row r="78" spans="1:23">
      <c r="A78" t="s">
        <v>14</v>
      </c>
      <c r="B78">
        <f t="shared" si="8"/>
        <v>0</v>
      </c>
      <c r="C78">
        <f t="shared" si="8"/>
        <v>0</v>
      </c>
    </row>
    <row r="79" spans="1:23">
      <c r="A79" t="s">
        <v>15</v>
      </c>
      <c r="B79">
        <f t="shared" si="8"/>
        <v>255.21363663119513</v>
      </c>
      <c r="C79">
        <f t="shared" si="8"/>
        <v>289.39798779215067</v>
      </c>
    </row>
    <row r="80" spans="1:23">
      <c r="A80" t="s">
        <v>16</v>
      </c>
      <c r="B80">
        <f t="shared" si="8"/>
        <v>191.9</v>
      </c>
      <c r="C80">
        <f t="shared" si="8"/>
        <v>206.4</v>
      </c>
    </row>
    <row r="81" spans="1:23">
      <c r="A81" t="s">
        <v>17</v>
      </c>
      <c r="B81">
        <f t="shared" si="8"/>
        <v>270.10000000000002</v>
      </c>
      <c r="C81">
        <f t="shared" si="8"/>
        <v>266.39999999999998</v>
      </c>
    </row>
    <row r="83" spans="1:23" ht="18.600000000000001">
      <c r="A83" s="46" t="s">
        <v>5</v>
      </c>
      <c r="B83" s="46"/>
    </row>
    <row r="85" spans="1:23">
      <c r="A85" t="s">
        <v>24</v>
      </c>
      <c r="B85">
        <v>10000</v>
      </c>
    </row>
    <row r="86" spans="1:23">
      <c r="A86" t="s">
        <v>6</v>
      </c>
      <c r="B86">
        <v>100</v>
      </c>
    </row>
    <row r="87" spans="1:23">
      <c r="A87" t="s">
        <v>3</v>
      </c>
      <c r="B87" t="s">
        <v>7</v>
      </c>
    </row>
    <row r="90" spans="1:23" ht="16.8">
      <c r="A90" s="45" t="s">
        <v>25</v>
      </c>
      <c r="B90" s="45"/>
      <c r="C90" s="45"/>
    </row>
    <row r="92" spans="1:23">
      <c r="A92" s="4" t="s">
        <v>8</v>
      </c>
      <c r="B92" s="43">
        <v>1</v>
      </c>
      <c r="C92" s="43"/>
      <c r="D92" s="43">
        <v>2</v>
      </c>
      <c r="E92" s="43"/>
      <c r="F92" s="43">
        <v>3</v>
      </c>
      <c r="G92" s="43"/>
      <c r="H92" s="43">
        <v>4</v>
      </c>
      <c r="I92" s="43"/>
      <c r="J92" s="43">
        <v>5</v>
      </c>
      <c r="K92" s="43"/>
      <c r="L92" s="43">
        <v>6</v>
      </c>
      <c r="M92" s="43"/>
      <c r="N92" s="43">
        <v>7</v>
      </c>
      <c r="O92" s="43"/>
      <c r="P92" s="43">
        <v>8</v>
      </c>
      <c r="Q92" s="43"/>
      <c r="R92" s="43">
        <v>9</v>
      </c>
      <c r="S92" s="43"/>
      <c r="T92" s="43">
        <v>10</v>
      </c>
      <c r="U92" s="43"/>
      <c r="V92" s="44"/>
      <c r="W92" s="44"/>
    </row>
    <row r="93" spans="1:23">
      <c r="A93" s="4" t="s">
        <v>9</v>
      </c>
      <c r="B93" s="7" t="s">
        <v>10</v>
      </c>
      <c r="C93" s="7" t="s">
        <v>11</v>
      </c>
      <c r="D93" s="7" t="s">
        <v>10</v>
      </c>
      <c r="E93" s="7" t="s">
        <v>11</v>
      </c>
      <c r="F93" s="7" t="s">
        <v>10</v>
      </c>
      <c r="G93" s="7" t="s">
        <v>11</v>
      </c>
      <c r="H93" s="7" t="s">
        <v>10</v>
      </c>
      <c r="I93" s="7" t="s">
        <v>11</v>
      </c>
      <c r="J93" s="7" t="s">
        <v>10</v>
      </c>
      <c r="K93" s="7" t="s">
        <v>11</v>
      </c>
      <c r="L93" s="7" t="s">
        <v>10</v>
      </c>
      <c r="M93" s="7" t="s">
        <v>11</v>
      </c>
      <c r="N93" s="7" t="s">
        <v>10</v>
      </c>
      <c r="O93" s="7" t="s">
        <v>11</v>
      </c>
      <c r="P93" s="7" t="s">
        <v>10</v>
      </c>
      <c r="Q93" s="7" t="s">
        <v>11</v>
      </c>
      <c r="R93" s="7" t="s">
        <v>10</v>
      </c>
      <c r="S93" s="7" t="s">
        <v>11</v>
      </c>
      <c r="T93" s="7" t="s">
        <v>10</v>
      </c>
      <c r="U93" s="7" t="s">
        <v>11</v>
      </c>
      <c r="V93" s="7"/>
      <c r="W93" s="7"/>
    </row>
    <row r="94" spans="1:23">
      <c r="A94" t="s">
        <v>12</v>
      </c>
      <c r="B94">
        <v>3954</v>
      </c>
      <c r="C94">
        <v>5866</v>
      </c>
      <c r="D94">
        <v>3915</v>
      </c>
      <c r="E94">
        <v>3300</v>
      </c>
      <c r="F94">
        <v>3917</v>
      </c>
      <c r="G94">
        <v>3297</v>
      </c>
      <c r="H94">
        <v>3914</v>
      </c>
      <c r="I94">
        <v>3296</v>
      </c>
      <c r="J94">
        <v>3914</v>
      </c>
      <c r="K94">
        <v>3289</v>
      </c>
      <c r="L94">
        <v>3913</v>
      </c>
      <c r="M94">
        <v>3296</v>
      </c>
      <c r="N94">
        <v>3908</v>
      </c>
      <c r="O94">
        <v>3299</v>
      </c>
      <c r="P94">
        <v>3909</v>
      </c>
      <c r="Q94">
        <v>3298</v>
      </c>
      <c r="R94">
        <v>3906</v>
      </c>
      <c r="S94">
        <v>3296</v>
      </c>
      <c r="T94">
        <v>3913</v>
      </c>
      <c r="U94">
        <v>3296</v>
      </c>
    </row>
    <row r="95" spans="1:23">
      <c r="A95" t="s">
        <v>13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3">
      <c r="A96" t="s">
        <v>14</v>
      </c>
      <c r="B96">
        <f t="shared" ref="B96:U96" si="9">B95/$B$7</f>
        <v>0</v>
      </c>
      <c r="C96">
        <f t="shared" si="9"/>
        <v>0</v>
      </c>
      <c r="D96">
        <f t="shared" si="9"/>
        <v>0</v>
      </c>
      <c r="E96">
        <f t="shared" si="9"/>
        <v>0</v>
      </c>
      <c r="F96">
        <f t="shared" si="9"/>
        <v>0</v>
      </c>
      <c r="G96">
        <f t="shared" si="9"/>
        <v>0</v>
      </c>
      <c r="H96">
        <f t="shared" si="9"/>
        <v>0</v>
      </c>
      <c r="I96">
        <f t="shared" si="9"/>
        <v>0</v>
      </c>
      <c r="J96">
        <f t="shared" si="9"/>
        <v>0</v>
      </c>
      <c r="K96">
        <f t="shared" si="9"/>
        <v>0</v>
      </c>
      <c r="L96">
        <f t="shared" si="9"/>
        <v>0</v>
      </c>
      <c r="M96">
        <f t="shared" si="9"/>
        <v>0</v>
      </c>
      <c r="N96">
        <f t="shared" si="9"/>
        <v>0</v>
      </c>
      <c r="O96">
        <f t="shared" si="9"/>
        <v>0</v>
      </c>
      <c r="P96">
        <f t="shared" si="9"/>
        <v>0</v>
      </c>
      <c r="Q96">
        <f t="shared" si="9"/>
        <v>0</v>
      </c>
      <c r="R96">
        <f t="shared" si="9"/>
        <v>0</v>
      </c>
      <c r="S96">
        <f t="shared" si="9"/>
        <v>0</v>
      </c>
      <c r="T96">
        <f t="shared" si="9"/>
        <v>0</v>
      </c>
      <c r="U96">
        <f t="shared" si="9"/>
        <v>0</v>
      </c>
    </row>
    <row r="97" spans="1:23">
      <c r="A97" t="s">
        <v>15</v>
      </c>
      <c r="B97">
        <f t="shared" ref="B97:U97" si="10">($B85/(B94*(1/($B$9*1000000)))/1000000)</f>
        <v>252.90844714213458</v>
      </c>
      <c r="C97">
        <f t="shared" si="10"/>
        <v>170.47391749062393</v>
      </c>
      <c r="D97">
        <f t="shared" si="10"/>
        <v>255.42784163473817</v>
      </c>
      <c r="E97">
        <f t="shared" si="10"/>
        <v>303.030303030303</v>
      </c>
      <c r="F97">
        <f t="shared" si="10"/>
        <v>255.29742149604292</v>
      </c>
      <c r="G97">
        <f t="shared" si="10"/>
        <v>303.30603579011228</v>
      </c>
      <c r="H97">
        <f t="shared" si="10"/>
        <v>255.49310168625448</v>
      </c>
      <c r="I97">
        <f t="shared" si="10"/>
        <v>303.39805825242718</v>
      </c>
      <c r="J97">
        <f t="shared" si="10"/>
        <v>255.49310168625448</v>
      </c>
      <c r="K97">
        <f t="shared" si="10"/>
        <v>304.04378230465187</v>
      </c>
      <c r="L97">
        <f t="shared" si="10"/>
        <v>255.55839509327882</v>
      </c>
      <c r="M97">
        <f t="shared" si="10"/>
        <v>303.39805825242718</v>
      </c>
      <c r="N97">
        <f t="shared" si="10"/>
        <v>255.88536335721597</v>
      </c>
      <c r="O97">
        <f t="shared" si="10"/>
        <v>303.12215822976663</v>
      </c>
      <c r="P97">
        <f t="shared" si="10"/>
        <v>255.81990278843696</v>
      </c>
      <c r="Q97">
        <f t="shared" si="10"/>
        <v>303.21406913280777</v>
      </c>
      <c r="R97">
        <f t="shared" si="10"/>
        <v>256.01638504864309</v>
      </c>
      <c r="S97">
        <f t="shared" si="10"/>
        <v>303.39805825242718</v>
      </c>
      <c r="T97">
        <f t="shared" si="10"/>
        <v>255.55839509327882</v>
      </c>
      <c r="U97">
        <f t="shared" si="10"/>
        <v>303.39805825242718</v>
      </c>
    </row>
    <row r="98" spans="1:23">
      <c r="A98" t="s">
        <v>16</v>
      </c>
      <c r="B98">
        <v>198</v>
      </c>
      <c r="C98">
        <v>236</v>
      </c>
      <c r="D98">
        <v>220</v>
      </c>
      <c r="E98">
        <v>207</v>
      </c>
      <c r="F98">
        <v>197</v>
      </c>
      <c r="G98">
        <v>209</v>
      </c>
      <c r="H98">
        <v>192</v>
      </c>
      <c r="I98">
        <v>204</v>
      </c>
      <c r="J98">
        <v>192</v>
      </c>
      <c r="K98">
        <v>206</v>
      </c>
      <c r="L98">
        <v>192</v>
      </c>
      <c r="M98">
        <v>206</v>
      </c>
      <c r="N98">
        <v>191</v>
      </c>
      <c r="O98">
        <v>205</v>
      </c>
      <c r="P98">
        <v>196</v>
      </c>
      <c r="Q98">
        <v>204</v>
      </c>
      <c r="R98">
        <v>190</v>
      </c>
      <c r="S98">
        <v>202</v>
      </c>
      <c r="T98">
        <v>191</v>
      </c>
      <c r="U98">
        <v>202</v>
      </c>
    </row>
    <row r="99" spans="1:23">
      <c r="A99" t="s">
        <v>17</v>
      </c>
      <c r="B99">
        <v>285</v>
      </c>
      <c r="C99">
        <v>290</v>
      </c>
      <c r="D99">
        <v>274</v>
      </c>
      <c r="E99">
        <v>263</v>
      </c>
      <c r="F99">
        <v>268</v>
      </c>
      <c r="G99">
        <v>259</v>
      </c>
      <c r="H99">
        <v>269</v>
      </c>
      <c r="I99">
        <v>255</v>
      </c>
      <c r="J99">
        <v>269</v>
      </c>
      <c r="K99">
        <v>254</v>
      </c>
      <c r="L99">
        <v>268</v>
      </c>
      <c r="M99">
        <v>259</v>
      </c>
      <c r="N99">
        <v>267</v>
      </c>
      <c r="O99">
        <v>261</v>
      </c>
      <c r="P99">
        <v>268</v>
      </c>
      <c r="Q99">
        <v>258</v>
      </c>
      <c r="R99">
        <v>270</v>
      </c>
      <c r="S99">
        <v>268</v>
      </c>
      <c r="T99">
        <v>262</v>
      </c>
      <c r="U99">
        <v>268</v>
      </c>
    </row>
    <row r="101" spans="1:23">
      <c r="A101" s="4" t="s">
        <v>8</v>
      </c>
      <c r="B101" s="43" t="s">
        <v>18</v>
      </c>
      <c r="C101" s="43"/>
    </row>
    <row r="102" spans="1:23">
      <c r="A102" s="4" t="s">
        <v>9</v>
      </c>
      <c r="B102" s="7" t="s">
        <v>10</v>
      </c>
      <c r="C102" s="7" t="s">
        <v>11</v>
      </c>
    </row>
    <row r="103" spans="1:23">
      <c r="A103" t="s">
        <v>12</v>
      </c>
      <c r="B103">
        <f t="shared" ref="B103:C108" si="11">(B94+D94+F94+H94+J94+L94+N94+P94+R94+T94)/$B$2</f>
        <v>3916.3</v>
      </c>
      <c r="C103">
        <f t="shared" si="11"/>
        <v>3553.3</v>
      </c>
    </row>
    <row r="104" spans="1:23">
      <c r="A104" t="s">
        <v>13</v>
      </c>
      <c r="B104">
        <f t="shared" si="11"/>
        <v>0</v>
      </c>
      <c r="C104">
        <f t="shared" si="11"/>
        <v>0</v>
      </c>
    </row>
    <row r="105" spans="1:23">
      <c r="A105" t="s">
        <v>14</v>
      </c>
      <c r="B105">
        <f t="shared" si="11"/>
        <v>0</v>
      </c>
      <c r="C105">
        <f t="shared" si="11"/>
        <v>0</v>
      </c>
    </row>
    <row r="106" spans="1:23">
      <c r="A106" t="s">
        <v>15</v>
      </c>
      <c r="B106">
        <f t="shared" si="11"/>
        <v>255.34583550262784</v>
      </c>
      <c r="C106">
        <f t="shared" si="11"/>
        <v>290.07824989879748</v>
      </c>
    </row>
    <row r="107" spans="1:23">
      <c r="A107" t="s">
        <v>16</v>
      </c>
      <c r="B107">
        <f t="shared" si="11"/>
        <v>195.9</v>
      </c>
      <c r="C107">
        <f t="shared" si="11"/>
        <v>208.1</v>
      </c>
    </row>
    <row r="108" spans="1:23">
      <c r="A108" t="s">
        <v>17</v>
      </c>
      <c r="B108">
        <f t="shared" si="11"/>
        <v>270</v>
      </c>
      <c r="C108">
        <f t="shared" si="11"/>
        <v>263.5</v>
      </c>
    </row>
    <row r="109" spans="1:23" ht="16.8">
      <c r="A109" s="45" t="s">
        <v>26</v>
      </c>
      <c r="B109" s="45"/>
      <c r="C109" s="45"/>
    </row>
    <row r="111" spans="1:23">
      <c r="A111" s="4" t="s">
        <v>8</v>
      </c>
      <c r="B111" s="43">
        <v>1</v>
      </c>
      <c r="C111" s="43"/>
      <c r="D111" s="43">
        <v>2</v>
      </c>
      <c r="E111" s="43"/>
      <c r="F111" s="43">
        <v>3</v>
      </c>
      <c r="G111" s="43"/>
      <c r="H111" s="43">
        <v>4</v>
      </c>
      <c r="I111" s="43"/>
      <c r="J111" s="43">
        <v>5</v>
      </c>
      <c r="K111" s="43"/>
      <c r="L111" s="43">
        <v>6</v>
      </c>
      <c r="M111" s="43"/>
      <c r="N111" s="43">
        <v>7</v>
      </c>
      <c r="O111" s="43"/>
      <c r="P111" s="43">
        <v>8</v>
      </c>
      <c r="Q111" s="43"/>
      <c r="R111" s="43">
        <v>9</v>
      </c>
      <c r="S111" s="43"/>
      <c r="T111" s="43">
        <v>10</v>
      </c>
      <c r="U111" s="43"/>
      <c r="V111" s="44"/>
      <c r="W111" s="44"/>
    </row>
    <row r="112" spans="1:23">
      <c r="A112" s="4" t="s">
        <v>9</v>
      </c>
      <c r="B112" s="7" t="s">
        <v>10</v>
      </c>
      <c r="C112" s="7" t="s">
        <v>11</v>
      </c>
      <c r="D112" s="7" t="s">
        <v>10</v>
      </c>
      <c r="E112" s="7" t="s">
        <v>11</v>
      </c>
      <c r="F112" s="7" t="s">
        <v>10</v>
      </c>
      <c r="G112" s="7" t="s">
        <v>11</v>
      </c>
      <c r="H112" s="7" t="s">
        <v>10</v>
      </c>
      <c r="I112" s="7" t="s">
        <v>11</v>
      </c>
      <c r="J112" s="7" t="s">
        <v>10</v>
      </c>
      <c r="K112" s="7" t="s">
        <v>11</v>
      </c>
      <c r="L112" s="7" t="s">
        <v>10</v>
      </c>
      <c r="M112" s="7" t="s">
        <v>11</v>
      </c>
      <c r="N112" s="7" t="s">
        <v>10</v>
      </c>
      <c r="O112" s="7" t="s">
        <v>11</v>
      </c>
      <c r="P112" s="7" t="s">
        <v>10</v>
      </c>
      <c r="Q112" s="7" t="s">
        <v>11</v>
      </c>
      <c r="R112" s="7" t="s">
        <v>10</v>
      </c>
      <c r="S112" s="7" t="s">
        <v>11</v>
      </c>
      <c r="T112" s="7" t="s">
        <v>10</v>
      </c>
      <c r="U112" s="7" t="s">
        <v>11</v>
      </c>
      <c r="V112" s="7"/>
      <c r="W112" s="7"/>
    </row>
    <row r="113" spans="1:21">
      <c r="A113" t="s">
        <v>12</v>
      </c>
      <c r="B113">
        <v>3929</v>
      </c>
      <c r="C113">
        <v>5943</v>
      </c>
      <c r="D113">
        <v>3922</v>
      </c>
      <c r="E113">
        <v>3306</v>
      </c>
      <c r="F113">
        <v>3922</v>
      </c>
      <c r="G113">
        <v>3299</v>
      </c>
      <c r="H113">
        <v>3910</v>
      </c>
      <c r="I113">
        <v>3301</v>
      </c>
      <c r="J113">
        <v>3913</v>
      </c>
      <c r="K113">
        <v>3296</v>
      </c>
      <c r="L113">
        <v>3918</v>
      </c>
      <c r="M113">
        <v>3301</v>
      </c>
      <c r="N113">
        <v>3915</v>
      </c>
      <c r="O113">
        <v>3304</v>
      </c>
      <c r="P113">
        <v>3913</v>
      </c>
      <c r="Q113">
        <v>3305</v>
      </c>
      <c r="R113">
        <v>3932</v>
      </c>
      <c r="S113">
        <v>3302</v>
      </c>
      <c r="T113">
        <v>3909</v>
      </c>
      <c r="U113">
        <v>3303</v>
      </c>
    </row>
    <row r="114" spans="1:21">
      <c r="A114" t="s">
        <v>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>
      <c r="A115" t="s">
        <v>14</v>
      </c>
      <c r="B115">
        <f t="shared" ref="B115:U115" si="12">B114/$B$7</f>
        <v>0</v>
      </c>
      <c r="C115">
        <f t="shared" si="12"/>
        <v>0</v>
      </c>
      <c r="D115">
        <f t="shared" si="12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  <c r="O115">
        <f t="shared" si="12"/>
        <v>0</v>
      </c>
      <c r="P115">
        <f t="shared" si="12"/>
        <v>0</v>
      </c>
      <c r="Q115">
        <f t="shared" si="12"/>
        <v>0</v>
      </c>
      <c r="R115">
        <f t="shared" si="12"/>
        <v>0</v>
      </c>
      <c r="S115">
        <f t="shared" si="12"/>
        <v>0</v>
      </c>
      <c r="T115">
        <f t="shared" si="12"/>
        <v>0</v>
      </c>
      <c r="U115">
        <f t="shared" si="12"/>
        <v>0</v>
      </c>
    </row>
    <row r="116" spans="1:21">
      <c r="A116" t="s">
        <v>15</v>
      </c>
      <c r="B116">
        <f t="shared" ref="B116:U116" si="13">($B85/(B113*(1/($B$9*1000000)))/1000000)</f>
        <v>254.51768897938408</v>
      </c>
      <c r="C116">
        <f t="shared" si="13"/>
        <v>168.26518593303047</v>
      </c>
      <c r="D116">
        <f t="shared" si="13"/>
        <v>254.97195308516064</v>
      </c>
      <c r="E116">
        <f t="shared" si="13"/>
        <v>302.48033877797945</v>
      </c>
      <c r="F116">
        <f t="shared" si="13"/>
        <v>254.97195308516064</v>
      </c>
      <c r="G116">
        <f t="shared" si="13"/>
        <v>303.12215822976663</v>
      </c>
      <c r="H116">
        <f t="shared" si="13"/>
        <v>255.7544757033248</v>
      </c>
      <c r="I116">
        <f t="shared" si="13"/>
        <v>302.93850348379283</v>
      </c>
      <c r="J116">
        <f t="shared" si="13"/>
        <v>255.55839509327882</v>
      </c>
      <c r="K116">
        <f t="shared" si="13"/>
        <v>303.39805825242718</v>
      </c>
      <c r="L116">
        <f t="shared" si="13"/>
        <v>255.23226135783563</v>
      </c>
      <c r="M116">
        <f t="shared" si="13"/>
        <v>302.93850348379283</v>
      </c>
      <c r="N116">
        <f t="shared" si="13"/>
        <v>255.42784163473817</v>
      </c>
      <c r="O116">
        <f t="shared" si="13"/>
        <v>302.66343825665854</v>
      </c>
      <c r="P116">
        <f t="shared" si="13"/>
        <v>255.55839509327882</v>
      </c>
      <c r="Q116">
        <f t="shared" si="13"/>
        <v>302.57186081694402</v>
      </c>
      <c r="R116">
        <f t="shared" si="13"/>
        <v>254.32349949135298</v>
      </c>
      <c r="S116">
        <f t="shared" si="13"/>
        <v>302.84675953967292</v>
      </c>
      <c r="T116">
        <f t="shared" si="13"/>
        <v>255.81990278843696</v>
      </c>
      <c r="U116">
        <f t="shared" si="13"/>
        <v>302.7550711474417</v>
      </c>
    </row>
    <row r="117" spans="1:21">
      <c r="A117" t="s">
        <v>16</v>
      </c>
      <c r="B117">
        <v>193</v>
      </c>
      <c r="C117">
        <v>230</v>
      </c>
      <c r="D117">
        <v>195</v>
      </c>
      <c r="E117">
        <v>208</v>
      </c>
      <c r="F117">
        <v>193</v>
      </c>
      <c r="G117">
        <v>202</v>
      </c>
      <c r="H117">
        <v>190</v>
      </c>
      <c r="I117">
        <v>204</v>
      </c>
      <c r="J117">
        <v>191</v>
      </c>
      <c r="K117">
        <v>204</v>
      </c>
      <c r="L117">
        <v>191</v>
      </c>
      <c r="M117">
        <v>204</v>
      </c>
      <c r="N117">
        <v>191</v>
      </c>
      <c r="O117">
        <v>203</v>
      </c>
      <c r="P117">
        <v>191</v>
      </c>
      <c r="Q117">
        <v>205</v>
      </c>
      <c r="R117">
        <v>191</v>
      </c>
      <c r="S117">
        <v>202</v>
      </c>
      <c r="T117">
        <v>193</v>
      </c>
      <c r="U117">
        <v>202</v>
      </c>
    </row>
    <row r="118" spans="1:21">
      <c r="A118" t="s">
        <v>17</v>
      </c>
      <c r="B118">
        <v>276</v>
      </c>
      <c r="C118">
        <v>280</v>
      </c>
      <c r="D118">
        <v>278</v>
      </c>
      <c r="E118">
        <v>270</v>
      </c>
      <c r="F118">
        <v>271</v>
      </c>
      <c r="G118">
        <v>264</v>
      </c>
      <c r="H118">
        <v>267</v>
      </c>
      <c r="I118">
        <v>263</v>
      </c>
      <c r="J118">
        <v>267</v>
      </c>
      <c r="K118">
        <v>261</v>
      </c>
      <c r="L118">
        <v>271</v>
      </c>
      <c r="M118">
        <v>268</v>
      </c>
      <c r="N118">
        <v>265</v>
      </c>
      <c r="O118">
        <v>266</v>
      </c>
      <c r="P118">
        <v>265</v>
      </c>
      <c r="Q118">
        <v>264</v>
      </c>
      <c r="R118">
        <v>263</v>
      </c>
      <c r="S118">
        <v>264</v>
      </c>
      <c r="T118">
        <v>278</v>
      </c>
      <c r="U118">
        <v>264</v>
      </c>
    </row>
    <row r="120" spans="1:21">
      <c r="A120" s="4" t="s">
        <v>8</v>
      </c>
      <c r="B120" s="43" t="s">
        <v>18</v>
      </c>
      <c r="C120" s="43"/>
    </row>
    <row r="121" spans="1:21">
      <c r="A121" s="4" t="s">
        <v>9</v>
      </c>
      <c r="B121" s="7" t="s">
        <v>10</v>
      </c>
      <c r="C121" s="7" t="s">
        <v>11</v>
      </c>
    </row>
    <row r="122" spans="1:21">
      <c r="A122" t="s">
        <v>12</v>
      </c>
      <c r="B122">
        <f t="shared" ref="B122:C127" si="14">(B113+D113+F113+H113+J113+L113+N113+P113+R113+T113)/$B$2</f>
        <v>3918.3</v>
      </c>
      <c r="C122">
        <f t="shared" si="14"/>
        <v>3566</v>
      </c>
    </row>
    <row r="123" spans="1:21">
      <c r="A123" t="s">
        <v>13</v>
      </c>
      <c r="B123">
        <f t="shared" si="14"/>
        <v>0</v>
      </c>
      <c r="C123">
        <f t="shared" si="14"/>
        <v>0</v>
      </c>
    </row>
    <row r="124" spans="1:21">
      <c r="A124" t="s">
        <v>14</v>
      </c>
      <c r="B124">
        <f t="shared" si="14"/>
        <v>0</v>
      </c>
      <c r="C124">
        <f t="shared" si="14"/>
        <v>0</v>
      </c>
    </row>
    <row r="125" spans="1:21">
      <c r="A125" t="s">
        <v>15</v>
      </c>
      <c r="B125">
        <f t="shared" si="14"/>
        <v>255.21363663119513</v>
      </c>
      <c r="C125">
        <f t="shared" si="14"/>
        <v>289.39798779215067</v>
      </c>
    </row>
    <row r="126" spans="1:21">
      <c r="A126" t="s">
        <v>16</v>
      </c>
      <c r="B126">
        <f t="shared" si="14"/>
        <v>191.9</v>
      </c>
      <c r="C126">
        <f t="shared" si="14"/>
        <v>206.4</v>
      </c>
    </row>
    <row r="127" spans="1:21">
      <c r="A127" t="s">
        <v>17</v>
      </c>
      <c r="B127">
        <f t="shared" si="14"/>
        <v>270.10000000000002</v>
      </c>
      <c r="C127">
        <f t="shared" si="14"/>
        <v>266.39999999999998</v>
      </c>
    </row>
    <row r="128" spans="1:21" ht="16.8">
      <c r="A128" s="45" t="s">
        <v>27</v>
      </c>
      <c r="B128" s="45"/>
      <c r="C128" s="45"/>
    </row>
    <row r="130" spans="1:23">
      <c r="A130" s="4" t="s">
        <v>8</v>
      </c>
      <c r="B130" s="43">
        <v>1</v>
      </c>
      <c r="C130" s="43"/>
      <c r="D130" s="43">
        <v>2</v>
      </c>
      <c r="E130" s="43"/>
      <c r="F130" s="43">
        <v>3</v>
      </c>
      <c r="G130" s="43"/>
      <c r="H130" s="43">
        <v>4</v>
      </c>
      <c r="I130" s="43"/>
      <c r="J130" s="43">
        <v>5</v>
      </c>
      <c r="K130" s="43"/>
      <c r="L130" s="43">
        <v>6</v>
      </c>
      <c r="M130" s="43"/>
      <c r="N130" s="43">
        <v>7</v>
      </c>
      <c r="O130" s="43"/>
      <c r="P130" s="43">
        <v>8</v>
      </c>
      <c r="Q130" s="43"/>
      <c r="R130" s="43">
        <v>9</v>
      </c>
      <c r="S130" s="43"/>
      <c r="T130" s="43">
        <v>10</v>
      </c>
      <c r="U130" s="43"/>
      <c r="V130" s="44"/>
      <c r="W130" s="44"/>
    </row>
    <row r="131" spans="1:23">
      <c r="A131" s="4" t="s">
        <v>9</v>
      </c>
      <c r="B131" s="7" t="s">
        <v>10</v>
      </c>
      <c r="C131" s="7" t="s">
        <v>11</v>
      </c>
      <c r="D131" s="7" t="s">
        <v>10</v>
      </c>
      <c r="E131" s="7" t="s">
        <v>11</v>
      </c>
      <c r="F131" s="7" t="s">
        <v>10</v>
      </c>
      <c r="G131" s="7" t="s">
        <v>11</v>
      </c>
      <c r="H131" s="7" t="s">
        <v>10</v>
      </c>
      <c r="I131" s="7" t="s">
        <v>11</v>
      </c>
      <c r="J131" s="7" t="s">
        <v>10</v>
      </c>
      <c r="K131" s="7" t="s">
        <v>11</v>
      </c>
      <c r="L131" s="7" t="s">
        <v>10</v>
      </c>
      <c r="M131" s="7" t="s">
        <v>11</v>
      </c>
      <c r="N131" s="7" t="s">
        <v>10</v>
      </c>
      <c r="O131" s="7" t="s">
        <v>11</v>
      </c>
      <c r="P131" s="7" t="s">
        <v>10</v>
      </c>
      <c r="Q131" s="7" t="s">
        <v>11</v>
      </c>
      <c r="R131" s="7" t="s">
        <v>10</v>
      </c>
      <c r="S131" s="7" t="s">
        <v>11</v>
      </c>
      <c r="T131" s="7" t="s">
        <v>10</v>
      </c>
      <c r="U131" s="7" t="s">
        <v>11</v>
      </c>
      <c r="V131" s="7"/>
      <c r="W131" s="7"/>
    </row>
    <row r="132" spans="1:23">
      <c r="A132" t="s">
        <v>12</v>
      </c>
      <c r="B132">
        <v>3926</v>
      </c>
      <c r="C132">
        <v>6065</v>
      </c>
      <c r="D132">
        <v>3917</v>
      </c>
      <c r="E132">
        <v>3300</v>
      </c>
      <c r="F132">
        <v>3942</v>
      </c>
      <c r="G132">
        <v>3295</v>
      </c>
      <c r="H132">
        <v>3913</v>
      </c>
      <c r="I132">
        <v>3298</v>
      </c>
      <c r="J132">
        <v>3912</v>
      </c>
      <c r="K132">
        <v>3297</v>
      </c>
      <c r="L132">
        <v>3913</v>
      </c>
      <c r="M132">
        <v>3299</v>
      </c>
      <c r="N132">
        <v>3917</v>
      </c>
      <c r="O132">
        <v>3288</v>
      </c>
      <c r="P132">
        <v>3916</v>
      </c>
      <c r="Q132">
        <v>3297</v>
      </c>
      <c r="R132">
        <v>3916</v>
      </c>
      <c r="S132">
        <v>3297</v>
      </c>
      <c r="T132">
        <v>3917</v>
      </c>
      <c r="U132">
        <v>3296</v>
      </c>
    </row>
    <row r="133" spans="1:23">
      <c r="A133" t="s">
        <v>13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3">
      <c r="A134" t="s">
        <v>14</v>
      </c>
      <c r="B134">
        <f t="shared" ref="B134:U134" si="15">B133/$B$7</f>
        <v>0</v>
      </c>
      <c r="C134">
        <f t="shared" si="15"/>
        <v>0</v>
      </c>
      <c r="D134">
        <f t="shared" si="15"/>
        <v>0</v>
      </c>
      <c r="E134">
        <f t="shared" si="15"/>
        <v>0</v>
      </c>
      <c r="F134">
        <f t="shared" si="15"/>
        <v>0</v>
      </c>
      <c r="G134">
        <f t="shared" si="15"/>
        <v>0</v>
      </c>
      <c r="H134">
        <f t="shared" si="15"/>
        <v>0</v>
      </c>
      <c r="I134">
        <f t="shared" si="15"/>
        <v>0</v>
      </c>
      <c r="J134">
        <f t="shared" si="15"/>
        <v>0</v>
      </c>
      <c r="K134">
        <f t="shared" si="15"/>
        <v>0</v>
      </c>
      <c r="L134">
        <f t="shared" si="15"/>
        <v>0</v>
      </c>
      <c r="M134">
        <f t="shared" si="15"/>
        <v>0</v>
      </c>
      <c r="N134">
        <f t="shared" si="15"/>
        <v>0</v>
      </c>
      <c r="O134">
        <f t="shared" si="15"/>
        <v>0</v>
      </c>
      <c r="P134">
        <f t="shared" si="15"/>
        <v>0</v>
      </c>
      <c r="Q134">
        <f t="shared" si="15"/>
        <v>0</v>
      </c>
      <c r="R134">
        <f t="shared" si="15"/>
        <v>0</v>
      </c>
      <c r="S134">
        <f t="shared" si="15"/>
        <v>0</v>
      </c>
      <c r="T134">
        <f t="shared" si="15"/>
        <v>0</v>
      </c>
      <c r="U134">
        <f t="shared" si="15"/>
        <v>0</v>
      </c>
    </row>
    <row r="135" spans="1:23">
      <c r="A135" t="s">
        <v>15</v>
      </c>
      <c r="B135">
        <f t="shared" ref="B135:U135" si="16">($B85/(B132*(1/($B$9*1000000)))/1000000)</f>
        <v>254.71217524197655</v>
      </c>
      <c r="C135">
        <f t="shared" si="16"/>
        <v>164.88046166529264</v>
      </c>
      <c r="D135">
        <f t="shared" si="16"/>
        <v>255.29742149604292</v>
      </c>
      <c r="E135">
        <f t="shared" si="16"/>
        <v>303.030303030303</v>
      </c>
      <c r="F135">
        <f t="shared" si="16"/>
        <v>253.67833587011671</v>
      </c>
      <c r="G135">
        <f t="shared" si="16"/>
        <v>303.49013657056145</v>
      </c>
      <c r="H135">
        <f t="shared" si="16"/>
        <v>255.55839509327882</v>
      </c>
      <c r="I135">
        <f t="shared" si="16"/>
        <v>303.21406913280777</v>
      </c>
      <c r="J135">
        <f t="shared" si="16"/>
        <v>255.62372188139059</v>
      </c>
      <c r="K135">
        <f t="shared" si="16"/>
        <v>303.30603579011228</v>
      </c>
      <c r="L135">
        <f t="shared" si="16"/>
        <v>255.55839509327882</v>
      </c>
      <c r="M135">
        <f t="shared" si="16"/>
        <v>303.12215822976663</v>
      </c>
      <c r="N135">
        <f t="shared" si="16"/>
        <v>255.29742149604292</v>
      </c>
      <c r="O135">
        <f t="shared" si="16"/>
        <v>304.13625304136252</v>
      </c>
      <c r="P135">
        <f t="shared" si="16"/>
        <v>255.36261491317671</v>
      </c>
      <c r="Q135">
        <f t="shared" si="16"/>
        <v>303.30603579011228</v>
      </c>
      <c r="R135">
        <f t="shared" si="16"/>
        <v>255.36261491317671</v>
      </c>
      <c r="S135">
        <f t="shared" si="16"/>
        <v>303.30603579011228</v>
      </c>
      <c r="T135">
        <f t="shared" si="16"/>
        <v>255.29742149604292</v>
      </c>
      <c r="U135">
        <f t="shared" si="16"/>
        <v>303.39805825242718</v>
      </c>
    </row>
    <row r="136" spans="1:23">
      <c r="A136" t="s">
        <v>16</v>
      </c>
      <c r="B136">
        <v>200</v>
      </c>
      <c r="C136">
        <v>234</v>
      </c>
      <c r="D136">
        <v>194</v>
      </c>
      <c r="E136">
        <v>204</v>
      </c>
      <c r="F136">
        <v>198</v>
      </c>
      <c r="G136">
        <v>204</v>
      </c>
      <c r="H136">
        <v>197</v>
      </c>
      <c r="I136">
        <v>202</v>
      </c>
      <c r="J136">
        <v>193</v>
      </c>
      <c r="K136">
        <v>204</v>
      </c>
      <c r="L136">
        <v>193</v>
      </c>
      <c r="M136">
        <v>204</v>
      </c>
      <c r="N136">
        <v>193</v>
      </c>
      <c r="O136">
        <v>203</v>
      </c>
      <c r="P136">
        <v>198</v>
      </c>
      <c r="Q136">
        <v>204</v>
      </c>
      <c r="R136">
        <v>198</v>
      </c>
      <c r="S136">
        <v>204</v>
      </c>
      <c r="T136">
        <v>195</v>
      </c>
      <c r="U136">
        <v>203</v>
      </c>
    </row>
    <row r="137" spans="1:23">
      <c r="A137" t="s">
        <v>17</v>
      </c>
      <c r="B137">
        <v>278</v>
      </c>
      <c r="C137">
        <v>296</v>
      </c>
      <c r="D137">
        <v>265</v>
      </c>
      <c r="E137">
        <v>266</v>
      </c>
      <c r="F137">
        <v>269</v>
      </c>
      <c r="G137">
        <v>256</v>
      </c>
      <c r="H137">
        <v>267</v>
      </c>
      <c r="I137">
        <v>253</v>
      </c>
      <c r="J137">
        <v>269</v>
      </c>
      <c r="K137">
        <v>255</v>
      </c>
      <c r="L137">
        <v>266</v>
      </c>
      <c r="M137">
        <v>263</v>
      </c>
      <c r="N137">
        <v>268</v>
      </c>
      <c r="O137">
        <v>253</v>
      </c>
      <c r="P137">
        <v>267</v>
      </c>
      <c r="Q137">
        <v>262</v>
      </c>
      <c r="R137">
        <v>267</v>
      </c>
      <c r="S137">
        <v>262</v>
      </c>
      <c r="T137">
        <v>263</v>
      </c>
      <c r="U137">
        <v>255</v>
      </c>
    </row>
    <row r="139" spans="1:23">
      <c r="A139" s="4" t="s">
        <v>8</v>
      </c>
      <c r="B139" s="43" t="s">
        <v>18</v>
      </c>
      <c r="C139" s="43"/>
    </row>
    <row r="140" spans="1:23">
      <c r="A140" s="4" t="s">
        <v>9</v>
      </c>
      <c r="B140" s="7" t="s">
        <v>10</v>
      </c>
      <c r="C140" s="7" t="s">
        <v>11</v>
      </c>
    </row>
    <row r="141" spans="1:23">
      <c r="A141" t="s">
        <v>12</v>
      </c>
      <c r="B141">
        <f t="shared" ref="B141:C146" si="17">(B132+D132+F132+H132+J132+L132+N132+P132+R132+T132)/$B$2</f>
        <v>3918.9</v>
      </c>
      <c r="C141">
        <f t="shared" si="17"/>
        <v>3573.2</v>
      </c>
    </row>
    <row r="142" spans="1:23">
      <c r="A142" t="s">
        <v>13</v>
      </c>
      <c r="B142">
        <f t="shared" si="17"/>
        <v>0</v>
      </c>
      <c r="C142">
        <f t="shared" si="17"/>
        <v>0</v>
      </c>
    </row>
    <row r="143" spans="1:23">
      <c r="A143" t="s">
        <v>14</v>
      </c>
      <c r="B143">
        <f t="shared" si="17"/>
        <v>0</v>
      </c>
      <c r="C143">
        <f t="shared" si="17"/>
        <v>0</v>
      </c>
    </row>
    <row r="144" spans="1:23">
      <c r="A144" t="s">
        <v>15</v>
      </c>
      <c r="B144">
        <f t="shared" si="17"/>
        <v>255.17485174945236</v>
      </c>
      <c r="C144">
        <f t="shared" si="17"/>
        <v>289.51895472928584</v>
      </c>
    </row>
    <row r="145" spans="1:23">
      <c r="A145" t="s">
        <v>16</v>
      </c>
      <c r="B145">
        <f t="shared" si="17"/>
        <v>195.9</v>
      </c>
      <c r="C145">
        <f t="shared" si="17"/>
        <v>206.6</v>
      </c>
    </row>
    <row r="146" spans="1:23">
      <c r="A146" t="s">
        <v>17</v>
      </c>
      <c r="B146">
        <f t="shared" si="17"/>
        <v>267.89999999999998</v>
      </c>
      <c r="C146">
        <f t="shared" si="17"/>
        <v>262.10000000000002</v>
      </c>
    </row>
    <row r="151" spans="1:23" ht="18.600000000000001">
      <c r="A151" s="46" t="s">
        <v>28</v>
      </c>
      <c r="B151" s="46"/>
    </row>
    <row r="153" spans="1:23">
      <c r="A153" t="s">
        <v>24</v>
      </c>
      <c r="B153">
        <v>10000</v>
      </c>
    </row>
    <row r="154" spans="1:23">
      <c r="A154" t="s">
        <v>5</v>
      </c>
      <c r="B154">
        <v>256</v>
      </c>
    </row>
    <row r="155" spans="1:23">
      <c r="A155" t="s">
        <v>3</v>
      </c>
      <c r="B155" t="s">
        <v>7</v>
      </c>
    </row>
    <row r="158" spans="1:23" ht="16.8">
      <c r="A158" s="45" t="s">
        <v>29</v>
      </c>
      <c r="B158" s="45"/>
      <c r="C158" s="45"/>
      <c r="D158">
        <v>150</v>
      </c>
    </row>
    <row r="160" spans="1:23">
      <c r="A160" s="4" t="s">
        <v>8</v>
      </c>
      <c r="B160" s="43">
        <v>1</v>
      </c>
      <c r="C160" s="43"/>
      <c r="D160" s="43">
        <v>2</v>
      </c>
      <c r="E160" s="43"/>
      <c r="F160" s="43">
        <v>3</v>
      </c>
      <c r="G160" s="43"/>
      <c r="H160" s="43">
        <v>4</v>
      </c>
      <c r="I160" s="43"/>
      <c r="J160" s="43">
        <v>5</v>
      </c>
      <c r="K160" s="43"/>
      <c r="L160" s="43">
        <v>6</v>
      </c>
      <c r="M160" s="43"/>
      <c r="N160" s="43">
        <v>7</v>
      </c>
      <c r="O160" s="43"/>
      <c r="P160" s="43">
        <v>8</v>
      </c>
      <c r="Q160" s="43"/>
      <c r="R160" s="43">
        <v>9</v>
      </c>
      <c r="S160" s="43"/>
      <c r="T160" s="43">
        <v>10</v>
      </c>
      <c r="U160" s="43"/>
      <c r="V160" s="44"/>
      <c r="W160" s="44"/>
    </row>
    <row r="161" spans="1:23">
      <c r="A161" s="4" t="s">
        <v>9</v>
      </c>
      <c r="B161" s="7" t="s">
        <v>10</v>
      </c>
      <c r="C161" s="7" t="s">
        <v>11</v>
      </c>
      <c r="D161" s="7" t="s">
        <v>10</v>
      </c>
      <c r="E161" s="7" t="s">
        <v>11</v>
      </c>
      <c r="F161" s="7" t="s">
        <v>10</v>
      </c>
      <c r="G161" s="7" t="s">
        <v>11</v>
      </c>
      <c r="H161" s="7" t="s">
        <v>10</v>
      </c>
      <c r="I161" s="7" t="s">
        <v>11</v>
      </c>
      <c r="J161" s="7" t="s">
        <v>10</v>
      </c>
      <c r="K161" s="7" t="s">
        <v>11</v>
      </c>
      <c r="L161" s="7" t="s">
        <v>10</v>
      </c>
      <c r="M161" s="7" t="s">
        <v>11</v>
      </c>
      <c r="N161" s="7" t="s">
        <v>10</v>
      </c>
      <c r="O161" s="7" t="s">
        <v>11</v>
      </c>
      <c r="P161" s="7" t="s">
        <v>10</v>
      </c>
      <c r="Q161" s="7" t="s">
        <v>11</v>
      </c>
      <c r="R161" s="7" t="s">
        <v>10</v>
      </c>
      <c r="S161" s="7" t="s">
        <v>11</v>
      </c>
      <c r="T161" s="7" t="s">
        <v>10</v>
      </c>
      <c r="U161" s="7" t="s">
        <v>11</v>
      </c>
      <c r="V161" s="7"/>
      <c r="W161" s="7"/>
    </row>
    <row r="162" spans="1:23">
      <c r="A162" t="s">
        <v>12</v>
      </c>
      <c r="B162">
        <v>4598</v>
      </c>
      <c r="C162">
        <v>7591</v>
      </c>
      <c r="D162">
        <v>4504</v>
      </c>
      <c r="E162">
        <v>4816</v>
      </c>
      <c r="F162">
        <v>4501</v>
      </c>
      <c r="G162">
        <v>4817</v>
      </c>
      <c r="H162">
        <v>4498</v>
      </c>
      <c r="I162">
        <v>4810</v>
      </c>
      <c r="J162">
        <v>4501</v>
      </c>
      <c r="K162">
        <v>4809</v>
      </c>
      <c r="L162">
        <v>4506</v>
      </c>
      <c r="M162">
        <v>4807</v>
      </c>
      <c r="N162">
        <v>4509</v>
      </c>
      <c r="O162">
        <v>4804</v>
      </c>
      <c r="P162">
        <v>4497</v>
      </c>
      <c r="Q162">
        <v>4807</v>
      </c>
      <c r="R162">
        <v>4494</v>
      </c>
      <c r="S162">
        <v>4812</v>
      </c>
      <c r="T162">
        <v>4497</v>
      </c>
      <c r="U162">
        <v>4808</v>
      </c>
    </row>
    <row r="163" spans="1:23">
      <c r="A163" t="s">
        <v>13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3">
      <c r="A164" t="s">
        <v>14</v>
      </c>
      <c r="B164">
        <f t="shared" ref="B164:U164" si="18">B163/$B$7</f>
        <v>0</v>
      </c>
      <c r="C164">
        <f t="shared" si="18"/>
        <v>0</v>
      </c>
      <c r="D164">
        <f t="shared" si="18"/>
        <v>0</v>
      </c>
      <c r="E164">
        <f t="shared" si="18"/>
        <v>0</v>
      </c>
      <c r="F164">
        <f t="shared" si="18"/>
        <v>0</v>
      </c>
      <c r="G164">
        <f t="shared" si="18"/>
        <v>0</v>
      </c>
      <c r="H164">
        <f t="shared" si="18"/>
        <v>0</v>
      </c>
      <c r="I164">
        <f t="shared" si="18"/>
        <v>0</v>
      </c>
      <c r="J164">
        <f t="shared" si="18"/>
        <v>0</v>
      </c>
      <c r="K164">
        <f t="shared" si="18"/>
        <v>0</v>
      </c>
      <c r="L164">
        <f t="shared" si="18"/>
        <v>0</v>
      </c>
      <c r="M164">
        <f t="shared" si="18"/>
        <v>0</v>
      </c>
      <c r="N164">
        <f t="shared" si="18"/>
        <v>0</v>
      </c>
      <c r="O164">
        <f t="shared" si="18"/>
        <v>0</v>
      </c>
      <c r="P164">
        <f t="shared" si="18"/>
        <v>0</v>
      </c>
      <c r="Q164">
        <f t="shared" si="18"/>
        <v>0</v>
      </c>
      <c r="R164">
        <f t="shared" si="18"/>
        <v>0</v>
      </c>
      <c r="S164">
        <f t="shared" si="18"/>
        <v>0</v>
      </c>
      <c r="T164">
        <f t="shared" si="18"/>
        <v>0</v>
      </c>
      <c r="U164">
        <f t="shared" si="18"/>
        <v>0</v>
      </c>
    </row>
    <row r="165" spans="1:23">
      <c r="A165" t="s">
        <v>15</v>
      </c>
      <c r="B165">
        <f t="shared" ref="B165:U165" si="19">($B153/(B162*(1/($D$158*1000000)))/1000000)</f>
        <v>326.22879512831662</v>
      </c>
      <c r="C165">
        <f t="shared" si="19"/>
        <v>197.60242392306679</v>
      </c>
      <c r="D165">
        <f t="shared" si="19"/>
        <v>333.0373001776199</v>
      </c>
      <c r="E165">
        <f t="shared" si="19"/>
        <v>311.46179401993351</v>
      </c>
      <c r="F165">
        <f t="shared" si="19"/>
        <v>333.25927571650743</v>
      </c>
      <c r="G165">
        <f t="shared" si="19"/>
        <v>311.39713514635662</v>
      </c>
      <c r="H165">
        <f t="shared" si="19"/>
        <v>333.4815473543797</v>
      </c>
      <c r="I165">
        <f t="shared" si="19"/>
        <v>311.85031185031181</v>
      </c>
      <c r="J165">
        <f t="shared" si="19"/>
        <v>333.25927571650743</v>
      </c>
      <c r="K165">
        <f t="shared" si="19"/>
        <v>311.91515907673113</v>
      </c>
      <c r="L165">
        <f t="shared" si="19"/>
        <v>332.88948069241013</v>
      </c>
      <c r="M165">
        <f t="shared" si="19"/>
        <v>312.04493447056376</v>
      </c>
      <c r="N165">
        <f t="shared" si="19"/>
        <v>332.66799733865599</v>
      </c>
      <c r="O165">
        <f t="shared" si="19"/>
        <v>312.23980016652786</v>
      </c>
      <c r="P165">
        <f t="shared" si="19"/>
        <v>333.55570380253499</v>
      </c>
      <c r="Q165">
        <f t="shared" si="19"/>
        <v>312.04493447056376</v>
      </c>
      <c r="R165">
        <f t="shared" si="19"/>
        <v>333.77837116154876</v>
      </c>
      <c r="S165">
        <f t="shared" si="19"/>
        <v>311.72069825436415</v>
      </c>
      <c r="T165">
        <f t="shared" si="19"/>
        <v>333.55570380253499</v>
      </c>
      <c r="U165">
        <f t="shared" si="19"/>
        <v>311.98003327787023</v>
      </c>
    </row>
    <row r="166" spans="1:23">
      <c r="A166" t="s">
        <v>16</v>
      </c>
      <c r="B166">
        <v>251</v>
      </c>
      <c r="C166">
        <v>289</v>
      </c>
      <c r="D166">
        <v>243</v>
      </c>
      <c r="E166">
        <v>249</v>
      </c>
      <c r="F166">
        <v>242</v>
      </c>
      <c r="G166">
        <v>252</v>
      </c>
      <c r="H166">
        <v>241</v>
      </c>
      <c r="I166">
        <v>252</v>
      </c>
      <c r="J166">
        <v>241</v>
      </c>
      <c r="K166">
        <v>249</v>
      </c>
      <c r="L166">
        <v>240</v>
      </c>
      <c r="M166">
        <v>246</v>
      </c>
      <c r="N166">
        <v>238</v>
      </c>
      <c r="O166">
        <v>242</v>
      </c>
      <c r="P166">
        <v>235</v>
      </c>
      <c r="Q166">
        <v>242</v>
      </c>
      <c r="R166">
        <v>236</v>
      </c>
      <c r="S166">
        <v>243</v>
      </c>
      <c r="T166">
        <v>240</v>
      </c>
      <c r="U166">
        <v>244</v>
      </c>
    </row>
    <row r="167" spans="1:23">
      <c r="A167" t="s">
        <v>17</v>
      </c>
      <c r="B167">
        <v>346</v>
      </c>
      <c r="C167">
        <v>366</v>
      </c>
      <c r="D167">
        <v>330</v>
      </c>
      <c r="E167">
        <v>334</v>
      </c>
      <c r="F167">
        <v>330</v>
      </c>
      <c r="G167">
        <v>322</v>
      </c>
      <c r="H167">
        <v>331</v>
      </c>
      <c r="I167">
        <v>322</v>
      </c>
      <c r="J167">
        <v>330</v>
      </c>
      <c r="K167">
        <v>319</v>
      </c>
      <c r="L167">
        <v>331</v>
      </c>
      <c r="M167">
        <v>321</v>
      </c>
      <c r="N167">
        <v>335</v>
      </c>
      <c r="O167">
        <v>316</v>
      </c>
      <c r="P167">
        <v>332</v>
      </c>
      <c r="Q167">
        <v>320</v>
      </c>
      <c r="R167">
        <v>335</v>
      </c>
      <c r="S167">
        <v>324</v>
      </c>
      <c r="T167">
        <v>319</v>
      </c>
      <c r="U167">
        <v>349</v>
      </c>
    </row>
    <row r="169" spans="1:23">
      <c r="A169" s="4" t="s">
        <v>8</v>
      </c>
      <c r="B169" s="43" t="s">
        <v>18</v>
      </c>
      <c r="C169" s="43"/>
    </row>
    <row r="170" spans="1:23">
      <c r="A170" s="4" t="s">
        <v>9</v>
      </c>
      <c r="B170" s="7" t="s">
        <v>10</v>
      </c>
      <c r="C170" s="7" t="s">
        <v>11</v>
      </c>
    </row>
    <row r="171" spans="1:23">
      <c r="A171" t="s">
        <v>12</v>
      </c>
      <c r="B171">
        <f t="shared" ref="B171:C176" si="20">(B162+D162+F162+H162+J162+L162+N162+P162+R162+T162)/$B$2</f>
        <v>4510.5</v>
      </c>
      <c r="C171">
        <f t="shared" si="20"/>
        <v>5088.1000000000004</v>
      </c>
    </row>
    <row r="172" spans="1:23">
      <c r="A172" t="s">
        <v>13</v>
      </c>
      <c r="B172">
        <f t="shared" si="20"/>
        <v>0</v>
      </c>
      <c r="C172">
        <f t="shared" si="20"/>
        <v>0</v>
      </c>
    </row>
    <row r="173" spans="1:23">
      <c r="A173" t="s">
        <v>14</v>
      </c>
      <c r="B173">
        <f t="shared" si="20"/>
        <v>0</v>
      </c>
      <c r="C173">
        <f t="shared" si="20"/>
        <v>0</v>
      </c>
    </row>
    <row r="174" spans="1:23">
      <c r="A174" t="s">
        <v>15</v>
      </c>
      <c r="B174">
        <f t="shared" si="20"/>
        <v>332.57134508910161</v>
      </c>
      <c r="C174">
        <f t="shared" si="20"/>
        <v>300.42572246562895</v>
      </c>
    </row>
    <row r="175" spans="1:23">
      <c r="A175" t="s">
        <v>16</v>
      </c>
      <c r="B175">
        <f t="shared" si="20"/>
        <v>240.7</v>
      </c>
      <c r="C175">
        <f t="shared" si="20"/>
        <v>250.8</v>
      </c>
    </row>
    <row r="176" spans="1:23">
      <c r="A176" t="s">
        <v>17</v>
      </c>
      <c r="B176">
        <f t="shared" si="20"/>
        <v>331.9</v>
      </c>
      <c r="C176">
        <f t="shared" si="20"/>
        <v>329.3</v>
      </c>
    </row>
    <row r="180" spans="1:23" ht="16.8">
      <c r="A180" s="45" t="s">
        <v>30</v>
      </c>
      <c r="B180" s="45"/>
      <c r="C180" s="45"/>
      <c r="D180">
        <v>125</v>
      </c>
    </row>
    <row r="182" spans="1:23">
      <c r="A182" s="4" t="s">
        <v>8</v>
      </c>
      <c r="B182" s="43">
        <v>1</v>
      </c>
      <c r="C182" s="43"/>
      <c r="D182" s="43">
        <v>2</v>
      </c>
      <c r="E182" s="43"/>
      <c r="F182" s="43">
        <v>3</v>
      </c>
      <c r="G182" s="43"/>
      <c r="H182" s="43">
        <v>4</v>
      </c>
      <c r="I182" s="43"/>
      <c r="J182" s="43">
        <v>5</v>
      </c>
      <c r="K182" s="43"/>
      <c r="L182" s="43">
        <v>6</v>
      </c>
      <c r="M182" s="43"/>
      <c r="N182" s="43">
        <v>7</v>
      </c>
      <c r="O182" s="43"/>
      <c r="P182" s="43">
        <v>8</v>
      </c>
      <c r="Q182" s="43"/>
      <c r="R182" s="43">
        <v>9</v>
      </c>
      <c r="S182" s="43"/>
      <c r="T182" s="43">
        <v>10</v>
      </c>
      <c r="U182" s="43"/>
      <c r="V182" s="44"/>
      <c r="W182" s="44"/>
    </row>
    <row r="183" spans="1:23">
      <c r="A183" s="4" t="s">
        <v>9</v>
      </c>
      <c r="B183" s="7" t="s">
        <v>10</v>
      </c>
      <c r="C183" s="7" t="s">
        <v>11</v>
      </c>
      <c r="D183" s="7" t="s">
        <v>10</v>
      </c>
      <c r="E183" s="7" t="s">
        <v>11</v>
      </c>
      <c r="F183" s="7" t="s">
        <v>10</v>
      </c>
      <c r="G183" s="7" t="s">
        <v>11</v>
      </c>
      <c r="H183" s="7" t="s">
        <v>10</v>
      </c>
      <c r="I183" s="7" t="s">
        <v>11</v>
      </c>
      <c r="J183" s="7" t="s">
        <v>10</v>
      </c>
      <c r="K183" s="7" t="s">
        <v>11</v>
      </c>
      <c r="L183" s="7" t="s">
        <v>10</v>
      </c>
      <c r="M183" s="7" t="s">
        <v>11</v>
      </c>
      <c r="N183" s="7" t="s">
        <v>10</v>
      </c>
      <c r="O183" s="7" t="s">
        <v>11</v>
      </c>
      <c r="P183" s="7" t="s">
        <v>10</v>
      </c>
      <c r="Q183" s="7" t="s">
        <v>11</v>
      </c>
      <c r="R183" s="7" t="s">
        <v>10</v>
      </c>
      <c r="S183" s="7" t="s">
        <v>11</v>
      </c>
      <c r="T183" s="7" t="s">
        <v>10</v>
      </c>
      <c r="U183" s="7" t="s">
        <v>11</v>
      </c>
      <c r="V183" s="7"/>
      <c r="W183" s="7"/>
    </row>
    <row r="184" spans="1:23">
      <c r="A184" t="s">
        <v>12</v>
      </c>
      <c r="B184">
        <v>4304</v>
      </c>
      <c r="C184">
        <v>6829</v>
      </c>
      <c r="D184">
        <v>4209</v>
      </c>
      <c r="E184">
        <v>4071</v>
      </c>
      <c r="F184">
        <v>4212</v>
      </c>
      <c r="G184">
        <v>4066</v>
      </c>
      <c r="H184">
        <v>4208</v>
      </c>
      <c r="I184">
        <v>4064</v>
      </c>
      <c r="J184">
        <v>4209</v>
      </c>
      <c r="K184">
        <v>4062</v>
      </c>
      <c r="L184">
        <v>4211</v>
      </c>
      <c r="M184">
        <v>4066</v>
      </c>
      <c r="N184">
        <v>4205</v>
      </c>
      <c r="O184">
        <v>4060</v>
      </c>
      <c r="P184">
        <v>4205</v>
      </c>
      <c r="Q184">
        <v>4057</v>
      </c>
      <c r="R184">
        <v>4206</v>
      </c>
      <c r="S184">
        <v>4066</v>
      </c>
      <c r="T184">
        <v>4210</v>
      </c>
      <c r="U184">
        <v>4056</v>
      </c>
    </row>
    <row r="185" spans="1:23">
      <c r="A185" t="s">
        <v>13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3">
      <c r="A186" t="s">
        <v>14</v>
      </c>
      <c r="B186">
        <f t="shared" ref="B186:U186" si="21">B185/$B$7</f>
        <v>0</v>
      </c>
      <c r="C186">
        <f t="shared" si="21"/>
        <v>0</v>
      </c>
      <c r="D186">
        <f t="shared" si="21"/>
        <v>0</v>
      </c>
      <c r="E186">
        <f t="shared" si="21"/>
        <v>0</v>
      </c>
      <c r="F186">
        <f t="shared" si="21"/>
        <v>0</v>
      </c>
      <c r="G186">
        <f t="shared" si="21"/>
        <v>0</v>
      </c>
      <c r="H186">
        <f t="shared" si="21"/>
        <v>0</v>
      </c>
      <c r="I186">
        <f t="shared" si="21"/>
        <v>0</v>
      </c>
      <c r="J186">
        <f t="shared" si="21"/>
        <v>0</v>
      </c>
      <c r="K186">
        <f t="shared" si="21"/>
        <v>0</v>
      </c>
      <c r="L186">
        <f t="shared" si="21"/>
        <v>0</v>
      </c>
      <c r="M186">
        <f t="shared" si="21"/>
        <v>0</v>
      </c>
      <c r="N186">
        <f t="shared" si="21"/>
        <v>0</v>
      </c>
      <c r="O186">
        <f t="shared" si="21"/>
        <v>0</v>
      </c>
      <c r="P186">
        <f t="shared" si="21"/>
        <v>0</v>
      </c>
      <c r="Q186">
        <f t="shared" si="21"/>
        <v>0</v>
      </c>
      <c r="R186">
        <f t="shared" si="21"/>
        <v>0</v>
      </c>
      <c r="S186">
        <f t="shared" si="21"/>
        <v>0</v>
      </c>
      <c r="T186">
        <f t="shared" si="21"/>
        <v>0</v>
      </c>
      <c r="U186">
        <f t="shared" si="21"/>
        <v>0</v>
      </c>
    </row>
    <row r="187" spans="1:23">
      <c r="A187" t="s">
        <v>15</v>
      </c>
      <c r="B187">
        <f t="shared" ref="B187:U187" si="22">($B153/(B184*(1/($D$180*1000000)))/1000000)</f>
        <v>290.42750929368026</v>
      </c>
      <c r="C187">
        <f t="shared" si="22"/>
        <v>183.04290525699221</v>
      </c>
      <c r="D187">
        <f t="shared" si="22"/>
        <v>296.98265621287715</v>
      </c>
      <c r="E187">
        <f t="shared" si="22"/>
        <v>307.04986489805941</v>
      </c>
      <c r="F187">
        <f t="shared" si="22"/>
        <v>296.7711301044634</v>
      </c>
      <c r="G187">
        <f t="shared" si="22"/>
        <v>307.42744712247907</v>
      </c>
      <c r="H187">
        <f t="shared" si="22"/>
        <v>297.05323193916348</v>
      </c>
      <c r="I187">
        <f t="shared" si="22"/>
        <v>307.5787401574803</v>
      </c>
      <c r="J187">
        <f t="shared" si="22"/>
        <v>296.98265621287715</v>
      </c>
      <c r="K187">
        <f t="shared" si="22"/>
        <v>307.73018217626782</v>
      </c>
      <c r="L187">
        <f t="shared" si="22"/>
        <v>296.84160531940154</v>
      </c>
      <c r="M187">
        <f t="shared" si="22"/>
        <v>307.42744712247907</v>
      </c>
      <c r="N187">
        <f t="shared" si="22"/>
        <v>297.26516052318669</v>
      </c>
      <c r="O187">
        <f t="shared" si="22"/>
        <v>307.88177339901478</v>
      </c>
      <c r="P187">
        <f t="shared" si="22"/>
        <v>297.26516052318669</v>
      </c>
      <c r="Q187">
        <f t="shared" si="22"/>
        <v>308.10944047325603</v>
      </c>
      <c r="R187">
        <f t="shared" si="22"/>
        <v>297.19448407037561</v>
      </c>
      <c r="S187">
        <f t="shared" si="22"/>
        <v>307.42744712247907</v>
      </c>
      <c r="T187">
        <f t="shared" si="22"/>
        <v>296.91211401425176</v>
      </c>
      <c r="U187">
        <f t="shared" si="22"/>
        <v>308.18540433925045</v>
      </c>
    </row>
    <row r="188" spans="1:23">
      <c r="A188" t="s">
        <v>16</v>
      </c>
      <c r="B188">
        <v>222</v>
      </c>
      <c r="C188">
        <v>260</v>
      </c>
      <c r="D188">
        <v>221</v>
      </c>
      <c r="E188">
        <v>221</v>
      </c>
      <c r="F188">
        <v>218</v>
      </c>
      <c r="G188">
        <v>222</v>
      </c>
      <c r="H188">
        <v>217</v>
      </c>
      <c r="I188">
        <v>222</v>
      </c>
      <c r="J188">
        <v>220</v>
      </c>
      <c r="K188">
        <v>221</v>
      </c>
      <c r="L188">
        <v>216</v>
      </c>
      <c r="M188">
        <v>222</v>
      </c>
      <c r="N188">
        <v>217</v>
      </c>
      <c r="O188">
        <v>224</v>
      </c>
      <c r="P188">
        <v>214</v>
      </c>
      <c r="Q188">
        <v>224</v>
      </c>
      <c r="R188">
        <v>213</v>
      </c>
      <c r="S188">
        <v>224</v>
      </c>
      <c r="T188">
        <v>222</v>
      </c>
      <c r="U188">
        <v>223</v>
      </c>
    </row>
    <row r="189" spans="1:23">
      <c r="A189" t="s">
        <v>17</v>
      </c>
      <c r="B189">
        <v>314</v>
      </c>
      <c r="C189">
        <v>317</v>
      </c>
      <c r="D189">
        <v>307</v>
      </c>
      <c r="E189">
        <v>291</v>
      </c>
      <c r="F189">
        <v>301</v>
      </c>
      <c r="G189">
        <v>291</v>
      </c>
      <c r="H189">
        <v>300</v>
      </c>
      <c r="I189">
        <v>287</v>
      </c>
      <c r="J189">
        <v>301</v>
      </c>
      <c r="K189">
        <v>285</v>
      </c>
      <c r="L189">
        <v>300</v>
      </c>
      <c r="M189">
        <v>287</v>
      </c>
      <c r="N189">
        <v>303</v>
      </c>
      <c r="O189">
        <v>287</v>
      </c>
      <c r="P189">
        <v>308</v>
      </c>
      <c r="Q189">
        <v>287</v>
      </c>
      <c r="R189">
        <v>302</v>
      </c>
      <c r="S189">
        <v>288</v>
      </c>
      <c r="T189">
        <v>295</v>
      </c>
      <c r="U189">
        <v>285</v>
      </c>
    </row>
    <row r="191" spans="1:23">
      <c r="A191" s="4" t="s">
        <v>8</v>
      </c>
      <c r="B191" s="43" t="s">
        <v>18</v>
      </c>
      <c r="C191" s="43"/>
    </row>
    <row r="192" spans="1:23">
      <c r="A192" s="4" t="s">
        <v>9</v>
      </c>
      <c r="B192" s="7" t="s">
        <v>10</v>
      </c>
      <c r="C192" s="7" t="s">
        <v>11</v>
      </c>
    </row>
    <row r="193" spans="1:23">
      <c r="A193" t="s">
        <v>12</v>
      </c>
      <c r="B193">
        <f t="shared" ref="B193:C198" si="23">(B184+D184+F184+H184+J184+L184+N184+P184+R184+T184)/$B$2</f>
        <v>4217.8999999999996</v>
      </c>
      <c r="C193">
        <f t="shared" si="23"/>
        <v>4339.7</v>
      </c>
    </row>
    <row r="194" spans="1:23">
      <c r="A194" t="s">
        <v>13</v>
      </c>
      <c r="B194">
        <f t="shared" si="23"/>
        <v>0</v>
      </c>
      <c r="C194">
        <f t="shared" si="23"/>
        <v>0</v>
      </c>
    </row>
    <row r="195" spans="1:23">
      <c r="A195" t="s">
        <v>14</v>
      </c>
      <c r="B195">
        <f t="shared" si="23"/>
        <v>0</v>
      </c>
      <c r="C195">
        <f t="shared" si="23"/>
        <v>0</v>
      </c>
    </row>
    <row r="196" spans="1:23">
      <c r="A196" t="s">
        <v>15</v>
      </c>
      <c r="B196">
        <f t="shared" si="23"/>
        <v>296.36957082134643</v>
      </c>
      <c r="C196">
        <f t="shared" si="23"/>
        <v>295.18606520677582</v>
      </c>
    </row>
    <row r="197" spans="1:23">
      <c r="A197" t="s">
        <v>16</v>
      </c>
      <c r="B197">
        <f t="shared" si="23"/>
        <v>218</v>
      </c>
      <c r="C197">
        <f t="shared" si="23"/>
        <v>226.3</v>
      </c>
    </row>
    <row r="198" spans="1:23">
      <c r="A198" t="s">
        <v>17</v>
      </c>
      <c r="B198">
        <f t="shared" si="23"/>
        <v>303.10000000000002</v>
      </c>
      <c r="C198">
        <f t="shared" si="23"/>
        <v>290.5</v>
      </c>
    </row>
    <row r="201" spans="1:23" ht="16.8">
      <c r="A201" s="45" t="s">
        <v>31</v>
      </c>
      <c r="B201" s="45"/>
      <c r="C201" s="45"/>
      <c r="D201">
        <v>100</v>
      </c>
    </row>
    <row r="203" spans="1:23">
      <c r="A203" s="4" t="s">
        <v>8</v>
      </c>
      <c r="B203" s="43">
        <v>1</v>
      </c>
      <c r="C203" s="43"/>
      <c r="D203" s="43">
        <v>2</v>
      </c>
      <c r="E203" s="43"/>
      <c r="F203" s="43">
        <v>3</v>
      </c>
      <c r="G203" s="43"/>
      <c r="H203" s="43">
        <v>4</v>
      </c>
      <c r="I203" s="43"/>
      <c r="J203" s="43">
        <v>5</v>
      </c>
      <c r="K203" s="43"/>
      <c r="L203" s="43">
        <v>6</v>
      </c>
      <c r="M203" s="43"/>
      <c r="N203" s="43">
        <v>7</v>
      </c>
      <c r="O203" s="43"/>
      <c r="P203" s="43">
        <v>8</v>
      </c>
      <c r="Q203" s="43"/>
      <c r="R203" s="43">
        <v>9</v>
      </c>
      <c r="S203" s="43"/>
      <c r="T203" s="43">
        <v>10</v>
      </c>
      <c r="U203" s="43"/>
      <c r="V203" s="44"/>
      <c r="W203" s="44"/>
    </row>
    <row r="204" spans="1:23">
      <c r="A204" s="4" t="s">
        <v>9</v>
      </c>
      <c r="B204" s="7" t="s">
        <v>10</v>
      </c>
      <c r="C204" s="7" t="s">
        <v>11</v>
      </c>
      <c r="D204" s="7" t="s">
        <v>10</v>
      </c>
      <c r="E204" s="7" t="s">
        <v>11</v>
      </c>
      <c r="F204" s="7" t="s">
        <v>10</v>
      </c>
      <c r="G204" s="7" t="s">
        <v>11</v>
      </c>
      <c r="H204" s="7" t="s">
        <v>10</v>
      </c>
      <c r="I204" s="7" t="s">
        <v>11</v>
      </c>
      <c r="J204" s="7" t="s">
        <v>10</v>
      </c>
      <c r="K204" s="7" t="s">
        <v>11</v>
      </c>
      <c r="L204" s="7" t="s">
        <v>10</v>
      </c>
      <c r="M204" s="7" t="s">
        <v>11</v>
      </c>
      <c r="N204" s="7" t="s">
        <v>10</v>
      </c>
      <c r="O204" s="7" t="s">
        <v>11</v>
      </c>
      <c r="P204" s="7" t="s">
        <v>10</v>
      </c>
      <c r="Q204" s="7" t="s">
        <v>11</v>
      </c>
      <c r="R204" s="7" t="s">
        <v>10</v>
      </c>
      <c r="S204" s="7" t="s">
        <v>11</v>
      </c>
      <c r="T204" s="7" t="s">
        <v>10</v>
      </c>
      <c r="U204" s="7" t="s">
        <v>11</v>
      </c>
      <c r="V204" s="7"/>
      <c r="W204" s="7"/>
    </row>
    <row r="205" spans="1:23">
      <c r="A205" t="s">
        <v>12</v>
      </c>
      <c r="B205">
        <v>3926</v>
      </c>
      <c r="C205">
        <v>6065</v>
      </c>
      <c r="D205">
        <v>3917</v>
      </c>
      <c r="E205">
        <v>3300</v>
      </c>
      <c r="F205">
        <v>3942</v>
      </c>
      <c r="G205">
        <v>3295</v>
      </c>
      <c r="H205">
        <v>3913</v>
      </c>
      <c r="I205">
        <v>3298</v>
      </c>
      <c r="J205">
        <v>3912</v>
      </c>
      <c r="K205">
        <v>3297</v>
      </c>
      <c r="L205">
        <v>3913</v>
      </c>
      <c r="M205">
        <v>3299</v>
      </c>
      <c r="N205">
        <v>3917</v>
      </c>
      <c r="O205">
        <v>3288</v>
      </c>
      <c r="P205">
        <v>3916</v>
      </c>
      <c r="Q205">
        <v>3297</v>
      </c>
      <c r="R205">
        <v>3916</v>
      </c>
      <c r="S205">
        <v>3297</v>
      </c>
      <c r="T205">
        <v>3917</v>
      </c>
      <c r="U205">
        <v>3296</v>
      </c>
    </row>
    <row r="206" spans="1:23">
      <c r="A206" t="s">
        <v>13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3">
      <c r="A207" t="s">
        <v>14</v>
      </c>
      <c r="B207">
        <f t="shared" ref="B207:U207" si="24">B206/$B$7</f>
        <v>0</v>
      </c>
      <c r="C207">
        <f t="shared" si="24"/>
        <v>0</v>
      </c>
      <c r="D207">
        <f t="shared" si="24"/>
        <v>0</v>
      </c>
      <c r="E207">
        <f t="shared" si="24"/>
        <v>0</v>
      </c>
      <c r="F207">
        <f t="shared" si="24"/>
        <v>0</v>
      </c>
      <c r="G207">
        <f t="shared" si="24"/>
        <v>0</v>
      </c>
      <c r="H207">
        <f t="shared" si="24"/>
        <v>0</v>
      </c>
      <c r="I207">
        <f t="shared" si="24"/>
        <v>0</v>
      </c>
      <c r="J207">
        <f t="shared" si="24"/>
        <v>0</v>
      </c>
      <c r="K207">
        <f t="shared" si="24"/>
        <v>0</v>
      </c>
      <c r="L207">
        <f t="shared" si="24"/>
        <v>0</v>
      </c>
      <c r="M207">
        <f t="shared" si="24"/>
        <v>0</v>
      </c>
      <c r="N207">
        <f t="shared" si="24"/>
        <v>0</v>
      </c>
      <c r="O207">
        <f t="shared" si="24"/>
        <v>0</v>
      </c>
      <c r="P207">
        <f t="shared" si="24"/>
        <v>0</v>
      </c>
      <c r="Q207">
        <f t="shared" si="24"/>
        <v>0</v>
      </c>
      <c r="R207">
        <f t="shared" si="24"/>
        <v>0</v>
      </c>
      <c r="S207">
        <f t="shared" si="24"/>
        <v>0</v>
      </c>
      <c r="T207">
        <f t="shared" si="24"/>
        <v>0</v>
      </c>
      <c r="U207">
        <f t="shared" si="24"/>
        <v>0</v>
      </c>
    </row>
    <row r="208" spans="1:23">
      <c r="A208" t="s">
        <v>15</v>
      </c>
      <c r="B208">
        <f t="shared" ref="B208:U208" si="25">($B153/(B205*(1/($D$201*1000000)))/1000000)</f>
        <v>254.71217524197655</v>
      </c>
      <c r="C208">
        <f t="shared" si="25"/>
        <v>164.88046166529264</v>
      </c>
      <c r="D208">
        <f t="shared" si="25"/>
        <v>255.29742149604292</v>
      </c>
      <c r="E208">
        <f t="shared" si="25"/>
        <v>303.030303030303</v>
      </c>
      <c r="F208">
        <f t="shared" si="25"/>
        <v>253.67833587011671</v>
      </c>
      <c r="G208">
        <f t="shared" si="25"/>
        <v>303.49013657056145</v>
      </c>
      <c r="H208">
        <f t="shared" si="25"/>
        <v>255.55839509327882</v>
      </c>
      <c r="I208">
        <f t="shared" si="25"/>
        <v>303.21406913280777</v>
      </c>
      <c r="J208">
        <f t="shared" si="25"/>
        <v>255.62372188139059</v>
      </c>
      <c r="K208">
        <f t="shared" si="25"/>
        <v>303.30603579011228</v>
      </c>
      <c r="L208">
        <f t="shared" si="25"/>
        <v>255.55839509327882</v>
      </c>
      <c r="M208">
        <f t="shared" si="25"/>
        <v>303.12215822976663</v>
      </c>
      <c r="N208">
        <f t="shared" si="25"/>
        <v>255.29742149604292</v>
      </c>
      <c r="O208">
        <f t="shared" si="25"/>
        <v>304.13625304136252</v>
      </c>
      <c r="P208">
        <f t="shared" si="25"/>
        <v>255.36261491317671</v>
      </c>
      <c r="Q208">
        <f t="shared" si="25"/>
        <v>303.30603579011228</v>
      </c>
      <c r="R208">
        <f t="shared" si="25"/>
        <v>255.36261491317671</v>
      </c>
      <c r="S208">
        <f t="shared" si="25"/>
        <v>303.30603579011228</v>
      </c>
      <c r="T208">
        <f t="shared" si="25"/>
        <v>255.29742149604292</v>
      </c>
      <c r="U208">
        <f t="shared" si="25"/>
        <v>303.39805825242718</v>
      </c>
    </row>
    <row r="209" spans="1:21">
      <c r="A209" t="s">
        <v>16</v>
      </c>
      <c r="B209">
        <v>200</v>
      </c>
      <c r="C209">
        <v>234</v>
      </c>
      <c r="D209">
        <v>194</v>
      </c>
      <c r="E209">
        <v>204</v>
      </c>
      <c r="F209">
        <v>198</v>
      </c>
      <c r="G209">
        <v>204</v>
      </c>
      <c r="H209">
        <v>197</v>
      </c>
      <c r="I209">
        <v>202</v>
      </c>
      <c r="J209">
        <v>193</v>
      </c>
      <c r="K209">
        <v>204</v>
      </c>
      <c r="L209">
        <v>193</v>
      </c>
      <c r="M209">
        <v>204</v>
      </c>
      <c r="N209">
        <v>193</v>
      </c>
      <c r="O209">
        <v>203</v>
      </c>
      <c r="P209">
        <v>198</v>
      </c>
      <c r="Q209">
        <v>204</v>
      </c>
      <c r="R209">
        <v>198</v>
      </c>
      <c r="S209">
        <v>204</v>
      </c>
      <c r="T209">
        <v>195</v>
      </c>
      <c r="U209">
        <v>203</v>
      </c>
    </row>
    <row r="210" spans="1:21">
      <c r="A210" t="s">
        <v>17</v>
      </c>
      <c r="B210">
        <v>278</v>
      </c>
      <c r="C210">
        <v>296</v>
      </c>
      <c r="D210">
        <v>265</v>
      </c>
      <c r="E210">
        <v>266</v>
      </c>
      <c r="F210">
        <v>269</v>
      </c>
      <c r="G210">
        <v>256</v>
      </c>
      <c r="H210">
        <v>267</v>
      </c>
      <c r="I210">
        <v>253</v>
      </c>
      <c r="J210">
        <v>269</v>
      </c>
      <c r="K210">
        <v>255</v>
      </c>
      <c r="L210">
        <v>266</v>
      </c>
      <c r="M210">
        <v>263</v>
      </c>
      <c r="N210">
        <v>268</v>
      </c>
      <c r="O210">
        <v>253</v>
      </c>
      <c r="P210">
        <v>267</v>
      </c>
      <c r="Q210">
        <v>262</v>
      </c>
      <c r="R210">
        <v>267</v>
      </c>
      <c r="S210">
        <v>262</v>
      </c>
      <c r="T210">
        <v>263</v>
      </c>
      <c r="U210">
        <v>255</v>
      </c>
    </row>
    <row r="212" spans="1:21">
      <c r="A212" s="4" t="s">
        <v>8</v>
      </c>
      <c r="B212" s="43" t="s">
        <v>18</v>
      </c>
      <c r="C212" s="43"/>
    </row>
    <row r="213" spans="1:21">
      <c r="A213" s="4" t="s">
        <v>9</v>
      </c>
      <c r="B213" s="7" t="s">
        <v>10</v>
      </c>
      <c r="C213" s="7" t="s">
        <v>11</v>
      </c>
    </row>
    <row r="214" spans="1:21">
      <c r="A214" t="s">
        <v>12</v>
      </c>
      <c r="B214">
        <f t="shared" ref="B214:C219" si="26">(B205+D205+F205+H205+J205+L205+N205+P205+R205+T205)/$B$2</f>
        <v>3918.9</v>
      </c>
      <c r="C214">
        <f t="shared" si="26"/>
        <v>3573.2</v>
      </c>
    </row>
    <row r="215" spans="1:21">
      <c r="A215" t="s">
        <v>13</v>
      </c>
      <c r="B215">
        <f t="shared" si="26"/>
        <v>0</v>
      </c>
      <c r="C215">
        <f t="shared" si="26"/>
        <v>0</v>
      </c>
    </row>
    <row r="216" spans="1:21">
      <c r="A216" t="s">
        <v>14</v>
      </c>
      <c r="B216">
        <f t="shared" si="26"/>
        <v>0</v>
      </c>
      <c r="C216">
        <f t="shared" si="26"/>
        <v>0</v>
      </c>
    </row>
    <row r="217" spans="1:21">
      <c r="A217" t="s">
        <v>15</v>
      </c>
      <c r="B217">
        <f t="shared" si="26"/>
        <v>255.17485174945236</v>
      </c>
      <c r="C217">
        <f t="shared" si="26"/>
        <v>289.51895472928584</v>
      </c>
    </row>
    <row r="218" spans="1:21">
      <c r="A218" t="s">
        <v>16</v>
      </c>
      <c r="B218">
        <f t="shared" si="26"/>
        <v>195.9</v>
      </c>
      <c r="C218">
        <f t="shared" si="26"/>
        <v>206.6</v>
      </c>
    </row>
    <row r="219" spans="1:21">
      <c r="A219" t="s">
        <v>17</v>
      </c>
      <c r="B219">
        <f t="shared" si="26"/>
        <v>267.89999999999998</v>
      </c>
      <c r="C219">
        <f t="shared" si="26"/>
        <v>262.10000000000002</v>
      </c>
    </row>
    <row r="223" spans="1:21" ht="16.8">
      <c r="A223" s="45" t="s">
        <v>32</v>
      </c>
      <c r="B223" s="45"/>
      <c r="C223" s="45"/>
      <c r="D223">
        <v>75</v>
      </c>
    </row>
    <row r="225" spans="1:23">
      <c r="A225" s="4" t="s">
        <v>8</v>
      </c>
      <c r="B225" s="43">
        <v>1</v>
      </c>
      <c r="C225" s="43"/>
      <c r="D225" s="43">
        <v>2</v>
      </c>
      <c r="E225" s="43"/>
      <c r="F225" s="43">
        <v>3</v>
      </c>
      <c r="G225" s="43"/>
      <c r="H225" s="43">
        <v>4</v>
      </c>
      <c r="I225" s="43"/>
      <c r="J225" s="43">
        <v>5</v>
      </c>
      <c r="K225" s="43"/>
      <c r="L225" s="43">
        <v>6</v>
      </c>
      <c r="M225" s="43"/>
      <c r="N225" s="43">
        <v>7</v>
      </c>
      <c r="O225" s="43"/>
      <c r="P225" s="43">
        <v>8</v>
      </c>
      <c r="Q225" s="43"/>
      <c r="R225" s="43">
        <v>9</v>
      </c>
      <c r="S225" s="43"/>
      <c r="T225" s="43">
        <v>10</v>
      </c>
      <c r="U225" s="43"/>
      <c r="V225" s="44"/>
      <c r="W225" s="44"/>
    </row>
    <row r="226" spans="1:23">
      <c r="A226" s="4" t="s">
        <v>9</v>
      </c>
      <c r="B226" s="7" t="s">
        <v>10</v>
      </c>
      <c r="C226" s="7" t="s">
        <v>11</v>
      </c>
      <c r="D226" s="7" t="s">
        <v>10</v>
      </c>
      <c r="E226" s="7" t="s">
        <v>11</v>
      </c>
      <c r="F226" s="7" t="s">
        <v>10</v>
      </c>
      <c r="G226" s="7" t="s">
        <v>11</v>
      </c>
      <c r="H226" s="7" t="s">
        <v>10</v>
      </c>
      <c r="I226" s="7" t="s">
        <v>11</v>
      </c>
      <c r="J226" s="7" t="s">
        <v>10</v>
      </c>
      <c r="K226" s="7" t="s">
        <v>11</v>
      </c>
      <c r="L226" s="7" t="s">
        <v>10</v>
      </c>
      <c r="M226" s="7" t="s">
        <v>11</v>
      </c>
      <c r="N226" s="7" t="s">
        <v>10</v>
      </c>
      <c r="O226" s="7" t="s">
        <v>11</v>
      </c>
      <c r="P226" s="7" t="s">
        <v>10</v>
      </c>
      <c r="Q226" s="7" t="s">
        <v>11</v>
      </c>
      <c r="R226" s="7" t="s">
        <v>10</v>
      </c>
      <c r="S226" s="7" t="s">
        <v>11</v>
      </c>
      <c r="T226" s="7" t="s">
        <v>10</v>
      </c>
      <c r="U226" s="7" t="s">
        <v>11</v>
      </c>
      <c r="V226" s="7"/>
      <c r="W226" s="7"/>
    </row>
    <row r="227" spans="1:23">
      <c r="A227" t="s">
        <v>12</v>
      </c>
      <c r="B227">
        <v>3639</v>
      </c>
      <c r="C227">
        <v>5305</v>
      </c>
      <c r="D227">
        <v>3627</v>
      </c>
      <c r="E227">
        <v>2547</v>
      </c>
      <c r="F227">
        <v>3632</v>
      </c>
      <c r="G227">
        <v>2545</v>
      </c>
      <c r="H227">
        <v>3629</v>
      </c>
      <c r="I227">
        <v>2541</v>
      </c>
      <c r="J227">
        <v>3632</v>
      </c>
      <c r="K227">
        <v>2539</v>
      </c>
      <c r="L227">
        <v>3628</v>
      </c>
      <c r="M227">
        <v>2543</v>
      </c>
      <c r="N227">
        <v>3624</v>
      </c>
      <c r="O227">
        <v>2541</v>
      </c>
      <c r="P227">
        <v>3629</v>
      </c>
      <c r="Q227">
        <v>2543</v>
      </c>
      <c r="R227">
        <v>3634</v>
      </c>
      <c r="S227">
        <v>2542</v>
      </c>
      <c r="T227">
        <v>3631</v>
      </c>
      <c r="U227">
        <v>2541</v>
      </c>
    </row>
    <row r="228" spans="1:23">
      <c r="A228" t="s">
        <v>13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3">
      <c r="A229" t="s">
        <v>14</v>
      </c>
      <c r="B229">
        <f t="shared" ref="B229:U229" si="27">B228/$B$7</f>
        <v>0</v>
      </c>
      <c r="C229">
        <f t="shared" si="27"/>
        <v>0</v>
      </c>
      <c r="D229">
        <f t="shared" si="27"/>
        <v>0</v>
      </c>
      <c r="E229">
        <f t="shared" si="27"/>
        <v>0</v>
      </c>
      <c r="F229">
        <f t="shared" si="27"/>
        <v>0</v>
      </c>
      <c r="G229">
        <f t="shared" si="27"/>
        <v>0</v>
      </c>
      <c r="H229">
        <f t="shared" si="27"/>
        <v>0</v>
      </c>
      <c r="I229">
        <f t="shared" si="27"/>
        <v>0</v>
      </c>
      <c r="J229">
        <f t="shared" si="27"/>
        <v>0</v>
      </c>
      <c r="K229">
        <f t="shared" si="27"/>
        <v>0</v>
      </c>
      <c r="L229">
        <f t="shared" si="27"/>
        <v>0</v>
      </c>
      <c r="M229">
        <f t="shared" si="27"/>
        <v>0</v>
      </c>
      <c r="N229">
        <f t="shared" si="27"/>
        <v>0</v>
      </c>
      <c r="O229">
        <f t="shared" si="27"/>
        <v>0</v>
      </c>
      <c r="P229">
        <f t="shared" si="27"/>
        <v>0</v>
      </c>
      <c r="Q229">
        <f t="shared" si="27"/>
        <v>0</v>
      </c>
      <c r="R229">
        <f t="shared" si="27"/>
        <v>0</v>
      </c>
      <c r="S229">
        <f t="shared" si="27"/>
        <v>0</v>
      </c>
      <c r="T229">
        <f t="shared" si="27"/>
        <v>0</v>
      </c>
      <c r="U229">
        <f t="shared" si="27"/>
        <v>0</v>
      </c>
    </row>
    <row r="230" spans="1:23">
      <c r="A230" t="s">
        <v>15</v>
      </c>
      <c r="B230">
        <f t="shared" ref="B230:U230" si="28">($B153/(B227*(1/($D$223*1000000)))/1000000)</f>
        <v>206.1005770816158</v>
      </c>
      <c r="C230">
        <f t="shared" si="28"/>
        <v>141.37606032045238</v>
      </c>
      <c r="D230">
        <f t="shared" si="28"/>
        <v>206.78246484698099</v>
      </c>
      <c r="E230">
        <f t="shared" si="28"/>
        <v>294.46407538280334</v>
      </c>
      <c r="F230">
        <f t="shared" si="28"/>
        <v>206.49779735682819</v>
      </c>
      <c r="G230">
        <f t="shared" si="28"/>
        <v>294.69548133595282</v>
      </c>
      <c r="H230">
        <f t="shared" si="28"/>
        <v>206.66850372003304</v>
      </c>
      <c r="I230">
        <f t="shared" si="28"/>
        <v>295.15938606847698</v>
      </c>
      <c r="J230">
        <f t="shared" si="28"/>
        <v>206.49779735682819</v>
      </c>
      <c r="K230">
        <f t="shared" si="28"/>
        <v>295.39188656951552</v>
      </c>
      <c r="L230">
        <f t="shared" si="28"/>
        <v>206.72546857772878</v>
      </c>
      <c r="M230">
        <f t="shared" si="28"/>
        <v>294.9272512780181</v>
      </c>
      <c r="N230">
        <f t="shared" si="28"/>
        <v>206.95364238410599</v>
      </c>
      <c r="O230">
        <f t="shared" si="28"/>
        <v>295.15938606847698</v>
      </c>
      <c r="P230">
        <f t="shared" si="28"/>
        <v>206.66850372003304</v>
      </c>
      <c r="Q230">
        <f t="shared" si="28"/>
        <v>294.9272512780181</v>
      </c>
      <c r="R230">
        <f t="shared" si="28"/>
        <v>206.38414969730326</v>
      </c>
      <c r="S230">
        <f t="shared" si="28"/>
        <v>295.04327301337526</v>
      </c>
      <c r="T230">
        <f t="shared" si="28"/>
        <v>206.55466813549987</v>
      </c>
      <c r="U230">
        <f t="shared" si="28"/>
        <v>295.15938606847698</v>
      </c>
    </row>
    <row r="231" spans="1:23">
      <c r="A231" t="s">
        <v>16</v>
      </c>
      <c r="B231">
        <v>179</v>
      </c>
      <c r="C231">
        <v>209</v>
      </c>
      <c r="D231">
        <v>176</v>
      </c>
      <c r="E231">
        <v>184</v>
      </c>
      <c r="F231">
        <v>175</v>
      </c>
      <c r="G231">
        <v>188</v>
      </c>
      <c r="H231">
        <v>174</v>
      </c>
      <c r="I231">
        <v>186</v>
      </c>
      <c r="J231">
        <v>176</v>
      </c>
      <c r="K231">
        <v>183</v>
      </c>
      <c r="L231">
        <v>176</v>
      </c>
      <c r="M231">
        <v>183</v>
      </c>
      <c r="N231">
        <v>174</v>
      </c>
      <c r="O231">
        <v>181</v>
      </c>
      <c r="P231">
        <v>175</v>
      </c>
      <c r="Q231">
        <v>181</v>
      </c>
      <c r="R231">
        <v>175</v>
      </c>
      <c r="S231">
        <v>182</v>
      </c>
      <c r="T231">
        <v>174</v>
      </c>
      <c r="U231">
        <v>183</v>
      </c>
    </row>
    <row r="232" spans="1:23">
      <c r="A232" t="s">
        <v>17</v>
      </c>
      <c r="B232">
        <v>248</v>
      </c>
      <c r="C232">
        <v>251</v>
      </c>
      <c r="D232">
        <v>245</v>
      </c>
      <c r="E232">
        <v>239</v>
      </c>
      <c r="F232">
        <v>244</v>
      </c>
      <c r="G232">
        <v>226</v>
      </c>
      <c r="H232">
        <v>242</v>
      </c>
      <c r="I232">
        <v>226</v>
      </c>
      <c r="J232">
        <v>242</v>
      </c>
      <c r="K232">
        <v>223</v>
      </c>
      <c r="L232">
        <v>239</v>
      </c>
      <c r="M232">
        <v>226</v>
      </c>
      <c r="N232">
        <v>246</v>
      </c>
      <c r="O232">
        <v>223</v>
      </c>
      <c r="P232">
        <v>242</v>
      </c>
      <c r="Q232">
        <v>225</v>
      </c>
      <c r="R232">
        <v>242</v>
      </c>
      <c r="S232">
        <v>224</v>
      </c>
      <c r="T232">
        <v>241</v>
      </c>
      <c r="U232">
        <v>225</v>
      </c>
    </row>
    <row r="234" spans="1:23">
      <c r="A234" s="4" t="s">
        <v>8</v>
      </c>
      <c r="B234" s="43" t="s">
        <v>18</v>
      </c>
      <c r="C234" s="43"/>
    </row>
    <row r="235" spans="1:23">
      <c r="A235" s="4" t="s">
        <v>9</v>
      </c>
      <c r="B235" s="7" t="s">
        <v>10</v>
      </c>
      <c r="C235" s="7" t="s">
        <v>11</v>
      </c>
    </row>
    <row r="236" spans="1:23">
      <c r="A236" t="s">
        <v>12</v>
      </c>
      <c r="B236">
        <f t="shared" ref="B236:C241" si="29">(B227+D227+F227+H227+J227+L227+N227+P227+R227+T227)/$B$2</f>
        <v>3630.5</v>
      </c>
      <c r="C236">
        <f t="shared" si="29"/>
        <v>2818.7</v>
      </c>
    </row>
    <row r="237" spans="1:23">
      <c r="A237" t="s">
        <v>13</v>
      </c>
      <c r="B237">
        <f t="shared" si="29"/>
        <v>0</v>
      </c>
      <c r="C237">
        <f t="shared" si="29"/>
        <v>0</v>
      </c>
    </row>
    <row r="238" spans="1:23">
      <c r="A238" t="s">
        <v>14</v>
      </c>
      <c r="B238">
        <f t="shared" si="29"/>
        <v>0</v>
      </c>
      <c r="C238">
        <f t="shared" si="29"/>
        <v>0</v>
      </c>
    </row>
    <row r="239" spans="1:23">
      <c r="A239" t="s">
        <v>15</v>
      </c>
      <c r="B239">
        <f t="shared" si="29"/>
        <v>206.58335728769572</v>
      </c>
      <c r="C239">
        <f t="shared" si="29"/>
        <v>279.63034373835666</v>
      </c>
    </row>
    <row r="240" spans="1:23">
      <c r="A240" t="s">
        <v>16</v>
      </c>
      <c r="B240">
        <f t="shared" si="29"/>
        <v>175.4</v>
      </c>
      <c r="C240">
        <f t="shared" si="29"/>
        <v>186</v>
      </c>
    </row>
    <row r="241" spans="1:4">
      <c r="A241" t="s">
        <v>17</v>
      </c>
      <c r="B241">
        <f t="shared" si="29"/>
        <v>243.1</v>
      </c>
      <c r="C241">
        <f t="shared" si="29"/>
        <v>228.8</v>
      </c>
    </row>
    <row r="249" spans="1:4" ht="20.399999999999999">
      <c r="A249" s="9" t="s">
        <v>34</v>
      </c>
    </row>
    <row r="250" spans="1:4">
      <c r="A250" s="10" t="s">
        <v>35</v>
      </c>
      <c r="B250" s="10" t="s">
        <v>36</v>
      </c>
      <c r="C250" s="10" t="s">
        <v>37</v>
      </c>
      <c r="D250" s="10" t="s">
        <v>38</v>
      </c>
    </row>
    <row r="251" spans="1:4">
      <c r="A251" s="11" t="s">
        <v>39</v>
      </c>
      <c r="B251" s="10">
        <v>3663</v>
      </c>
      <c r="C251" s="10">
        <v>14400</v>
      </c>
      <c r="D251" s="10">
        <v>25.437501999999999</v>
      </c>
    </row>
    <row r="252" spans="1:4">
      <c r="A252" s="10" t="s">
        <v>40</v>
      </c>
      <c r="B252" s="10">
        <v>239</v>
      </c>
      <c r="C252" s="10">
        <v>6000</v>
      </c>
      <c r="D252" s="10">
        <v>3.9833333</v>
      </c>
    </row>
    <row r="253" spans="1:4">
      <c r="A253" s="10" t="s">
        <v>41</v>
      </c>
      <c r="B253" s="10">
        <v>5342</v>
      </c>
      <c r="C253" s="10">
        <v>28800</v>
      </c>
      <c r="D253" s="10">
        <v>18.54861</v>
      </c>
    </row>
    <row r="254" spans="1:4">
      <c r="A254" s="10" t="s">
        <v>42</v>
      </c>
      <c r="B254" s="10">
        <v>35</v>
      </c>
      <c r="C254" s="10">
        <v>50</v>
      </c>
      <c r="D254" s="10">
        <v>70</v>
      </c>
    </row>
    <row r="255" spans="1:4">
      <c r="A255" s="10" t="s">
        <v>43</v>
      </c>
      <c r="B255" s="10">
        <v>7</v>
      </c>
      <c r="C255" s="10">
        <v>100</v>
      </c>
      <c r="D255" s="10">
        <v>7</v>
      </c>
    </row>
    <row r="256" spans="1:4">
      <c r="A256" s="10" t="s">
        <v>44</v>
      </c>
      <c r="B256" s="10">
        <v>2</v>
      </c>
      <c r="C256" s="10">
        <v>32</v>
      </c>
      <c r="D256" s="10">
        <v>6.25</v>
      </c>
    </row>
    <row r="257" spans="1:6">
      <c r="A257" s="10" t="s">
        <v>45</v>
      </c>
      <c r="B257" s="10">
        <v>1</v>
      </c>
      <c r="C257" s="10">
        <v>2</v>
      </c>
      <c r="D257" s="10">
        <v>50</v>
      </c>
    </row>
    <row r="261" spans="1:6" ht="20.399999999999999">
      <c r="A261" s="9" t="s">
        <v>46</v>
      </c>
      <c r="B261" s="12"/>
    </row>
    <row r="262" spans="1:6">
      <c r="A262" s="13"/>
      <c r="B262" s="13"/>
      <c r="C262" s="13"/>
      <c r="D262" s="13"/>
      <c r="E262" s="13"/>
      <c r="F262" s="13"/>
    </row>
    <row r="263" spans="1:6">
      <c r="A263" s="10" t="s">
        <v>47</v>
      </c>
      <c r="B263" s="10" t="s">
        <v>48</v>
      </c>
      <c r="C263" s="10" t="s">
        <v>49</v>
      </c>
      <c r="D263" s="10" t="s">
        <v>50</v>
      </c>
      <c r="E263" s="10" t="s">
        <v>51</v>
      </c>
      <c r="F263" s="10" t="s">
        <v>52</v>
      </c>
    </row>
    <row r="264" spans="1:6">
      <c r="A264" s="42" t="s">
        <v>53</v>
      </c>
      <c r="B264" s="42"/>
      <c r="C264" s="42"/>
      <c r="D264" s="42"/>
      <c r="E264" s="42"/>
      <c r="F264" s="42"/>
    </row>
    <row r="265" spans="1:6">
      <c r="A265" s="42" t="s">
        <v>54</v>
      </c>
      <c r="B265" s="42"/>
      <c r="C265" s="42"/>
      <c r="D265" s="42"/>
      <c r="E265" s="42"/>
      <c r="F265" s="42"/>
    </row>
    <row r="266" spans="1:6">
      <c r="A266" s="14" t="s">
        <v>55</v>
      </c>
      <c r="B266" s="14" t="s">
        <v>56</v>
      </c>
      <c r="C266" s="14" t="s">
        <v>57</v>
      </c>
      <c r="D266" s="14" t="s">
        <v>58</v>
      </c>
      <c r="E266" s="14" t="s">
        <v>59</v>
      </c>
      <c r="F266" s="14" t="s">
        <v>60</v>
      </c>
    </row>
    <row r="267" spans="1:6">
      <c r="A267" s="42" t="s">
        <v>61</v>
      </c>
      <c r="B267" s="42"/>
      <c r="C267" s="42"/>
      <c r="D267" s="42"/>
      <c r="E267" s="42"/>
      <c r="F267" s="42"/>
    </row>
    <row r="268" spans="1:6">
      <c r="A268" s="14" t="s">
        <v>55</v>
      </c>
      <c r="B268" s="14" t="s">
        <v>56</v>
      </c>
      <c r="C268" s="14" t="s">
        <v>57</v>
      </c>
      <c r="D268" s="14" t="s">
        <v>58</v>
      </c>
      <c r="E268" s="14" t="s">
        <v>59</v>
      </c>
      <c r="F268" s="14" t="s">
        <v>60</v>
      </c>
    </row>
    <row r="269" spans="1:6">
      <c r="A269" s="42" t="s">
        <v>55</v>
      </c>
      <c r="B269" s="42"/>
      <c r="C269" s="42"/>
      <c r="D269" s="42"/>
      <c r="E269" s="42"/>
      <c r="F269" s="42"/>
    </row>
    <row r="270" spans="1:6">
      <c r="A270" s="42" t="s">
        <v>62</v>
      </c>
      <c r="B270" s="42"/>
      <c r="C270" s="42"/>
      <c r="D270" s="42"/>
      <c r="E270" s="42"/>
      <c r="F270" s="42"/>
    </row>
    <row r="271" spans="1:6">
      <c r="A271" s="14" t="s">
        <v>53</v>
      </c>
      <c r="B271" s="14" t="s">
        <v>63</v>
      </c>
      <c r="C271" s="14" t="s">
        <v>64</v>
      </c>
      <c r="D271" s="14" t="s">
        <v>65</v>
      </c>
      <c r="E271" s="14" t="s">
        <v>66</v>
      </c>
      <c r="F271" s="14" t="s">
        <v>67</v>
      </c>
    </row>
    <row r="272" spans="1:6">
      <c r="A272" s="14" t="s">
        <v>68</v>
      </c>
      <c r="B272" s="14" t="s">
        <v>69</v>
      </c>
      <c r="C272" s="14" t="s">
        <v>64</v>
      </c>
      <c r="D272" s="14" t="s">
        <v>70</v>
      </c>
      <c r="E272" s="14" t="s">
        <v>71</v>
      </c>
      <c r="F272" s="14" t="s">
        <v>72</v>
      </c>
    </row>
    <row r="273" spans="1:6">
      <c r="A273" s="14" t="s">
        <v>73</v>
      </c>
      <c r="B273" s="14" t="s">
        <v>69</v>
      </c>
      <c r="C273" s="14" t="s">
        <v>64</v>
      </c>
      <c r="D273" s="14" t="s">
        <v>74</v>
      </c>
      <c r="E273" s="14" t="s">
        <v>71</v>
      </c>
      <c r="F273" s="14" t="s">
        <v>75</v>
      </c>
    </row>
    <row r="274" spans="1:6">
      <c r="A274" s="14" t="s">
        <v>76</v>
      </c>
      <c r="B274" s="14" t="s">
        <v>69</v>
      </c>
      <c r="C274" s="14" t="s">
        <v>64</v>
      </c>
      <c r="D274" s="14" t="s">
        <v>77</v>
      </c>
      <c r="E274" s="14" t="s">
        <v>71</v>
      </c>
      <c r="F274" s="14" t="s">
        <v>78</v>
      </c>
    </row>
    <row r="275" spans="1:6">
      <c r="A275" s="14" t="s">
        <v>79</v>
      </c>
      <c r="B275" s="14" t="s">
        <v>69</v>
      </c>
      <c r="C275" s="14" t="s">
        <v>64</v>
      </c>
      <c r="D275" s="14" t="s">
        <v>80</v>
      </c>
      <c r="E275" s="14" t="s">
        <v>71</v>
      </c>
      <c r="F275" s="14" t="s">
        <v>81</v>
      </c>
    </row>
  </sheetData>
  <mergeCells count="137">
    <mergeCell ref="L17:M17"/>
    <mergeCell ref="N17:O17"/>
    <mergeCell ref="P17:Q17"/>
    <mergeCell ref="R17:S17"/>
    <mergeCell ref="T17:U17"/>
    <mergeCell ref="V17:W17"/>
    <mergeCell ref="A1:F1"/>
    <mergeCell ref="B17:C17"/>
    <mergeCell ref="D17:E17"/>
    <mergeCell ref="F17:G17"/>
    <mergeCell ref="H17:I17"/>
    <mergeCell ref="J17:K17"/>
    <mergeCell ref="R38:S38"/>
    <mergeCell ref="T38:U38"/>
    <mergeCell ref="V38:W38"/>
    <mergeCell ref="B26:C26"/>
    <mergeCell ref="B38:C38"/>
    <mergeCell ref="D38:E38"/>
    <mergeCell ref="F38:G38"/>
    <mergeCell ref="H38:I38"/>
    <mergeCell ref="J38:K38"/>
    <mergeCell ref="B47:C47"/>
    <mergeCell ref="A56:B56"/>
    <mergeCell ref="A63:C63"/>
    <mergeCell ref="B65:C65"/>
    <mergeCell ref="D65:E65"/>
    <mergeCell ref="F65:G65"/>
    <mergeCell ref="L38:M38"/>
    <mergeCell ref="N38:O38"/>
    <mergeCell ref="P38:Q38"/>
    <mergeCell ref="R92:S92"/>
    <mergeCell ref="T92:U92"/>
    <mergeCell ref="V92:W92"/>
    <mergeCell ref="T65:U65"/>
    <mergeCell ref="V65:W65"/>
    <mergeCell ref="B74:C74"/>
    <mergeCell ref="A83:B83"/>
    <mergeCell ref="A90:C90"/>
    <mergeCell ref="B92:C92"/>
    <mergeCell ref="D92:E92"/>
    <mergeCell ref="F92:G92"/>
    <mergeCell ref="H92:I92"/>
    <mergeCell ref="J92:K92"/>
    <mergeCell ref="H65:I65"/>
    <mergeCell ref="J65:K65"/>
    <mergeCell ref="L65:M65"/>
    <mergeCell ref="N65:O65"/>
    <mergeCell ref="P65:Q65"/>
    <mergeCell ref="R65:S65"/>
    <mergeCell ref="B101:C101"/>
    <mergeCell ref="A109:C109"/>
    <mergeCell ref="B111:C111"/>
    <mergeCell ref="D111:E111"/>
    <mergeCell ref="F111:G111"/>
    <mergeCell ref="H111:I111"/>
    <mergeCell ref="L92:M92"/>
    <mergeCell ref="N92:O92"/>
    <mergeCell ref="P92:Q92"/>
    <mergeCell ref="P130:Q130"/>
    <mergeCell ref="R130:S130"/>
    <mergeCell ref="T130:U130"/>
    <mergeCell ref="V130:W130"/>
    <mergeCell ref="B139:C139"/>
    <mergeCell ref="A151:B151"/>
    <mergeCell ref="V111:W111"/>
    <mergeCell ref="B120:C120"/>
    <mergeCell ref="A128:C128"/>
    <mergeCell ref="B130:C130"/>
    <mergeCell ref="D130:E130"/>
    <mergeCell ref="F130:G130"/>
    <mergeCell ref="H130:I130"/>
    <mergeCell ref="J130:K130"/>
    <mergeCell ref="L130:M130"/>
    <mergeCell ref="N130:O130"/>
    <mergeCell ref="J111:K111"/>
    <mergeCell ref="L111:M111"/>
    <mergeCell ref="N111:O111"/>
    <mergeCell ref="P111:Q111"/>
    <mergeCell ref="R111:S111"/>
    <mergeCell ref="T111:U111"/>
    <mergeCell ref="R160:S160"/>
    <mergeCell ref="T160:U160"/>
    <mergeCell ref="V160:W160"/>
    <mergeCell ref="A158:C158"/>
    <mergeCell ref="B160:C160"/>
    <mergeCell ref="D160:E160"/>
    <mergeCell ref="F160:G160"/>
    <mergeCell ref="H160:I160"/>
    <mergeCell ref="J160:K160"/>
    <mergeCell ref="B169:C169"/>
    <mergeCell ref="A180:C180"/>
    <mergeCell ref="B182:C182"/>
    <mergeCell ref="D182:E182"/>
    <mergeCell ref="F182:G182"/>
    <mergeCell ref="H182:I182"/>
    <mergeCell ref="L160:M160"/>
    <mergeCell ref="N160:O160"/>
    <mergeCell ref="P160:Q160"/>
    <mergeCell ref="V182:W182"/>
    <mergeCell ref="B191:C191"/>
    <mergeCell ref="A201:C201"/>
    <mergeCell ref="B203:C203"/>
    <mergeCell ref="D203:E203"/>
    <mergeCell ref="F203:G203"/>
    <mergeCell ref="H203:I203"/>
    <mergeCell ref="J203:K203"/>
    <mergeCell ref="L203:M203"/>
    <mergeCell ref="N203:O203"/>
    <mergeCell ref="J182:K182"/>
    <mergeCell ref="L182:M182"/>
    <mergeCell ref="N182:O182"/>
    <mergeCell ref="P182:Q182"/>
    <mergeCell ref="R182:S182"/>
    <mergeCell ref="T182:U182"/>
    <mergeCell ref="V225:W225"/>
    <mergeCell ref="B234:C234"/>
    <mergeCell ref="B225:C225"/>
    <mergeCell ref="D225:E225"/>
    <mergeCell ref="F225:G225"/>
    <mergeCell ref="H225:I225"/>
    <mergeCell ref="J225:K225"/>
    <mergeCell ref="L225:M225"/>
    <mergeCell ref="P203:Q203"/>
    <mergeCell ref="R203:S203"/>
    <mergeCell ref="T203:U203"/>
    <mergeCell ref="V203:W203"/>
    <mergeCell ref="B212:C212"/>
    <mergeCell ref="A223:C223"/>
    <mergeCell ref="A264:F264"/>
    <mergeCell ref="A265:F265"/>
    <mergeCell ref="A267:F267"/>
    <mergeCell ref="A269:F269"/>
    <mergeCell ref="A270:F270"/>
    <mergeCell ref="N225:O225"/>
    <mergeCell ref="P225:Q225"/>
    <mergeCell ref="R225:S225"/>
    <mergeCell ref="T225:U225"/>
  </mergeCells>
  <pageMargins left="0" right="0" top="0.39375000000000004" bottom="0.39375000000000004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62"/>
  <sheetViews>
    <sheetView topLeftCell="A21" workbookViewId="0">
      <selection sqref="A1:H1"/>
    </sheetView>
  </sheetViews>
  <sheetFormatPr defaultRowHeight="13.8"/>
  <cols>
    <col min="1" max="1" width="21.8984375" customWidth="1"/>
    <col min="2" max="2" width="13.59765625" customWidth="1"/>
    <col min="3" max="3" width="13.8984375" customWidth="1"/>
    <col min="4" max="4" width="14.09765625" customWidth="1"/>
    <col min="5" max="5" width="12.8984375" customWidth="1"/>
    <col min="6" max="6" width="14.59765625" customWidth="1"/>
    <col min="7" max="7" width="12.8984375" customWidth="1"/>
    <col min="8" max="8" width="14.296875" customWidth="1"/>
    <col min="9" max="9" width="14" customWidth="1"/>
    <col min="10" max="10" width="14.8984375" customWidth="1"/>
    <col min="11" max="11" width="13.8984375" customWidth="1"/>
    <col min="12" max="12" width="12.3984375" customWidth="1"/>
    <col min="13" max="13" width="13.8984375" customWidth="1"/>
    <col min="14" max="14" width="13.09765625" customWidth="1"/>
    <col min="15" max="15" width="13.69921875" customWidth="1"/>
    <col min="16" max="16" width="12.69921875" customWidth="1"/>
    <col min="17" max="17" width="12.3984375" customWidth="1"/>
    <col min="18" max="18" width="14.3984375" customWidth="1"/>
    <col min="19" max="20" width="13.296875" customWidth="1"/>
    <col min="21" max="21" width="13.09765625" customWidth="1"/>
    <col min="22" max="22" width="12.69921875" customWidth="1"/>
    <col min="23" max="23" width="13" customWidth="1"/>
    <col min="24" max="24" width="14" customWidth="1"/>
    <col min="25" max="25" width="13.8984375" customWidth="1"/>
    <col min="26" max="26" width="15" customWidth="1"/>
    <col min="27" max="27" width="12.69921875" customWidth="1"/>
    <col min="28" max="28" width="15.09765625" customWidth="1"/>
    <col min="29" max="29" width="14.69921875" customWidth="1"/>
    <col min="30" max="31" width="13.3984375" customWidth="1"/>
    <col min="32" max="32" width="13.8984375" customWidth="1"/>
    <col min="33" max="33" width="14.3984375" customWidth="1"/>
    <col min="34" max="34" width="13.296875" customWidth="1"/>
    <col min="35" max="35" width="14.296875" customWidth="1"/>
    <col min="36" max="36" width="13.59765625" customWidth="1"/>
    <col min="37" max="37" width="15.3984375" customWidth="1"/>
    <col min="38" max="38" width="12" customWidth="1"/>
    <col min="39" max="39" width="12.69921875" customWidth="1"/>
    <col min="40" max="40" width="14.296875" customWidth="1"/>
    <col min="41" max="41" width="13.09765625" customWidth="1"/>
    <col min="42" max="45" width="10.69921875" customWidth="1"/>
    <col min="46" max="46" width="8.796875" customWidth="1"/>
  </cols>
  <sheetData>
    <row r="1" spans="1:45" ht="24.6">
      <c r="A1" s="48" t="s">
        <v>82</v>
      </c>
      <c r="B1" s="48"/>
      <c r="C1" s="48"/>
      <c r="D1" s="48"/>
      <c r="E1" s="48"/>
      <c r="F1" s="48"/>
      <c r="G1" s="48"/>
      <c r="H1" s="48"/>
    </row>
    <row r="2" spans="1:45">
      <c r="A2" t="s">
        <v>1</v>
      </c>
      <c r="B2">
        <v>10</v>
      </c>
    </row>
    <row r="3" spans="1:45">
      <c r="A3" t="s">
        <v>2</v>
      </c>
      <c r="B3">
        <v>4096</v>
      </c>
    </row>
    <row r="6" spans="1:45" ht="18.600000000000001">
      <c r="A6" s="2" t="s">
        <v>3</v>
      </c>
    </row>
    <row r="7" spans="1:45" ht="18.600000000000001">
      <c r="A7" s="3"/>
    </row>
    <row r="8" spans="1:45">
      <c r="A8" s="4" t="s">
        <v>4</v>
      </c>
      <c r="B8">
        <v>10000</v>
      </c>
    </row>
    <row r="9" spans="1:45">
      <c r="A9" s="4" t="s">
        <v>83</v>
      </c>
      <c r="B9">
        <v>128</v>
      </c>
    </row>
    <row r="10" spans="1:45">
      <c r="A10" s="4" t="s">
        <v>6</v>
      </c>
      <c r="B10">
        <v>100</v>
      </c>
    </row>
    <row r="11" spans="1:45" ht="18.600000000000001">
      <c r="A11" s="3"/>
    </row>
    <row r="12" spans="1:45" ht="16.8">
      <c r="A12" s="5" t="s">
        <v>7</v>
      </c>
    </row>
    <row r="14" spans="1:45">
      <c r="A14" s="4" t="s">
        <v>8</v>
      </c>
      <c r="B14" s="43">
        <v>1</v>
      </c>
      <c r="C14" s="43"/>
      <c r="D14" s="43"/>
      <c r="E14" s="43"/>
      <c r="F14" s="43">
        <v>2</v>
      </c>
      <c r="G14" s="43"/>
      <c r="H14" s="43"/>
      <c r="I14" s="43"/>
      <c r="J14" s="43">
        <v>3</v>
      </c>
      <c r="K14" s="43"/>
      <c r="L14" s="43"/>
      <c r="M14" s="43"/>
      <c r="N14" s="43">
        <v>4</v>
      </c>
      <c r="O14" s="43"/>
      <c r="P14" s="43"/>
      <c r="Q14" s="43"/>
      <c r="R14" s="43">
        <v>5</v>
      </c>
      <c r="S14" s="43"/>
      <c r="T14" s="43"/>
      <c r="U14" s="43"/>
      <c r="V14" s="43">
        <v>6</v>
      </c>
      <c r="W14" s="43"/>
      <c r="X14" s="43"/>
      <c r="Y14" s="43"/>
      <c r="Z14" s="43">
        <v>7</v>
      </c>
      <c r="AA14" s="43"/>
      <c r="AB14" s="43"/>
      <c r="AC14" s="43"/>
      <c r="AD14" s="43">
        <v>8</v>
      </c>
      <c r="AE14" s="43"/>
      <c r="AF14" s="43"/>
      <c r="AG14" s="43"/>
      <c r="AH14" s="43">
        <v>9</v>
      </c>
      <c r="AI14" s="43"/>
      <c r="AJ14" s="43"/>
      <c r="AK14" s="43"/>
      <c r="AL14" s="43">
        <v>10</v>
      </c>
      <c r="AM14" s="43"/>
      <c r="AN14" s="43"/>
      <c r="AO14" s="43"/>
      <c r="AP14" s="44"/>
      <c r="AQ14" s="44"/>
      <c r="AR14" s="44"/>
      <c r="AS14" s="44"/>
    </row>
    <row r="15" spans="1:45">
      <c r="A15" s="4" t="s">
        <v>9</v>
      </c>
      <c r="B15" s="7" t="s">
        <v>84</v>
      </c>
      <c r="C15" s="7" t="s">
        <v>85</v>
      </c>
      <c r="D15" s="7" t="s">
        <v>86</v>
      </c>
      <c r="E15" s="7" t="s">
        <v>87</v>
      </c>
      <c r="F15" s="7" t="s">
        <v>84</v>
      </c>
      <c r="G15" s="7" t="s">
        <v>85</v>
      </c>
      <c r="H15" s="7" t="s">
        <v>86</v>
      </c>
      <c r="I15" s="7" t="s">
        <v>87</v>
      </c>
      <c r="J15" s="7" t="s">
        <v>84</v>
      </c>
      <c r="K15" s="7" t="s">
        <v>85</v>
      </c>
      <c r="L15" s="7" t="s">
        <v>86</v>
      </c>
      <c r="M15" s="7" t="s">
        <v>87</v>
      </c>
      <c r="N15" s="7" t="s">
        <v>84</v>
      </c>
      <c r="O15" s="7" t="s">
        <v>85</v>
      </c>
      <c r="P15" s="7" t="s">
        <v>86</v>
      </c>
      <c r="Q15" s="7" t="s">
        <v>87</v>
      </c>
      <c r="R15" s="7" t="s">
        <v>84</v>
      </c>
      <c r="S15" s="7" t="s">
        <v>85</v>
      </c>
      <c r="T15" s="7" t="s">
        <v>86</v>
      </c>
      <c r="U15" s="7" t="s">
        <v>87</v>
      </c>
      <c r="V15" s="7" t="s">
        <v>84</v>
      </c>
      <c r="W15" s="7" t="s">
        <v>85</v>
      </c>
      <c r="X15" s="7" t="s">
        <v>86</v>
      </c>
      <c r="Y15" s="7" t="s">
        <v>87</v>
      </c>
      <c r="Z15" s="7" t="s">
        <v>84</v>
      </c>
      <c r="AA15" s="7" t="s">
        <v>85</v>
      </c>
      <c r="AB15" s="7" t="s">
        <v>86</v>
      </c>
      <c r="AC15" s="7" t="s">
        <v>87</v>
      </c>
      <c r="AD15" s="7" t="s">
        <v>84</v>
      </c>
      <c r="AE15" s="7" t="s">
        <v>85</v>
      </c>
      <c r="AF15" s="7" t="s">
        <v>86</v>
      </c>
      <c r="AG15" s="7" t="s">
        <v>87</v>
      </c>
      <c r="AH15" s="7" t="s">
        <v>84</v>
      </c>
      <c r="AI15" s="7" t="s">
        <v>85</v>
      </c>
      <c r="AJ15" s="7" t="s">
        <v>86</v>
      </c>
      <c r="AK15" s="7" t="s">
        <v>87</v>
      </c>
      <c r="AL15" s="7" t="s">
        <v>84</v>
      </c>
      <c r="AM15" s="7" t="s">
        <v>85</v>
      </c>
      <c r="AN15" s="7" t="s">
        <v>86</v>
      </c>
      <c r="AO15" s="7" t="s">
        <v>87</v>
      </c>
      <c r="AP15" s="7"/>
      <c r="AQ15" s="7"/>
      <c r="AR15" s="7"/>
      <c r="AS15" s="7"/>
    </row>
    <row r="16" spans="1:45">
      <c r="A16" t="s">
        <v>12</v>
      </c>
      <c r="B16">
        <v>6695</v>
      </c>
      <c r="C16">
        <v>2841</v>
      </c>
      <c r="D16">
        <v>3816</v>
      </c>
      <c r="E16">
        <v>5659</v>
      </c>
      <c r="F16">
        <v>6647</v>
      </c>
      <c r="G16">
        <v>2834</v>
      </c>
      <c r="H16">
        <v>3820</v>
      </c>
      <c r="I16">
        <v>5658</v>
      </c>
      <c r="J16">
        <v>6650</v>
      </c>
      <c r="K16">
        <v>2828</v>
      </c>
      <c r="L16">
        <v>3818</v>
      </c>
      <c r="M16">
        <v>5656</v>
      </c>
      <c r="N16">
        <v>6645</v>
      </c>
      <c r="O16">
        <v>2833</v>
      </c>
      <c r="P16">
        <v>3811</v>
      </c>
      <c r="Q16">
        <v>5662</v>
      </c>
      <c r="R16">
        <v>6648</v>
      </c>
      <c r="S16">
        <v>2835</v>
      </c>
      <c r="T16">
        <v>3810</v>
      </c>
      <c r="U16">
        <v>5659</v>
      </c>
      <c r="V16">
        <v>6642</v>
      </c>
      <c r="W16">
        <v>2837</v>
      </c>
      <c r="X16">
        <v>3817</v>
      </c>
      <c r="Y16">
        <v>5660</v>
      </c>
      <c r="Z16">
        <v>6652</v>
      </c>
      <c r="AA16">
        <v>2839</v>
      </c>
      <c r="AB16">
        <v>3819</v>
      </c>
      <c r="AC16">
        <v>5660</v>
      </c>
      <c r="AD16">
        <v>6647</v>
      </c>
      <c r="AE16">
        <v>2832</v>
      </c>
      <c r="AF16">
        <v>3819</v>
      </c>
      <c r="AG16">
        <v>5657</v>
      </c>
      <c r="AH16">
        <v>6641</v>
      </c>
      <c r="AI16">
        <v>2835</v>
      </c>
      <c r="AJ16">
        <v>3826</v>
      </c>
      <c r="AK16">
        <v>5657</v>
      </c>
      <c r="AL16">
        <v>6646</v>
      </c>
      <c r="AM16">
        <v>2834</v>
      </c>
      <c r="AN16">
        <v>3809</v>
      </c>
      <c r="AO16">
        <v>5661</v>
      </c>
    </row>
    <row r="17" spans="1:41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>
      <c r="A18" t="s">
        <v>14</v>
      </c>
      <c r="B18">
        <f t="shared" ref="B18:AO18" si="0">B17/$B$8</f>
        <v>0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0</v>
      </c>
      <c r="Y18">
        <f t="shared" si="0"/>
        <v>0</v>
      </c>
      <c r="Z18">
        <f t="shared" si="0"/>
        <v>0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J18">
        <f t="shared" si="0"/>
        <v>0</v>
      </c>
      <c r="AK18">
        <f t="shared" si="0"/>
        <v>0</v>
      </c>
      <c r="AL18">
        <f t="shared" si="0"/>
        <v>0</v>
      </c>
      <c r="AM18">
        <f t="shared" si="0"/>
        <v>0</v>
      </c>
      <c r="AN18">
        <f t="shared" si="0"/>
        <v>0</v>
      </c>
      <c r="AO18">
        <f t="shared" si="0"/>
        <v>0</v>
      </c>
    </row>
    <row r="19" spans="1:41">
      <c r="A19" t="s">
        <v>88</v>
      </c>
      <c r="B19">
        <f t="shared" ref="B19:AO19" si="1">($B8/(B16*(1/($B$10*1000000)))/1000000)</f>
        <v>149.36519790888724</v>
      </c>
      <c r="C19">
        <f t="shared" si="1"/>
        <v>351.98873636043646</v>
      </c>
      <c r="D19">
        <f t="shared" si="1"/>
        <v>262.05450733752622</v>
      </c>
      <c r="E19">
        <f t="shared" si="1"/>
        <v>176.70966601873124</v>
      </c>
      <c r="F19">
        <f t="shared" si="1"/>
        <v>150.44380923724989</v>
      </c>
      <c r="G19">
        <f t="shared" si="1"/>
        <v>352.85815102328866</v>
      </c>
      <c r="H19">
        <f t="shared" si="1"/>
        <v>261.78010471204186</v>
      </c>
      <c r="I19">
        <f t="shared" si="1"/>
        <v>176.74089784376102</v>
      </c>
      <c r="J19">
        <f t="shared" si="1"/>
        <v>150.37593984962405</v>
      </c>
      <c r="K19">
        <f t="shared" si="1"/>
        <v>353.60678925035359</v>
      </c>
      <c r="L19">
        <f t="shared" si="1"/>
        <v>261.9172341540073</v>
      </c>
      <c r="M19">
        <f t="shared" si="1"/>
        <v>176.80339462517679</v>
      </c>
      <c r="N19">
        <f t="shared" si="1"/>
        <v>150.48908954100827</v>
      </c>
      <c r="O19">
        <f t="shared" si="1"/>
        <v>352.98270384751146</v>
      </c>
      <c r="P19">
        <f t="shared" si="1"/>
        <v>262.39832065074785</v>
      </c>
      <c r="Q19">
        <f t="shared" si="1"/>
        <v>176.61603673613564</v>
      </c>
      <c r="R19">
        <f t="shared" si="1"/>
        <v>150.42117930204574</v>
      </c>
      <c r="S19">
        <f t="shared" si="1"/>
        <v>352.73368606701939</v>
      </c>
      <c r="T19">
        <f t="shared" si="1"/>
        <v>262.46719160104988</v>
      </c>
      <c r="U19">
        <f t="shared" si="1"/>
        <v>176.70966601873124</v>
      </c>
      <c r="V19">
        <f t="shared" si="1"/>
        <v>150.55706112616681</v>
      </c>
      <c r="W19">
        <f t="shared" si="1"/>
        <v>352.48501938667607</v>
      </c>
      <c r="X19">
        <f t="shared" si="1"/>
        <v>261.98585276395073</v>
      </c>
      <c r="Y19">
        <f t="shared" si="1"/>
        <v>176.67844522968196</v>
      </c>
      <c r="Z19">
        <f t="shared" si="1"/>
        <v>150.33072760072156</v>
      </c>
      <c r="AA19">
        <f t="shared" si="1"/>
        <v>352.23670306445933</v>
      </c>
      <c r="AB19">
        <f t="shared" si="1"/>
        <v>261.84865147944487</v>
      </c>
      <c r="AC19">
        <f t="shared" si="1"/>
        <v>176.67844522968196</v>
      </c>
      <c r="AD19">
        <f t="shared" si="1"/>
        <v>150.44380923724989</v>
      </c>
      <c r="AE19">
        <f t="shared" si="1"/>
        <v>353.10734463276839</v>
      </c>
      <c r="AF19">
        <f t="shared" si="1"/>
        <v>261.84865147944487</v>
      </c>
      <c r="AG19">
        <f t="shared" si="1"/>
        <v>176.772140710624</v>
      </c>
      <c r="AH19">
        <f t="shared" si="1"/>
        <v>150.57973196807708</v>
      </c>
      <c r="AI19">
        <f t="shared" si="1"/>
        <v>352.73368606701939</v>
      </c>
      <c r="AJ19">
        <f t="shared" si="1"/>
        <v>261.36957658128591</v>
      </c>
      <c r="AK19">
        <f t="shared" si="1"/>
        <v>176.772140710624</v>
      </c>
      <c r="AL19">
        <f t="shared" si="1"/>
        <v>150.46644598254591</v>
      </c>
      <c r="AM19">
        <f t="shared" si="1"/>
        <v>352.85815102328866</v>
      </c>
      <c r="AN19">
        <f t="shared" si="1"/>
        <v>262.5360987135731</v>
      </c>
      <c r="AO19">
        <f t="shared" si="1"/>
        <v>176.64723547076488</v>
      </c>
    </row>
    <row r="20" spans="1:41">
      <c r="A20" t="s">
        <v>16</v>
      </c>
      <c r="B20">
        <v>242</v>
      </c>
      <c r="C20">
        <v>180</v>
      </c>
      <c r="D20">
        <v>199</v>
      </c>
      <c r="E20">
        <v>186</v>
      </c>
      <c r="F20">
        <v>208</v>
      </c>
      <c r="G20">
        <v>179</v>
      </c>
      <c r="H20">
        <v>196</v>
      </c>
      <c r="I20">
        <v>196</v>
      </c>
      <c r="J20">
        <v>223</v>
      </c>
      <c r="K20">
        <v>181</v>
      </c>
      <c r="L20">
        <v>197</v>
      </c>
      <c r="M20">
        <v>196</v>
      </c>
      <c r="N20">
        <v>202</v>
      </c>
      <c r="O20">
        <v>184</v>
      </c>
      <c r="P20">
        <v>196</v>
      </c>
      <c r="Q20">
        <v>183</v>
      </c>
      <c r="R20">
        <v>202</v>
      </c>
      <c r="S20">
        <v>180</v>
      </c>
      <c r="T20">
        <v>197</v>
      </c>
      <c r="U20">
        <v>182</v>
      </c>
      <c r="V20">
        <v>203</v>
      </c>
      <c r="W20">
        <v>182</v>
      </c>
      <c r="X20">
        <v>197</v>
      </c>
      <c r="Y20">
        <v>197</v>
      </c>
      <c r="Z20">
        <v>195</v>
      </c>
      <c r="AA20">
        <v>181</v>
      </c>
      <c r="AB20">
        <v>199</v>
      </c>
      <c r="AC20">
        <v>198</v>
      </c>
      <c r="AD20">
        <v>202</v>
      </c>
      <c r="AE20">
        <v>175</v>
      </c>
      <c r="AF20">
        <v>197</v>
      </c>
      <c r="AG20">
        <v>196</v>
      </c>
      <c r="AH20">
        <v>204</v>
      </c>
      <c r="AI20">
        <v>180</v>
      </c>
      <c r="AJ20">
        <v>197</v>
      </c>
      <c r="AK20">
        <v>198</v>
      </c>
      <c r="AL20">
        <v>202</v>
      </c>
      <c r="AM20">
        <v>181</v>
      </c>
      <c r="AN20">
        <v>197</v>
      </c>
      <c r="AO20">
        <v>199</v>
      </c>
    </row>
    <row r="21" spans="1:41">
      <c r="A21" t="s">
        <v>17</v>
      </c>
      <c r="B21">
        <v>239</v>
      </c>
      <c r="C21">
        <v>162</v>
      </c>
      <c r="D21">
        <v>175</v>
      </c>
      <c r="E21">
        <v>181</v>
      </c>
      <c r="F21">
        <v>187</v>
      </c>
      <c r="G21">
        <v>155</v>
      </c>
      <c r="H21">
        <v>169</v>
      </c>
      <c r="I21">
        <v>177</v>
      </c>
      <c r="J21">
        <v>189</v>
      </c>
      <c r="K21">
        <v>155</v>
      </c>
      <c r="L21">
        <v>171</v>
      </c>
      <c r="M21">
        <v>179</v>
      </c>
      <c r="N21">
        <v>185</v>
      </c>
      <c r="O21">
        <v>157</v>
      </c>
      <c r="P21">
        <v>174</v>
      </c>
      <c r="Q21">
        <v>180</v>
      </c>
      <c r="R21">
        <v>183</v>
      </c>
      <c r="S21">
        <v>154</v>
      </c>
      <c r="T21">
        <v>172</v>
      </c>
      <c r="U21">
        <v>184</v>
      </c>
      <c r="V21">
        <v>191</v>
      </c>
      <c r="W21">
        <v>156</v>
      </c>
      <c r="X21">
        <v>166</v>
      </c>
      <c r="Y21">
        <v>182</v>
      </c>
      <c r="Z21">
        <v>180</v>
      </c>
      <c r="AA21">
        <v>158</v>
      </c>
      <c r="AB21">
        <v>169</v>
      </c>
      <c r="AC21">
        <v>179</v>
      </c>
      <c r="AD21">
        <v>185</v>
      </c>
      <c r="AE21">
        <v>153</v>
      </c>
      <c r="AF21">
        <v>168</v>
      </c>
      <c r="AG21">
        <v>175</v>
      </c>
      <c r="AH21">
        <v>182</v>
      </c>
      <c r="AI21">
        <v>157</v>
      </c>
      <c r="AJ21">
        <v>167</v>
      </c>
      <c r="AK21">
        <v>175</v>
      </c>
      <c r="AL21">
        <v>181</v>
      </c>
      <c r="AM21">
        <v>157</v>
      </c>
      <c r="AN21">
        <v>167</v>
      </c>
      <c r="AO21">
        <v>178</v>
      </c>
    </row>
    <row r="23" spans="1:41">
      <c r="A23" s="4" t="s">
        <v>8</v>
      </c>
      <c r="B23" s="43" t="s">
        <v>18</v>
      </c>
      <c r="C23" s="43"/>
      <c r="D23" s="7"/>
      <c r="E23" s="7"/>
    </row>
    <row r="24" spans="1:41">
      <c r="A24" s="4" t="s">
        <v>9</v>
      </c>
      <c r="B24" s="7" t="s">
        <v>84</v>
      </c>
      <c r="C24" s="7" t="s">
        <v>85</v>
      </c>
      <c r="D24" s="7" t="s">
        <v>86</v>
      </c>
      <c r="E24" s="7" t="s">
        <v>87</v>
      </c>
    </row>
    <row r="25" spans="1:41">
      <c r="A25" t="s">
        <v>12</v>
      </c>
      <c r="B25">
        <f t="shared" ref="B25:E30" si="2" xml:space="preserve"> (B16+F16+J16+N16+R16+V16+Z16+AD16+AH16+AL16)/$B$2</f>
        <v>6651.3</v>
      </c>
      <c r="C25">
        <f t="shared" si="2"/>
        <v>2834.8</v>
      </c>
      <c r="D25">
        <f t="shared" si="2"/>
        <v>3816.5</v>
      </c>
      <c r="E25">
        <f t="shared" si="2"/>
        <v>5658.9</v>
      </c>
    </row>
    <row r="26" spans="1:41">
      <c r="A26" t="s">
        <v>13</v>
      </c>
      <c r="B26">
        <f t="shared" si="2"/>
        <v>0</v>
      </c>
      <c r="C26">
        <f t="shared" si="2"/>
        <v>0</v>
      </c>
      <c r="D26">
        <f t="shared" si="2"/>
        <v>0</v>
      </c>
      <c r="E26">
        <f t="shared" si="2"/>
        <v>0</v>
      </c>
    </row>
    <row r="27" spans="1:41">
      <c r="A27" t="s">
        <v>14</v>
      </c>
      <c r="B27">
        <f t="shared" si="2"/>
        <v>0</v>
      </c>
      <c r="C27">
        <f t="shared" si="2"/>
        <v>0</v>
      </c>
      <c r="D27">
        <f t="shared" si="2"/>
        <v>0</v>
      </c>
      <c r="E27">
        <f t="shared" si="2"/>
        <v>0</v>
      </c>
    </row>
    <row r="28" spans="1:41">
      <c r="A28" t="s">
        <v>88</v>
      </c>
      <c r="B28">
        <f t="shared" si="2"/>
        <v>150.34729917535765</v>
      </c>
      <c r="C28">
        <f t="shared" si="2"/>
        <v>352.75909707228209</v>
      </c>
      <c r="D28">
        <f t="shared" si="2"/>
        <v>262.0206189473073</v>
      </c>
      <c r="E28">
        <f t="shared" si="2"/>
        <v>176.71280685939126</v>
      </c>
    </row>
    <row r="29" spans="1:41">
      <c r="A29" t="s">
        <v>16</v>
      </c>
      <c r="B29">
        <f t="shared" si="2"/>
        <v>208.3</v>
      </c>
      <c r="C29">
        <f t="shared" si="2"/>
        <v>180.3</v>
      </c>
      <c r="D29">
        <f t="shared" si="2"/>
        <v>197.2</v>
      </c>
      <c r="E29">
        <f t="shared" si="2"/>
        <v>193.1</v>
      </c>
    </row>
    <row r="30" spans="1:41">
      <c r="A30" t="s">
        <v>17</v>
      </c>
      <c r="B30">
        <f t="shared" si="2"/>
        <v>190.2</v>
      </c>
      <c r="C30">
        <f t="shared" si="2"/>
        <v>156.4</v>
      </c>
      <c r="D30">
        <f t="shared" si="2"/>
        <v>169.8</v>
      </c>
      <c r="E30">
        <f t="shared" si="2"/>
        <v>179</v>
      </c>
    </row>
    <row r="33" spans="1:45" ht="16.8">
      <c r="A33" s="5" t="s">
        <v>19</v>
      </c>
    </row>
    <row r="34" spans="1:45">
      <c r="A34" s="7"/>
    </row>
    <row r="35" spans="1:45">
      <c r="A35" s="4" t="s">
        <v>8</v>
      </c>
      <c r="B35" s="43">
        <v>1</v>
      </c>
      <c r="C35" s="43"/>
      <c r="D35" s="43"/>
      <c r="E35" s="43"/>
      <c r="F35" s="43">
        <v>2</v>
      </c>
      <c r="G35" s="43"/>
      <c r="H35" s="43"/>
      <c r="I35" s="43"/>
      <c r="J35" s="43">
        <v>3</v>
      </c>
      <c r="K35" s="43"/>
      <c r="L35" s="43"/>
      <c r="M35" s="43"/>
      <c r="N35" s="43">
        <v>4</v>
      </c>
      <c r="O35" s="43"/>
      <c r="P35" s="43"/>
      <c r="Q35" s="43"/>
      <c r="R35" s="43">
        <v>5</v>
      </c>
      <c r="S35" s="43"/>
      <c r="T35" s="43"/>
      <c r="U35" s="43"/>
      <c r="V35" s="43">
        <v>6</v>
      </c>
      <c r="W35" s="43"/>
      <c r="X35" s="43"/>
      <c r="Y35" s="43"/>
      <c r="Z35" s="43">
        <v>7</v>
      </c>
      <c r="AA35" s="43"/>
      <c r="AB35" s="43"/>
      <c r="AC35" s="43"/>
      <c r="AD35" s="43">
        <v>8</v>
      </c>
      <c r="AE35" s="43"/>
      <c r="AF35" s="43"/>
      <c r="AG35" s="43"/>
      <c r="AH35" s="43">
        <v>9</v>
      </c>
      <c r="AI35" s="43"/>
      <c r="AJ35" s="43"/>
      <c r="AK35" s="43"/>
      <c r="AL35" s="43">
        <v>10</v>
      </c>
      <c r="AM35" s="43"/>
      <c r="AN35" s="43"/>
      <c r="AO35" s="43"/>
      <c r="AP35" s="44"/>
      <c r="AQ35" s="44"/>
      <c r="AR35" s="44"/>
      <c r="AS35" s="44"/>
    </row>
    <row r="36" spans="1:45">
      <c r="A36" s="4" t="s">
        <v>9</v>
      </c>
      <c r="B36" s="7" t="s">
        <v>84</v>
      </c>
      <c r="C36" s="7" t="s">
        <v>85</v>
      </c>
      <c r="D36" s="7" t="s">
        <v>86</v>
      </c>
      <c r="E36" s="7" t="s">
        <v>87</v>
      </c>
      <c r="F36" s="7" t="s">
        <v>84</v>
      </c>
      <c r="G36" s="7" t="s">
        <v>85</v>
      </c>
      <c r="H36" s="7" t="s">
        <v>86</v>
      </c>
      <c r="I36" s="7" t="s">
        <v>87</v>
      </c>
      <c r="J36" s="7" t="s">
        <v>84</v>
      </c>
      <c r="K36" s="7" t="s">
        <v>85</v>
      </c>
      <c r="L36" s="7" t="s">
        <v>86</v>
      </c>
      <c r="M36" s="7" t="s">
        <v>87</v>
      </c>
      <c r="N36" s="7" t="s">
        <v>84</v>
      </c>
      <c r="O36" s="7" t="s">
        <v>85</v>
      </c>
      <c r="P36" s="7" t="s">
        <v>86</v>
      </c>
      <c r="Q36" s="7" t="s">
        <v>87</v>
      </c>
      <c r="R36" s="7" t="s">
        <v>84</v>
      </c>
      <c r="S36" s="7" t="s">
        <v>85</v>
      </c>
      <c r="T36" s="7" t="s">
        <v>86</v>
      </c>
      <c r="U36" s="7" t="s">
        <v>87</v>
      </c>
      <c r="V36" s="7" t="s">
        <v>84</v>
      </c>
      <c r="W36" s="7" t="s">
        <v>85</v>
      </c>
      <c r="X36" s="7" t="s">
        <v>86</v>
      </c>
      <c r="Y36" s="7" t="s">
        <v>87</v>
      </c>
      <c r="Z36" s="7" t="s">
        <v>84</v>
      </c>
      <c r="AA36" s="7" t="s">
        <v>85</v>
      </c>
      <c r="AB36" s="7" t="s">
        <v>86</v>
      </c>
      <c r="AC36" s="7" t="s">
        <v>87</v>
      </c>
      <c r="AD36" s="7" t="s">
        <v>84</v>
      </c>
      <c r="AE36" s="7" t="s">
        <v>85</v>
      </c>
      <c r="AF36" s="7" t="s">
        <v>86</v>
      </c>
      <c r="AG36" s="7" t="s">
        <v>87</v>
      </c>
      <c r="AH36" s="7" t="s">
        <v>84</v>
      </c>
      <c r="AI36" s="7" t="s">
        <v>85</v>
      </c>
      <c r="AJ36" s="7" t="s">
        <v>86</v>
      </c>
      <c r="AK36" s="7" t="s">
        <v>87</v>
      </c>
      <c r="AL36" s="7" t="s">
        <v>84</v>
      </c>
      <c r="AM36" s="7" t="s">
        <v>85</v>
      </c>
      <c r="AN36" s="7" t="s">
        <v>86</v>
      </c>
      <c r="AO36" s="7" t="s">
        <v>87</v>
      </c>
      <c r="AP36" s="7"/>
      <c r="AQ36" s="7"/>
      <c r="AR36" s="7"/>
      <c r="AS36" s="7"/>
    </row>
    <row r="37" spans="1:45">
      <c r="A37" t="s">
        <v>12</v>
      </c>
      <c r="B37">
        <v>5641</v>
      </c>
      <c r="C37">
        <v>3670</v>
      </c>
      <c r="D37">
        <v>4676</v>
      </c>
      <c r="E37">
        <v>4665</v>
      </c>
      <c r="F37">
        <v>5653</v>
      </c>
      <c r="G37">
        <v>3656</v>
      </c>
      <c r="H37">
        <v>4661</v>
      </c>
      <c r="I37">
        <v>4596</v>
      </c>
      <c r="J37">
        <v>5569</v>
      </c>
      <c r="K37">
        <v>3648</v>
      </c>
      <c r="L37">
        <v>4599</v>
      </c>
      <c r="M37">
        <v>4671</v>
      </c>
      <c r="N37">
        <v>5611</v>
      </c>
      <c r="O37">
        <v>3659</v>
      </c>
      <c r="P37">
        <v>4654</v>
      </c>
      <c r="Q37">
        <v>4637</v>
      </c>
      <c r="R37">
        <v>5606</v>
      </c>
      <c r="S37">
        <v>3639</v>
      </c>
      <c r="T37">
        <v>4632</v>
      </c>
      <c r="U37">
        <v>4670</v>
      </c>
      <c r="V37">
        <v>5608</v>
      </c>
      <c r="W37">
        <v>3666</v>
      </c>
      <c r="X37">
        <v>4659</v>
      </c>
      <c r="Y37">
        <v>4645</v>
      </c>
      <c r="Z37">
        <v>5632</v>
      </c>
      <c r="AA37">
        <v>3653</v>
      </c>
      <c r="AB37">
        <v>4605</v>
      </c>
      <c r="AC37">
        <v>4612</v>
      </c>
      <c r="AD37">
        <v>5582</v>
      </c>
      <c r="AE37">
        <v>3655</v>
      </c>
      <c r="AF37">
        <v>4637</v>
      </c>
      <c r="AG37">
        <v>4652</v>
      </c>
      <c r="AH37">
        <v>5605</v>
      </c>
      <c r="AI37">
        <v>3667</v>
      </c>
      <c r="AJ37">
        <v>4644</v>
      </c>
      <c r="AK37">
        <v>4640</v>
      </c>
      <c r="AL37">
        <v>5582</v>
      </c>
      <c r="AM37">
        <v>3684</v>
      </c>
      <c r="AN37">
        <v>4641</v>
      </c>
      <c r="AO37">
        <v>4651</v>
      </c>
    </row>
    <row r="38" spans="1:45">
      <c r="A38" t="s">
        <v>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5">
      <c r="A39" t="s">
        <v>14</v>
      </c>
      <c r="B39">
        <f t="shared" ref="B39:AO39" si="3">B38/$B$8</f>
        <v>0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</v>
      </c>
      <c r="W39">
        <f t="shared" si="3"/>
        <v>0</v>
      </c>
      <c r="X39">
        <f t="shared" si="3"/>
        <v>0</v>
      </c>
      <c r="Y39">
        <f t="shared" si="3"/>
        <v>0</v>
      </c>
      <c r="Z39">
        <f t="shared" si="3"/>
        <v>0</v>
      </c>
      <c r="AA39">
        <f t="shared" si="3"/>
        <v>0</v>
      </c>
      <c r="AB39">
        <f t="shared" si="3"/>
        <v>0</v>
      </c>
      <c r="AC39">
        <f t="shared" si="3"/>
        <v>0</v>
      </c>
      <c r="AD39">
        <f t="shared" si="3"/>
        <v>0</v>
      </c>
      <c r="AE39">
        <f t="shared" si="3"/>
        <v>0</v>
      </c>
      <c r="AF39">
        <f t="shared" si="3"/>
        <v>0</v>
      </c>
      <c r="AG39">
        <f t="shared" si="3"/>
        <v>0</v>
      </c>
      <c r="AH39">
        <f t="shared" si="3"/>
        <v>0</v>
      </c>
      <c r="AI39">
        <f t="shared" si="3"/>
        <v>0</v>
      </c>
      <c r="AJ39">
        <f t="shared" si="3"/>
        <v>0</v>
      </c>
      <c r="AK39">
        <f t="shared" si="3"/>
        <v>0</v>
      </c>
      <c r="AL39">
        <f t="shared" si="3"/>
        <v>0</v>
      </c>
      <c r="AM39">
        <f t="shared" si="3"/>
        <v>0</v>
      </c>
      <c r="AN39">
        <f t="shared" si="3"/>
        <v>0</v>
      </c>
      <c r="AO39">
        <f t="shared" si="3"/>
        <v>0</v>
      </c>
    </row>
    <row r="40" spans="1:45">
      <c r="A40" t="s">
        <v>88</v>
      </c>
      <c r="B40">
        <f t="shared" ref="B40:AO40" si="4">($B8/(B37*(1/($B$10*1000000)))/1000000)</f>
        <v>177.27353306151389</v>
      </c>
      <c r="C40">
        <f t="shared" si="4"/>
        <v>272.47956403269757</v>
      </c>
      <c r="D40">
        <f t="shared" si="4"/>
        <v>213.85799828913602</v>
      </c>
      <c r="E40">
        <f t="shared" si="4"/>
        <v>214.36227224008573</v>
      </c>
      <c r="F40">
        <f t="shared" si="4"/>
        <v>176.89722271360338</v>
      </c>
      <c r="G40">
        <f t="shared" si="4"/>
        <v>273.52297592997809</v>
      </c>
      <c r="H40">
        <f t="shared" si="4"/>
        <v>214.54623471358076</v>
      </c>
      <c r="I40">
        <f t="shared" si="4"/>
        <v>217.58050478677109</v>
      </c>
      <c r="J40">
        <f t="shared" si="4"/>
        <v>179.56545160711076</v>
      </c>
      <c r="K40">
        <f t="shared" si="4"/>
        <v>274.12280701754383</v>
      </c>
      <c r="L40">
        <f t="shared" si="4"/>
        <v>217.43857360295715</v>
      </c>
      <c r="M40">
        <f t="shared" si="4"/>
        <v>214.08691928923145</v>
      </c>
      <c r="N40">
        <f t="shared" si="4"/>
        <v>178.22135091783994</v>
      </c>
      <c r="O40">
        <f t="shared" si="4"/>
        <v>273.29871549603718</v>
      </c>
      <c r="P40">
        <f t="shared" si="4"/>
        <v>214.86892995272885</v>
      </c>
      <c r="Q40">
        <f t="shared" si="4"/>
        <v>215.6566745740781</v>
      </c>
      <c r="R40">
        <f t="shared" si="4"/>
        <v>178.38030681412772</v>
      </c>
      <c r="S40">
        <f t="shared" si="4"/>
        <v>274.80076944215443</v>
      </c>
      <c r="T40">
        <f t="shared" si="4"/>
        <v>215.88946459412779</v>
      </c>
      <c r="U40">
        <f t="shared" si="4"/>
        <v>214.13276231263382</v>
      </c>
      <c r="V40">
        <f t="shared" si="4"/>
        <v>178.31669044222539</v>
      </c>
      <c r="W40">
        <f t="shared" si="4"/>
        <v>272.77686852154943</v>
      </c>
      <c r="X40">
        <f t="shared" si="4"/>
        <v>214.63833440652502</v>
      </c>
      <c r="Y40">
        <f t="shared" si="4"/>
        <v>215.28525296017222</v>
      </c>
      <c r="Z40">
        <f t="shared" si="4"/>
        <v>177.55681818181819</v>
      </c>
      <c r="AA40">
        <f t="shared" si="4"/>
        <v>273.74760470845882</v>
      </c>
      <c r="AB40">
        <f t="shared" si="4"/>
        <v>217.15526601520085</v>
      </c>
      <c r="AC40">
        <f t="shared" si="4"/>
        <v>216.82567215958369</v>
      </c>
      <c r="AD40">
        <f t="shared" si="4"/>
        <v>179.14725904693657</v>
      </c>
      <c r="AE40">
        <f t="shared" si="4"/>
        <v>273.5978112175103</v>
      </c>
      <c r="AF40">
        <f t="shared" si="4"/>
        <v>215.6566745740781</v>
      </c>
      <c r="AG40">
        <f t="shared" si="4"/>
        <v>214.96130696474631</v>
      </c>
      <c r="AH40">
        <f t="shared" si="4"/>
        <v>178.41213202497769</v>
      </c>
      <c r="AI40">
        <f t="shared" si="4"/>
        <v>272.7024815925825</v>
      </c>
      <c r="AJ40">
        <f t="shared" si="4"/>
        <v>215.33161068044788</v>
      </c>
      <c r="AK40">
        <f t="shared" si="4"/>
        <v>215.51724137931035</v>
      </c>
      <c r="AL40">
        <f t="shared" si="4"/>
        <v>179.14725904693657</v>
      </c>
      <c r="AM40">
        <f t="shared" si="4"/>
        <v>271.44408251900109</v>
      </c>
      <c r="AN40">
        <f t="shared" si="4"/>
        <v>215.47080370609785</v>
      </c>
      <c r="AO40">
        <f t="shared" si="4"/>
        <v>215.00752526338422</v>
      </c>
    </row>
    <row r="41" spans="1:45">
      <c r="A41" t="s">
        <v>16</v>
      </c>
      <c r="B41">
        <v>563</v>
      </c>
      <c r="C41">
        <v>498</v>
      </c>
      <c r="D41">
        <v>516</v>
      </c>
      <c r="E41">
        <v>513</v>
      </c>
      <c r="F41">
        <v>536</v>
      </c>
      <c r="G41">
        <v>488</v>
      </c>
      <c r="H41">
        <v>544</v>
      </c>
      <c r="I41">
        <v>541</v>
      </c>
      <c r="J41">
        <v>525</v>
      </c>
      <c r="K41">
        <v>517</v>
      </c>
      <c r="L41">
        <v>525</v>
      </c>
      <c r="M41">
        <v>521</v>
      </c>
      <c r="N41">
        <v>479</v>
      </c>
      <c r="O41">
        <v>479</v>
      </c>
      <c r="P41">
        <v>538</v>
      </c>
      <c r="Q41">
        <v>504</v>
      </c>
      <c r="R41">
        <v>555</v>
      </c>
      <c r="S41">
        <v>495</v>
      </c>
      <c r="T41">
        <v>527</v>
      </c>
      <c r="U41">
        <v>506</v>
      </c>
      <c r="V41">
        <v>518</v>
      </c>
      <c r="W41">
        <v>500</v>
      </c>
      <c r="X41">
        <v>542</v>
      </c>
      <c r="Y41">
        <v>515</v>
      </c>
      <c r="Z41">
        <v>554</v>
      </c>
      <c r="AA41">
        <v>495</v>
      </c>
      <c r="AB41">
        <v>547</v>
      </c>
      <c r="AC41">
        <v>520</v>
      </c>
      <c r="AD41">
        <v>526</v>
      </c>
      <c r="AE41">
        <v>526</v>
      </c>
      <c r="AF41">
        <v>505</v>
      </c>
      <c r="AG41">
        <v>504</v>
      </c>
      <c r="AH41">
        <v>516</v>
      </c>
      <c r="AI41">
        <v>485</v>
      </c>
      <c r="AJ41">
        <v>520</v>
      </c>
      <c r="AK41">
        <v>531</v>
      </c>
      <c r="AL41">
        <v>540</v>
      </c>
      <c r="AM41">
        <v>513</v>
      </c>
      <c r="AN41">
        <v>550</v>
      </c>
      <c r="AO41">
        <v>546</v>
      </c>
    </row>
    <row r="42" spans="1:45">
      <c r="A42" t="s">
        <v>17</v>
      </c>
      <c r="B42">
        <v>717</v>
      </c>
      <c r="C42">
        <v>582</v>
      </c>
      <c r="D42">
        <v>640</v>
      </c>
      <c r="E42">
        <v>659</v>
      </c>
      <c r="F42">
        <v>648</v>
      </c>
      <c r="G42">
        <v>584</v>
      </c>
      <c r="H42">
        <v>633</v>
      </c>
      <c r="I42">
        <v>614</v>
      </c>
      <c r="J42">
        <v>676</v>
      </c>
      <c r="K42">
        <v>556</v>
      </c>
      <c r="L42">
        <v>637</v>
      </c>
      <c r="M42">
        <v>629</v>
      </c>
      <c r="N42">
        <v>584</v>
      </c>
      <c r="O42">
        <v>584</v>
      </c>
      <c r="P42">
        <v>596</v>
      </c>
      <c r="Q42">
        <v>604</v>
      </c>
      <c r="R42">
        <v>663</v>
      </c>
      <c r="S42">
        <v>549</v>
      </c>
      <c r="T42">
        <v>630</v>
      </c>
      <c r="U42">
        <v>631</v>
      </c>
      <c r="V42">
        <v>678</v>
      </c>
      <c r="W42">
        <v>597</v>
      </c>
      <c r="X42">
        <v>633</v>
      </c>
      <c r="Y42">
        <v>635</v>
      </c>
      <c r="Z42">
        <v>649</v>
      </c>
      <c r="AA42">
        <v>596</v>
      </c>
      <c r="AB42">
        <v>579</v>
      </c>
      <c r="AC42">
        <v>599</v>
      </c>
      <c r="AD42">
        <v>683</v>
      </c>
      <c r="AE42">
        <v>560</v>
      </c>
      <c r="AF42">
        <v>629</v>
      </c>
      <c r="AG42">
        <v>625</v>
      </c>
      <c r="AH42">
        <v>666</v>
      </c>
      <c r="AI42">
        <v>596</v>
      </c>
      <c r="AJ42">
        <v>603</v>
      </c>
      <c r="AK42">
        <v>607</v>
      </c>
      <c r="AL42">
        <v>642</v>
      </c>
      <c r="AM42">
        <v>561</v>
      </c>
      <c r="AN42">
        <v>609</v>
      </c>
      <c r="AO42">
        <v>639</v>
      </c>
    </row>
    <row r="44" spans="1:45">
      <c r="A44" s="4" t="s">
        <v>8</v>
      </c>
      <c r="B44" s="43" t="s">
        <v>18</v>
      </c>
      <c r="C44" s="43"/>
      <c r="D44" s="7"/>
      <c r="E44" s="7"/>
    </row>
    <row r="45" spans="1:45">
      <c r="A45" s="4" t="s">
        <v>9</v>
      </c>
      <c r="B45" s="7" t="s">
        <v>84</v>
      </c>
      <c r="C45" s="7" t="s">
        <v>85</v>
      </c>
      <c r="D45" s="7" t="s">
        <v>86</v>
      </c>
      <c r="E45" s="7" t="s">
        <v>87</v>
      </c>
    </row>
    <row r="46" spans="1:45">
      <c r="A46" t="s">
        <v>12</v>
      </c>
      <c r="B46">
        <f t="shared" ref="B46:E51" si="5" xml:space="preserve"> (B37+F37+J37+N37+R37+V37+Z37+AD37+AH37+AL37)/$B$2</f>
        <v>5608.9</v>
      </c>
      <c r="C46">
        <f t="shared" si="5"/>
        <v>3659.7</v>
      </c>
      <c r="D46">
        <f t="shared" si="5"/>
        <v>4640.8</v>
      </c>
      <c r="E46">
        <f t="shared" si="5"/>
        <v>4643.8999999999996</v>
      </c>
    </row>
    <row r="47" spans="1:45">
      <c r="A47" t="s">
        <v>13</v>
      </c>
      <c r="B47">
        <f t="shared" si="5"/>
        <v>0</v>
      </c>
      <c r="C47">
        <f t="shared" si="5"/>
        <v>0</v>
      </c>
      <c r="D47">
        <f t="shared" si="5"/>
        <v>0</v>
      </c>
      <c r="E47">
        <f t="shared" si="5"/>
        <v>0</v>
      </c>
    </row>
    <row r="48" spans="1:45">
      <c r="A48" t="s">
        <v>14</v>
      </c>
      <c r="B48">
        <f t="shared" si="5"/>
        <v>0</v>
      </c>
      <c r="C48">
        <f t="shared" si="5"/>
        <v>0</v>
      </c>
      <c r="D48">
        <f t="shared" si="5"/>
        <v>0</v>
      </c>
      <c r="E48">
        <f t="shared" si="5"/>
        <v>0</v>
      </c>
    </row>
    <row r="49" spans="1:45">
      <c r="A49" t="s">
        <v>88</v>
      </c>
      <c r="B49">
        <f t="shared" si="5"/>
        <v>178.29180238570899</v>
      </c>
      <c r="C49">
        <f t="shared" si="5"/>
        <v>273.24936804775132</v>
      </c>
      <c r="D49">
        <f t="shared" si="5"/>
        <v>215.48538905348806</v>
      </c>
      <c r="E49">
        <f t="shared" si="5"/>
        <v>215.34161319299969</v>
      </c>
    </row>
    <row r="50" spans="1:45">
      <c r="A50" t="s">
        <v>16</v>
      </c>
      <c r="B50">
        <f t="shared" si="5"/>
        <v>531.20000000000005</v>
      </c>
      <c r="C50">
        <f t="shared" si="5"/>
        <v>499.6</v>
      </c>
      <c r="D50">
        <f t="shared" si="5"/>
        <v>531.4</v>
      </c>
      <c r="E50">
        <f t="shared" si="5"/>
        <v>520.1</v>
      </c>
    </row>
    <row r="51" spans="1:45">
      <c r="A51" t="s">
        <v>17</v>
      </c>
      <c r="B51">
        <f t="shared" si="5"/>
        <v>660.6</v>
      </c>
      <c r="C51">
        <f t="shared" si="5"/>
        <v>576.5</v>
      </c>
      <c r="D51">
        <f t="shared" si="5"/>
        <v>618.9</v>
      </c>
      <c r="E51">
        <f t="shared" si="5"/>
        <v>624.20000000000005</v>
      </c>
    </row>
    <row r="53" spans="1:45" ht="18.600000000000001">
      <c r="A53" s="46" t="s">
        <v>4</v>
      </c>
      <c r="B53" s="46"/>
    </row>
    <row r="55" spans="1:45">
      <c r="A55" t="s">
        <v>83</v>
      </c>
      <c r="B55">
        <v>128</v>
      </c>
    </row>
    <row r="56" spans="1:45">
      <c r="A56" t="s">
        <v>6</v>
      </c>
      <c r="B56">
        <v>100</v>
      </c>
    </row>
    <row r="57" spans="1:45">
      <c r="A57" t="s">
        <v>3</v>
      </c>
      <c r="B57" t="s">
        <v>7</v>
      </c>
    </row>
    <row r="60" spans="1:45" ht="16.8">
      <c r="A60" s="45" t="s">
        <v>23</v>
      </c>
      <c r="B60" s="45"/>
      <c r="C60" s="45"/>
      <c r="D60">
        <v>10000</v>
      </c>
    </row>
    <row r="62" spans="1:45">
      <c r="A62" s="4" t="s">
        <v>8</v>
      </c>
      <c r="B62" s="43">
        <v>1</v>
      </c>
      <c r="C62" s="43"/>
      <c r="D62" s="43"/>
      <c r="E62" s="43"/>
      <c r="F62" s="43">
        <v>2</v>
      </c>
      <c r="G62" s="43"/>
      <c r="H62" s="43"/>
      <c r="I62" s="43"/>
      <c r="J62" s="43">
        <v>3</v>
      </c>
      <c r="K62" s="43"/>
      <c r="L62" s="43"/>
      <c r="M62" s="43"/>
      <c r="N62" s="43">
        <v>4</v>
      </c>
      <c r="O62" s="43"/>
      <c r="P62" s="43"/>
      <c r="Q62" s="43"/>
      <c r="R62" s="43">
        <v>5</v>
      </c>
      <c r="S62" s="43"/>
      <c r="T62" s="43"/>
      <c r="U62" s="43"/>
      <c r="V62" s="43">
        <v>6</v>
      </c>
      <c r="W62" s="43"/>
      <c r="X62" s="43"/>
      <c r="Y62" s="43"/>
      <c r="Z62" s="43">
        <v>7</v>
      </c>
      <c r="AA62" s="43"/>
      <c r="AB62" s="43"/>
      <c r="AC62" s="43"/>
      <c r="AD62" s="43">
        <v>8</v>
      </c>
      <c r="AE62" s="43"/>
      <c r="AF62" s="43"/>
      <c r="AG62" s="43"/>
      <c r="AH62" s="43">
        <v>9</v>
      </c>
      <c r="AI62" s="43"/>
      <c r="AJ62" s="43"/>
      <c r="AK62" s="43"/>
      <c r="AL62" s="43">
        <v>10</v>
      </c>
      <c r="AM62" s="43"/>
      <c r="AN62" s="43"/>
      <c r="AO62" s="43"/>
      <c r="AP62" s="44"/>
      <c r="AQ62" s="44"/>
      <c r="AR62" s="44"/>
      <c r="AS62" s="44"/>
    </row>
    <row r="63" spans="1:45">
      <c r="A63" s="4" t="s">
        <v>9</v>
      </c>
      <c r="B63" s="7" t="s">
        <v>84</v>
      </c>
      <c r="C63" s="7" t="s">
        <v>85</v>
      </c>
      <c r="D63" s="7" t="s">
        <v>86</v>
      </c>
      <c r="E63" s="7" t="s">
        <v>87</v>
      </c>
      <c r="F63" s="7" t="s">
        <v>84</v>
      </c>
      <c r="G63" s="7" t="s">
        <v>85</v>
      </c>
      <c r="H63" s="7" t="s">
        <v>86</v>
      </c>
      <c r="I63" s="7" t="s">
        <v>87</v>
      </c>
      <c r="J63" s="7" t="s">
        <v>84</v>
      </c>
      <c r="K63" s="7" t="s">
        <v>85</v>
      </c>
      <c r="L63" s="7" t="s">
        <v>86</v>
      </c>
      <c r="M63" s="7" t="s">
        <v>87</v>
      </c>
      <c r="N63" s="7" t="s">
        <v>84</v>
      </c>
      <c r="O63" s="7" t="s">
        <v>85</v>
      </c>
      <c r="P63" s="7" t="s">
        <v>86</v>
      </c>
      <c r="Q63" s="7" t="s">
        <v>87</v>
      </c>
      <c r="R63" s="7" t="s">
        <v>84</v>
      </c>
      <c r="S63" s="7" t="s">
        <v>85</v>
      </c>
      <c r="T63" s="7" t="s">
        <v>86</v>
      </c>
      <c r="U63" s="7" t="s">
        <v>87</v>
      </c>
      <c r="V63" s="7" t="s">
        <v>84</v>
      </c>
      <c r="W63" s="7" t="s">
        <v>85</v>
      </c>
      <c r="X63" s="7" t="s">
        <v>86</v>
      </c>
      <c r="Y63" s="7" t="s">
        <v>87</v>
      </c>
      <c r="Z63" s="7" t="s">
        <v>84</v>
      </c>
      <c r="AA63" s="7" t="s">
        <v>85</v>
      </c>
      <c r="AB63" s="7" t="s">
        <v>86</v>
      </c>
      <c r="AC63" s="7" t="s">
        <v>87</v>
      </c>
      <c r="AD63" s="7" t="s">
        <v>84</v>
      </c>
      <c r="AE63" s="7" t="s">
        <v>85</v>
      </c>
      <c r="AF63" s="7" t="s">
        <v>86</v>
      </c>
      <c r="AG63" s="7" t="s">
        <v>87</v>
      </c>
      <c r="AH63" s="7" t="s">
        <v>84</v>
      </c>
      <c r="AI63" s="7" t="s">
        <v>85</v>
      </c>
      <c r="AJ63" s="7" t="s">
        <v>86</v>
      </c>
      <c r="AK63" s="7" t="s">
        <v>87</v>
      </c>
      <c r="AL63" s="7" t="s">
        <v>84</v>
      </c>
      <c r="AM63" s="7" t="s">
        <v>85</v>
      </c>
      <c r="AN63" s="7" t="s">
        <v>86</v>
      </c>
      <c r="AO63" s="7" t="s">
        <v>87</v>
      </c>
      <c r="AP63" s="7"/>
      <c r="AQ63" s="7"/>
      <c r="AR63" s="7"/>
      <c r="AS63" s="7"/>
    </row>
    <row r="64" spans="1:45">
      <c r="A64" t="s">
        <v>12</v>
      </c>
      <c r="B64">
        <v>6695</v>
      </c>
      <c r="C64">
        <v>2841</v>
      </c>
      <c r="D64">
        <v>3816</v>
      </c>
      <c r="E64">
        <v>5659</v>
      </c>
      <c r="F64">
        <v>6647</v>
      </c>
      <c r="G64">
        <v>2834</v>
      </c>
      <c r="H64">
        <v>3820</v>
      </c>
      <c r="I64">
        <v>5658</v>
      </c>
      <c r="J64">
        <v>6650</v>
      </c>
      <c r="K64">
        <v>2828</v>
      </c>
      <c r="L64">
        <v>3818</v>
      </c>
      <c r="M64">
        <v>5656</v>
      </c>
      <c r="N64">
        <v>6645</v>
      </c>
      <c r="O64">
        <v>2833</v>
      </c>
      <c r="P64">
        <v>3811</v>
      </c>
      <c r="Q64">
        <v>5662</v>
      </c>
      <c r="R64">
        <v>6648</v>
      </c>
      <c r="S64">
        <v>2835</v>
      </c>
      <c r="T64">
        <v>3810</v>
      </c>
      <c r="U64">
        <v>5659</v>
      </c>
      <c r="V64">
        <v>6642</v>
      </c>
      <c r="W64">
        <v>2837</v>
      </c>
      <c r="X64">
        <v>3817</v>
      </c>
      <c r="Y64">
        <v>5660</v>
      </c>
      <c r="Z64">
        <v>6652</v>
      </c>
      <c r="AA64">
        <v>2839</v>
      </c>
      <c r="AB64">
        <v>3819</v>
      </c>
      <c r="AC64">
        <v>5660</v>
      </c>
      <c r="AD64">
        <v>6647</v>
      </c>
      <c r="AE64">
        <v>2832</v>
      </c>
      <c r="AF64">
        <v>3819</v>
      </c>
      <c r="AG64">
        <v>5657</v>
      </c>
      <c r="AH64">
        <v>6641</v>
      </c>
      <c r="AI64">
        <v>2835</v>
      </c>
      <c r="AJ64">
        <v>3826</v>
      </c>
      <c r="AK64">
        <v>5657</v>
      </c>
      <c r="AL64">
        <v>6646</v>
      </c>
      <c r="AM64">
        <v>2834</v>
      </c>
      <c r="AN64">
        <v>3809</v>
      </c>
      <c r="AO64">
        <v>5661</v>
      </c>
    </row>
    <row r="65" spans="1:41">
      <c r="A65" t="s">
        <v>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>
      <c r="A66" t="s">
        <v>14</v>
      </c>
      <c r="B66">
        <f t="shared" ref="B66:AO66" si="6">B65/$B$8</f>
        <v>0</v>
      </c>
      <c r="C66">
        <f t="shared" si="6"/>
        <v>0</v>
      </c>
      <c r="D66">
        <f t="shared" si="6"/>
        <v>0</v>
      </c>
      <c r="E66">
        <f t="shared" si="6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  <c r="V66">
        <f t="shared" si="6"/>
        <v>0</v>
      </c>
      <c r="W66">
        <f t="shared" si="6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6"/>
        <v>0</v>
      </c>
      <c r="AB66">
        <f t="shared" si="6"/>
        <v>0</v>
      </c>
      <c r="AC66">
        <f t="shared" si="6"/>
        <v>0</v>
      </c>
      <c r="AD66">
        <f t="shared" si="6"/>
        <v>0</v>
      </c>
      <c r="AE66">
        <f t="shared" si="6"/>
        <v>0</v>
      </c>
      <c r="AF66">
        <f t="shared" si="6"/>
        <v>0</v>
      </c>
      <c r="AG66">
        <f t="shared" si="6"/>
        <v>0</v>
      </c>
      <c r="AH66">
        <f t="shared" si="6"/>
        <v>0</v>
      </c>
      <c r="AI66">
        <f t="shared" si="6"/>
        <v>0</v>
      </c>
      <c r="AJ66">
        <f t="shared" si="6"/>
        <v>0</v>
      </c>
      <c r="AK66">
        <f t="shared" si="6"/>
        <v>0</v>
      </c>
      <c r="AL66">
        <f t="shared" si="6"/>
        <v>0</v>
      </c>
      <c r="AM66">
        <f t="shared" si="6"/>
        <v>0</v>
      </c>
      <c r="AN66">
        <f t="shared" si="6"/>
        <v>0</v>
      </c>
      <c r="AO66">
        <f t="shared" si="6"/>
        <v>0</v>
      </c>
    </row>
    <row r="67" spans="1:41">
      <c r="A67" t="s">
        <v>88</v>
      </c>
      <c r="B67">
        <f t="shared" ref="B67:AO67" si="7">($D60/(B64*(1/($B$10*1000000)))/1000000)</f>
        <v>149.36519790888724</v>
      </c>
      <c r="C67">
        <f t="shared" si="7"/>
        <v>351.98873636043646</v>
      </c>
      <c r="D67">
        <f t="shared" si="7"/>
        <v>262.05450733752622</v>
      </c>
      <c r="E67">
        <f t="shared" si="7"/>
        <v>176.70966601873124</v>
      </c>
      <c r="F67">
        <f t="shared" si="7"/>
        <v>150.44380923724989</v>
      </c>
      <c r="G67">
        <f t="shared" si="7"/>
        <v>352.85815102328866</v>
      </c>
      <c r="H67">
        <f t="shared" si="7"/>
        <v>261.78010471204186</v>
      </c>
      <c r="I67">
        <f t="shared" si="7"/>
        <v>176.74089784376102</v>
      </c>
      <c r="J67">
        <f t="shared" si="7"/>
        <v>150.37593984962405</v>
      </c>
      <c r="K67">
        <f t="shared" si="7"/>
        <v>353.60678925035359</v>
      </c>
      <c r="L67">
        <f t="shared" si="7"/>
        <v>261.9172341540073</v>
      </c>
      <c r="M67">
        <f t="shared" si="7"/>
        <v>176.80339462517679</v>
      </c>
      <c r="N67">
        <f t="shared" si="7"/>
        <v>150.48908954100827</v>
      </c>
      <c r="O67">
        <f t="shared" si="7"/>
        <v>352.98270384751146</v>
      </c>
      <c r="P67">
        <f t="shared" si="7"/>
        <v>262.39832065074785</v>
      </c>
      <c r="Q67">
        <f t="shared" si="7"/>
        <v>176.61603673613564</v>
      </c>
      <c r="R67">
        <f t="shared" si="7"/>
        <v>150.42117930204574</v>
      </c>
      <c r="S67">
        <f t="shared" si="7"/>
        <v>352.73368606701939</v>
      </c>
      <c r="T67">
        <f t="shared" si="7"/>
        <v>262.46719160104988</v>
      </c>
      <c r="U67">
        <f t="shared" si="7"/>
        <v>176.70966601873124</v>
      </c>
      <c r="V67">
        <f t="shared" si="7"/>
        <v>150.55706112616681</v>
      </c>
      <c r="W67">
        <f t="shared" si="7"/>
        <v>352.48501938667607</v>
      </c>
      <c r="X67">
        <f t="shared" si="7"/>
        <v>261.98585276395073</v>
      </c>
      <c r="Y67">
        <f t="shared" si="7"/>
        <v>176.67844522968196</v>
      </c>
      <c r="Z67">
        <f t="shared" si="7"/>
        <v>150.33072760072156</v>
      </c>
      <c r="AA67">
        <f t="shared" si="7"/>
        <v>352.23670306445933</v>
      </c>
      <c r="AB67">
        <f t="shared" si="7"/>
        <v>261.84865147944487</v>
      </c>
      <c r="AC67">
        <f t="shared" si="7"/>
        <v>176.67844522968196</v>
      </c>
      <c r="AD67">
        <f t="shared" si="7"/>
        <v>150.44380923724989</v>
      </c>
      <c r="AE67">
        <f t="shared" si="7"/>
        <v>353.10734463276839</v>
      </c>
      <c r="AF67">
        <f t="shared" si="7"/>
        <v>261.84865147944487</v>
      </c>
      <c r="AG67">
        <f t="shared" si="7"/>
        <v>176.772140710624</v>
      </c>
      <c r="AH67">
        <f t="shared" si="7"/>
        <v>150.57973196807708</v>
      </c>
      <c r="AI67">
        <f t="shared" si="7"/>
        <v>352.73368606701939</v>
      </c>
      <c r="AJ67">
        <f t="shared" si="7"/>
        <v>261.36957658128591</v>
      </c>
      <c r="AK67">
        <f t="shared" si="7"/>
        <v>176.772140710624</v>
      </c>
      <c r="AL67">
        <f t="shared" si="7"/>
        <v>150.46644598254591</v>
      </c>
      <c r="AM67">
        <f t="shared" si="7"/>
        <v>352.85815102328866</v>
      </c>
      <c r="AN67">
        <f t="shared" si="7"/>
        <v>262.5360987135731</v>
      </c>
      <c r="AO67">
        <f t="shared" si="7"/>
        <v>176.64723547076488</v>
      </c>
    </row>
    <row r="68" spans="1:41">
      <c r="A68" t="s">
        <v>16</v>
      </c>
      <c r="B68">
        <v>242</v>
      </c>
      <c r="C68">
        <v>180</v>
      </c>
      <c r="D68">
        <v>199</v>
      </c>
      <c r="E68">
        <v>186</v>
      </c>
      <c r="F68">
        <v>208</v>
      </c>
      <c r="G68">
        <v>179</v>
      </c>
      <c r="H68">
        <v>196</v>
      </c>
      <c r="I68">
        <v>196</v>
      </c>
      <c r="J68">
        <v>223</v>
      </c>
      <c r="K68">
        <v>181</v>
      </c>
      <c r="L68">
        <v>197</v>
      </c>
      <c r="M68">
        <v>196</v>
      </c>
      <c r="N68">
        <v>202</v>
      </c>
      <c r="O68">
        <v>184</v>
      </c>
      <c r="P68">
        <v>196</v>
      </c>
      <c r="Q68">
        <v>183</v>
      </c>
      <c r="R68">
        <v>202</v>
      </c>
      <c r="S68">
        <v>180</v>
      </c>
      <c r="T68">
        <v>197</v>
      </c>
      <c r="U68">
        <v>182</v>
      </c>
      <c r="V68">
        <v>203</v>
      </c>
      <c r="W68">
        <v>182</v>
      </c>
      <c r="X68">
        <v>197</v>
      </c>
      <c r="Y68">
        <v>197</v>
      </c>
      <c r="Z68">
        <v>195</v>
      </c>
      <c r="AA68">
        <v>181</v>
      </c>
      <c r="AB68">
        <v>199</v>
      </c>
      <c r="AC68">
        <v>198</v>
      </c>
      <c r="AD68">
        <v>202</v>
      </c>
      <c r="AE68">
        <v>175</v>
      </c>
      <c r="AF68">
        <v>197</v>
      </c>
      <c r="AG68">
        <v>196</v>
      </c>
      <c r="AH68">
        <v>204</v>
      </c>
      <c r="AI68">
        <v>180</v>
      </c>
      <c r="AJ68">
        <v>197</v>
      </c>
      <c r="AK68">
        <v>198</v>
      </c>
      <c r="AL68">
        <v>202</v>
      </c>
      <c r="AM68">
        <v>181</v>
      </c>
      <c r="AN68">
        <v>197</v>
      </c>
      <c r="AO68">
        <v>199</v>
      </c>
    </row>
    <row r="69" spans="1:41">
      <c r="A69" t="s">
        <v>17</v>
      </c>
      <c r="B69">
        <v>239</v>
      </c>
      <c r="C69">
        <v>162</v>
      </c>
      <c r="D69">
        <v>175</v>
      </c>
      <c r="E69">
        <v>181</v>
      </c>
      <c r="F69">
        <v>187</v>
      </c>
      <c r="G69">
        <v>155</v>
      </c>
      <c r="H69">
        <v>169</v>
      </c>
      <c r="I69">
        <v>177</v>
      </c>
      <c r="J69">
        <v>189</v>
      </c>
      <c r="K69">
        <v>155</v>
      </c>
      <c r="L69">
        <v>171</v>
      </c>
      <c r="M69">
        <v>179</v>
      </c>
      <c r="N69">
        <v>185</v>
      </c>
      <c r="O69">
        <v>157</v>
      </c>
      <c r="P69">
        <v>174</v>
      </c>
      <c r="Q69">
        <v>180</v>
      </c>
      <c r="R69">
        <v>183</v>
      </c>
      <c r="S69">
        <v>154</v>
      </c>
      <c r="T69">
        <v>172</v>
      </c>
      <c r="U69">
        <v>184</v>
      </c>
      <c r="V69">
        <v>191</v>
      </c>
      <c r="W69">
        <v>156</v>
      </c>
      <c r="X69">
        <v>166</v>
      </c>
      <c r="Y69">
        <v>182</v>
      </c>
      <c r="Z69">
        <v>180</v>
      </c>
      <c r="AA69">
        <v>158</v>
      </c>
      <c r="AB69">
        <v>169</v>
      </c>
      <c r="AC69">
        <v>179</v>
      </c>
      <c r="AD69">
        <v>185</v>
      </c>
      <c r="AE69">
        <v>153</v>
      </c>
      <c r="AF69">
        <v>168</v>
      </c>
      <c r="AG69">
        <v>175</v>
      </c>
      <c r="AH69">
        <v>182</v>
      </c>
      <c r="AI69">
        <v>157</v>
      </c>
      <c r="AJ69">
        <v>167</v>
      </c>
      <c r="AK69">
        <v>175</v>
      </c>
      <c r="AL69">
        <v>181</v>
      </c>
      <c r="AM69">
        <v>157</v>
      </c>
      <c r="AN69">
        <v>167</v>
      </c>
      <c r="AO69">
        <v>178</v>
      </c>
    </row>
    <row r="71" spans="1:41">
      <c r="A71" s="4" t="s">
        <v>8</v>
      </c>
      <c r="B71" s="43" t="s">
        <v>18</v>
      </c>
      <c r="C71" s="43"/>
      <c r="D71" s="7"/>
      <c r="E71" s="7"/>
    </row>
    <row r="72" spans="1:41">
      <c r="A72" s="4" t="s">
        <v>9</v>
      </c>
      <c r="B72" s="7" t="s">
        <v>84</v>
      </c>
      <c r="C72" s="7" t="s">
        <v>85</v>
      </c>
      <c r="D72" s="7" t="s">
        <v>86</v>
      </c>
      <c r="E72" s="7" t="s">
        <v>87</v>
      </c>
    </row>
    <row r="73" spans="1:41">
      <c r="A73" t="s">
        <v>12</v>
      </c>
      <c r="B73">
        <f t="shared" ref="B73:E78" si="8" xml:space="preserve"> (B64+F64+J64+N64+R64+V64+Z64+AD64+AH64+AL64)/$B$2</f>
        <v>6651.3</v>
      </c>
      <c r="C73">
        <f t="shared" si="8"/>
        <v>2834.8</v>
      </c>
      <c r="D73">
        <f t="shared" si="8"/>
        <v>3816.5</v>
      </c>
      <c r="E73">
        <f t="shared" si="8"/>
        <v>5658.9</v>
      </c>
    </row>
    <row r="74" spans="1:41">
      <c r="A74" t="s">
        <v>13</v>
      </c>
      <c r="B74">
        <f t="shared" si="8"/>
        <v>0</v>
      </c>
      <c r="C74">
        <f t="shared" si="8"/>
        <v>0</v>
      </c>
      <c r="D74">
        <f t="shared" si="8"/>
        <v>0</v>
      </c>
      <c r="E74">
        <f t="shared" si="8"/>
        <v>0</v>
      </c>
    </row>
    <row r="75" spans="1:41">
      <c r="A75" t="s">
        <v>14</v>
      </c>
      <c r="B75">
        <f t="shared" si="8"/>
        <v>0</v>
      </c>
      <c r="C75">
        <f t="shared" si="8"/>
        <v>0</v>
      </c>
      <c r="D75">
        <f t="shared" si="8"/>
        <v>0</v>
      </c>
      <c r="E75">
        <f t="shared" si="8"/>
        <v>0</v>
      </c>
    </row>
    <row r="76" spans="1:41">
      <c r="A76" t="s">
        <v>88</v>
      </c>
      <c r="B76">
        <f t="shared" si="8"/>
        <v>150.34729917535765</v>
      </c>
      <c r="C76">
        <f t="shared" si="8"/>
        <v>352.75909707228209</v>
      </c>
      <c r="D76">
        <f t="shared" si="8"/>
        <v>262.0206189473073</v>
      </c>
      <c r="E76">
        <f t="shared" si="8"/>
        <v>176.71280685939126</v>
      </c>
    </row>
    <row r="77" spans="1:41">
      <c r="A77" t="s">
        <v>16</v>
      </c>
      <c r="B77">
        <f t="shared" si="8"/>
        <v>208.3</v>
      </c>
      <c r="C77">
        <f t="shared" si="8"/>
        <v>180.3</v>
      </c>
      <c r="D77">
        <f t="shared" si="8"/>
        <v>197.2</v>
      </c>
      <c r="E77">
        <f t="shared" si="8"/>
        <v>193.1</v>
      </c>
    </row>
    <row r="78" spans="1:41">
      <c r="A78" t="s">
        <v>17</v>
      </c>
      <c r="B78">
        <f t="shared" si="8"/>
        <v>190.2</v>
      </c>
      <c r="C78">
        <f t="shared" si="8"/>
        <v>156.4</v>
      </c>
      <c r="D78">
        <f t="shared" si="8"/>
        <v>169.8</v>
      </c>
      <c r="E78">
        <f t="shared" si="8"/>
        <v>179</v>
      </c>
    </row>
    <row r="81" spans="1:45" ht="18.600000000000001">
      <c r="A81" s="46" t="s">
        <v>83</v>
      </c>
      <c r="B81" s="46"/>
      <c r="D81">
        <v>64</v>
      </c>
      <c r="E81">
        <v>128</v>
      </c>
      <c r="F81">
        <v>256</v>
      </c>
    </row>
    <row r="83" spans="1:45">
      <c r="A83" t="s">
        <v>24</v>
      </c>
      <c r="B83">
        <v>10000</v>
      </c>
    </row>
    <row r="84" spans="1:45">
      <c r="A84" t="s">
        <v>6</v>
      </c>
      <c r="B84">
        <v>100</v>
      </c>
    </row>
    <row r="85" spans="1:45">
      <c r="A85" t="s">
        <v>3</v>
      </c>
      <c r="B85" t="s">
        <v>7</v>
      </c>
    </row>
    <row r="88" spans="1:45" ht="16.8">
      <c r="A88" s="45" t="s">
        <v>89</v>
      </c>
      <c r="B88" s="45"/>
      <c r="C88" s="45"/>
      <c r="D88">
        <v>64</v>
      </c>
    </row>
    <row r="90" spans="1:45">
      <c r="A90" s="4" t="s">
        <v>8</v>
      </c>
      <c r="B90" s="43">
        <v>1</v>
      </c>
      <c r="C90" s="43"/>
      <c r="D90" s="43"/>
      <c r="E90" s="43"/>
      <c r="F90" s="43">
        <v>2</v>
      </c>
      <c r="G90" s="43"/>
      <c r="H90" s="43"/>
      <c r="I90" s="43"/>
      <c r="J90" s="43">
        <v>3</v>
      </c>
      <c r="K90" s="43"/>
      <c r="L90" s="43"/>
      <c r="M90" s="43"/>
      <c r="N90" s="43">
        <v>4</v>
      </c>
      <c r="O90" s="43"/>
      <c r="P90" s="43"/>
      <c r="Q90" s="43"/>
      <c r="R90" s="43">
        <v>5</v>
      </c>
      <c r="S90" s="43"/>
      <c r="T90" s="43"/>
      <c r="U90" s="43"/>
      <c r="V90" s="43">
        <v>6</v>
      </c>
      <c r="W90" s="43"/>
      <c r="X90" s="43"/>
      <c r="Y90" s="43"/>
      <c r="Z90" s="43">
        <v>7</v>
      </c>
      <c r="AA90" s="43"/>
      <c r="AB90" s="43"/>
      <c r="AC90" s="43"/>
      <c r="AD90" s="43">
        <v>8</v>
      </c>
      <c r="AE90" s="43"/>
      <c r="AF90" s="43"/>
      <c r="AG90" s="43"/>
      <c r="AH90" s="43">
        <v>9</v>
      </c>
      <c r="AI90" s="43"/>
      <c r="AJ90" s="43"/>
      <c r="AK90" s="43"/>
      <c r="AL90" s="43">
        <v>10</v>
      </c>
      <c r="AM90" s="43"/>
      <c r="AN90" s="43"/>
      <c r="AO90" s="43"/>
      <c r="AP90" s="44"/>
      <c r="AQ90" s="44"/>
      <c r="AR90" s="44"/>
      <c r="AS90" s="44"/>
    </row>
    <row r="91" spans="1:45">
      <c r="A91" s="4" t="s">
        <v>9</v>
      </c>
      <c r="B91" s="7" t="s">
        <v>84</v>
      </c>
      <c r="C91" s="7" t="s">
        <v>85</v>
      </c>
      <c r="D91" s="7" t="s">
        <v>86</v>
      </c>
      <c r="E91" s="7" t="s">
        <v>87</v>
      </c>
      <c r="F91" s="7" t="s">
        <v>84</v>
      </c>
      <c r="G91" s="7" t="s">
        <v>85</v>
      </c>
      <c r="H91" s="7" t="s">
        <v>86</v>
      </c>
      <c r="I91" s="7" t="s">
        <v>87</v>
      </c>
      <c r="J91" s="7" t="s">
        <v>84</v>
      </c>
      <c r="K91" s="7" t="s">
        <v>85</v>
      </c>
      <c r="L91" s="7" t="s">
        <v>86</v>
      </c>
      <c r="M91" s="7" t="s">
        <v>87</v>
      </c>
      <c r="N91" s="7" t="s">
        <v>84</v>
      </c>
      <c r="O91" s="7" t="s">
        <v>85</v>
      </c>
      <c r="P91" s="7" t="s">
        <v>86</v>
      </c>
      <c r="Q91" s="7" t="s">
        <v>87</v>
      </c>
      <c r="R91" s="7" t="s">
        <v>84</v>
      </c>
      <c r="S91" s="7" t="s">
        <v>85</v>
      </c>
      <c r="T91" s="7" t="s">
        <v>86</v>
      </c>
      <c r="U91" s="7" t="s">
        <v>87</v>
      </c>
      <c r="V91" s="7" t="s">
        <v>84</v>
      </c>
      <c r="W91" s="7" t="s">
        <v>85</v>
      </c>
      <c r="X91" s="7" t="s">
        <v>86</v>
      </c>
      <c r="Y91" s="7" t="s">
        <v>87</v>
      </c>
      <c r="Z91" s="7" t="s">
        <v>84</v>
      </c>
      <c r="AA91" s="7" t="s">
        <v>85</v>
      </c>
      <c r="AB91" s="7" t="s">
        <v>86</v>
      </c>
      <c r="AC91" s="7" t="s">
        <v>87</v>
      </c>
      <c r="AD91" s="7" t="s">
        <v>84</v>
      </c>
      <c r="AE91" s="7" t="s">
        <v>85</v>
      </c>
      <c r="AF91" s="7" t="s">
        <v>86</v>
      </c>
      <c r="AG91" s="7" t="s">
        <v>87</v>
      </c>
      <c r="AH91" s="7" t="s">
        <v>84</v>
      </c>
      <c r="AI91" s="7" t="s">
        <v>85</v>
      </c>
      <c r="AJ91" s="7" t="s">
        <v>86</v>
      </c>
      <c r="AK91" s="7" t="s">
        <v>87</v>
      </c>
      <c r="AL91" s="7" t="s">
        <v>84</v>
      </c>
      <c r="AM91" s="7" t="s">
        <v>85</v>
      </c>
      <c r="AN91" s="7" t="s">
        <v>86</v>
      </c>
      <c r="AO91" s="7" t="s">
        <v>87</v>
      </c>
      <c r="AP91" s="7"/>
      <c r="AQ91" s="7"/>
      <c r="AR91" s="7"/>
      <c r="AS91" s="7"/>
    </row>
    <row r="92" spans="1:45">
      <c r="A92" t="s">
        <v>12</v>
      </c>
      <c r="B92">
        <v>6697</v>
      </c>
      <c r="C92">
        <v>2833</v>
      </c>
      <c r="D92">
        <v>3820</v>
      </c>
      <c r="E92">
        <v>5665</v>
      </c>
      <c r="F92">
        <v>6647</v>
      </c>
      <c r="G92">
        <v>2824</v>
      </c>
      <c r="H92">
        <v>3814</v>
      </c>
      <c r="I92">
        <v>5662</v>
      </c>
      <c r="J92">
        <v>6641</v>
      </c>
      <c r="K92">
        <v>2821</v>
      </c>
      <c r="L92">
        <v>3807</v>
      </c>
      <c r="M92">
        <v>5660</v>
      </c>
      <c r="N92">
        <v>6649</v>
      </c>
      <c r="O92">
        <v>2829</v>
      </c>
      <c r="P92">
        <v>3813</v>
      </c>
      <c r="Q92">
        <v>5659</v>
      </c>
      <c r="R92">
        <v>6642</v>
      </c>
      <c r="S92">
        <v>2826</v>
      </c>
      <c r="T92">
        <v>3812</v>
      </c>
      <c r="U92">
        <v>5659</v>
      </c>
      <c r="V92">
        <v>6642</v>
      </c>
      <c r="W92">
        <v>2837</v>
      </c>
      <c r="X92">
        <v>3820</v>
      </c>
      <c r="Y92">
        <v>5673</v>
      </c>
      <c r="Z92">
        <v>6646</v>
      </c>
      <c r="AA92">
        <v>2837</v>
      </c>
      <c r="AB92">
        <v>3813</v>
      </c>
      <c r="AC92">
        <v>5662</v>
      </c>
      <c r="AD92">
        <v>6647</v>
      </c>
      <c r="AE92">
        <v>2825</v>
      </c>
      <c r="AF92">
        <v>3809</v>
      </c>
      <c r="AG92">
        <v>5655</v>
      </c>
      <c r="AH92">
        <v>6647</v>
      </c>
      <c r="AI92">
        <v>2835</v>
      </c>
      <c r="AJ92">
        <v>3816</v>
      </c>
      <c r="AK92">
        <v>5654</v>
      </c>
      <c r="AL92">
        <v>6650</v>
      </c>
      <c r="AM92">
        <v>2827</v>
      </c>
      <c r="AN92">
        <v>3810</v>
      </c>
      <c r="AO92">
        <v>5663</v>
      </c>
    </row>
    <row r="93" spans="1:45">
      <c r="A93" t="s">
        <v>13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5">
      <c r="A94" t="s">
        <v>14</v>
      </c>
      <c r="B94">
        <f t="shared" ref="B94:AO94" si="9">B93/$B$8</f>
        <v>0</v>
      </c>
      <c r="C94">
        <f t="shared" si="9"/>
        <v>0</v>
      </c>
      <c r="D94">
        <f t="shared" si="9"/>
        <v>0</v>
      </c>
      <c r="E94">
        <f t="shared" si="9"/>
        <v>0</v>
      </c>
      <c r="F94">
        <f t="shared" si="9"/>
        <v>0</v>
      </c>
      <c r="G94">
        <f t="shared" si="9"/>
        <v>0</v>
      </c>
      <c r="H94">
        <f t="shared" si="9"/>
        <v>0</v>
      </c>
      <c r="I94">
        <f t="shared" si="9"/>
        <v>0</v>
      </c>
      <c r="J94">
        <f t="shared" si="9"/>
        <v>0</v>
      </c>
      <c r="K94">
        <f t="shared" si="9"/>
        <v>0</v>
      </c>
      <c r="L94">
        <f t="shared" si="9"/>
        <v>0</v>
      </c>
      <c r="M94">
        <f t="shared" si="9"/>
        <v>0</v>
      </c>
      <c r="N94">
        <f t="shared" si="9"/>
        <v>0</v>
      </c>
      <c r="O94">
        <f t="shared" si="9"/>
        <v>0</v>
      </c>
      <c r="P94">
        <f t="shared" si="9"/>
        <v>0</v>
      </c>
      <c r="Q94">
        <f t="shared" si="9"/>
        <v>0</v>
      </c>
      <c r="R94">
        <f t="shared" si="9"/>
        <v>0</v>
      </c>
      <c r="S94">
        <f t="shared" si="9"/>
        <v>0</v>
      </c>
      <c r="T94">
        <f t="shared" si="9"/>
        <v>0</v>
      </c>
      <c r="U94">
        <f t="shared" si="9"/>
        <v>0</v>
      </c>
      <c r="V94">
        <f t="shared" si="9"/>
        <v>0</v>
      </c>
      <c r="W94">
        <f t="shared" si="9"/>
        <v>0</v>
      </c>
      <c r="X94">
        <f t="shared" si="9"/>
        <v>0</v>
      </c>
      <c r="Y94">
        <f t="shared" si="9"/>
        <v>0</v>
      </c>
      <c r="Z94">
        <f t="shared" si="9"/>
        <v>0</v>
      </c>
      <c r="AA94">
        <f t="shared" si="9"/>
        <v>0</v>
      </c>
      <c r="AB94">
        <f t="shared" si="9"/>
        <v>0</v>
      </c>
      <c r="AC94">
        <f t="shared" si="9"/>
        <v>0</v>
      </c>
      <c r="AD94">
        <f t="shared" si="9"/>
        <v>0</v>
      </c>
      <c r="AE94">
        <f t="shared" si="9"/>
        <v>0</v>
      </c>
      <c r="AF94">
        <f t="shared" si="9"/>
        <v>0</v>
      </c>
      <c r="AG94">
        <f t="shared" si="9"/>
        <v>0</v>
      </c>
      <c r="AH94">
        <f t="shared" si="9"/>
        <v>0</v>
      </c>
      <c r="AI94">
        <f t="shared" si="9"/>
        <v>0</v>
      </c>
      <c r="AJ94">
        <f t="shared" si="9"/>
        <v>0</v>
      </c>
      <c r="AK94">
        <f t="shared" si="9"/>
        <v>0</v>
      </c>
      <c r="AL94">
        <f t="shared" si="9"/>
        <v>0</v>
      </c>
      <c r="AM94">
        <f t="shared" si="9"/>
        <v>0</v>
      </c>
      <c r="AN94">
        <f t="shared" si="9"/>
        <v>0</v>
      </c>
      <c r="AO94">
        <f t="shared" si="9"/>
        <v>0</v>
      </c>
    </row>
    <row r="95" spans="1:45">
      <c r="A95" t="s">
        <v>88</v>
      </c>
      <c r="B95">
        <f t="shared" ref="B95:AO95" si="10">($B$83/(B92*(1/($B$84*1000000)))/1000000)</f>
        <v>149.32059130954158</v>
      </c>
      <c r="C95">
        <f t="shared" si="10"/>
        <v>352.98270384751146</v>
      </c>
      <c r="D95">
        <f t="shared" si="10"/>
        <v>261.78010471204186</v>
      </c>
      <c r="E95">
        <f t="shared" si="10"/>
        <v>176.522506619594</v>
      </c>
      <c r="F95">
        <f t="shared" si="10"/>
        <v>150.44380923724989</v>
      </c>
      <c r="G95">
        <f t="shared" si="10"/>
        <v>354.10764872521247</v>
      </c>
      <c r="H95">
        <f t="shared" si="10"/>
        <v>262.1919244887257</v>
      </c>
      <c r="I95">
        <f t="shared" si="10"/>
        <v>176.61603673613564</v>
      </c>
      <c r="J95">
        <f t="shared" si="10"/>
        <v>150.57973196807708</v>
      </c>
      <c r="K95">
        <f t="shared" si="10"/>
        <v>354.4842254519674</v>
      </c>
      <c r="L95">
        <f t="shared" si="10"/>
        <v>262.6740215392698</v>
      </c>
      <c r="M95">
        <f t="shared" si="10"/>
        <v>176.67844522968196</v>
      </c>
      <c r="N95">
        <f t="shared" si="10"/>
        <v>150.39855617386073</v>
      </c>
      <c r="O95">
        <f t="shared" si="10"/>
        <v>353.48179568752204</v>
      </c>
      <c r="P95">
        <f t="shared" si="10"/>
        <v>262.26068712300025</v>
      </c>
      <c r="Q95">
        <f t="shared" si="10"/>
        <v>176.70966601873124</v>
      </c>
      <c r="R95">
        <f t="shared" si="10"/>
        <v>150.55706112616681</v>
      </c>
      <c r="S95">
        <f t="shared" si="10"/>
        <v>353.85704175513092</v>
      </c>
      <c r="T95">
        <f t="shared" si="10"/>
        <v>262.32948583420779</v>
      </c>
      <c r="U95">
        <f t="shared" si="10"/>
        <v>176.70966601873124</v>
      </c>
      <c r="V95">
        <f t="shared" si="10"/>
        <v>150.55706112616681</v>
      </c>
      <c r="W95">
        <f t="shared" si="10"/>
        <v>352.48501938667607</v>
      </c>
      <c r="X95">
        <f t="shared" si="10"/>
        <v>261.78010471204186</v>
      </c>
      <c r="Y95">
        <f t="shared" si="10"/>
        <v>176.27357659086903</v>
      </c>
      <c r="Z95">
        <f t="shared" si="10"/>
        <v>150.46644598254591</v>
      </c>
      <c r="AA95">
        <f t="shared" si="10"/>
        <v>352.48501938667607</v>
      </c>
      <c r="AB95">
        <f t="shared" si="10"/>
        <v>262.26068712300025</v>
      </c>
      <c r="AC95">
        <f t="shared" si="10"/>
        <v>176.61603673613564</v>
      </c>
      <c r="AD95">
        <f t="shared" si="10"/>
        <v>150.44380923724989</v>
      </c>
      <c r="AE95">
        <f t="shared" si="10"/>
        <v>353.98230088495569</v>
      </c>
      <c r="AF95">
        <f t="shared" si="10"/>
        <v>262.5360987135731</v>
      </c>
      <c r="AG95">
        <f t="shared" si="10"/>
        <v>176.83465959328029</v>
      </c>
      <c r="AH95">
        <f t="shared" si="10"/>
        <v>150.44380923724989</v>
      </c>
      <c r="AI95">
        <f t="shared" si="10"/>
        <v>352.73368606701939</v>
      </c>
      <c r="AJ95">
        <f t="shared" si="10"/>
        <v>262.05450733752622</v>
      </c>
      <c r="AK95">
        <f t="shared" si="10"/>
        <v>176.86593562079943</v>
      </c>
      <c r="AL95">
        <f t="shared" si="10"/>
        <v>150.37593984962405</v>
      </c>
      <c r="AM95">
        <f t="shared" si="10"/>
        <v>353.73187124159887</v>
      </c>
      <c r="AN95">
        <f t="shared" si="10"/>
        <v>262.46719160104988</v>
      </c>
      <c r="AO95">
        <f t="shared" si="10"/>
        <v>176.58484901995408</v>
      </c>
    </row>
    <row r="96" spans="1:45">
      <c r="A96" t="s">
        <v>16</v>
      </c>
      <c r="B96">
        <v>245</v>
      </c>
      <c r="C96">
        <v>182</v>
      </c>
      <c r="D96">
        <v>201</v>
      </c>
      <c r="E96">
        <v>185</v>
      </c>
      <c r="F96">
        <v>205</v>
      </c>
      <c r="G96">
        <v>182</v>
      </c>
      <c r="H96">
        <v>139</v>
      </c>
      <c r="I96">
        <v>198</v>
      </c>
      <c r="J96">
        <v>204</v>
      </c>
      <c r="K96">
        <v>182</v>
      </c>
      <c r="L96">
        <v>200</v>
      </c>
      <c r="M96">
        <v>184</v>
      </c>
      <c r="N96">
        <v>195</v>
      </c>
      <c r="O96">
        <v>140</v>
      </c>
      <c r="P96">
        <v>196</v>
      </c>
      <c r="Q96">
        <v>197</v>
      </c>
      <c r="R96">
        <v>210</v>
      </c>
      <c r="S96">
        <v>140</v>
      </c>
      <c r="T96">
        <v>196</v>
      </c>
      <c r="U96">
        <v>140</v>
      </c>
      <c r="V96">
        <v>205</v>
      </c>
      <c r="W96">
        <v>184</v>
      </c>
      <c r="X96">
        <v>199</v>
      </c>
      <c r="Y96">
        <v>182</v>
      </c>
      <c r="Z96">
        <v>205</v>
      </c>
      <c r="AA96">
        <v>181</v>
      </c>
      <c r="AB96">
        <v>201</v>
      </c>
      <c r="AC96">
        <v>197</v>
      </c>
      <c r="AD96">
        <v>207</v>
      </c>
      <c r="AE96">
        <v>183</v>
      </c>
      <c r="AF96">
        <v>200</v>
      </c>
      <c r="AG96">
        <v>182</v>
      </c>
      <c r="AH96">
        <v>241</v>
      </c>
      <c r="AI96">
        <v>179</v>
      </c>
      <c r="AJ96">
        <v>197</v>
      </c>
      <c r="AK96">
        <v>197</v>
      </c>
      <c r="AL96">
        <v>197</v>
      </c>
      <c r="AM96">
        <v>183</v>
      </c>
      <c r="AN96">
        <v>199</v>
      </c>
      <c r="AO96">
        <v>196</v>
      </c>
    </row>
    <row r="97" spans="1:45">
      <c r="A97" t="s">
        <v>17</v>
      </c>
      <c r="B97">
        <v>244</v>
      </c>
      <c r="C97">
        <v>165</v>
      </c>
      <c r="D97">
        <v>178</v>
      </c>
      <c r="E97">
        <v>175</v>
      </c>
      <c r="F97">
        <v>188</v>
      </c>
      <c r="G97">
        <v>158</v>
      </c>
      <c r="H97">
        <v>168</v>
      </c>
      <c r="I97">
        <v>176</v>
      </c>
      <c r="J97">
        <v>186</v>
      </c>
      <c r="K97">
        <v>159</v>
      </c>
      <c r="L97">
        <v>173</v>
      </c>
      <c r="M97">
        <v>174</v>
      </c>
      <c r="N97">
        <v>184</v>
      </c>
      <c r="O97">
        <v>156</v>
      </c>
      <c r="P97">
        <v>166</v>
      </c>
      <c r="Q97">
        <v>174</v>
      </c>
      <c r="R97">
        <v>182</v>
      </c>
      <c r="S97">
        <v>159</v>
      </c>
      <c r="T97">
        <v>171</v>
      </c>
      <c r="U97">
        <v>178</v>
      </c>
      <c r="V97">
        <v>184</v>
      </c>
      <c r="W97">
        <v>157</v>
      </c>
      <c r="X97">
        <v>169</v>
      </c>
      <c r="Y97">
        <v>178</v>
      </c>
      <c r="Z97">
        <v>182</v>
      </c>
      <c r="AA97">
        <v>158</v>
      </c>
      <c r="AB97">
        <v>169</v>
      </c>
      <c r="AC97">
        <v>177</v>
      </c>
      <c r="AD97">
        <v>188</v>
      </c>
      <c r="AE97">
        <v>160</v>
      </c>
      <c r="AF97">
        <v>169</v>
      </c>
      <c r="AG97">
        <v>170</v>
      </c>
      <c r="AH97">
        <v>184</v>
      </c>
      <c r="AI97">
        <v>157</v>
      </c>
      <c r="AJ97">
        <v>176</v>
      </c>
      <c r="AK97">
        <v>176</v>
      </c>
      <c r="AL97">
        <v>188</v>
      </c>
      <c r="AM97">
        <v>163</v>
      </c>
      <c r="AN97">
        <v>170</v>
      </c>
      <c r="AO97">
        <v>178</v>
      </c>
    </row>
    <row r="99" spans="1:45">
      <c r="A99" s="4" t="s">
        <v>8</v>
      </c>
      <c r="B99" s="43" t="s">
        <v>18</v>
      </c>
      <c r="C99" s="43"/>
      <c r="D99" s="7"/>
      <c r="E99" s="7"/>
    </row>
    <row r="100" spans="1:45">
      <c r="A100" s="4" t="s">
        <v>9</v>
      </c>
      <c r="B100" s="7" t="s">
        <v>84</v>
      </c>
      <c r="C100" s="7" t="s">
        <v>85</v>
      </c>
      <c r="D100" s="7" t="s">
        <v>86</v>
      </c>
      <c r="E100" s="7" t="s">
        <v>87</v>
      </c>
    </row>
    <row r="101" spans="1:45">
      <c r="A101" t="s">
        <v>12</v>
      </c>
      <c r="B101">
        <f t="shared" ref="B101:E106" si="11" xml:space="preserve"> (B92+F92+J92+N92+R92+V92+Z92+AD92+AH92+AL92)/$B$2</f>
        <v>6650.8</v>
      </c>
      <c r="C101">
        <f t="shared" si="11"/>
        <v>2829.4</v>
      </c>
      <c r="D101">
        <f t="shared" si="11"/>
        <v>3813.4</v>
      </c>
      <c r="E101">
        <f t="shared" si="11"/>
        <v>5661.2</v>
      </c>
    </row>
    <row r="102" spans="1:45">
      <c r="A102" t="s">
        <v>13</v>
      </c>
      <c r="B102">
        <f t="shared" si="11"/>
        <v>0</v>
      </c>
      <c r="C102">
        <f t="shared" si="11"/>
        <v>0</v>
      </c>
      <c r="D102">
        <f t="shared" si="11"/>
        <v>0</v>
      </c>
      <c r="E102">
        <f t="shared" si="11"/>
        <v>0</v>
      </c>
    </row>
    <row r="103" spans="1:45">
      <c r="A103" t="s">
        <v>14</v>
      </c>
      <c r="B103">
        <f t="shared" si="11"/>
        <v>0</v>
      </c>
      <c r="C103">
        <f t="shared" si="11"/>
        <v>0</v>
      </c>
      <c r="D103">
        <f t="shared" si="11"/>
        <v>0</v>
      </c>
      <c r="E103">
        <f t="shared" si="11"/>
        <v>0</v>
      </c>
    </row>
    <row r="104" spans="1:45">
      <c r="A104" t="s">
        <v>88</v>
      </c>
      <c r="B104">
        <f t="shared" si="11"/>
        <v>150.35868152477329</v>
      </c>
      <c r="C104">
        <f t="shared" si="11"/>
        <v>353.43313124342706</v>
      </c>
      <c r="D104">
        <f t="shared" si="11"/>
        <v>262.23348131844364</v>
      </c>
      <c r="E104">
        <f t="shared" si="11"/>
        <v>176.64113781839129</v>
      </c>
    </row>
    <row r="105" spans="1:45">
      <c r="A105" t="s">
        <v>16</v>
      </c>
      <c r="B105">
        <f t="shared" si="11"/>
        <v>211.4</v>
      </c>
      <c r="C105">
        <f t="shared" si="11"/>
        <v>173.6</v>
      </c>
      <c r="D105">
        <f t="shared" si="11"/>
        <v>192.8</v>
      </c>
      <c r="E105">
        <f t="shared" si="11"/>
        <v>185.8</v>
      </c>
    </row>
    <row r="106" spans="1:45">
      <c r="A106" t="s">
        <v>17</v>
      </c>
      <c r="B106">
        <f t="shared" si="11"/>
        <v>191</v>
      </c>
      <c r="C106">
        <f t="shared" si="11"/>
        <v>159.19999999999999</v>
      </c>
      <c r="D106">
        <f t="shared" si="11"/>
        <v>170.9</v>
      </c>
      <c r="E106">
        <f t="shared" si="11"/>
        <v>175.6</v>
      </c>
    </row>
    <row r="108" spans="1:45" ht="16.8">
      <c r="A108" s="45" t="s">
        <v>90</v>
      </c>
      <c r="B108" s="45"/>
      <c r="C108" s="45"/>
      <c r="D108">
        <v>128</v>
      </c>
    </row>
    <row r="110" spans="1:45">
      <c r="A110" s="4" t="s">
        <v>8</v>
      </c>
      <c r="B110" s="43">
        <v>1</v>
      </c>
      <c r="C110" s="43"/>
      <c r="D110" s="43"/>
      <c r="E110" s="43"/>
      <c r="F110" s="43">
        <v>2</v>
      </c>
      <c r="G110" s="43"/>
      <c r="H110" s="43"/>
      <c r="I110" s="43"/>
      <c r="J110" s="43">
        <v>3</v>
      </c>
      <c r="K110" s="43"/>
      <c r="L110" s="43"/>
      <c r="M110" s="43"/>
      <c r="N110" s="43">
        <v>4</v>
      </c>
      <c r="O110" s="43"/>
      <c r="P110" s="43"/>
      <c r="Q110" s="43"/>
      <c r="R110" s="43">
        <v>5</v>
      </c>
      <c r="S110" s="43"/>
      <c r="T110" s="43"/>
      <c r="U110" s="43"/>
      <c r="V110" s="43">
        <v>6</v>
      </c>
      <c r="W110" s="43"/>
      <c r="X110" s="43"/>
      <c r="Y110" s="43"/>
      <c r="Z110" s="43">
        <v>7</v>
      </c>
      <c r="AA110" s="43"/>
      <c r="AB110" s="43"/>
      <c r="AC110" s="43"/>
      <c r="AD110" s="43">
        <v>8</v>
      </c>
      <c r="AE110" s="43"/>
      <c r="AF110" s="43"/>
      <c r="AG110" s="43"/>
      <c r="AH110" s="43">
        <v>9</v>
      </c>
      <c r="AI110" s="43"/>
      <c r="AJ110" s="43"/>
      <c r="AK110" s="43"/>
      <c r="AL110" s="43">
        <v>10</v>
      </c>
      <c r="AM110" s="43"/>
      <c r="AN110" s="43"/>
      <c r="AO110" s="43"/>
      <c r="AP110" s="44"/>
      <c r="AQ110" s="44"/>
      <c r="AR110" s="44"/>
      <c r="AS110" s="44"/>
    </row>
    <row r="111" spans="1:45">
      <c r="A111" s="4" t="s">
        <v>9</v>
      </c>
      <c r="B111" s="7" t="s">
        <v>84</v>
      </c>
      <c r="C111" s="7" t="s">
        <v>85</v>
      </c>
      <c r="D111" s="7" t="s">
        <v>86</v>
      </c>
      <c r="E111" s="7" t="s">
        <v>87</v>
      </c>
      <c r="F111" s="7" t="s">
        <v>84</v>
      </c>
      <c r="G111" s="7" t="s">
        <v>85</v>
      </c>
      <c r="H111" s="7" t="s">
        <v>86</v>
      </c>
      <c r="I111" s="7" t="s">
        <v>87</v>
      </c>
      <c r="J111" s="7" t="s">
        <v>84</v>
      </c>
      <c r="K111" s="7" t="s">
        <v>85</v>
      </c>
      <c r="L111" s="7" t="s">
        <v>86</v>
      </c>
      <c r="M111" s="7" t="s">
        <v>87</v>
      </c>
      <c r="N111" s="7" t="s">
        <v>84</v>
      </c>
      <c r="O111" s="7" t="s">
        <v>85</v>
      </c>
      <c r="P111" s="7" t="s">
        <v>86</v>
      </c>
      <c r="Q111" s="7" t="s">
        <v>87</v>
      </c>
      <c r="R111" s="7" t="s">
        <v>84</v>
      </c>
      <c r="S111" s="7" t="s">
        <v>85</v>
      </c>
      <c r="T111" s="7" t="s">
        <v>86</v>
      </c>
      <c r="U111" s="7" t="s">
        <v>87</v>
      </c>
      <c r="V111" s="7" t="s">
        <v>84</v>
      </c>
      <c r="W111" s="7" t="s">
        <v>85</v>
      </c>
      <c r="X111" s="7" t="s">
        <v>86</v>
      </c>
      <c r="Y111" s="7" t="s">
        <v>87</v>
      </c>
      <c r="Z111" s="7" t="s">
        <v>84</v>
      </c>
      <c r="AA111" s="7" t="s">
        <v>85</v>
      </c>
      <c r="AB111" s="7" t="s">
        <v>86</v>
      </c>
      <c r="AC111" s="7" t="s">
        <v>87</v>
      </c>
      <c r="AD111" s="7" t="s">
        <v>84</v>
      </c>
      <c r="AE111" s="7" t="s">
        <v>85</v>
      </c>
      <c r="AF111" s="7" t="s">
        <v>86</v>
      </c>
      <c r="AG111" s="7" t="s">
        <v>87</v>
      </c>
      <c r="AH111" s="7" t="s">
        <v>84</v>
      </c>
      <c r="AI111" s="7" t="s">
        <v>85</v>
      </c>
      <c r="AJ111" s="7" t="s">
        <v>86</v>
      </c>
      <c r="AK111" s="7" t="s">
        <v>87</v>
      </c>
      <c r="AL111" s="7" t="s">
        <v>84</v>
      </c>
      <c r="AM111" s="7" t="s">
        <v>85</v>
      </c>
      <c r="AN111" s="7" t="s">
        <v>86</v>
      </c>
      <c r="AO111" s="7" t="s">
        <v>87</v>
      </c>
      <c r="AP111" s="7"/>
      <c r="AQ111" s="7"/>
      <c r="AR111" s="7"/>
      <c r="AS111" s="7"/>
    </row>
    <row r="112" spans="1:45">
      <c r="A112" t="s">
        <v>12</v>
      </c>
      <c r="B112">
        <v>6695</v>
      </c>
      <c r="C112">
        <v>2841</v>
      </c>
      <c r="D112">
        <v>3816</v>
      </c>
      <c r="E112">
        <v>5659</v>
      </c>
      <c r="F112">
        <v>6647</v>
      </c>
      <c r="G112">
        <v>2834</v>
      </c>
      <c r="H112">
        <v>3820</v>
      </c>
      <c r="I112">
        <v>5658</v>
      </c>
      <c r="J112">
        <v>6650</v>
      </c>
      <c r="K112">
        <v>2828</v>
      </c>
      <c r="L112">
        <v>3818</v>
      </c>
      <c r="M112">
        <v>5656</v>
      </c>
      <c r="N112">
        <v>6645</v>
      </c>
      <c r="O112">
        <v>2833</v>
      </c>
      <c r="P112">
        <v>3811</v>
      </c>
      <c r="Q112">
        <v>5662</v>
      </c>
      <c r="R112">
        <v>6648</v>
      </c>
      <c r="S112">
        <v>2835</v>
      </c>
      <c r="T112">
        <v>3810</v>
      </c>
      <c r="U112">
        <v>5659</v>
      </c>
      <c r="V112">
        <v>6642</v>
      </c>
      <c r="W112">
        <v>2837</v>
      </c>
      <c r="X112">
        <v>3817</v>
      </c>
      <c r="Y112">
        <v>5660</v>
      </c>
      <c r="Z112">
        <v>6652</v>
      </c>
      <c r="AA112">
        <v>2839</v>
      </c>
      <c r="AB112">
        <v>3819</v>
      </c>
      <c r="AC112">
        <v>5660</v>
      </c>
      <c r="AD112">
        <v>6647</v>
      </c>
      <c r="AE112">
        <v>2832</v>
      </c>
      <c r="AF112">
        <v>3819</v>
      </c>
      <c r="AG112">
        <v>5657</v>
      </c>
      <c r="AH112">
        <v>6641</v>
      </c>
      <c r="AI112">
        <v>2835</v>
      </c>
      <c r="AJ112">
        <v>3826</v>
      </c>
      <c r="AK112">
        <v>5657</v>
      </c>
      <c r="AL112">
        <v>6646</v>
      </c>
      <c r="AM112">
        <v>2834</v>
      </c>
      <c r="AN112">
        <v>3809</v>
      </c>
      <c r="AO112">
        <v>5661</v>
      </c>
    </row>
    <row r="113" spans="1:41">
      <c r="A113" t="s">
        <v>13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</row>
    <row r="114" spans="1:41">
      <c r="A114" t="s">
        <v>14</v>
      </c>
      <c r="B114">
        <f t="shared" ref="B114:AO114" si="12">B113/$B$8</f>
        <v>0</v>
      </c>
      <c r="C114">
        <f t="shared" si="12"/>
        <v>0</v>
      </c>
      <c r="D114">
        <f t="shared" si="12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12"/>
        <v>0</v>
      </c>
      <c r="S114">
        <f t="shared" si="12"/>
        <v>0</v>
      </c>
      <c r="T114">
        <f t="shared" si="12"/>
        <v>0</v>
      </c>
      <c r="U114">
        <f t="shared" si="12"/>
        <v>0</v>
      </c>
      <c r="V114">
        <f t="shared" si="12"/>
        <v>0</v>
      </c>
      <c r="W114">
        <f t="shared" si="12"/>
        <v>0</v>
      </c>
      <c r="X114">
        <f t="shared" si="12"/>
        <v>0</v>
      </c>
      <c r="Y114">
        <f t="shared" si="12"/>
        <v>0</v>
      </c>
      <c r="Z114">
        <f t="shared" si="12"/>
        <v>0</v>
      </c>
      <c r="AA114">
        <f t="shared" si="12"/>
        <v>0</v>
      </c>
      <c r="AB114">
        <f t="shared" si="12"/>
        <v>0</v>
      </c>
      <c r="AC114">
        <f t="shared" si="12"/>
        <v>0</v>
      </c>
      <c r="AD114">
        <f t="shared" si="12"/>
        <v>0</v>
      </c>
      <c r="AE114">
        <f t="shared" si="12"/>
        <v>0</v>
      </c>
      <c r="AF114">
        <f t="shared" si="12"/>
        <v>0</v>
      </c>
      <c r="AG114">
        <f t="shared" si="12"/>
        <v>0</v>
      </c>
      <c r="AH114">
        <f t="shared" si="12"/>
        <v>0</v>
      </c>
      <c r="AI114">
        <f t="shared" si="12"/>
        <v>0</v>
      </c>
      <c r="AJ114">
        <f t="shared" si="12"/>
        <v>0</v>
      </c>
      <c r="AK114">
        <f t="shared" si="12"/>
        <v>0</v>
      </c>
      <c r="AL114">
        <f t="shared" si="12"/>
        <v>0</v>
      </c>
      <c r="AM114">
        <f t="shared" si="12"/>
        <v>0</v>
      </c>
      <c r="AN114">
        <f t="shared" si="12"/>
        <v>0</v>
      </c>
      <c r="AO114">
        <f t="shared" si="12"/>
        <v>0</v>
      </c>
    </row>
    <row r="115" spans="1:41">
      <c r="A115" t="s">
        <v>88</v>
      </c>
      <c r="B115">
        <f t="shared" ref="B115:AO115" si="13">($B83/(B112*(1/($B$84*1000000)))/1000000)</f>
        <v>149.36519790888724</v>
      </c>
      <c r="C115">
        <f t="shared" si="13"/>
        <v>351.98873636043646</v>
      </c>
      <c r="D115">
        <f t="shared" si="13"/>
        <v>262.05450733752622</v>
      </c>
      <c r="E115">
        <f t="shared" si="13"/>
        <v>176.70966601873124</v>
      </c>
      <c r="F115">
        <f t="shared" si="13"/>
        <v>150.44380923724989</v>
      </c>
      <c r="G115">
        <f t="shared" si="13"/>
        <v>352.85815102328866</v>
      </c>
      <c r="H115">
        <f t="shared" si="13"/>
        <v>261.78010471204186</v>
      </c>
      <c r="I115">
        <f t="shared" si="13"/>
        <v>176.74089784376102</v>
      </c>
      <c r="J115">
        <f t="shared" si="13"/>
        <v>150.37593984962405</v>
      </c>
      <c r="K115">
        <f t="shared" si="13"/>
        <v>353.60678925035359</v>
      </c>
      <c r="L115">
        <f t="shared" si="13"/>
        <v>261.9172341540073</v>
      </c>
      <c r="M115">
        <f t="shared" si="13"/>
        <v>176.80339462517679</v>
      </c>
      <c r="N115">
        <f t="shared" si="13"/>
        <v>150.48908954100827</v>
      </c>
      <c r="O115">
        <f t="shared" si="13"/>
        <v>352.98270384751146</v>
      </c>
      <c r="P115">
        <f t="shared" si="13"/>
        <v>262.39832065074785</v>
      </c>
      <c r="Q115">
        <f t="shared" si="13"/>
        <v>176.61603673613564</v>
      </c>
      <c r="R115">
        <f t="shared" si="13"/>
        <v>150.42117930204574</v>
      </c>
      <c r="S115">
        <f t="shared" si="13"/>
        <v>352.73368606701939</v>
      </c>
      <c r="T115">
        <f t="shared" si="13"/>
        <v>262.46719160104988</v>
      </c>
      <c r="U115">
        <f t="shared" si="13"/>
        <v>176.70966601873124</v>
      </c>
      <c r="V115">
        <f t="shared" si="13"/>
        <v>150.55706112616681</v>
      </c>
      <c r="W115">
        <f t="shared" si="13"/>
        <v>352.48501938667607</v>
      </c>
      <c r="X115">
        <f t="shared" si="13"/>
        <v>261.98585276395073</v>
      </c>
      <c r="Y115">
        <f t="shared" si="13"/>
        <v>176.67844522968196</v>
      </c>
      <c r="Z115">
        <f t="shared" si="13"/>
        <v>150.33072760072156</v>
      </c>
      <c r="AA115">
        <f t="shared" si="13"/>
        <v>352.23670306445933</v>
      </c>
      <c r="AB115">
        <f t="shared" si="13"/>
        <v>261.84865147944487</v>
      </c>
      <c r="AC115">
        <f t="shared" si="13"/>
        <v>176.67844522968196</v>
      </c>
      <c r="AD115">
        <f t="shared" si="13"/>
        <v>150.44380923724989</v>
      </c>
      <c r="AE115">
        <f t="shared" si="13"/>
        <v>353.10734463276839</v>
      </c>
      <c r="AF115">
        <f t="shared" si="13"/>
        <v>261.84865147944487</v>
      </c>
      <c r="AG115">
        <f t="shared" si="13"/>
        <v>176.772140710624</v>
      </c>
      <c r="AH115">
        <f t="shared" si="13"/>
        <v>150.57973196807708</v>
      </c>
      <c r="AI115">
        <f t="shared" si="13"/>
        <v>352.73368606701939</v>
      </c>
      <c r="AJ115">
        <f t="shared" si="13"/>
        <v>261.36957658128591</v>
      </c>
      <c r="AK115">
        <f t="shared" si="13"/>
        <v>176.772140710624</v>
      </c>
      <c r="AL115">
        <f t="shared" si="13"/>
        <v>150.46644598254591</v>
      </c>
      <c r="AM115">
        <f t="shared" si="13"/>
        <v>352.85815102328866</v>
      </c>
      <c r="AN115">
        <f t="shared" si="13"/>
        <v>262.5360987135731</v>
      </c>
      <c r="AO115">
        <f t="shared" si="13"/>
        <v>176.64723547076488</v>
      </c>
    </row>
    <row r="116" spans="1:41">
      <c r="A116" t="s">
        <v>16</v>
      </c>
      <c r="B116">
        <v>242</v>
      </c>
      <c r="C116">
        <v>180</v>
      </c>
      <c r="D116">
        <v>199</v>
      </c>
      <c r="E116">
        <v>186</v>
      </c>
      <c r="F116">
        <v>208</v>
      </c>
      <c r="G116">
        <v>179</v>
      </c>
      <c r="H116">
        <v>196</v>
      </c>
      <c r="I116">
        <v>196</v>
      </c>
      <c r="J116">
        <v>223</v>
      </c>
      <c r="K116">
        <v>181</v>
      </c>
      <c r="L116">
        <v>197</v>
      </c>
      <c r="M116">
        <v>196</v>
      </c>
      <c r="N116">
        <v>202</v>
      </c>
      <c r="O116">
        <v>184</v>
      </c>
      <c r="P116">
        <v>196</v>
      </c>
      <c r="Q116">
        <v>183</v>
      </c>
      <c r="R116">
        <v>202</v>
      </c>
      <c r="S116">
        <v>180</v>
      </c>
      <c r="T116">
        <v>197</v>
      </c>
      <c r="U116">
        <v>182</v>
      </c>
      <c r="V116">
        <v>203</v>
      </c>
      <c r="W116">
        <v>182</v>
      </c>
      <c r="X116">
        <v>197</v>
      </c>
      <c r="Y116">
        <v>197</v>
      </c>
      <c r="Z116">
        <v>195</v>
      </c>
      <c r="AA116">
        <v>181</v>
      </c>
      <c r="AB116">
        <v>199</v>
      </c>
      <c r="AC116">
        <v>198</v>
      </c>
      <c r="AD116">
        <v>202</v>
      </c>
      <c r="AE116">
        <v>175</v>
      </c>
      <c r="AF116">
        <v>197</v>
      </c>
      <c r="AG116">
        <v>196</v>
      </c>
      <c r="AH116">
        <v>204</v>
      </c>
      <c r="AI116">
        <v>180</v>
      </c>
      <c r="AJ116">
        <v>197</v>
      </c>
      <c r="AK116">
        <v>198</v>
      </c>
      <c r="AL116">
        <v>202</v>
      </c>
      <c r="AM116">
        <v>181</v>
      </c>
      <c r="AN116">
        <v>197</v>
      </c>
      <c r="AO116">
        <v>199</v>
      </c>
    </row>
    <row r="117" spans="1:41">
      <c r="A117" t="s">
        <v>17</v>
      </c>
      <c r="B117">
        <v>239</v>
      </c>
      <c r="C117">
        <v>162</v>
      </c>
      <c r="D117">
        <v>175</v>
      </c>
      <c r="E117">
        <v>181</v>
      </c>
      <c r="F117">
        <v>187</v>
      </c>
      <c r="G117">
        <v>155</v>
      </c>
      <c r="H117">
        <v>169</v>
      </c>
      <c r="I117">
        <v>177</v>
      </c>
      <c r="J117">
        <v>189</v>
      </c>
      <c r="K117">
        <v>155</v>
      </c>
      <c r="L117">
        <v>171</v>
      </c>
      <c r="M117">
        <v>179</v>
      </c>
      <c r="N117">
        <v>185</v>
      </c>
      <c r="O117">
        <v>157</v>
      </c>
      <c r="P117">
        <v>174</v>
      </c>
      <c r="Q117">
        <v>180</v>
      </c>
      <c r="R117">
        <v>183</v>
      </c>
      <c r="S117">
        <v>154</v>
      </c>
      <c r="T117">
        <v>172</v>
      </c>
      <c r="U117">
        <v>184</v>
      </c>
      <c r="V117">
        <v>191</v>
      </c>
      <c r="W117">
        <v>156</v>
      </c>
      <c r="X117">
        <v>166</v>
      </c>
      <c r="Y117">
        <v>182</v>
      </c>
      <c r="Z117">
        <v>180</v>
      </c>
      <c r="AA117">
        <v>158</v>
      </c>
      <c r="AB117">
        <v>169</v>
      </c>
      <c r="AC117">
        <v>179</v>
      </c>
      <c r="AD117">
        <v>185</v>
      </c>
      <c r="AE117">
        <v>153</v>
      </c>
      <c r="AF117">
        <v>168</v>
      </c>
      <c r="AG117">
        <v>175</v>
      </c>
      <c r="AH117">
        <v>182</v>
      </c>
      <c r="AI117">
        <v>157</v>
      </c>
      <c r="AJ117">
        <v>167</v>
      </c>
      <c r="AK117">
        <v>175</v>
      </c>
      <c r="AL117">
        <v>181</v>
      </c>
      <c r="AM117">
        <v>157</v>
      </c>
      <c r="AN117">
        <v>167</v>
      </c>
      <c r="AO117">
        <v>178</v>
      </c>
    </row>
    <row r="119" spans="1:41">
      <c r="A119" s="4" t="s">
        <v>8</v>
      </c>
      <c r="B119" s="43" t="s">
        <v>18</v>
      </c>
      <c r="C119" s="43"/>
      <c r="D119" s="7"/>
      <c r="E119" s="7"/>
    </row>
    <row r="120" spans="1:41">
      <c r="A120" s="4" t="s">
        <v>9</v>
      </c>
      <c r="B120" s="7" t="s">
        <v>84</v>
      </c>
      <c r="C120" s="7" t="s">
        <v>85</v>
      </c>
      <c r="D120" s="7" t="s">
        <v>86</v>
      </c>
      <c r="E120" s="7" t="s">
        <v>87</v>
      </c>
    </row>
    <row r="121" spans="1:41">
      <c r="A121" t="s">
        <v>12</v>
      </c>
      <c r="B121">
        <f t="shared" ref="B121:E126" si="14" xml:space="preserve"> (B112+F112+J112+N112+R112+V112+Z112+AD112+AH112+AL112)/$B$2</f>
        <v>6651.3</v>
      </c>
      <c r="C121">
        <f t="shared" si="14"/>
        <v>2834.8</v>
      </c>
      <c r="D121">
        <f t="shared" si="14"/>
        <v>3816.5</v>
      </c>
      <c r="E121">
        <f t="shared" si="14"/>
        <v>5658.9</v>
      </c>
    </row>
    <row r="122" spans="1:41">
      <c r="A122" t="s">
        <v>13</v>
      </c>
      <c r="B122">
        <f t="shared" si="14"/>
        <v>0</v>
      </c>
      <c r="C122">
        <f t="shared" si="14"/>
        <v>0</v>
      </c>
      <c r="D122">
        <f t="shared" si="14"/>
        <v>0</v>
      </c>
      <c r="E122">
        <f t="shared" si="14"/>
        <v>0</v>
      </c>
    </row>
    <row r="123" spans="1:41">
      <c r="A123" t="s">
        <v>14</v>
      </c>
      <c r="B123">
        <f t="shared" si="14"/>
        <v>0</v>
      </c>
      <c r="C123">
        <f t="shared" si="14"/>
        <v>0</v>
      </c>
      <c r="D123">
        <f t="shared" si="14"/>
        <v>0</v>
      </c>
      <c r="E123">
        <f t="shared" si="14"/>
        <v>0</v>
      </c>
    </row>
    <row r="124" spans="1:41">
      <c r="A124" t="s">
        <v>88</v>
      </c>
      <c r="B124">
        <f t="shared" si="14"/>
        <v>150.34729917535765</v>
      </c>
      <c r="C124">
        <f t="shared" si="14"/>
        <v>352.75909707228209</v>
      </c>
      <c r="D124">
        <f t="shared" si="14"/>
        <v>262.0206189473073</v>
      </c>
      <c r="E124">
        <f t="shared" si="14"/>
        <v>176.71280685939126</v>
      </c>
    </row>
    <row r="125" spans="1:41">
      <c r="A125" t="s">
        <v>16</v>
      </c>
      <c r="B125">
        <f t="shared" si="14"/>
        <v>208.3</v>
      </c>
      <c r="C125">
        <f t="shared" si="14"/>
        <v>180.3</v>
      </c>
      <c r="D125">
        <f t="shared" si="14"/>
        <v>197.2</v>
      </c>
      <c r="E125">
        <f t="shared" si="14"/>
        <v>193.1</v>
      </c>
    </row>
    <row r="126" spans="1:41">
      <c r="A126" t="s">
        <v>17</v>
      </c>
      <c r="B126">
        <f t="shared" si="14"/>
        <v>190.2</v>
      </c>
      <c r="C126">
        <f t="shared" si="14"/>
        <v>156.4</v>
      </c>
      <c r="D126">
        <f t="shared" si="14"/>
        <v>169.8</v>
      </c>
      <c r="E126">
        <f t="shared" si="14"/>
        <v>179</v>
      </c>
    </row>
    <row r="128" spans="1:41" ht="16.8">
      <c r="A128" s="45" t="s">
        <v>91</v>
      </c>
      <c r="B128" s="45"/>
      <c r="C128" s="45"/>
      <c r="D128">
        <v>256</v>
      </c>
    </row>
    <row r="130" spans="1:45">
      <c r="A130" s="4" t="s">
        <v>8</v>
      </c>
      <c r="B130" s="43">
        <v>1</v>
      </c>
      <c r="C130" s="43"/>
      <c r="D130" s="43"/>
      <c r="E130" s="43"/>
      <c r="F130" s="43">
        <v>2</v>
      </c>
      <c r="G130" s="43"/>
      <c r="H130" s="43"/>
      <c r="I130" s="43"/>
      <c r="J130" s="43">
        <v>3</v>
      </c>
      <c r="K130" s="43"/>
      <c r="L130" s="43"/>
      <c r="M130" s="43"/>
      <c r="N130" s="43">
        <v>4</v>
      </c>
      <c r="O130" s="43"/>
      <c r="P130" s="43"/>
      <c r="Q130" s="43"/>
      <c r="R130" s="43">
        <v>5</v>
      </c>
      <c r="S130" s="43"/>
      <c r="T130" s="43"/>
      <c r="U130" s="43"/>
      <c r="V130" s="43">
        <v>6</v>
      </c>
      <c r="W130" s="43"/>
      <c r="X130" s="43"/>
      <c r="Y130" s="43"/>
      <c r="Z130" s="43">
        <v>7</v>
      </c>
      <c r="AA130" s="43"/>
      <c r="AB130" s="43"/>
      <c r="AC130" s="43"/>
      <c r="AD130" s="43">
        <v>8</v>
      </c>
      <c r="AE130" s="43"/>
      <c r="AF130" s="43"/>
      <c r="AG130" s="43"/>
      <c r="AH130" s="43">
        <v>9</v>
      </c>
      <c r="AI130" s="43"/>
      <c r="AJ130" s="43"/>
      <c r="AK130" s="43"/>
      <c r="AL130" s="43">
        <v>10</v>
      </c>
      <c r="AM130" s="43"/>
      <c r="AN130" s="43"/>
      <c r="AO130" s="43"/>
      <c r="AP130" s="44"/>
      <c r="AQ130" s="44"/>
      <c r="AR130" s="44"/>
      <c r="AS130" s="44"/>
    </row>
    <row r="131" spans="1:45">
      <c r="A131" s="4" t="s">
        <v>9</v>
      </c>
      <c r="B131" s="7" t="s">
        <v>84</v>
      </c>
      <c r="C131" s="7" t="s">
        <v>85</v>
      </c>
      <c r="D131" s="7" t="s">
        <v>86</v>
      </c>
      <c r="E131" s="7" t="s">
        <v>87</v>
      </c>
      <c r="F131" s="7" t="s">
        <v>84</v>
      </c>
      <c r="G131" s="7" t="s">
        <v>85</v>
      </c>
      <c r="H131" s="7" t="s">
        <v>86</v>
      </c>
      <c r="I131" s="7" t="s">
        <v>87</v>
      </c>
      <c r="J131" s="7" t="s">
        <v>84</v>
      </c>
      <c r="K131" s="7" t="s">
        <v>85</v>
      </c>
      <c r="L131" s="7" t="s">
        <v>86</v>
      </c>
      <c r="M131" s="7" t="s">
        <v>87</v>
      </c>
      <c r="N131" s="7" t="s">
        <v>84</v>
      </c>
      <c r="O131" s="7" t="s">
        <v>85</v>
      </c>
      <c r="P131" s="7" t="s">
        <v>86</v>
      </c>
      <c r="Q131" s="7" t="s">
        <v>87</v>
      </c>
      <c r="R131" s="7" t="s">
        <v>84</v>
      </c>
      <c r="S131" s="7" t="s">
        <v>85</v>
      </c>
      <c r="T131" s="7" t="s">
        <v>86</v>
      </c>
      <c r="U131" s="7" t="s">
        <v>87</v>
      </c>
      <c r="V131" s="7" t="s">
        <v>84</v>
      </c>
      <c r="W131" s="7" t="s">
        <v>85</v>
      </c>
      <c r="X131" s="7" t="s">
        <v>86</v>
      </c>
      <c r="Y131" s="7" t="s">
        <v>87</v>
      </c>
      <c r="Z131" s="7" t="s">
        <v>84</v>
      </c>
      <c r="AA131" s="7" t="s">
        <v>85</v>
      </c>
      <c r="AB131" s="7" t="s">
        <v>86</v>
      </c>
      <c r="AC131" s="7" t="s">
        <v>87</v>
      </c>
      <c r="AD131" s="7" t="s">
        <v>84</v>
      </c>
      <c r="AE131" s="7" t="s">
        <v>85</v>
      </c>
      <c r="AF131" s="7" t="s">
        <v>86</v>
      </c>
      <c r="AG131" s="7" t="s">
        <v>87</v>
      </c>
      <c r="AH131" s="7" t="s">
        <v>84</v>
      </c>
      <c r="AI131" s="7" t="s">
        <v>85</v>
      </c>
      <c r="AJ131" s="7" t="s">
        <v>86</v>
      </c>
      <c r="AK131" s="7" t="s">
        <v>87</v>
      </c>
      <c r="AL131" s="7" t="s">
        <v>84</v>
      </c>
      <c r="AM131" s="7" t="s">
        <v>85</v>
      </c>
      <c r="AN131" s="7" t="s">
        <v>86</v>
      </c>
      <c r="AO131" s="7" t="s">
        <v>87</v>
      </c>
      <c r="AP131" s="7"/>
      <c r="AQ131" s="7"/>
      <c r="AR131" s="7"/>
      <c r="AS131" s="7"/>
    </row>
    <row r="132" spans="1:45">
      <c r="A132" t="s">
        <v>12</v>
      </c>
      <c r="B132">
        <v>6694</v>
      </c>
      <c r="C132">
        <v>2828</v>
      </c>
      <c r="D132">
        <v>3812</v>
      </c>
      <c r="E132">
        <v>5654</v>
      </c>
      <c r="F132">
        <v>6641</v>
      </c>
      <c r="G132">
        <v>2826</v>
      </c>
      <c r="H132">
        <v>3818</v>
      </c>
      <c r="I132">
        <v>5666</v>
      </c>
      <c r="J132">
        <v>6659</v>
      </c>
      <c r="K132">
        <v>2834</v>
      </c>
      <c r="L132">
        <v>3809</v>
      </c>
      <c r="M132">
        <v>5657</v>
      </c>
      <c r="N132">
        <v>6650</v>
      </c>
      <c r="O132">
        <v>2826</v>
      </c>
      <c r="P132">
        <v>3812</v>
      </c>
      <c r="Q132">
        <v>5667</v>
      </c>
      <c r="R132">
        <v>6646</v>
      </c>
      <c r="S132">
        <v>2825</v>
      </c>
      <c r="T132">
        <v>3816</v>
      </c>
      <c r="U132">
        <v>5665</v>
      </c>
      <c r="V132">
        <v>6658</v>
      </c>
      <c r="W132">
        <v>2825</v>
      </c>
      <c r="X132">
        <v>3835</v>
      </c>
      <c r="Y132">
        <v>5659</v>
      </c>
      <c r="Z132">
        <v>6645</v>
      </c>
      <c r="AA132">
        <v>2833</v>
      </c>
      <c r="AB132">
        <v>3821</v>
      </c>
      <c r="AC132">
        <v>5664</v>
      </c>
      <c r="AD132">
        <v>6667</v>
      </c>
      <c r="AE132">
        <v>2836</v>
      </c>
      <c r="AF132">
        <v>3811</v>
      </c>
      <c r="AG132">
        <v>5667</v>
      </c>
      <c r="AH132">
        <v>6650</v>
      </c>
      <c r="AI132">
        <v>2835</v>
      </c>
      <c r="AJ132">
        <v>3815</v>
      </c>
      <c r="AK132">
        <v>5661</v>
      </c>
      <c r="AL132">
        <v>6649</v>
      </c>
      <c r="AM132">
        <v>2836</v>
      </c>
      <c r="AN132">
        <v>3813</v>
      </c>
      <c r="AO132">
        <v>5658</v>
      </c>
    </row>
    <row r="133" spans="1:45">
      <c r="A133" t="s">
        <v>13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</row>
    <row r="134" spans="1:45">
      <c r="A134" t="s">
        <v>14</v>
      </c>
      <c r="B134">
        <f t="shared" ref="B134:AO134" si="15">B133/$B$8</f>
        <v>0</v>
      </c>
      <c r="C134">
        <f t="shared" si="15"/>
        <v>0</v>
      </c>
      <c r="D134">
        <f t="shared" si="15"/>
        <v>0</v>
      </c>
      <c r="E134">
        <f t="shared" si="15"/>
        <v>0</v>
      </c>
      <c r="F134">
        <f t="shared" si="15"/>
        <v>0</v>
      </c>
      <c r="G134">
        <f t="shared" si="15"/>
        <v>0</v>
      </c>
      <c r="H134">
        <f t="shared" si="15"/>
        <v>0</v>
      </c>
      <c r="I134">
        <f t="shared" si="15"/>
        <v>0</v>
      </c>
      <c r="J134">
        <f t="shared" si="15"/>
        <v>0</v>
      </c>
      <c r="K134">
        <f t="shared" si="15"/>
        <v>0</v>
      </c>
      <c r="L134">
        <f t="shared" si="15"/>
        <v>0</v>
      </c>
      <c r="M134">
        <f t="shared" si="15"/>
        <v>0</v>
      </c>
      <c r="N134">
        <f t="shared" si="15"/>
        <v>0</v>
      </c>
      <c r="O134">
        <f t="shared" si="15"/>
        <v>0</v>
      </c>
      <c r="P134">
        <f t="shared" si="15"/>
        <v>0</v>
      </c>
      <c r="Q134">
        <f t="shared" si="15"/>
        <v>0</v>
      </c>
      <c r="R134">
        <f t="shared" si="15"/>
        <v>0</v>
      </c>
      <c r="S134">
        <f t="shared" si="15"/>
        <v>0</v>
      </c>
      <c r="T134">
        <f t="shared" si="15"/>
        <v>0</v>
      </c>
      <c r="U134">
        <f t="shared" si="15"/>
        <v>0</v>
      </c>
      <c r="V134">
        <f t="shared" si="15"/>
        <v>0</v>
      </c>
      <c r="W134">
        <f t="shared" si="15"/>
        <v>0</v>
      </c>
      <c r="X134">
        <f t="shared" si="15"/>
        <v>0</v>
      </c>
      <c r="Y134">
        <f t="shared" si="15"/>
        <v>0</v>
      </c>
      <c r="Z134">
        <f t="shared" si="15"/>
        <v>0</v>
      </c>
      <c r="AA134">
        <f t="shared" si="15"/>
        <v>0</v>
      </c>
      <c r="AB134">
        <f t="shared" si="15"/>
        <v>0</v>
      </c>
      <c r="AC134">
        <f t="shared" si="15"/>
        <v>0</v>
      </c>
      <c r="AD134">
        <f t="shared" si="15"/>
        <v>0</v>
      </c>
      <c r="AE134">
        <f t="shared" si="15"/>
        <v>0</v>
      </c>
      <c r="AF134">
        <f t="shared" si="15"/>
        <v>0</v>
      </c>
      <c r="AG134">
        <f t="shared" si="15"/>
        <v>0</v>
      </c>
      <c r="AH134">
        <f t="shared" si="15"/>
        <v>0</v>
      </c>
      <c r="AI134">
        <f t="shared" si="15"/>
        <v>0</v>
      </c>
      <c r="AJ134">
        <f t="shared" si="15"/>
        <v>0</v>
      </c>
      <c r="AK134">
        <f t="shared" si="15"/>
        <v>0</v>
      </c>
      <c r="AL134">
        <f t="shared" si="15"/>
        <v>0</v>
      </c>
      <c r="AM134">
        <f t="shared" si="15"/>
        <v>0</v>
      </c>
      <c r="AN134">
        <f t="shared" si="15"/>
        <v>0</v>
      </c>
      <c r="AO134">
        <f t="shared" si="15"/>
        <v>0</v>
      </c>
    </row>
    <row r="135" spans="1:45">
      <c r="A135" t="s">
        <v>88</v>
      </c>
      <c r="B135">
        <f t="shared" ref="B135:AO135" si="16">($B$83/(B132*(1/($B$84*1000000)))/1000000)</f>
        <v>149.38751120406332</v>
      </c>
      <c r="C135">
        <f t="shared" si="16"/>
        <v>353.60678925035359</v>
      </c>
      <c r="D135">
        <f t="shared" si="16"/>
        <v>262.32948583420779</v>
      </c>
      <c r="E135">
        <f t="shared" si="16"/>
        <v>176.86593562079943</v>
      </c>
      <c r="F135">
        <f t="shared" si="16"/>
        <v>150.57973196807708</v>
      </c>
      <c r="G135">
        <f t="shared" si="16"/>
        <v>353.85704175513092</v>
      </c>
      <c r="H135">
        <f t="shared" si="16"/>
        <v>261.9172341540073</v>
      </c>
      <c r="I135">
        <f t="shared" si="16"/>
        <v>176.49135192375573</v>
      </c>
      <c r="J135">
        <f t="shared" si="16"/>
        <v>150.17269860339391</v>
      </c>
      <c r="K135">
        <f t="shared" si="16"/>
        <v>352.85815102328866</v>
      </c>
      <c r="L135">
        <f t="shared" si="16"/>
        <v>262.5360987135731</v>
      </c>
      <c r="M135">
        <f t="shared" si="16"/>
        <v>176.772140710624</v>
      </c>
      <c r="N135">
        <f t="shared" si="16"/>
        <v>150.37593984962405</v>
      </c>
      <c r="O135">
        <f t="shared" si="16"/>
        <v>353.85704175513092</v>
      </c>
      <c r="P135">
        <f t="shared" si="16"/>
        <v>262.32948583420779</v>
      </c>
      <c r="Q135">
        <f t="shared" si="16"/>
        <v>176.4602082230457</v>
      </c>
      <c r="R135">
        <f t="shared" si="16"/>
        <v>150.46644598254591</v>
      </c>
      <c r="S135">
        <f t="shared" si="16"/>
        <v>353.98230088495569</v>
      </c>
      <c r="T135">
        <f t="shared" si="16"/>
        <v>262.05450733752622</v>
      </c>
      <c r="U135">
        <f t="shared" si="16"/>
        <v>176.522506619594</v>
      </c>
      <c r="V135">
        <f t="shared" si="16"/>
        <v>150.19525382997898</v>
      </c>
      <c r="W135">
        <f t="shared" si="16"/>
        <v>353.98230088495569</v>
      </c>
      <c r="X135">
        <f t="shared" si="16"/>
        <v>260.75619295958279</v>
      </c>
      <c r="Y135">
        <f t="shared" si="16"/>
        <v>176.70966601873124</v>
      </c>
      <c r="Z135">
        <f t="shared" si="16"/>
        <v>150.48908954100827</v>
      </c>
      <c r="AA135">
        <f t="shared" si="16"/>
        <v>352.98270384751146</v>
      </c>
      <c r="AB135">
        <f t="shared" si="16"/>
        <v>261.71159382360639</v>
      </c>
      <c r="AC135">
        <f t="shared" si="16"/>
        <v>176.55367231638419</v>
      </c>
      <c r="AD135">
        <f t="shared" si="16"/>
        <v>149.99250037498126</v>
      </c>
      <c r="AE135">
        <f t="shared" si="16"/>
        <v>352.60930888575456</v>
      </c>
      <c r="AF135">
        <f t="shared" si="16"/>
        <v>262.39832065074785</v>
      </c>
      <c r="AG135">
        <f t="shared" si="16"/>
        <v>176.4602082230457</v>
      </c>
      <c r="AH135">
        <f t="shared" si="16"/>
        <v>150.37593984962405</v>
      </c>
      <c r="AI135">
        <f t="shared" si="16"/>
        <v>352.73368606701939</v>
      </c>
      <c r="AJ135">
        <f t="shared" si="16"/>
        <v>262.12319790301444</v>
      </c>
      <c r="AK135">
        <f t="shared" si="16"/>
        <v>176.64723547076488</v>
      </c>
      <c r="AL135">
        <f t="shared" si="16"/>
        <v>150.39855617386073</v>
      </c>
      <c r="AM135">
        <f t="shared" si="16"/>
        <v>352.60930888575456</v>
      </c>
      <c r="AN135">
        <f t="shared" si="16"/>
        <v>262.26068712300025</v>
      </c>
      <c r="AO135">
        <f t="shared" si="16"/>
        <v>176.74089784376102</v>
      </c>
    </row>
    <row r="136" spans="1:45">
      <c r="A136" t="s">
        <v>16</v>
      </c>
      <c r="B136">
        <v>244</v>
      </c>
      <c r="C136">
        <v>180</v>
      </c>
      <c r="D136">
        <v>200</v>
      </c>
      <c r="E136">
        <v>139</v>
      </c>
      <c r="F136">
        <v>208</v>
      </c>
      <c r="G136">
        <v>178</v>
      </c>
      <c r="H136">
        <v>198</v>
      </c>
      <c r="I136">
        <v>196</v>
      </c>
      <c r="J136">
        <v>207</v>
      </c>
      <c r="K136">
        <v>174</v>
      </c>
      <c r="L136">
        <v>198</v>
      </c>
      <c r="M136">
        <v>198</v>
      </c>
      <c r="N136">
        <v>205</v>
      </c>
      <c r="O136">
        <v>185</v>
      </c>
      <c r="P136">
        <v>198</v>
      </c>
      <c r="Q136">
        <v>196</v>
      </c>
      <c r="R136">
        <v>205</v>
      </c>
      <c r="S136">
        <v>139</v>
      </c>
      <c r="T136">
        <v>196</v>
      </c>
      <c r="U136">
        <v>196</v>
      </c>
      <c r="V136">
        <v>203</v>
      </c>
      <c r="W136">
        <v>183</v>
      </c>
      <c r="X136">
        <v>183</v>
      </c>
      <c r="Y136">
        <v>139</v>
      </c>
      <c r="Z136">
        <v>205</v>
      </c>
      <c r="AA136">
        <v>183</v>
      </c>
      <c r="AB136">
        <v>196</v>
      </c>
      <c r="AC136">
        <v>196</v>
      </c>
      <c r="AD136">
        <v>205</v>
      </c>
      <c r="AE136">
        <v>183</v>
      </c>
      <c r="AF136">
        <v>197</v>
      </c>
      <c r="AG136">
        <v>183</v>
      </c>
      <c r="AH136">
        <v>204</v>
      </c>
      <c r="AI136">
        <v>181</v>
      </c>
      <c r="AJ136">
        <v>222</v>
      </c>
      <c r="AK136">
        <v>182</v>
      </c>
      <c r="AL136">
        <v>205</v>
      </c>
      <c r="AM136">
        <v>175</v>
      </c>
      <c r="AN136">
        <v>198</v>
      </c>
      <c r="AO136">
        <v>183</v>
      </c>
    </row>
    <row r="137" spans="1:45">
      <c r="A137" t="s">
        <v>17</v>
      </c>
      <c r="B137">
        <v>247</v>
      </c>
      <c r="C137">
        <v>163</v>
      </c>
      <c r="D137">
        <v>175</v>
      </c>
      <c r="E137">
        <v>186</v>
      </c>
      <c r="F137">
        <v>186</v>
      </c>
      <c r="G137">
        <v>158</v>
      </c>
      <c r="H137">
        <v>170</v>
      </c>
      <c r="I137">
        <v>175</v>
      </c>
      <c r="J137">
        <v>185</v>
      </c>
      <c r="K137">
        <v>155</v>
      </c>
      <c r="L137">
        <v>168</v>
      </c>
      <c r="M137">
        <v>181</v>
      </c>
      <c r="N137">
        <v>186</v>
      </c>
      <c r="O137">
        <v>156</v>
      </c>
      <c r="P137">
        <v>173</v>
      </c>
      <c r="Q137">
        <v>177</v>
      </c>
      <c r="R137">
        <v>184</v>
      </c>
      <c r="S137">
        <v>159</v>
      </c>
      <c r="T137">
        <v>166</v>
      </c>
      <c r="U137">
        <v>177</v>
      </c>
      <c r="V137">
        <v>194</v>
      </c>
      <c r="W137">
        <v>157</v>
      </c>
      <c r="X137">
        <v>157</v>
      </c>
      <c r="Y137">
        <v>179</v>
      </c>
      <c r="Z137">
        <v>188</v>
      </c>
      <c r="AA137">
        <v>159</v>
      </c>
      <c r="AB137">
        <v>168</v>
      </c>
      <c r="AC137">
        <v>177</v>
      </c>
      <c r="AD137">
        <v>190</v>
      </c>
      <c r="AE137">
        <v>158</v>
      </c>
      <c r="AF137">
        <v>168</v>
      </c>
      <c r="AG137">
        <v>175</v>
      </c>
      <c r="AH137">
        <v>187</v>
      </c>
      <c r="AI137">
        <v>157</v>
      </c>
      <c r="AJ137">
        <v>167</v>
      </c>
      <c r="AK137">
        <v>175</v>
      </c>
      <c r="AL137">
        <v>188</v>
      </c>
      <c r="AM137">
        <v>156</v>
      </c>
      <c r="AN137">
        <v>167</v>
      </c>
      <c r="AO137">
        <v>177</v>
      </c>
    </row>
    <row r="139" spans="1:45">
      <c r="A139" s="4" t="s">
        <v>8</v>
      </c>
      <c r="B139" s="43" t="s">
        <v>18</v>
      </c>
      <c r="C139" s="43"/>
      <c r="D139" s="7"/>
      <c r="E139" s="7"/>
    </row>
    <row r="140" spans="1:45">
      <c r="A140" s="4" t="s">
        <v>9</v>
      </c>
      <c r="B140" s="7" t="s">
        <v>84</v>
      </c>
      <c r="C140" s="7" t="s">
        <v>85</v>
      </c>
      <c r="D140" s="7" t="s">
        <v>86</v>
      </c>
      <c r="E140" s="7" t="s">
        <v>87</v>
      </c>
    </row>
    <row r="141" spans="1:45">
      <c r="A141" t="s">
        <v>12</v>
      </c>
      <c r="B141">
        <f t="shared" ref="B141:E146" si="17" xml:space="preserve"> (B132+F132+J132+N132+R132+V132+Z132+AD132+AH132+AL132)/$B$2</f>
        <v>6655.9</v>
      </c>
      <c r="C141">
        <f t="shared" si="17"/>
        <v>2830.4</v>
      </c>
      <c r="D141">
        <f t="shared" si="17"/>
        <v>3816.2</v>
      </c>
      <c r="E141">
        <f t="shared" si="17"/>
        <v>5661.8</v>
      </c>
    </row>
    <row r="142" spans="1:45">
      <c r="A142" t="s">
        <v>13</v>
      </c>
      <c r="B142">
        <f t="shared" si="17"/>
        <v>0</v>
      </c>
      <c r="C142">
        <f t="shared" si="17"/>
        <v>0</v>
      </c>
      <c r="D142">
        <f t="shared" si="17"/>
        <v>0</v>
      </c>
      <c r="E142">
        <f t="shared" si="17"/>
        <v>0</v>
      </c>
    </row>
    <row r="143" spans="1:45">
      <c r="A143" t="s">
        <v>14</v>
      </c>
      <c r="B143">
        <f t="shared" si="17"/>
        <v>0</v>
      </c>
      <c r="C143">
        <f t="shared" si="17"/>
        <v>0</v>
      </c>
      <c r="D143">
        <f t="shared" si="17"/>
        <v>0</v>
      </c>
      <c r="E143">
        <f t="shared" si="17"/>
        <v>0</v>
      </c>
    </row>
    <row r="144" spans="1:45">
      <c r="A144" t="s">
        <v>88</v>
      </c>
      <c r="B144">
        <f t="shared" si="17"/>
        <v>150.24336673771577</v>
      </c>
      <c r="C144">
        <f t="shared" si="17"/>
        <v>353.30786332398554</v>
      </c>
      <c r="D144">
        <f t="shared" si="17"/>
        <v>262.04168043334738</v>
      </c>
      <c r="E144">
        <f t="shared" si="17"/>
        <v>176.62238229705059</v>
      </c>
    </row>
    <row r="145" spans="1:45">
      <c r="A145" t="s">
        <v>16</v>
      </c>
      <c r="B145">
        <f t="shared" si="17"/>
        <v>209.1</v>
      </c>
      <c r="C145">
        <f t="shared" si="17"/>
        <v>176.1</v>
      </c>
      <c r="D145">
        <f t="shared" si="17"/>
        <v>198.6</v>
      </c>
      <c r="E145">
        <f t="shared" si="17"/>
        <v>180.8</v>
      </c>
    </row>
    <row r="146" spans="1:45">
      <c r="A146" t="s">
        <v>17</v>
      </c>
      <c r="B146">
        <f t="shared" si="17"/>
        <v>193.5</v>
      </c>
      <c r="C146">
        <f t="shared" si="17"/>
        <v>157.80000000000001</v>
      </c>
      <c r="D146">
        <f t="shared" si="17"/>
        <v>167.9</v>
      </c>
      <c r="E146">
        <f t="shared" si="17"/>
        <v>177.9</v>
      </c>
    </row>
    <row r="148" spans="1:45" ht="18.600000000000001">
      <c r="A148" s="46" t="s">
        <v>28</v>
      </c>
      <c r="B148" s="46"/>
    </row>
    <row r="150" spans="1:45">
      <c r="A150" t="s">
        <v>24</v>
      </c>
      <c r="B150">
        <v>10000</v>
      </c>
    </row>
    <row r="151" spans="1:45">
      <c r="A151" t="s">
        <v>83</v>
      </c>
      <c r="B151">
        <v>128</v>
      </c>
    </row>
    <row r="152" spans="1:45">
      <c r="A152" t="s">
        <v>3</v>
      </c>
      <c r="B152" t="s">
        <v>7</v>
      </c>
    </row>
    <row r="155" spans="1:45" ht="16.8">
      <c r="A155" s="45" t="s">
        <v>29</v>
      </c>
      <c r="B155" s="45"/>
      <c r="C155" s="45"/>
      <c r="D155">
        <v>150</v>
      </c>
    </row>
    <row r="157" spans="1:45">
      <c r="A157" s="4" t="s">
        <v>8</v>
      </c>
      <c r="B157" s="43">
        <v>1</v>
      </c>
      <c r="C157" s="43"/>
      <c r="D157" s="43"/>
      <c r="E157" s="43"/>
      <c r="F157" s="43">
        <v>2</v>
      </c>
      <c r="G157" s="43"/>
      <c r="H157" s="43"/>
      <c r="I157" s="43"/>
      <c r="J157" s="43">
        <v>3</v>
      </c>
      <c r="K157" s="43"/>
      <c r="L157" s="43"/>
      <c r="M157" s="43"/>
      <c r="N157" s="43">
        <v>4</v>
      </c>
      <c r="O157" s="43"/>
      <c r="P157" s="43"/>
      <c r="Q157" s="43"/>
      <c r="R157" s="43">
        <v>5</v>
      </c>
      <c r="S157" s="43"/>
      <c r="T157" s="43"/>
      <c r="U157" s="43"/>
      <c r="V157" s="43">
        <v>6</v>
      </c>
      <c r="W157" s="43"/>
      <c r="X157" s="43"/>
      <c r="Y157" s="43"/>
      <c r="Z157" s="43">
        <v>7</v>
      </c>
      <c r="AA157" s="43"/>
      <c r="AB157" s="43"/>
      <c r="AC157" s="43"/>
      <c r="AD157" s="43">
        <v>8</v>
      </c>
      <c r="AE157" s="43"/>
      <c r="AF157" s="43"/>
      <c r="AG157" s="43"/>
      <c r="AH157" s="43">
        <v>9</v>
      </c>
      <c r="AI157" s="43"/>
      <c r="AJ157" s="43"/>
      <c r="AK157" s="43"/>
      <c r="AL157" s="43">
        <v>10</v>
      </c>
      <c r="AM157" s="43"/>
      <c r="AN157" s="43"/>
      <c r="AO157" s="43"/>
      <c r="AP157" s="44"/>
      <c r="AQ157" s="44"/>
      <c r="AR157" s="44"/>
      <c r="AS157" s="44"/>
    </row>
    <row r="158" spans="1:45">
      <c r="A158" s="4" t="s">
        <v>9</v>
      </c>
      <c r="B158" s="7" t="s">
        <v>84</v>
      </c>
      <c r="C158" s="7" t="s">
        <v>85</v>
      </c>
      <c r="D158" s="7" t="s">
        <v>86</v>
      </c>
      <c r="E158" s="7" t="s">
        <v>87</v>
      </c>
      <c r="F158" s="7" t="s">
        <v>84</v>
      </c>
      <c r="G158" s="7" t="s">
        <v>85</v>
      </c>
      <c r="H158" s="7" t="s">
        <v>86</v>
      </c>
      <c r="I158" s="7" t="s">
        <v>87</v>
      </c>
      <c r="J158" s="7" t="s">
        <v>84</v>
      </c>
      <c r="K158" s="7" t="s">
        <v>85</v>
      </c>
      <c r="L158" s="7" t="s">
        <v>86</v>
      </c>
      <c r="M158" s="7" t="s">
        <v>87</v>
      </c>
      <c r="N158" s="7" t="s">
        <v>84</v>
      </c>
      <c r="O158" s="7" t="s">
        <v>85</v>
      </c>
      <c r="P158" s="7" t="s">
        <v>86</v>
      </c>
      <c r="Q158" s="7" t="s">
        <v>87</v>
      </c>
      <c r="R158" s="7" t="s">
        <v>84</v>
      </c>
      <c r="S158" s="7" t="s">
        <v>85</v>
      </c>
      <c r="T158" s="7" t="s">
        <v>86</v>
      </c>
      <c r="U158" s="7" t="s">
        <v>87</v>
      </c>
      <c r="V158" s="7" t="s">
        <v>84</v>
      </c>
      <c r="W158" s="7" t="s">
        <v>85</v>
      </c>
      <c r="X158" s="7" t="s">
        <v>86</v>
      </c>
      <c r="Y158" s="7" t="s">
        <v>87</v>
      </c>
      <c r="Z158" s="7" t="s">
        <v>84</v>
      </c>
      <c r="AA158" s="7" t="s">
        <v>85</v>
      </c>
      <c r="AB158" s="7" t="s">
        <v>86</v>
      </c>
      <c r="AC158" s="7" t="s">
        <v>87</v>
      </c>
      <c r="AD158" s="7" t="s">
        <v>84</v>
      </c>
      <c r="AE158" s="7" t="s">
        <v>85</v>
      </c>
      <c r="AF158" s="7" t="s">
        <v>86</v>
      </c>
      <c r="AG158" s="7" t="s">
        <v>87</v>
      </c>
      <c r="AH158" s="7" t="s">
        <v>84</v>
      </c>
      <c r="AI158" s="7" t="s">
        <v>85</v>
      </c>
      <c r="AJ158" s="7" t="s">
        <v>86</v>
      </c>
      <c r="AK158" s="7" t="s">
        <v>87</v>
      </c>
      <c r="AL158" s="7" t="s">
        <v>84</v>
      </c>
      <c r="AM158" s="7" t="s">
        <v>85</v>
      </c>
      <c r="AN158" s="7" t="s">
        <v>86</v>
      </c>
      <c r="AO158" s="7" t="s">
        <v>87</v>
      </c>
      <c r="AP158" s="7"/>
      <c r="AQ158" s="7"/>
      <c r="AR158" s="7"/>
      <c r="AS158" s="7"/>
    </row>
    <row r="159" spans="1:45">
      <c r="A159" t="s">
        <v>12</v>
      </c>
      <c r="B159">
        <v>8697</v>
      </c>
      <c r="C159">
        <v>2929</v>
      </c>
      <c r="D159">
        <v>4391</v>
      </c>
      <c r="E159">
        <v>7168</v>
      </c>
      <c r="F159">
        <v>8645</v>
      </c>
      <c r="G159">
        <v>2926</v>
      </c>
      <c r="H159">
        <v>4387</v>
      </c>
      <c r="I159">
        <v>7165</v>
      </c>
      <c r="J159">
        <v>8624</v>
      </c>
      <c r="K159">
        <v>2926</v>
      </c>
      <c r="L159">
        <v>4383</v>
      </c>
      <c r="M159">
        <v>7157</v>
      </c>
      <c r="N159">
        <v>8641</v>
      </c>
      <c r="O159">
        <v>2914</v>
      </c>
      <c r="P159">
        <v>4398</v>
      </c>
      <c r="Q159">
        <v>7152</v>
      </c>
      <c r="R159">
        <v>8632</v>
      </c>
      <c r="S159">
        <v>2929</v>
      </c>
      <c r="T159">
        <v>4438</v>
      </c>
      <c r="U159">
        <v>7158</v>
      </c>
      <c r="V159">
        <v>8637</v>
      </c>
      <c r="W159">
        <v>2926</v>
      </c>
      <c r="X159">
        <v>4387</v>
      </c>
      <c r="Y159">
        <v>7160</v>
      </c>
      <c r="Z159">
        <v>8677</v>
      </c>
      <c r="AA159">
        <v>2921</v>
      </c>
      <c r="AB159">
        <v>4384</v>
      </c>
      <c r="AC159">
        <v>7153</v>
      </c>
      <c r="AD159">
        <v>8625</v>
      </c>
      <c r="AE159">
        <v>2921</v>
      </c>
      <c r="AF159">
        <v>4390</v>
      </c>
      <c r="AG159">
        <v>7154</v>
      </c>
      <c r="AH159">
        <v>8646</v>
      </c>
      <c r="AI159">
        <v>2931</v>
      </c>
      <c r="AJ159">
        <v>4393</v>
      </c>
      <c r="AK159">
        <v>7168</v>
      </c>
      <c r="AL159">
        <v>8643</v>
      </c>
      <c r="AM159">
        <v>2925</v>
      </c>
      <c r="AN159">
        <v>4395</v>
      </c>
      <c r="AO159">
        <v>7157</v>
      </c>
    </row>
    <row r="160" spans="1:45">
      <c r="A160" t="s">
        <v>13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</row>
    <row r="161" spans="1:41">
      <c r="A161" t="s">
        <v>14</v>
      </c>
      <c r="B161">
        <f t="shared" ref="B161:AO161" si="18">B160/$B$8</f>
        <v>0</v>
      </c>
      <c r="C161">
        <f t="shared" si="18"/>
        <v>0</v>
      </c>
      <c r="D161">
        <f t="shared" si="18"/>
        <v>0</v>
      </c>
      <c r="E161">
        <f t="shared" si="18"/>
        <v>0</v>
      </c>
      <c r="F161">
        <f t="shared" si="18"/>
        <v>0</v>
      </c>
      <c r="G161">
        <f t="shared" si="18"/>
        <v>0</v>
      </c>
      <c r="H161">
        <f t="shared" si="18"/>
        <v>0</v>
      </c>
      <c r="I161">
        <f t="shared" si="18"/>
        <v>0</v>
      </c>
      <c r="J161">
        <f t="shared" si="18"/>
        <v>0</v>
      </c>
      <c r="K161">
        <f t="shared" si="18"/>
        <v>0</v>
      </c>
      <c r="L161">
        <f t="shared" si="18"/>
        <v>0</v>
      </c>
      <c r="M161">
        <f t="shared" si="18"/>
        <v>0</v>
      </c>
      <c r="N161">
        <f t="shared" si="18"/>
        <v>0</v>
      </c>
      <c r="O161">
        <f t="shared" si="18"/>
        <v>0</v>
      </c>
      <c r="P161">
        <f t="shared" si="18"/>
        <v>0</v>
      </c>
      <c r="Q161">
        <f t="shared" si="18"/>
        <v>0</v>
      </c>
      <c r="R161">
        <f t="shared" si="18"/>
        <v>0</v>
      </c>
      <c r="S161">
        <f t="shared" si="18"/>
        <v>0</v>
      </c>
      <c r="T161">
        <f t="shared" si="18"/>
        <v>0</v>
      </c>
      <c r="U161">
        <f t="shared" si="18"/>
        <v>0</v>
      </c>
      <c r="V161">
        <f t="shared" si="18"/>
        <v>0</v>
      </c>
      <c r="W161">
        <f t="shared" si="18"/>
        <v>0</v>
      </c>
      <c r="X161">
        <f t="shared" si="18"/>
        <v>0</v>
      </c>
      <c r="Y161">
        <f t="shared" si="18"/>
        <v>0</v>
      </c>
      <c r="Z161">
        <f t="shared" si="18"/>
        <v>0</v>
      </c>
      <c r="AA161">
        <f t="shared" si="18"/>
        <v>0</v>
      </c>
      <c r="AB161">
        <f t="shared" si="18"/>
        <v>0</v>
      </c>
      <c r="AC161">
        <f t="shared" si="18"/>
        <v>0</v>
      </c>
      <c r="AD161">
        <f t="shared" si="18"/>
        <v>0</v>
      </c>
      <c r="AE161">
        <f t="shared" si="18"/>
        <v>0</v>
      </c>
      <c r="AF161">
        <f t="shared" si="18"/>
        <v>0</v>
      </c>
      <c r="AG161">
        <f t="shared" si="18"/>
        <v>0</v>
      </c>
      <c r="AH161">
        <f t="shared" si="18"/>
        <v>0</v>
      </c>
      <c r="AI161">
        <f t="shared" si="18"/>
        <v>0</v>
      </c>
      <c r="AJ161">
        <f t="shared" si="18"/>
        <v>0</v>
      </c>
      <c r="AK161">
        <f t="shared" si="18"/>
        <v>0</v>
      </c>
      <c r="AL161">
        <f t="shared" si="18"/>
        <v>0</v>
      </c>
      <c r="AM161">
        <f t="shared" si="18"/>
        <v>0</v>
      </c>
      <c r="AN161">
        <f t="shared" si="18"/>
        <v>0</v>
      </c>
      <c r="AO161">
        <f t="shared" si="18"/>
        <v>0</v>
      </c>
    </row>
    <row r="162" spans="1:41">
      <c r="A162" t="s">
        <v>88</v>
      </c>
      <c r="B162">
        <f t="shared" ref="B162:AO162" si="19">($B$150/(B159*(1/($D155*1000000)))/1000000)</f>
        <v>172.47326664367023</v>
      </c>
      <c r="C162">
        <f t="shared" si="19"/>
        <v>512.12017753499481</v>
      </c>
      <c r="D162">
        <f t="shared" si="19"/>
        <v>341.60783420633112</v>
      </c>
      <c r="E162">
        <f t="shared" si="19"/>
        <v>209.26339285714286</v>
      </c>
      <c r="F162">
        <f t="shared" si="19"/>
        <v>173.51069982648929</v>
      </c>
      <c r="G162">
        <f t="shared" si="19"/>
        <v>512.6452494873547</v>
      </c>
      <c r="H162">
        <f t="shared" si="19"/>
        <v>341.91930704353774</v>
      </c>
      <c r="I162">
        <f t="shared" si="19"/>
        <v>209.35101186322402</v>
      </c>
      <c r="J162">
        <f t="shared" si="19"/>
        <v>173.93320964749535</v>
      </c>
      <c r="K162">
        <f t="shared" si="19"/>
        <v>512.6452494873547</v>
      </c>
      <c r="L162">
        <f t="shared" si="19"/>
        <v>342.23134839151265</v>
      </c>
      <c r="M162">
        <f t="shared" si="19"/>
        <v>209.58502165711889</v>
      </c>
      <c r="N162">
        <f t="shared" si="19"/>
        <v>173.59101955792153</v>
      </c>
      <c r="O162">
        <f t="shared" si="19"/>
        <v>514.75634866163341</v>
      </c>
      <c r="P162">
        <f t="shared" si="19"/>
        <v>341.06412005457025</v>
      </c>
      <c r="Q162">
        <f t="shared" si="19"/>
        <v>209.73154362416108</v>
      </c>
      <c r="R162">
        <f t="shared" si="19"/>
        <v>173.7720111214087</v>
      </c>
      <c r="S162">
        <f t="shared" si="19"/>
        <v>512.12017753499481</v>
      </c>
      <c r="T162">
        <f t="shared" si="19"/>
        <v>337.99008562415503</v>
      </c>
      <c r="U162">
        <f t="shared" si="19"/>
        <v>209.55574182732605</v>
      </c>
      <c r="V162">
        <f t="shared" si="19"/>
        <v>173.67141368530739</v>
      </c>
      <c r="W162">
        <f t="shared" si="19"/>
        <v>512.6452494873547</v>
      </c>
      <c r="X162">
        <f t="shared" si="19"/>
        <v>341.91930704353774</v>
      </c>
      <c r="Y162">
        <f t="shared" si="19"/>
        <v>209.49720670391062</v>
      </c>
      <c r="Z162">
        <f t="shared" si="19"/>
        <v>172.87080788290882</v>
      </c>
      <c r="AA162">
        <f t="shared" si="19"/>
        <v>513.52276617596715</v>
      </c>
      <c r="AB162">
        <f t="shared" si="19"/>
        <v>342.15328467153284</v>
      </c>
      <c r="AC162">
        <f t="shared" si="19"/>
        <v>209.70222284356217</v>
      </c>
      <c r="AD162">
        <f t="shared" si="19"/>
        <v>173.91304347826087</v>
      </c>
      <c r="AE162">
        <f t="shared" si="19"/>
        <v>513.52276617596715</v>
      </c>
      <c r="AF162">
        <f t="shared" si="19"/>
        <v>341.68564920273343</v>
      </c>
      <c r="AG162">
        <f t="shared" si="19"/>
        <v>209.67291025999441</v>
      </c>
      <c r="AH162">
        <f t="shared" si="19"/>
        <v>173.49063150589868</v>
      </c>
      <c r="AI162">
        <f t="shared" si="19"/>
        <v>511.77072671443193</v>
      </c>
      <c r="AJ162">
        <f t="shared" si="19"/>
        <v>341.45231049396767</v>
      </c>
      <c r="AK162">
        <f t="shared" si="19"/>
        <v>209.26339285714286</v>
      </c>
      <c r="AL162">
        <f t="shared" si="19"/>
        <v>173.55085039916693</v>
      </c>
      <c r="AM162">
        <f t="shared" si="19"/>
        <v>512.82051282051282</v>
      </c>
      <c r="AN162">
        <f t="shared" si="19"/>
        <v>341.29692832764505</v>
      </c>
      <c r="AO162">
        <f t="shared" si="19"/>
        <v>209.58502165711889</v>
      </c>
    </row>
    <row r="163" spans="1:41">
      <c r="A163" t="s">
        <v>16</v>
      </c>
      <c r="B163">
        <v>376</v>
      </c>
      <c r="C163">
        <v>207</v>
      </c>
      <c r="D163">
        <v>255</v>
      </c>
      <c r="E163">
        <v>251</v>
      </c>
      <c r="F163">
        <v>275</v>
      </c>
      <c r="G163">
        <v>237</v>
      </c>
      <c r="H163">
        <v>249</v>
      </c>
      <c r="I163">
        <v>182</v>
      </c>
      <c r="J163">
        <v>183</v>
      </c>
      <c r="K163">
        <v>181</v>
      </c>
      <c r="L163">
        <v>249</v>
      </c>
      <c r="M163">
        <v>248</v>
      </c>
      <c r="N163">
        <v>182</v>
      </c>
      <c r="O163">
        <v>238</v>
      </c>
      <c r="P163">
        <v>181</v>
      </c>
      <c r="Q163">
        <v>248</v>
      </c>
      <c r="R163">
        <v>272</v>
      </c>
      <c r="S163">
        <v>236</v>
      </c>
      <c r="T163">
        <v>247</v>
      </c>
      <c r="U163">
        <v>244</v>
      </c>
      <c r="V163">
        <v>272</v>
      </c>
      <c r="W163">
        <v>238</v>
      </c>
      <c r="X163">
        <v>247</v>
      </c>
      <c r="Y163">
        <v>250</v>
      </c>
      <c r="Z163">
        <v>272</v>
      </c>
      <c r="AA163">
        <v>236</v>
      </c>
      <c r="AB163">
        <v>249</v>
      </c>
      <c r="AC163">
        <v>250</v>
      </c>
      <c r="AD163">
        <v>268</v>
      </c>
      <c r="AE163">
        <v>236</v>
      </c>
      <c r="AF163">
        <v>249</v>
      </c>
      <c r="AG163">
        <v>249</v>
      </c>
      <c r="AH163">
        <v>187</v>
      </c>
      <c r="AI163">
        <v>236</v>
      </c>
      <c r="AJ163">
        <v>248</v>
      </c>
      <c r="AK163">
        <v>251</v>
      </c>
      <c r="AL163">
        <v>271</v>
      </c>
      <c r="AM163">
        <v>234</v>
      </c>
      <c r="AN163">
        <v>246</v>
      </c>
      <c r="AO163">
        <v>245</v>
      </c>
    </row>
    <row r="164" spans="1:41">
      <c r="A164" t="s">
        <v>17</v>
      </c>
      <c r="B164">
        <v>327</v>
      </c>
      <c r="C164">
        <v>204</v>
      </c>
      <c r="D164">
        <v>219</v>
      </c>
      <c r="E164">
        <v>230</v>
      </c>
      <c r="F164">
        <v>240</v>
      </c>
      <c r="G164">
        <v>192</v>
      </c>
      <c r="H164">
        <v>200</v>
      </c>
      <c r="I164">
        <v>232</v>
      </c>
      <c r="J164">
        <v>244</v>
      </c>
      <c r="K164">
        <v>194</v>
      </c>
      <c r="L164">
        <v>211</v>
      </c>
      <c r="M164">
        <v>222</v>
      </c>
      <c r="N164">
        <v>239</v>
      </c>
      <c r="O164">
        <v>190</v>
      </c>
      <c r="P164">
        <v>211</v>
      </c>
      <c r="Q164">
        <v>230</v>
      </c>
      <c r="R164">
        <v>238</v>
      </c>
      <c r="S164">
        <v>186</v>
      </c>
      <c r="T164">
        <v>201</v>
      </c>
      <c r="U164">
        <v>226</v>
      </c>
      <c r="V164">
        <v>238</v>
      </c>
      <c r="W164">
        <v>188</v>
      </c>
      <c r="X164">
        <v>207</v>
      </c>
      <c r="Y164">
        <v>225</v>
      </c>
      <c r="Z164">
        <v>234</v>
      </c>
      <c r="AA164">
        <v>189</v>
      </c>
      <c r="AB164">
        <v>207</v>
      </c>
      <c r="AC164">
        <v>220</v>
      </c>
      <c r="AD164">
        <v>237</v>
      </c>
      <c r="AE164">
        <v>237</v>
      </c>
      <c r="AF164">
        <v>210</v>
      </c>
      <c r="AG164">
        <v>210</v>
      </c>
      <c r="AH164">
        <v>241</v>
      </c>
      <c r="AI164">
        <v>192</v>
      </c>
      <c r="AJ164">
        <v>208</v>
      </c>
      <c r="AK164">
        <v>223</v>
      </c>
      <c r="AL164">
        <v>235</v>
      </c>
      <c r="AM164">
        <v>188</v>
      </c>
      <c r="AN164">
        <v>209</v>
      </c>
      <c r="AO164">
        <v>227</v>
      </c>
    </row>
    <row r="166" spans="1:41">
      <c r="A166" s="4" t="s">
        <v>8</v>
      </c>
      <c r="B166" s="43" t="s">
        <v>18</v>
      </c>
      <c r="C166" s="43"/>
      <c r="D166" s="7"/>
      <c r="E166" s="7"/>
    </row>
    <row r="167" spans="1:41">
      <c r="A167" s="4" t="s">
        <v>9</v>
      </c>
      <c r="B167" s="7" t="s">
        <v>84</v>
      </c>
      <c r="C167" s="7" t="s">
        <v>85</v>
      </c>
      <c r="D167" s="7" t="s">
        <v>86</v>
      </c>
      <c r="E167" s="7" t="s">
        <v>87</v>
      </c>
    </row>
    <row r="168" spans="1:41">
      <c r="A168" t="s">
        <v>12</v>
      </c>
      <c r="B168">
        <f t="shared" ref="B168:E173" si="20" xml:space="preserve"> (B159+F159+J159+N159+R159+V159+Z159+AD159+AH159+AL159)/$B$2</f>
        <v>8646.7000000000007</v>
      </c>
      <c r="C168">
        <f t="shared" si="20"/>
        <v>2924.8</v>
      </c>
      <c r="D168">
        <f t="shared" si="20"/>
        <v>4394.6000000000004</v>
      </c>
      <c r="E168">
        <f t="shared" si="20"/>
        <v>7159.2</v>
      </c>
    </row>
    <row r="169" spans="1:41">
      <c r="A169" t="s">
        <v>13</v>
      </c>
      <c r="B169">
        <f t="shared" si="20"/>
        <v>0</v>
      </c>
      <c r="C169">
        <f t="shared" si="20"/>
        <v>0</v>
      </c>
      <c r="D169">
        <f t="shared" si="20"/>
        <v>0</v>
      </c>
      <c r="E169">
        <f t="shared" si="20"/>
        <v>0</v>
      </c>
    </row>
    <row r="170" spans="1:41">
      <c r="A170" t="s">
        <v>14</v>
      </c>
      <c r="B170">
        <f t="shared" si="20"/>
        <v>0</v>
      </c>
      <c r="C170">
        <f t="shared" si="20"/>
        <v>0</v>
      </c>
      <c r="D170">
        <f t="shared" si="20"/>
        <v>0</v>
      </c>
      <c r="E170">
        <f t="shared" si="20"/>
        <v>0</v>
      </c>
    </row>
    <row r="171" spans="1:41">
      <c r="A171" t="s">
        <v>88</v>
      </c>
      <c r="B171">
        <f t="shared" si="20"/>
        <v>173.47769537485277</v>
      </c>
      <c r="C171">
        <f t="shared" si="20"/>
        <v>512.85692240805668</v>
      </c>
      <c r="D171">
        <f t="shared" si="20"/>
        <v>341.33201750595242</v>
      </c>
      <c r="E171">
        <f t="shared" si="20"/>
        <v>209.52074661507021</v>
      </c>
    </row>
    <row r="172" spans="1:41">
      <c r="A172" t="s">
        <v>16</v>
      </c>
      <c r="B172">
        <f t="shared" si="20"/>
        <v>255.8</v>
      </c>
      <c r="C172">
        <f t="shared" si="20"/>
        <v>227.9</v>
      </c>
      <c r="D172">
        <f t="shared" si="20"/>
        <v>242</v>
      </c>
      <c r="E172">
        <f t="shared" si="20"/>
        <v>241.8</v>
      </c>
    </row>
    <row r="173" spans="1:41">
      <c r="A173" t="s">
        <v>17</v>
      </c>
      <c r="B173">
        <f t="shared" si="20"/>
        <v>247.3</v>
      </c>
      <c r="C173">
        <f t="shared" si="20"/>
        <v>196</v>
      </c>
      <c r="D173">
        <f t="shared" si="20"/>
        <v>208.3</v>
      </c>
      <c r="E173">
        <f t="shared" si="20"/>
        <v>224.5</v>
      </c>
    </row>
    <row r="175" spans="1:41" ht="16.8">
      <c r="A175" s="45" t="s">
        <v>30</v>
      </c>
      <c r="B175" s="45"/>
      <c r="C175" s="45"/>
      <c r="D175">
        <v>125</v>
      </c>
    </row>
    <row r="177" spans="1:45">
      <c r="A177" s="4" t="s">
        <v>8</v>
      </c>
      <c r="B177" s="43">
        <v>1</v>
      </c>
      <c r="C177" s="43"/>
      <c r="D177" s="43"/>
      <c r="E177" s="43"/>
      <c r="F177" s="43">
        <v>2</v>
      </c>
      <c r="G177" s="43"/>
      <c r="H177" s="43"/>
      <c r="I177" s="43"/>
      <c r="J177" s="43">
        <v>3</v>
      </c>
      <c r="K177" s="43"/>
      <c r="L177" s="43"/>
      <c r="M177" s="43"/>
      <c r="N177" s="43">
        <v>4</v>
      </c>
      <c r="O177" s="43"/>
      <c r="P177" s="43"/>
      <c r="Q177" s="43"/>
      <c r="R177" s="43">
        <v>5</v>
      </c>
      <c r="S177" s="43"/>
      <c r="T177" s="43"/>
      <c r="U177" s="43"/>
      <c r="V177" s="43">
        <v>6</v>
      </c>
      <c r="W177" s="43"/>
      <c r="X177" s="43"/>
      <c r="Y177" s="43"/>
      <c r="Z177" s="43">
        <v>7</v>
      </c>
      <c r="AA177" s="43"/>
      <c r="AB177" s="43"/>
      <c r="AC177" s="43"/>
      <c r="AD177" s="43">
        <v>8</v>
      </c>
      <c r="AE177" s="43"/>
      <c r="AF177" s="43"/>
      <c r="AG177" s="43"/>
      <c r="AH177" s="43">
        <v>9</v>
      </c>
      <c r="AI177" s="43"/>
      <c r="AJ177" s="43"/>
      <c r="AK177" s="43"/>
      <c r="AL177" s="43">
        <v>10</v>
      </c>
      <c r="AM177" s="43"/>
      <c r="AN177" s="43"/>
      <c r="AO177" s="43"/>
      <c r="AP177" s="44"/>
      <c r="AQ177" s="44"/>
      <c r="AR177" s="44"/>
      <c r="AS177" s="44"/>
    </row>
    <row r="178" spans="1:45">
      <c r="A178" s="4" t="s">
        <v>9</v>
      </c>
      <c r="B178" s="7" t="s">
        <v>84</v>
      </c>
      <c r="C178" s="7" t="s">
        <v>85</v>
      </c>
      <c r="D178" s="7" t="s">
        <v>86</v>
      </c>
      <c r="E178" s="7" t="s">
        <v>87</v>
      </c>
      <c r="F178" s="7" t="s">
        <v>84</v>
      </c>
      <c r="G178" s="7" t="s">
        <v>85</v>
      </c>
      <c r="H178" s="7" t="s">
        <v>86</v>
      </c>
      <c r="I178" s="7" t="s">
        <v>87</v>
      </c>
      <c r="J178" s="7" t="s">
        <v>84</v>
      </c>
      <c r="K178" s="7" t="s">
        <v>85</v>
      </c>
      <c r="L178" s="7" t="s">
        <v>86</v>
      </c>
      <c r="M178" s="7" t="s">
        <v>87</v>
      </c>
      <c r="N178" s="7" t="s">
        <v>84</v>
      </c>
      <c r="O178" s="7" t="s">
        <v>85</v>
      </c>
      <c r="P178" s="7" t="s">
        <v>86</v>
      </c>
      <c r="Q178" s="7" t="s">
        <v>87</v>
      </c>
      <c r="R178" s="7" t="s">
        <v>84</v>
      </c>
      <c r="S178" s="7" t="s">
        <v>85</v>
      </c>
      <c r="T178" s="7" t="s">
        <v>86</v>
      </c>
      <c r="U178" s="7" t="s">
        <v>87</v>
      </c>
      <c r="V178" s="7" t="s">
        <v>84</v>
      </c>
      <c r="W178" s="7" t="s">
        <v>85</v>
      </c>
      <c r="X178" s="7" t="s">
        <v>86</v>
      </c>
      <c r="Y178" s="7" t="s">
        <v>87</v>
      </c>
      <c r="Z178" s="7" t="s">
        <v>84</v>
      </c>
      <c r="AA178" s="7" t="s">
        <v>85</v>
      </c>
      <c r="AB178" s="7" t="s">
        <v>86</v>
      </c>
      <c r="AC178" s="7" t="s">
        <v>87</v>
      </c>
      <c r="AD178" s="7" t="s">
        <v>84</v>
      </c>
      <c r="AE178" s="7" t="s">
        <v>85</v>
      </c>
      <c r="AF178" s="7" t="s">
        <v>86</v>
      </c>
      <c r="AG178" s="7" t="s">
        <v>87</v>
      </c>
      <c r="AH178" s="7" t="s">
        <v>84</v>
      </c>
      <c r="AI178" s="7" t="s">
        <v>85</v>
      </c>
      <c r="AJ178" s="7" t="s">
        <v>86</v>
      </c>
      <c r="AK178" s="7" t="s">
        <v>87</v>
      </c>
      <c r="AL178" s="7" t="s">
        <v>84</v>
      </c>
      <c r="AM178" s="7" t="s">
        <v>85</v>
      </c>
      <c r="AN178" s="7" t="s">
        <v>86</v>
      </c>
      <c r="AO178" s="7" t="s">
        <v>87</v>
      </c>
      <c r="AP178" s="7"/>
      <c r="AQ178" s="7"/>
      <c r="AR178" s="7"/>
      <c r="AS178" s="7"/>
    </row>
    <row r="179" spans="1:45">
      <c r="A179" t="s">
        <v>12</v>
      </c>
      <c r="B179">
        <v>7690</v>
      </c>
      <c r="C179">
        <v>2887</v>
      </c>
      <c r="D179">
        <v>4104</v>
      </c>
      <c r="E179">
        <v>6422</v>
      </c>
      <c r="F179">
        <v>7641</v>
      </c>
      <c r="G179">
        <v>2879</v>
      </c>
      <c r="H179">
        <v>4110</v>
      </c>
      <c r="I179">
        <v>6425</v>
      </c>
      <c r="J179">
        <v>7641</v>
      </c>
      <c r="K179">
        <v>2870</v>
      </c>
      <c r="L179">
        <v>4107</v>
      </c>
      <c r="M179">
        <v>6416</v>
      </c>
      <c r="N179">
        <v>7634</v>
      </c>
      <c r="O179">
        <v>2879</v>
      </c>
      <c r="P179">
        <v>4113</v>
      </c>
      <c r="Q179">
        <v>6408</v>
      </c>
      <c r="R179">
        <v>7634</v>
      </c>
      <c r="S179">
        <v>2874</v>
      </c>
      <c r="T179">
        <v>4110</v>
      </c>
      <c r="U179">
        <v>6418</v>
      </c>
      <c r="V179">
        <v>1646</v>
      </c>
      <c r="W179">
        <v>2881</v>
      </c>
      <c r="X179">
        <v>4110</v>
      </c>
      <c r="Y179">
        <v>6418</v>
      </c>
      <c r="Z179">
        <v>7640</v>
      </c>
      <c r="AA179">
        <v>2876</v>
      </c>
      <c r="AB179">
        <v>4107</v>
      </c>
      <c r="AC179">
        <v>6408</v>
      </c>
      <c r="AD179">
        <v>7637</v>
      </c>
      <c r="AE179">
        <v>2877</v>
      </c>
      <c r="AF179">
        <v>4129</v>
      </c>
      <c r="AG179">
        <v>6399</v>
      </c>
      <c r="AH179">
        <v>7646</v>
      </c>
      <c r="AI179">
        <v>2880</v>
      </c>
      <c r="AJ179">
        <v>4108</v>
      </c>
      <c r="AK179">
        <v>6424</v>
      </c>
      <c r="AL179">
        <v>7652</v>
      </c>
      <c r="AM179">
        <v>2879</v>
      </c>
      <c r="AN179">
        <v>4114</v>
      </c>
      <c r="AO179">
        <v>6400</v>
      </c>
    </row>
    <row r="180" spans="1:45">
      <c r="A180" t="s">
        <v>13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</row>
    <row r="181" spans="1:45">
      <c r="A181" t="s">
        <v>14</v>
      </c>
      <c r="B181">
        <f t="shared" ref="B181:AO181" si="21">B180/$B$8</f>
        <v>0</v>
      </c>
      <c r="C181">
        <f t="shared" si="21"/>
        <v>0</v>
      </c>
      <c r="D181">
        <f t="shared" si="21"/>
        <v>0</v>
      </c>
      <c r="E181">
        <f t="shared" si="21"/>
        <v>0</v>
      </c>
      <c r="F181">
        <f t="shared" si="21"/>
        <v>0</v>
      </c>
      <c r="G181">
        <f t="shared" si="21"/>
        <v>0</v>
      </c>
      <c r="H181">
        <f t="shared" si="21"/>
        <v>0</v>
      </c>
      <c r="I181">
        <f t="shared" si="21"/>
        <v>0</v>
      </c>
      <c r="J181">
        <f t="shared" si="21"/>
        <v>0</v>
      </c>
      <c r="K181">
        <f t="shared" si="21"/>
        <v>0</v>
      </c>
      <c r="L181">
        <f t="shared" si="21"/>
        <v>0</v>
      </c>
      <c r="M181">
        <f t="shared" si="21"/>
        <v>0</v>
      </c>
      <c r="N181">
        <f t="shared" si="21"/>
        <v>0</v>
      </c>
      <c r="O181">
        <f t="shared" si="21"/>
        <v>0</v>
      </c>
      <c r="P181">
        <f t="shared" si="21"/>
        <v>0</v>
      </c>
      <c r="Q181">
        <f t="shared" si="21"/>
        <v>0</v>
      </c>
      <c r="R181">
        <f t="shared" si="21"/>
        <v>0</v>
      </c>
      <c r="S181">
        <f t="shared" si="21"/>
        <v>0</v>
      </c>
      <c r="T181">
        <f t="shared" si="21"/>
        <v>0</v>
      </c>
      <c r="U181">
        <f t="shared" si="21"/>
        <v>0</v>
      </c>
      <c r="V181">
        <f t="shared" si="21"/>
        <v>0</v>
      </c>
      <c r="W181">
        <f t="shared" si="21"/>
        <v>0</v>
      </c>
      <c r="X181">
        <f t="shared" si="21"/>
        <v>0</v>
      </c>
      <c r="Y181">
        <f t="shared" si="21"/>
        <v>0</v>
      </c>
      <c r="Z181">
        <f t="shared" si="21"/>
        <v>0</v>
      </c>
      <c r="AA181">
        <f t="shared" si="21"/>
        <v>0</v>
      </c>
      <c r="AB181">
        <f t="shared" si="21"/>
        <v>0</v>
      </c>
      <c r="AC181">
        <f t="shared" si="21"/>
        <v>0</v>
      </c>
      <c r="AD181">
        <f t="shared" si="21"/>
        <v>0</v>
      </c>
      <c r="AE181">
        <f t="shared" si="21"/>
        <v>0</v>
      </c>
      <c r="AF181">
        <f t="shared" si="21"/>
        <v>0</v>
      </c>
      <c r="AG181">
        <f t="shared" si="21"/>
        <v>0</v>
      </c>
      <c r="AH181">
        <f t="shared" si="21"/>
        <v>0</v>
      </c>
      <c r="AI181">
        <f t="shared" si="21"/>
        <v>0</v>
      </c>
      <c r="AJ181">
        <f t="shared" si="21"/>
        <v>0</v>
      </c>
      <c r="AK181">
        <f t="shared" si="21"/>
        <v>0</v>
      </c>
      <c r="AL181">
        <f t="shared" si="21"/>
        <v>0</v>
      </c>
      <c r="AM181">
        <f t="shared" si="21"/>
        <v>0</v>
      </c>
      <c r="AN181">
        <f t="shared" si="21"/>
        <v>0</v>
      </c>
      <c r="AO181">
        <f t="shared" si="21"/>
        <v>0</v>
      </c>
    </row>
    <row r="182" spans="1:45">
      <c r="A182" t="s">
        <v>88</v>
      </c>
      <c r="B182">
        <f t="shared" ref="B182:AO182" si="22">($B$150/(B179*(1/($D175*1000000)))/1000000)</f>
        <v>162.54876462938881</v>
      </c>
      <c r="C182">
        <f t="shared" si="22"/>
        <v>432.97540699688255</v>
      </c>
      <c r="D182">
        <f t="shared" si="22"/>
        <v>304.58089668615986</v>
      </c>
      <c r="E182">
        <f t="shared" si="22"/>
        <v>194.64341326689504</v>
      </c>
      <c r="F182">
        <f t="shared" si="22"/>
        <v>163.59115299044626</v>
      </c>
      <c r="G182">
        <f t="shared" si="22"/>
        <v>434.17853421326845</v>
      </c>
      <c r="H182">
        <f t="shared" si="22"/>
        <v>304.13625304136252</v>
      </c>
      <c r="I182">
        <f t="shared" si="22"/>
        <v>194.55252918287937</v>
      </c>
      <c r="J182">
        <f t="shared" si="22"/>
        <v>163.59115299044626</v>
      </c>
      <c r="K182">
        <f t="shared" si="22"/>
        <v>435.54006968641113</v>
      </c>
      <c r="L182">
        <f t="shared" si="22"/>
        <v>304.35841246652052</v>
      </c>
      <c r="M182">
        <f t="shared" si="22"/>
        <v>194.82543640897757</v>
      </c>
      <c r="N182">
        <f t="shared" si="22"/>
        <v>163.74115797746921</v>
      </c>
      <c r="O182">
        <f t="shared" si="22"/>
        <v>434.17853421326845</v>
      </c>
      <c r="P182">
        <f t="shared" si="22"/>
        <v>303.91441769997567</v>
      </c>
      <c r="Q182">
        <f t="shared" si="22"/>
        <v>195.06866416978775</v>
      </c>
      <c r="R182">
        <f t="shared" si="22"/>
        <v>163.74115797746921</v>
      </c>
      <c r="S182">
        <f t="shared" si="22"/>
        <v>434.93389004871256</v>
      </c>
      <c r="T182">
        <f t="shared" si="22"/>
        <v>304.13625304136252</v>
      </c>
      <c r="U182">
        <f t="shared" si="22"/>
        <v>194.76472421315052</v>
      </c>
      <c r="V182">
        <f t="shared" si="22"/>
        <v>759.41676792223564</v>
      </c>
      <c r="W182">
        <f t="shared" si="22"/>
        <v>433.8771259979174</v>
      </c>
      <c r="X182">
        <f t="shared" si="22"/>
        <v>304.13625304136252</v>
      </c>
      <c r="Y182">
        <f t="shared" si="22"/>
        <v>194.76472421315052</v>
      </c>
      <c r="Z182">
        <f t="shared" si="22"/>
        <v>163.61256544502618</v>
      </c>
      <c r="AA182">
        <f t="shared" si="22"/>
        <v>434.63143254520168</v>
      </c>
      <c r="AB182">
        <f t="shared" si="22"/>
        <v>304.35841246652052</v>
      </c>
      <c r="AC182">
        <f t="shared" si="22"/>
        <v>195.06866416978775</v>
      </c>
      <c r="AD182">
        <f t="shared" si="22"/>
        <v>163.67683645410503</v>
      </c>
      <c r="AE182">
        <f t="shared" si="22"/>
        <v>434.48036148766073</v>
      </c>
      <c r="AF182">
        <f t="shared" si="22"/>
        <v>302.73674013078227</v>
      </c>
      <c r="AG182">
        <f t="shared" si="22"/>
        <v>195.34302234724177</v>
      </c>
      <c r="AH182">
        <f t="shared" si="22"/>
        <v>163.48417473188593</v>
      </c>
      <c r="AI182">
        <f t="shared" si="22"/>
        <v>434.02777777777771</v>
      </c>
      <c r="AJ182">
        <f t="shared" si="22"/>
        <v>304.28432327166502</v>
      </c>
      <c r="AK182">
        <f t="shared" si="22"/>
        <v>194.58281444582812</v>
      </c>
      <c r="AL182">
        <f t="shared" si="22"/>
        <v>163.35598536330369</v>
      </c>
      <c r="AM182">
        <f t="shared" si="22"/>
        <v>434.17853421326845</v>
      </c>
      <c r="AN182">
        <f t="shared" si="22"/>
        <v>303.84054448225572</v>
      </c>
      <c r="AO182">
        <f t="shared" si="22"/>
        <v>195.31249999999997</v>
      </c>
    </row>
    <row r="183" spans="1:45">
      <c r="A183" t="s">
        <v>16</v>
      </c>
      <c r="B183">
        <v>287</v>
      </c>
      <c r="C183">
        <v>217</v>
      </c>
      <c r="D183">
        <v>227</v>
      </c>
      <c r="E183">
        <v>226</v>
      </c>
      <c r="F183">
        <v>244</v>
      </c>
      <c r="G183">
        <v>207</v>
      </c>
      <c r="H183">
        <v>237</v>
      </c>
      <c r="I183">
        <v>217</v>
      </c>
      <c r="J183">
        <v>248</v>
      </c>
      <c r="K183">
        <v>206</v>
      </c>
      <c r="L183">
        <v>237</v>
      </c>
      <c r="M183">
        <v>219</v>
      </c>
      <c r="N183">
        <v>245</v>
      </c>
      <c r="O183">
        <v>207</v>
      </c>
      <c r="P183">
        <v>236</v>
      </c>
      <c r="Q183">
        <v>217</v>
      </c>
      <c r="R183">
        <v>245</v>
      </c>
      <c r="S183">
        <v>207</v>
      </c>
      <c r="T183">
        <v>235</v>
      </c>
      <c r="U183">
        <v>216</v>
      </c>
      <c r="V183">
        <v>244</v>
      </c>
      <c r="W183">
        <v>206</v>
      </c>
      <c r="X183">
        <v>237</v>
      </c>
      <c r="Y183">
        <v>213</v>
      </c>
      <c r="Z183">
        <v>245</v>
      </c>
      <c r="AA183">
        <v>207</v>
      </c>
      <c r="AB183">
        <v>235</v>
      </c>
      <c r="AC183">
        <v>217</v>
      </c>
      <c r="AD183">
        <v>245</v>
      </c>
      <c r="AE183">
        <v>207</v>
      </c>
      <c r="AF183">
        <v>236</v>
      </c>
      <c r="AG183">
        <v>213</v>
      </c>
      <c r="AH183">
        <v>243</v>
      </c>
      <c r="AI183">
        <v>207</v>
      </c>
      <c r="AJ183">
        <v>235</v>
      </c>
      <c r="AK183">
        <v>215</v>
      </c>
      <c r="AL183">
        <v>243</v>
      </c>
      <c r="AM183">
        <v>207</v>
      </c>
      <c r="AN183">
        <v>235</v>
      </c>
      <c r="AO183">
        <v>218</v>
      </c>
    </row>
    <row r="184" spans="1:45">
      <c r="A184" t="s">
        <v>17</v>
      </c>
      <c r="B184">
        <v>279</v>
      </c>
      <c r="C184">
        <v>184</v>
      </c>
      <c r="D184">
        <v>201</v>
      </c>
      <c r="E184">
        <v>199</v>
      </c>
      <c r="F184">
        <v>221</v>
      </c>
      <c r="G184">
        <v>175</v>
      </c>
      <c r="H184">
        <v>184</v>
      </c>
      <c r="I184">
        <v>201</v>
      </c>
      <c r="J184">
        <v>207</v>
      </c>
      <c r="K184">
        <v>174</v>
      </c>
      <c r="L184">
        <v>195</v>
      </c>
      <c r="M184">
        <v>201</v>
      </c>
      <c r="N184">
        <v>209</v>
      </c>
      <c r="O184">
        <v>172</v>
      </c>
      <c r="P184">
        <v>184</v>
      </c>
      <c r="Q184">
        <v>202</v>
      </c>
      <c r="R184">
        <v>209</v>
      </c>
      <c r="S184">
        <v>172</v>
      </c>
      <c r="T184">
        <v>191</v>
      </c>
      <c r="U184">
        <v>205</v>
      </c>
      <c r="V184">
        <v>210</v>
      </c>
      <c r="W184">
        <v>171</v>
      </c>
      <c r="X184">
        <v>192</v>
      </c>
      <c r="Y184">
        <v>202</v>
      </c>
      <c r="Z184">
        <v>201</v>
      </c>
      <c r="AA184">
        <v>175</v>
      </c>
      <c r="AB184">
        <v>190</v>
      </c>
      <c r="AC184">
        <v>199</v>
      </c>
      <c r="AD184">
        <v>203</v>
      </c>
      <c r="AE184">
        <v>171</v>
      </c>
      <c r="AF184">
        <v>188</v>
      </c>
      <c r="AG184">
        <v>200</v>
      </c>
      <c r="AH184">
        <v>206</v>
      </c>
      <c r="AI184">
        <v>179</v>
      </c>
      <c r="AJ184">
        <v>191</v>
      </c>
      <c r="AK184">
        <v>206</v>
      </c>
      <c r="AL184">
        <v>204</v>
      </c>
      <c r="AM184">
        <v>172</v>
      </c>
      <c r="AN184">
        <v>186</v>
      </c>
      <c r="AO184">
        <v>199</v>
      </c>
    </row>
    <row r="186" spans="1:45">
      <c r="A186" s="4" t="s">
        <v>8</v>
      </c>
      <c r="B186" s="43" t="s">
        <v>18</v>
      </c>
      <c r="C186" s="43"/>
      <c r="D186" s="7"/>
      <c r="E186" s="7"/>
    </row>
    <row r="187" spans="1:45">
      <c r="A187" s="4" t="s">
        <v>9</v>
      </c>
      <c r="B187" s="7" t="s">
        <v>84</v>
      </c>
      <c r="C187" s="7" t="s">
        <v>85</v>
      </c>
      <c r="D187" s="7" t="s">
        <v>86</v>
      </c>
      <c r="E187" s="7" t="s">
        <v>87</v>
      </c>
    </row>
    <row r="188" spans="1:45">
      <c r="A188" t="s">
        <v>12</v>
      </c>
      <c r="B188">
        <f t="shared" ref="B188:E193" si="23" xml:space="preserve"> (B179+F179+J179+N179+R179+V179+Z179+AD179+AH179+AL179)/$B$2</f>
        <v>7046.1</v>
      </c>
      <c r="C188">
        <f t="shared" si="23"/>
        <v>2878.2</v>
      </c>
      <c r="D188">
        <f t="shared" si="23"/>
        <v>4111.2</v>
      </c>
      <c r="E188">
        <f t="shared" si="23"/>
        <v>6413.8</v>
      </c>
    </row>
    <row r="189" spans="1:45">
      <c r="A189" t="s">
        <v>13</v>
      </c>
      <c r="B189">
        <f t="shared" si="23"/>
        <v>0</v>
      </c>
      <c r="C189">
        <f t="shared" si="23"/>
        <v>0</v>
      </c>
      <c r="D189">
        <f t="shared" si="23"/>
        <v>0</v>
      </c>
      <c r="E189">
        <f t="shared" si="23"/>
        <v>0</v>
      </c>
    </row>
    <row r="190" spans="1:45">
      <c r="A190" t="s">
        <v>14</v>
      </c>
      <c r="B190">
        <f t="shared" si="23"/>
        <v>0</v>
      </c>
      <c r="C190">
        <f t="shared" si="23"/>
        <v>0</v>
      </c>
      <c r="D190">
        <f t="shared" si="23"/>
        <v>0</v>
      </c>
      <c r="E190">
        <f t="shared" si="23"/>
        <v>0</v>
      </c>
    </row>
    <row r="191" spans="1:45">
      <c r="A191" t="s">
        <v>88</v>
      </c>
      <c r="B191">
        <f t="shared" si="23"/>
        <v>223.07597164817761</v>
      </c>
      <c r="C191">
        <f t="shared" si="23"/>
        <v>434.30016671803696</v>
      </c>
      <c r="D191">
        <f t="shared" si="23"/>
        <v>304.04825063279674</v>
      </c>
      <c r="E191">
        <f t="shared" si="23"/>
        <v>194.89264924176982</v>
      </c>
    </row>
    <row r="192" spans="1:45">
      <c r="A192" t="s">
        <v>16</v>
      </c>
      <c r="B192">
        <f t="shared" si="23"/>
        <v>248.9</v>
      </c>
      <c r="C192">
        <f t="shared" si="23"/>
        <v>207.8</v>
      </c>
      <c r="D192">
        <f t="shared" si="23"/>
        <v>235</v>
      </c>
      <c r="E192">
        <f t="shared" si="23"/>
        <v>217.1</v>
      </c>
    </row>
    <row r="193" spans="1:45">
      <c r="A193" t="s">
        <v>17</v>
      </c>
      <c r="B193">
        <f t="shared" si="23"/>
        <v>214.9</v>
      </c>
      <c r="C193">
        <f t="shared" si="23"/>
        <v>174.5</v>
      </c>
      <c r="D193">
        <f t="shared" si="23"/>
        <v>190.2</v>
      </c>
      <c r="E193">
        <f t="shared" si="23"/>
        <v>201.4</v>
      </c>
    </row>
    <row r="195" spans="1:45" ht="16.8">
      <c r="A195" s="45" t="s">
        <v>31</v>
      </c>
      <c r="B195" s="45"/>
      <c r="C195" s="45"/>
      <c r="D195">
        <v>100</v>
      </c>
    </row>
    <row r="197" spans="1:45">
      <c r="A197" s="4" t="s">
        <v>8</v>
      </c>
      <c r="B197" s="43">
        <v>1</v>
      </c>
      <c r="C197" s="43"/>
      <c r="D197" s="43"/>
      <c r="E197" s="43"/>
      <c r="F197" s="43">
        <v>2</v>
      </c>
      <c r="G197" s="43"/>
      <c r="H197" s="43"/>
      <c r="I197" s="43"/>
      <c r="J197" s="43">
        <v>3</v>
      </c>
      <c r="K197" s="43"/>
      <c r="L197" s="43"/>
      <c r="M197" s="43"/>
      <c r="N197" s="43">
        <v>4</v>
      </c>
      <c r="O197" s="43"/>
      <c r="P197" s="43"/>
      <c r="Q197" s="43"/>
      <c r="R197" s="43">
        <v>5</v>
      </c>
      <c r="S197" s="43"/>
      <c r="T197" s="43"/>
      <c r="U197" s="43"/>
      <c r="V197" s="43">
        <v>6</v>
      </c>
      <c r="W197" s="43"/>
      <c r="X197" s="43"/>
      <c r="Y197" s="43"/>
      <c r="Z197" s="43">
        <v>7</v>
      </c>
      <c r="AA197" s="43"/>
      <c r="AB197" s="43"/>
      <c r="AC197" s="43"/>
      <c r="AD197" s="43">
        <v>8</v>
      </c>
      <c r="AE197" s="43"/>
      <c r="AF197" s="43"/>
      <c r="AG197" s="43"/>
      <c r="AH197" s="43">
        <v>9</v>
      </c>
      <c r="AI197" s="43"/>
      <c r="AJ197" s="43"/>
      <c r="AK197" s="43"/>
      <c r="AL197" s="43">
        <v>10</v>
      </c>
      <c r="AM197" s="43"/>
      <c r="AN197" s="43"/>
      <c r="AO197" s="43"/>
      <c r="AP197" s="44"/>
      <c r="AQ197" s="44"/>
      <c r="AR197" s="44"/>
      <c r="AS197" s="44"/>
    </row>
    <row r="198" spans="1:45">
      <c r="A198" s="4" t="s">
        <v>9</v>
      </c>
      <c r="B198" s="7" t="s">
        <v>84</v>
      </c>
      <c r="C198" s="7" t="s">
        <v>85</v>
      </c>
      <c r="D198" s="7" t="s">
        <v>86</v>
      </c>
      <c r="E198" s="7" t="s">
        <v>87</v>
      </c>
      <c r="F198" s="7" t="s">
        <v>84</v>
      </c>
      <c r="G198" s="7" t="s">
        <v>85</v>
      </c>
      <c r="H198" s="7" t="s">
        <v>86</v>
      </c>
      <c r="I198" s="7" t="s">
        <v>87</v>
      </c>
      <c r="J198" s="7" t="s">
        <v>84</v>
      </c>
      <c r="K198" s="7" t="s">
        <v>85</v>
      </c>
      <c r="L198" s="7" t="s">
        <v>86</v>
      </c>
      <c r="M198" s="7" t="s">
        <v>87</v>
      </c>
      <c r="N198" s="7" t="s">
        <v>84</v>
      </c>
      <c r="O198" s="7" t="s">
        <v>85</v>
      </c>
      <c r="P198" s="7" t="s">
        <v>86</v>
      </c>
      <c r="Q198" s="7" t="s">
        <v>87</v>
      </c>
      <c r="R198" s="7" t="s">
        <v>84</v>
      </c>
      <c r="S198" s="7" t="s">
        <v>85</v>
      </c>
      <c r="T198" s="7" t="s">
        <v>86</v>
      </c>
      <c r="U198" s="7" t="s">
        <v>87</v>
      </c>
      <c r="V198" s="7" t="s">
        <v>84</v>
      </c>
      <c r="W198" s="7" t="s">
        <v>85</v>
      </c>
      <c r="X198" s="7" t="s">
        <v>86</v>
      </c>
      <c r="Y198" s="7" t="s">
        <v>87</v>
      </c>
      <c r="Z198" s="7" t="s">
        <v>84</v>
      </c>
      <c r="AA198" s="7" t="s">
        <v>85</v>
      </c>
      <c r="AB198" s="7" t="s">
        <v>86</v>
      </c>
      <c r="AC198" s="7" t="s">
        <v>87</v>
      </c>
      <c r="AD198" s="7" t="s">
        <v>84</v>
      </c>
      <c r="AE198" s="7" t="s">
        <v>85</v>
      </c>
      <c r="AF198" s="7" t="s">
        <v>86</v>
      </c>
      <c r="AG198" s="7" t="s">
        <v>87</v>
      </c>
      <c r="AH198" s="7" t="s">
        <v>84</v>
      </c>
      <c r="AI198" s="7" t="s">
        <v>85</v>
      </c>
      <c r="AJ198" s="7" t="s">
        <v>86</v>
      </c>
      <c r="AK198" s="7" t="s">
        <v>87</v>
      </c>
      <c r="AL198" s="7" t="s">
        <v>84</v>
      </c>
      <c r="AM198" s="7" t="s">
        <v>85</v>
      </c>
      <c r="AN198" s="7" t="s">
        <v>86</v>
      </c>
      <c r="AO198" s="7" t="s">
        <v>87</v>
      </c>
      <c r="AP198" s="7"/>
      <c r="AQ198" s="7"/>
      <c r="AR198" s="7"/>
      <c r="AS198" s="7"/>
    </row>
    <row r="199" spans="1:45">
      <c r="A199" t="s">
        <v>12</v>
      </c>
      <c r="B199">
        <v>6694</v>
      </c>
      <c r="C199">
        <v>2828</v>
      </c>
      <c r="D199">
        <v>3812</v>
      </c>
      <c r="E199">
        <v>5654</v>
      </c>
      <c r="F199">
        <v>6641</v>
      </c>
      <c r="G199">
        <v>2826</v>
      </c>
      <c r="H199">
        <v>3818</v>
      </c>
      <c r="I199">
        <v>5666</v>
      </c>
      <c r="J199">
        <v>6659</v>
      </c>
      <c r="K199">
        <v>2834</v>
      </c>
      <c r="L199">
        <v>3809</v>
      </c>
      <c r="M199">
        <v>5657</v>
      </c>
      <c r="N199">
        <v>6650</v>
      </c>
      <c r="O199">
        <v>2826</v>
      </c>
      <c r="P199">
        <v>3812</v>
      </c>
      <c r="Q199">
        <v>5667</v>
      </c>
      <c r="R199">
        <v>6646</v>
      </c>
      <c r="S199">
        <v>2825</v>
      </c>
      <c r="T199">
        <v>3816</v>
      </c>
      <c r="U199">
        <v>5665</v>
      </c>
      <c r="V199">
        <v>6658</v>
      </c>
      <c r="W199">
        <v>2825</v>
      </c>
      <c r="X199">
        <v>3835</v>
      </c>
      <c r="Y199">
        <v>5659</v>
      </c>
      <c r="Z199">
        <v>6645</v>
      </c>
      <c r="AA199">
        <v>2833</v>
      </c>
      <c r="AB199">
        <v>3821</v>
      </c>
      <c r="AC199">
        <v>5664</v>
      </c>
      <c r="AD199">
        <v>6667</v>
      </c>
      <c r="AE199">
        <v>2836</v>
      </c>
      <c r="AF199">
        <v>3811</v>
      </c>
      <c r="AG199">
        <v>5667</v>
      </c>
      <c r="AH199">
        <v>6650</v>
      </c>
      <c r="AI199">
        <v>2835</v>
      </c>
      <c r="AJ199">
        <v>3815</v>
      </c>
      <c r="AK199">
        <v>5661</v>
      </c>
      <c r="AL199">
        <v>6649</v>
      </c>
      <c r="AM199">
        <v>2836</v>
      </c>
      <c r="AN199">
        <v>3813</v>
      </c>
      <c r="AO199">
        <v>5658</v>
      </c>
    </row>
    <row r="200" spans="1:45">
      <c r="A200" t="s">
        <v>13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</row>
    <row r="201" spans="1:45">
      <c r="A201" t="s">
        <v>14</v>
      </c>
      <c r="B201">
        <f t="shared" ref="B201:AO201" si="24">B200/$B$8</f>
        <v>0</v>
      </c>
      <c r="C201">
        <f t="shared" si="24"/>
        <v>0</v>
      </c>
      <c r="D201">
        <f t="shared" si="24"/>
        <v>0</v>
      </c>
      <c r="E201">
        <f t="shared" si="24"/>
        <v>0</v>
      </c>
      <c r="F201">
        <f t="shared" si="24"/>
        <v>0</v>
      </c>
      <c r="G201">
        <f t="shared" si="24"/>
        <v>0</v>
      </c>
      <c r="H201">
        <f t="shared" si="24"/>
        <v>0</v>
      </c>
      <c r="I201">
        <f t="shared" si="24"/>
        <v>0</v>
      </c>
      <c r="J201">
        <f t="shared" si="24"/>
        <v>0</v>
      </c>
      <c r="K201">
        <f t="shared" si="24"/>
        <v>0</v>
      </c>
      <c r="L201">
        <f t="shared" si="24"/>
        <v>0</v>
      </c>
      <c r="M201">
        <f t="shared" si="24"/>
        <v>0</v>
      </c>
      <c r="N201">
        <f t="shared" si="24"/>
        <v>0</v>
      </c>
      <c r="O201">
        <f t="shared" si="24"/>
        <v>0</v>
      </c>
      <c r="P201">
        <f t="shared" si="24"/>
        <v>0</v>
      </c>
      <c r="Q201">
        <f t="shared" si="24"/>
        <v>0</v>
      </c>
      <c r="R201">
        <f t="shared" si="24"/>
        <v>0</v>
      </c>
      <c r="S201">
        <f t="shared" si="24"/>
        <v>0</v>
      </c>
      <c r="T201">
        <f t="shared" si="24"/>
        <v>0</v>
      </c>
      <c r="U201">
        <f t="shared" si="24"/>
        <v>0</v>
      </c>
      <c r="V201">
        <f t="shared" si="24"/>
        <v>0</v>
      </c>
      <c r="W201">
        <f t="shared" si="24"/>
        <v>0</v>
      </c>
      <c r="X201">
        <f t="shared" si="24"/>
        <v>0</v>
      </c>
      <c r="Y201">
        <f t="shared" si="24"/>
        <v>0</v>
      </c>
      <c r="Z201">
        <f t="shared" si="24"/>
        <v>0</v>
      </c>
      <c r="AA201">
        <f t="shared" si="24"/>
        <v>0</v>
      </c>
      <c r="AB201">
        <f t="shared" si="24"/>
        <v>0</v>
      </c>
      <c r="AC201">
        <f t="shared" si="24"/>
        <v>0</v>
      </c>
      <c r="AD201">
        <f t="shared" si="24"/>
        <v>0</v>
      </c>
      <c r="AE201">
        <f t="shared" si="24"/>
        <v>0</v>
      </c>
      <c r="AF201">
        <f t="shared" si="24"/>
        <v>0</v>
      </c>
      <c r="AG201">
        <f t="shared" si="24"/>
        <v>0</v>
      </c>
      <c r="AH201">
        <f t="shared" si="24"/>
        <v>0</v>
      </c>
      <c r="AI201">
        <f t="shared" si="24"/>
        <v>0</v>
      </c>
      <c r="AJ201">
        <f t="shared" si="24"/>
        <v>0</v>
      </c>
      <c r="AK201">
        <f t="shared" si="24"/>
        <v>0</v>
      </c>
      <c r="AL201">
        <f t="shared" si="24"/>
        <v>0</v>
      </c>
      <c r="AM201">
        <f t="shared" si="24"/>
        <v>0</v>
      </c>
      <c r="AN201">
        <f t="shared" si="24"/>
        <v>0</v>
      </c>
      <c r="AO201">
        <f t="shared" si="24"/>
        <v>0</v>
      </c>
    </row>
    <row r="202" spans="1:45">
      <c r="A202" t="s">
        <v>88</v>
      </c>
      <c r="B202">
        <f t="shared" ref="B202:AO202" si="25">($B$150/(B199*(1/($D195*1000000)))/1000000)</f>
        <v>149.38751120406332</v>
      </c>
      <c r="C202">
        <f t="shared" si="25"/>
        <v>353.60678925035359</v>
      </c>
      <c r="D202">
        <f t="shared" si="25"/>
        <v>262.32948583420779</v>
      </c>
      <c r="E202">
        <f t="shared" si="25"/>
        <v>176.86593562079943</v>
      </c>
      <c r="F202">
        <f t="shared" si="25"/>
        <v>150.57973196807708</v>
      </c>
      <c r="G202">
        <f t="shared" si="25"/>
        <v>353.85704175513092</v>
      </c>
      <c r="H202">
        <f t="shared" si="25"/>
        <v>261.9172341540073</v>
      </c>
      <c r="I202">
        <f t="shared" si="25"/>
        <v>176.49135192375573</v>
      </c>
      <c r="J202">
        <f t="shared" si="25"/>
        <v>150.17269860339391</v>
      </c>
      <c r="K202">
        <f t="shared" si="25"/>
        <v>352.85815102328866</v>
      </c>
      <c r="L202">
        <f t="shared" si="25"/>
        <v>262.5360987135731</v>
      </c>
      <c r="M202">
        <f t="shared" si="25"/>
        <v>176.772140710624</v>
      </c>
      <c r="N202">
        <f t="shared" si="25"/>
        <v>150.37593984962405</v>
      </c>
      <c r="O202">
        <f t="shared" si="25"/>
        <v>353.85704175513092</v>
      </c>
      <c r="P202">
        <f t="shared" si="25"/>
        <v>262.32948583420779</v>
      </c>
      <c r="Q202">
        <f t="shared" si="25"/>
        <v>176.4602082230457</v>
      </c>
      <c r="R202">
        <f t="shared" si="25"/>
        <v>150.46644598254591</v>
      </c>
      <c r="S202">
        <f t="shared" si="25"/>
        <v>353.98230088495569</v>
      </c>
      <c r="T202">
        <f t="shared" si="25"/>
        <v>262.05450733752622</v>
      </c>
      <c r="U202">
        <f t="shared" si="25"/>
        <v>176.522506619594</v>
      </c>
      <c r="V202">
        <f t="shared" si="25"/>
        <v>150.19525382997898</v>
      </c>
      <c r="W202">
        <f t="shared" si="25"/>
        <v>353.98230088495569</v>
      </c>
      <c r="X202">
        <f t="shared" si="25"/>
        <v>260.75619295958279</v>
      </c>
      <c r="Y202">
        <f t="shared" si="25"/>
        <v>176.70966601873124</v>
      </c>
      <c r="Z202">
        <f t="shared" si="25"/>
        <v>150.48908954100827</v>
      </c>
      <c r="AA202">
        <f t="shared" si="25"/>
        <v>352.98270384751146</v>
      </c>
      <c r="AB202">
        <f t="shared" si="25"/>
        <v>261.71159382360639</v>
      </c>
      <c r="AC202">
        <f t="shared" si="25"/>
        <v>176.55367231638419</v>
      </c>
      <c r="AD202">
        <f t="shared" si="25"/>
        <v>149.99250037498126</v>
      </c>
      <c r="AE202">
        <f t="shared" si="25"/>
        <v>352.60930888575456</v>
      </c>
      <c r="AF202">
        <f t="shared" si="25"/>
        <v>262.39832065074785</v>
      </c>
      <c r="AG202">
        <f t="shared" si="25"/>
        <v>176.4602082230457</v>
      </c>
      <c r="AH202">
        <f t="shared" si="25"/>
        <v>150.37593984962405</v>
      </c>
      <c r="AI202">
        <f t="shared" si="25"/>
        <v>352.73368606701939</v>
      </c>
      <c r="AJ202">
        <f t="shared" si="25"/>
        <v>262.12319790301444</v>
      </c>
      <c r="AK202">
        <f t="shared" si="25"/>
        <v>176.64723547076488</v>
      </c>
      <c r="AL202">
        <f t="shared" si="25"/>
        <v>150.39855617386073</v>
      </c>
      <c r="AM202">
        <f t="shared" si="25"/>
        <v>352.60930888575456</v>
      </c>
      <c r="AN202">
        <f t="shared" si="25"/>
        <v>262.26068712300025</v>
      </c>
      <c r="AO202">
        <f t="shared" si="25"/>
        <v>176.74089784376102</v>
      </c>
    </row>
    <row r="203" spans="1:45">
      <c r="A203" t="s">
        <v>16</v>
      </c>
      <c r="B203">
        <v>244</v>
      </c>
      <c r="C203">
        <v>180</v>
      </c>
      <c r="D203">
        <v>200</v>
      </c>
      <c r="E203">
        <v>139</v>
      </c>
      <c r="F203">
        <v>208</v>
      </c>
      <c r="G203">
        <v>178</v>
      </c>
      <c r="H203">
        <v>198</v>
      </c>
      <c r="I203">
        <v>196</v>
      </c>
      <c r="J203">
        <v>207</v>
      </c>
      <c r="K203">
        <v>174</v>
      </c>
      <c r="L203">
        <v>198</v>
      </c>
      <c r="M203">
        <v>198</v>
      </c>
      <c r="N203">
        <v>205</v>
      </c>
      <c r="O203">
        <v>185</v>
      </c>
      <c r="P203">
        <v>198</v>
      </c>
      <c r="Q203">
        <v>196</v>
      </c>
      <c r="R203">
        <v>205</v>
      </c>
      <c r="S203">
        <v>139</v>
      </c>
      <c r="T203">
        <v>196</v>
      </c>
      <c r="U203">
        <v>196</v>
      </c>
      <c r="V203">
        <v>203</v>
      </c>
      <c r="W203">
        <v>183</v>
      </c>
      <c r="X203">
        <v>183</v>
      </c>
      <c r="Y203">
        <v>139</v>
      </c>
      <c r="Z203">
        <v>205</v>
      </c>
      <c r="AA203">
        <v>183</v>
      </c>
      <c r="AB203">
        <v>196</v>
      </c>
      <c r="AC203">
        <v>196</v>
      </c>
      <c r="AD203">
        <v>205</v>
      </c>
      <c r="AE203">
        <v>183</v>
      </c>
      <c r="AF203">
        <v>197</v>
      </c>
      <c r="AG203">
        <v>183</v>
      </c>
      <c r="AH203">
        <v>204</v>
      </c>
      <c r="AI203">
        <v>181</v>
      </c>
      <c r="AJ203">
        <v>222</v>
      </c>
      <c r="AK203">
        <v>182</v>
      </c>
      <c r="AL203">
        <v>205</v>
      </c>
      <c r="AM203">
        <v>175</v>
      </c>
      <c r="AN203">
        <v>198</v>
      </c>
      <c r="AO203">
        <v>183</v>
      </c>
    </row>
    <row r="204" spans="1:45">
      <c r="A204" t="s">
        <v>17</v>
      </c>
      <c r="B204">
        <v>247</v>
      </c>
      <c r="C204">
        <v>163</v>
      </c>
      <c r="D204">
        <v>175</v>
      </c>
      <c r="E204">
        <v>186</v>
      </c>
      <c r="F204">
        <v>186</v>
      </c>
      <c r="G204">
        <v>158</v>
      </c>
      <c r="H204">
        <v>170</v>
      </c>
      <c r="I204">
        <v>175</v>
      </c>
      <c r="J204">
        <v>185</v>
      </c>
      <c r="K204">
        <v>155</v>
      </c>
      <c r="L204">
        <v>168</v>
      </c>
      <c r="M204">
        <v>181</v>
      </c>
      <c r="N204">
        <v>186</v>
      </c>
      <c r="O204">
        <v>156</v>
      </c>
      <c r="P204">
        <v>173</v>
      </c>
      <c r="Q204">
        <v>177</v>
      </c>
      <c r="R204">
        <v>184</v>
      </c>
      <c r="S204">
        <v>159</v>
      </c>
      <c r="T204">
        <v>166</v>
      </c>
      <c r="U204">
        <v>177</v>
      </c>
      <c r="V204">
        <v>194</v>
      </c>
      <c r="W204">
        <v>157</v>
      </c>
      <c r="X204">
        <v>157</v>
      </c>
      <c r="Y204">
        <v>179</v>
      </c>
      <c r="Z204">
        <v>188</v>
      </c>
      <c r="AA204">
        <v>159</v>
      </c>
      <c r="AB204">
        <v>168</v>
      </c>
      <c r="AC204">
        <v>177</v>
      </c>
      <c r="AD204">
        <v>190</v>
      </c>
      <c r="AE204">
        <v>158</v>
      </c>
      <c r="AF204">
        <v>168</v>
      </c>
      <c r="AG204">
        <v>175</v>
      </c>
      <c r="AH204">
        <v>187</v>
      </c>
      <c r="AI204">
        <v>157</v>
      </c>
      <c r="AJ204">
        <v>167</v>
      </c>
      <c r="AK204">
        <v>175</v>
      </c>
      <c r="AL204">
        <v>188</v>
      </c>
      <c r="AM204">
        <v>156</v>
      </c>
      <c r="AN204">
        <v>167</v>
      </c>
      <c r="AO204">
        <v>177</v>
      </c>
    </row>
    <row r="206" spans="1:45">
      <c r="A206" s="4" t="s">
        <v>8</v>
      </c>
      <c r="B206" s="43" t="s">
        <v>18</v>
      </c>
      <c r="C206" s="43"/>
      <c r="D206" s="7"/>
      <c r="E206" s="7"/>
    </row>
    <row r="207" spans="1:45">
      <c r="A207" s="4" t="s">
        <v>9</v>
      </c>
      <c r="B207" s="7" t="s">
        <v>84</v>
      </c>
      <c r="C207" s="7" t="s">
        <v>85</v>
      </c>
      <c r="D207" s="7" t="s">
        <v>86</v>
      </c>
      <c r="E207" s="7" t="s">
        <v>87</v>
      </c>
    </row>
    <row r="208" spans="1:45">
      <c r="A208" t="s">
        <v>12</v>
      </c>
      <c r="B208">
        <f t="shared" ref="B208:E213" si="26" xml:space="preserve"> (B199+F199+J199+N199+R199+V199+Z199+AD199+AH199+AL199)/$B$2</f>
        <v>6655.9</v>
      </c>
      <c r="C208">
        <f t="shared" si="26"/>
        <v>2830.4</v>
      </c>
      <c r="D208">
        <f t="shared" si="26"/>
        <v>3816.2</v>
      </c>
      <c r="E208">
        <f t="shared" si="26"/>
        <v>5661.8</v>
      </c>
    </row>
    <row r="209" spans="1:45">
      <c r="A209" t="s">
        <v>13</v>
      </c>
      <c r="B209">
        <f t="shared" si="26"/>
        <v>0</v>
      </c>
      <c r="C209">
        <f t="shared" si="26"/>
        <v>0</v>
      </c>
      <c r="D209">
        <f t="shared" si="26"/>
        <v>0</v>
      </c>
      <c r="E209">
        <f t="shared" si="26"/>
        <v>0</v>
      </c>
    </row>
    <row r="210" spans="1:45">
      <c r="A210" t="s">
        <v>14</v>
      </c>
      <c r="B210">
        <f t="shared" si="26"/>
        <v>0</v>
      </c>
      <c r="C210">
        <f t="shared" si="26"/>
        <v>0</v>
      </c>
      <c r="D210">
        <f t="shared" si="26"/>
        <v>0</v>
      </c>
      <c r="E210">
        <f t="shared" si="26"/>
        <v>0</v>
      </c>
    </row>
    <row r="211" spans="1:45">
      <c r="A211" t="s">
        <v>88</v>
      </c>
      <c r="B211">
        <f t="shared" si="26"/>
        <v>150.24336673771577</v>
      </c>
      <c r="C211">
        <f t="shared" si="26"/>
        <v>353.30786332398554</v>
      </c>
      <c r="D211">
        <f t="shared" si="26"/>
        <v>262.04168043334738</v>
      </c>
      <c r="E211">
        <f t="shared" si="26"/>
        <v>176.62238229705059</v>
      </c>
    </row>
    <row r="212" spans="1:45">
      <c r="A212" t="s">
        <v>16</v>
      </c>
      <c r="B212">
        <f t="shared" si="26"/>
        <v>209.1</v>
      </c>
      <c r="C212">
        <f t="shared" si="26"/>
        <v>176.1</v>
      </c>
      <c r="D212">
        <f t="shared" si="26"/>
        <v>198.6</v>
      </c>
      <c r="E212">
        <f t="shared" si="26"/>
        <v>180.8</v>
      </c>
    </row>
    <row r="213" spans="1:45">
      <c r="A213" t="s">
        <v>17</v>
      </c>
      <c r="B213">
        <f t="shared" si="26"/>
        <v>193.5</v>
      </c>
      <c r="C213">
        <f t="shared" si="26"/>
        <v>157.80000000000001</v>
      </c>
      <c r="D213">
        <f t="shared" si="26"/>
        <v>167.9</v>
      </c>
      <c r="E213">
        <f t="shared" si="26"/>
        <v>177.9</v>
      </c>
    </row>
    <row r="215" spans="1:45" ht="16.8">
      <c r="A215" s="45" t="s">
        <v>32</v>
      </c>
      <c r="B215" s="45"/>
      <c r="C215" s="45"/>
      <c r="D215">
        <v>75</v>
      </c>
    </row>
    <row r="217" spans="1:45">
      <c r="A217" s="4" t="s">
        <v>8</v>
      </c>
      <c r="B217" s="43">
        <v>1</v>
      </c>
      <c r="C217" s="43"/>
      <c r="D217" s="43"/>
      <c r="E217" s="43"/>
      <c r="F217" s="43">
        <v>2</v>
      </c>
      <c r="G217" s="43"/>
      <c r="H217" s="43"/>
      <c r="I217" s="43"/>
      <c r="J217" s="43">
        <v>3</v>
      </c>
      <c r="K217" s="43"/>
      <c r="L217" s="43"/>
      <c r="M217" s="43"/>
      <c r="N217" s="43">
        <v>4</v>
      </c>
      <c r="O217" s="43"/>
      <c r="P217" s="43"/>
      <c r="Q217" s="43"/>
      <c r="R217" s="43">
        <v>5</v>
      </c>
      <c r="S217" s="43"/>
      <c r="T217" s="43"/>
      <c r="U217" s="43"/>
      <c r="V217" s="43">
        <v>6</v>
      </c>
      <c r="W217" s="43"/>
      <c r="X217" s="43"/>
      <c r="Y217" s="43"/>
      <c r="Z217" s="43">
        <v>7</v>
      </c>
      <c r="AA217" s="43"/>
      <c r="AB217" s="43"/>
      <c r="AC217" s="43"/>
      <c r="AD217" s="43">
        <v>8</v>
      </c>
      <c r="AE217" s="43"/>
      <c r="AF217" s="43"/>
      <c r="AG217" s="43"/>
      <c r="AH217" s="43">
        <v>9</v>
      </c>
      <c r="AI217" s="43"/>
      <c r="AJ217" s="43"/>
      <c r="AK217" s="43"/>
      <c r="AL217" s="43">
        <v>10</v>
      </c>
      <c r="AM217" s="43"/>
      <c r="AN217" s="43"/>
      <c r="AO217" s="43"/>
      <c r="AP217" s="44"/>
      <c r="AQ217" s="44"/>
      <c r="AR217" s="44"/>
      <c r="AS217" s="44"/>
    </row>
    <row r="218" spans="1:45">
      <c r="A218" s="4" t="s">
        <v>9</v>
      </c>
      <c r="B218" s="7" t="s">
        <v>84</v>
      </c>
      <c r="C218" s="7" t="s">
        <v>85</v>
      </c>
      <c r="D218" s="7" t="s">
        <v>86</v>
      </c>
      <c r="E218" s="7" t="s">
        <v>87</v>
      </c>
      <c r="F218" s="7" t="s">
        <v>84</v>
      </c>
      <c r="G218" s="7" t="s">
        <v>85</v>
      </c>
      <c r="H218" s="7" t="s">
        <v>86</v>
      </c>
      <c r="I218" s="7" t="s">
        <v>87</v>
      </c>
      <c r="J218" s="7" t="s">
        <v>84</v>
      </c>
      <c r="K218" s="7" t="s">
        <v>85</v>
      </c>
      <c r="L218" s="7" t="s">
        <v>86</v>
      </c>
      <c r="M218" s="7" t="s">
        <v>87</v>
      </c>
      <c r="N218" s="7" t="s">
        <v>84</v>
      </c>
      <c r="O218" s="7" t="s">
        <v>85</v>
      </c>
      <c r="P218" s="7" t="s">
        <v>86</v>
      </c>
      <c r="Q218" s="7" t="s">
        <v>87</v>
      </c>
      <c r="R218" s="7" t="s">
        <v>84</v>
      </c>
      <c r="S218" s="7" t="s">
        <v>85</v>
      </c>
      <c r="T218" s="7" t="s">
        <v>86</v>
      </c>
      <c r="U218" s="7" t="s">
        <v>87</v>
      </c>
      <c r="V218" s="7" t="s">
        <v>84</v>
      </c>
      <c r="W218" s="7" t="s">
        <v>85</v>
      </c>
      <c r="X218" s="7" t="s">
        <v>86</v>
      </c>
      <c r="Y218" s="7" t="s">
        <v>87</v>
      </c>
      <c r="Z218" s="7" t="s">
        <v>84</v>
      </c>
      <c r="AA218" s="7" t="s">
        <v>85</v>
      </c>
      <c r="AB218" s="7" t="s">
        <v>86</v>
      </c>
      <c r="AC218" s="7" t="s">
        <v>87</v>
      </c>
      <c r="AD218" s="7" t="s">
        <v>84</v>
      </c>
      <c r="AE218" s="7" t="s">
        <v>85</v>
      </c>
      <c r="AF218" s="7" t="s">
        <v>86</v>
      </c>
      <c r="AG218" s="7" t="s">
        <v>87</v>
      </c>
      <c r="AH218" s="7" t="s">
        <v>84</v>
      </c>
      <c r="AI218" s="7" t="s">
        <v>85</v>
      </c>
      <c r="AJ218" s="7" t="s">
        <v>86</v>
      </c>
      <c r="AK218" s="7" t="s">
        <v>87</v>
      </c>
      <c r="AL218" s="7" t="s">
        <v>84</v>
      </c>
      <c r="AM218" s="7" t="s">
        <v>85</v>
      </c>
      <c r="AN218" s="7" t="s">
        <v>86</v>
      </c>
      <c r="AO218" s="7" t="s">
        <v>87</v>
      </c>
      <c r="AP218" s="7"/>
      <c r="AQ218" s="7"/>
      <c r="AR218" s="7"/>
      <c r="AS218" s="7"/>
    </row>
    <row r="219" spans="1:45">
      <c r="A219" t="s">
        <v>12</v>
      </c>
      <c r="B219">
        <v>5694</v>
      </c>
      <c r="C219">
        <v>2793</v>
      </c>
      <c r="D219">
        <v>3524</v>
      </c>
      <c r="E219">
        <v>4917</v>
      </c>
      <c r="F219">
        <v>5649</v>
      </c>
      <c r="G219">
        <v>2783</v>
      </c>
      <c r="H219">
        <v>3524</v>
      </c>
      <c r="I219">
        <v>4914</v>
      </c>
      <c r="J219">
        <v>5656</v>
      </c>
      <c r="K219">
        <v>2782</v>
      </c>
      <c r="L219">
        <v>3521</v>
      </c>
      <c r="M219">
        <v>4908</v>
      </c>
      <c r="N219">
        <v>5649</v>
      </c>
      <c r="O219">
        <v>2783</v>
      </c>
      <c r="P219">
        <v>3523</v>
      </c>
      <c r="Q219">
        <v>4913</v>
      </c>
      <c r="R219">
        <v>5651</v>
      </c>
      <c r="S219">
        <v>2791</v>
      </c>
      <c r="T219">
        <v>3525</v>
      </c>
      <c r="U219">
        <v>4910</v>
      </c>
      <c r="V219">
        <v>5655</v>
      </c>
      <c r="W219">
        <v>2788</v>
      </c>
      <c r="X219">
        <v>3521</v>
      </c>
      <c r="Y219">
        <v>4914</v>
      </c>
      <c r="Z219">
        <v>5649</v>
      </c>
      <c r="AA219">
        <v>2781</v>
      </c>
      <c r="AB219">
        <v>3524</v>
      </c>
      <c r="AC219">
        <v>4911</v>
      </c>
      <c r="AD219">
        <v>5659</v>
      </c>
      <c r="AE219">
        <v>2785</v>
      </c>
      <c r="AF219">
        <v>3524</v>
      </c>
      <c r="AG219">
        <v>4910</v>
      </c>
      <c r="AH219">
        <v>5650</v>
      </c>
      <c r="AI219">
        <v>2786</v>
      </c>
      <c r="AJ219">
        <v>3523</v>
      </c>
      <c r="AK219">
        <v>4914</v>
      </c>
      <c r="AL219">
        <v>5657</v>
      </c>
      <c r="AM219">
        <v>2784</v>
      </c>
      <c r="AN219">
        <v>3523</v>
      </c>
      <c r="AO219">
        <v>4906</v>
      </c>
    </row>
    <row r="220" spans="1:45">
      <c r="A220" t="s">
        <v>13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</row>
    <row r="221" spans="1:45">
      <c r="A221" t="s">
        <v>14</v>
      </c>
      <c r="B221">
        <f t="shared" ref="B221:AO221" si="27">B220/$B$8</f>
        <v>0</v>
      </c>
      <c r="C221">
        <f t="shared" si="27"/>
        <v>0</v>
      </c>
      <c r="D221">
        <f t="shared" si="27"/>
        <v>0</v>
      </c>
      <c r="E221">
        <f t="shared" si="27"/>
        <v>0</v>
      </c>
      <c r="F221">
        <f t="shared" si="27"/>
        <v>0</v>
      </c>
      <c r="G221">
        <f t="shared" si="27"/>
        <v>0</v>
      </c>
      <c r="H221">
        <f t="shared" si="27"/>
        <v>0</v>
      </c>
      <c r="I221">
        <f t="shared" si="27"/>
        <v>0</v>
      </c>
      <c r="J221">
        <f t="shared" si="27"/>
        <v>0</v>
      </c>
      <c r="K221">
        <f t="shared" si="27"/>
        <v>0</v>
      </c>
      <c r="L221">
        <f t="shared" si="27"/>
        <v>0</v>
      </c>
      <c r="M221">
        <f t="shared" si="27"/>
        <v>0</v>
      </c>
      <c r="N221">
        <f t="shared" si="27"/>
        <v>0</v>
      </c>
      <c r="O221">
        <f t="shared" si="27"/>
        <v>0</v>
      </c>
      <c r="P221">
        <f t="shared" si="27"/>
        <v>0</v>
      </c>
      <c r="Q221">
        <f t="shared" si="27"/>
        <v>0</v>
      </c>
      <c r="R221">
        <f t="shared" si="27"/>
        <v>0</v>
      </c>
      <c r="S221">
        <f t="shared" si="27"/>
        <v>0</v>
      </c>
      <c r="T221">
        <f t="shared" si="27"/>
        <v>0</v>
      </c>
      <c r="U221">
        <f t="shared" si="27"/>
        <v>0</v>
      </c>
      <c r="V221">
        <f t="shared" si="27"/>
        <v>0</v>
      </c>
      <c r="W221">
        <f t="shared" si="27"/>
        <v>0</v>
      </c>
      <c r="X221">
        <f t="shared" si="27"/>
        <v>0</v>
      </c>
      <c r="Y221">
        <f t="shared" si="27"/>
        <v>0</v>
      </c>
      <c r="Z221">
        <f t="shared" si="27"/>
        <v>0</v>
      </c>
      <c r="AA221">
        <f t="shared" si="27"/>
        <v>0</v>
      </c>
      <c r="AB221">
        <f t="shared" si="27"/>
        <v>0</v>
      </c>
      <c r="AC221">
        <f t="shared" si="27"/>
        <v>0</v>
      </c>
      <c r="AD221">
        <f t="shared" si="27"/>
        <v>0</v>
      </c>
      <c r="AE221">
        <f t="shared" si="27"/>
        <v>0</v>
      </c>
      <c r="AF221">
        <f t="shared" si="27"/>
        <v>0</v>
      </c>
      <c r="AG221">
        <f t="shared" si="27"/>
        <v>0</v>
      </c>
      <c r="AH221">
        <f t="shared" si="27"/>
        <v>0</v>
      </c>
      <c r="AI221">
        <f t="shared" si="27"/>
        <v>0</v>
      </c>
      <c r="AJ221">
        <f t="shared" si="27"/>
        <v>0</v>
      </c>
      <c r="AK221">
        <f t="shared" si="27"/>
        <v>0</v>
      </c>
      <c r="AL221">
        <f t="shared" si="27"/>
        <v>0</v>
      </c>
      <c r="AM221">
        <f t="shared" si="27"/>
        <v>0</v>
      </c>
      <c r="AN221">
        <f t="shared" si="27"/>
        <v>0</v>
      </c>
      <c r="AO221">
        <f t="shared" si="27"/>
        <v>0</v>
      </c>
    </row>
    <row r="222" spans="1:45">
      <c r="A222" t="s">
        <v>88</v>
      </c>
      <c r="B222">
        <f t="shared" ref="B222:AO222" si="28">($B$150/(B219*(1/($D215*1000000)))/1000000)</f>
        <v>131.71759747102212</v>
      </c>
      <c r="C222">
        <f t="shared" si="28"/>
        <v>268.5284640171858</v>
      </c>
      <c r="D222">
        <f t="shared" si="28"/>
        <v>212.82633371169126</v>
      </c>
      <c r="E222">
        <f t="shared" si="28"/>
        <v>152.53203172666261</v>
      </c>
      <c r="F222">
        <f t="shared" si="28"/>
        <v>132.7668613913967</v>
      </c>
      <c r="G222">
        <f t="shared" si="28"/>
        <v>269.49335249730501</v>
      </c>
      <c r="H222">
        <f t="shared" si="28"/>
        <v>212.82633371169126</v>
      </c>
      <c r="I222">
        <f t="shared" si="28"/>
        <v>152.62515262515265</v>
      </c>
      <c r="J222">
        <f t="shared" si="28"/>
        <v>132.60254596888259</v>
      </c>
      <c r="K222">
        <f t="shared" si="28"/>
        <v>269.59022286125088</v>
      </c>
      <c r="L222">
        <f t="shared" si="28"/>
        <v>213.00766827605793</v>
      </c>
      <c r="M222">
        <f t="shared" si="28"/>
        <v>152.81173594132031</v>
      </c>
      <c r="N222">
        <f t="shared" si="28"/>
        <v>132.7668613913967</v>
      </c>
      <c r="O222">
        <f t="shared" si="28"/>
        <v>269.49335249730501</v>
      </c>
      <c r="P222">
        <f t="shared" si="28"/>
        <v>212.88674425205792</v>
      </c>
      <c r="Q222">
        <f t="shared" si="28"/>
        <v>152.65621819662118</v>
      </c>
      <c r="R222">
        <f t="shared" si="28"/>
        <v>132.7198725889223</v>
      </c>
      <c r="S222">
        <f t="shared" si="28"/>
        <v>268.7208885704049</v>
      </c>
      <c r="T222">
        <f t="shared" si="28"/>
        <v>212.7659574468085</v>
      </c>
      <c r="U222">
        <f t="shared" si="28"/>
        <v>152.74949083503054</v>
      </c>
      <c r="V222">
        <f t="shared" si="28"/>
        <v>132.62599469496021</v>
      </c>
      <c r="W222">
        <f t="shared" si="28"/>
        <v>269.01004304160688</v>
      </c>
      <c r="X222">
        <f t="shared" si="28"/>
        <v>213.00766827605793</v>
      </c>
      <c r="Y222">
        <f t="shared" si="28"/>
        <v>152.62515262515265</v>
      </c>
      <c r="Z222">
        <f t="shared" si="28"/>
        <v>132.7668613913967</v>
      </c>
      <c r="AA222">
        <f t="shared" si="28"/>
        <v>269.68716289104634</v>
      </c>
      <c r="AB222">
        <f t="shared" si="28"/>
        <v>212.82633371169126</v>
      </c>
      <c r="AC222">
        <f t="shared" si="28"/>
        <v>152.71838729383015</v>
      </c>
      <c r="AD222">
        <f t="shared" si="28"/>
        <v>132.53224951404843</v>
      </c>
      <c r="AE222">
        <f t="shared" si="28"/>
        <v>269.2998204667864</v>
      </c>
      <c r="AF222">
        <f t="shared" si="28"/>
        <v>212.82633371169126</v>
      </c>
      <c r="AG222">
        <f t="shared" si="28"/>
        <v>152.74949083503054</v>
      </c>
      <c r="AH222">
        <f t="shared" si="28"/>
        <v>132.74336283185841</v>
      </c>
      <c r="AI222">
        <f t="shared" si="28"/>
        <v>269.20315865039481</v>
      </c>
      <c r="AJ222">
        <f t="shared" si="28"/>
        <v>212.88674425205792</v>
      </c>
      <c r="AK222">
        <f t="shared" si="28"/>
        <v>152.62515262515265</v>
      </c>
      <c r="AL222">
        <f t="shared" si="28"/>
        <v>132.57910553296799</v>
      </c>
      <c r="AM222">
        <f t="shared" si="28"/>
        <v>269.39655172413791</v>
      </c>
      <c r="AN222">
        <f t="shared" si="28"/>
        <v>212.88674425205792</v>
      </c>
      <c r="AO222">
        <f t="shared" si="28"/>
        <v>152.87403179779861</v>
      </c>
    </row>
    <row r="223" spans="1:45">
      <c r="A223" t="s">
        <v>16</v>
      </c>
      <c r="B223">
        <v>207</v>
      </c>
      <c r="C223">
        <v>160</v>
      </c>
      <c r="D223">
        <v>147</v>
      </c>
      <c r="E223">
        <v>117</v>
      </c>
      <c r="F223">
        <v>180</v>
      </c>
      <c r="G223">
        <v>149</v>
      </c>
      <c r="H223">
        <v>167</v>
      </c>
      <c r="I223">
        <v>117</v>
      </c>
      <c r="J223">
        <v>176</v>
      </c>
      <c r="K223">
        <v>152</v>
      </c>
      <c r="L223">
        <v>167</v>
      </c>
      <c r="M223">
        <v>166</v>
      </c>
      <c r="N223">
        <v>200</v>
      </c>
      <c r="O223">
        <v>154</v>
      </c>
      <c r="P223">
        <v>165</v>
      </c>
      <c r="Q223">
        <v>164</v>
      </c>
      <c r="R223">
        <v>178</v>
      </c>
      <c r="S223">
        <v>117</v>
      </c>
      <c r="T223">
        <v>168</v>
      </c>
      <c r="U223">
        <v>118</v>
      </c>
      <c r="V223">
        <v>175</v>
      </c>
      <c r="W223">
        <v>151</v>
      </c>
      <c r="X223">
        <v>166</v>
      </c>
      <c r="Y223">
        <v>164</v>
      </c>
      <c r="Z223">
        <v>176</v>
      </c>
      <c r="AA223">
        <v>150</v>
      </c>
      <c r="AB223">
        <v>166</v>
      </c>
      <c r="AC223">
        <v>164</v>
      </c>
      <c r="AD223">
        <v>177</v>
      </c>
      <c r="AE223">
        <v>151</v>
      </c>
      <c r="AF223">
        <v>169</v>
      </c>
      <c r="AG223">
        <v>120</v>
      </c>
      <c r="AH223">
        <v>176</v>
      </c>
      <c r="AI223">
        <v>118</v>
      </c>
      <c r="AJ223">
        <v>171</v>
      </c>
      <c r="AK223">
        <v>119</v>
      </c>
      <c r="AL223">
        <v>176</v>
      </c>
      <c r="AM223">
        <v>118</v>
      </c>
      <c r="AN223">
        <v>170</v>
      </c>
      <c r="AO223">
        <v>161</v>
      </c>
    </row>
    <row r="224" spans="1:45">
      <c r="A224" t="s">
        <v>17</v>
      </c>
      <c r="B224">
        <v>195</v>
      </c>
      <c r="C224">
        <v>144</v>
      </c>
      <c r="D224">
        <v>150</v>
      </c>
      <c r="E224">
        <v>154</v>
      </c>
      <c r="F224">
        <v>158</v>
      </c>
      <c r="G224">
        <v>140</v>
      </c>
      <c r="H224">
        <v>140</v>
      </c>
      <c r="I224">
        <v>156</v>
      </c>
      <c r="J224">
        <v>160</v>
      </c>
      <c r="K224">
        <v>139</v>
      </c>
      <c r="L224">
        <v>145</v>
      </c>
      <c r="M224">
        <v>151</v>
      </c>
      <c r="N224">
        <v>159</v>
      </c>
      <c r="O224">
        <v>139</v>
      </c>
      <c r="P224">
        <v>140</v>
      </c>
      <c r="Q224">
        <v>154</v>
      </c>
      <c r="R224">
        <v>161</v>
      </c>
      <c r="S224">
        <v>137</v>
      </c>
      <c r="T224">
        <v>142</v>
      </c>
      <c r="U224">
        <v>153</v>
      </c>
      <c r="V224">
        <v>156</v>
      </c>
      <c r="W224">
        <v>138</v>
      </c>
      <c r="X224">
        <v>142</v>
      </c>
      <c r="Y224">
        <v>155</v>
      </c>
      <c r="Z224">
        <v>160</v>
      </c>
      <c r="AA224">
        <v>138</v>
      </c>
      <c r="AB224">
        <v>141</v>
      </c>
      <c r="AC224">
        <v>153</v>
      </c>
      <c r="AD224">
        <v>160</v>
      </c>
      <c r="AE224">
        <v>138</v>
      </c>
      <c r="AF224">
        <v>144</v>
      </c>
      <c r="AG224">
        <v>150</v>
      </c>
      <c r="AH224">
        <v>160</v>
      </c>
      <c r="AI224">
        <v>141</v>
      </c>
      <c r="AJ224">
        <v>140</v>
      </c>
      <c r="AK224">
        <v>152</v>
      </c>
      <c r="AL224">
        <v>159</v>
      </c>
      <c r="AM224">
        <v>141</v>
      </c>
      <c r="AN224">
        <v>144</v>
      </c>
      <c r="AO224">
        <v>149</v>
      </c>
    </row>
    <row r="226" spans="1:8">
      <c r="A226" s="4" t="s">
        <v>8</v>
      </c>
      <c r="B226" s="43" t="s">
        <v>18</v>
      </c>
      <c r="C226" s="43"/>
      <c r="D226" s="7"/>
      <c r="E226" s="7"/>
    </row>
    <row r="227" spans="1:8">
      <c r="A227" s="4" t="s">
        <v>9</v>
      </c>
      <c r="B227" s="7" t="s">
        <v>84</v>
      </c>
      <c r="C227" s="7" t="s">
        <v>85</v>
      </c>
      <c r="D227" s="7" t="s">
        <v>86</v>
      </c>
      <c r="E227" s="7" t="s">
        <v>87</v>
      </c>
    </row>
    <row r="228" spans="1:8">
      <c r="A228" t="s">
        <v>12</v>
      </c>
      <c r="B228">
        <f t="shared" ref="B228:E233" si="29" xml:space="preserve"> (B219+F219+J219+N219+R219+V219+Z219+AD219+AH219+AL219)/$B$2</f>
        <v>5656.9</v>
      </c>
      <c r="C228">
        <f t="shared" si="29"/>
        <v>2785.6</v>
      </c>
      <c r="D228">
        <f t="shared" si="29"/>
        <v>3523.2</v>
      </c>
      <c r="E228">
        <f t="shared" si="29"/>
        <v>4911.7</v>
      </c>
    </row>
    <row r="229" spans="1:8">
      <c r="A229" t="s">
        <v>13</v>
      </c>
      <c r="B229">
        <f t="shared" si="29"/>
        <v>0</v>
      </c>
      <c r="C229">
        <f t="shared" si="29"/>
        <v>0</v>
      </c>
      <c r="D229">
        <f t="shared" si="29"/>
        <v>0</v>
      </c>
      <c r="E229">
        <f t="shared" si="29"/>
        <v>0</v>
      </c>
    </row>
    <row r="230" spans="1:8">
      <c r="A230" t="s">
        <v>14</v>
      </c>
      <c r="B230">
        <f t="shared" si="29"/>
        <v>0</v>
      </c>
      <c r="C230">
        <f t="shared" si="29"/>
        <v>0</v>
      </c>
      <c r="D230">
        <f t="shared" si="29"/>
        <v>0</v>
      </c>
      <c r="E230">
        <f t="shared" si="29"/>
        <v>0</v>
      </c>
    </row>
    <row r="231" spans="1:8">
      <c r="A231" t="s">
        <v>88</v>
      </c>
      <c r="B231">
        <f t="shared" si="29"/>
        <v>132.58213127768522</v>
      </c>
      <c r="C231">
        <f t="shared" si="29"/>
        <v>269.24230172174236</v>
      </c>
      <c r="D231">
        <f t="shared" si="29"/>
        <v>212.87468616018631</v>
      </c>
      <c r="E231">
        <f t="shared" si="29"/>
        <v>152.69668445017518</v>
      </c>
    </row>
    <row r="232" spans="1:8">
      <c r="A232" t="s">
        <v>16</v>
      </c>
      <c r="B232">
        <f t="shared" si="29"/>
        <v>182.1</v>
      </c>
      <c r="C232">
        <f t="shared" si="29"/>
        <v>142</v>
      </c>
      <c r="D232">
        <f t="shared" si="29"/>
        <v>165.6</v>
      </c>
      <c r="E232">
        <f t="shared" si="29"/>
        <v>141</v>
      </c>
    </row>
    <row r="233" spans="1:8">
      <c r="A233" t="s">
        <v>17</v>
      </c>
      <c r="B233">
        <f t="shared" si="29"/>
        <v>162.80000000000001</v>
      </c>
      <c r="C233">
        <f t="shared" si="29"/>
        <v>139.5</v>
      </c>
      <c r="D233">
        <f t="shared" si="29"/>
        <v>142.80000000000001</v>
      </c>
      <c r="E233">
        <f t="shared" si="29"/>
        <v>152.69999999999999</v>
      </c>
    </row>
    <row r="235" spans="1:8">
      <c r="E235">
        <v>75</v>
      </c>
      <c r="F235">
        <v>100</v>
      </c>
      <c r="G235">
        <v>125</v>
      </c>
      <c r="H235">
        <v>150</v>
      </c>
    </row>
    <row r="237" spans="1:8" ht="20.399999999999999">
      <c r="A237" s="9" t="s">
        <v>34</v>
      </c>
      <c r="C237" t="s">
        <v>92</v>
      </c>
    </row>
    <row r="238" spans="1:8">
      <c r="A238" s="10" t="s">
        <v>35</v>
      </c>
      <c r="B238" s="10" t="s">
        <v>36</v>
      </c>
      <c r="C238" s="10" t="s">
        <v>37</v>
      </c>
      <c r="D238" s="10" t="s">
        <v>38</v>
      </c>
    </row>
    <row r="239" spans="1:8">
      <c r="A239" s="11" t="s">
        <v>39</v>
      </c>
      <c r="B239" s="10">
        <v>3886</v>
      </c>
      <c r="C239" s="10">
        <v>14400</v>
      </c>
      <c r="D239" s="10">
        <v>26.98611</v>
      </c>
    </row>
    <row r="240" spans="1:8">
      <c r="A240" s="10" t="s">
        <v>40</v>
      </c>
      <c r="B240" s="10">
        <v>249</v>
      </c>
      <c r="C240" s="10">
        <v>6000</v>
      </c>
      <c r="D240" s="10">
        <v>4.1499996000000001</v>
      </c>
    </row>
    <row r="241" spans="1:6">
      <c r="A241" s="10" t="s">
        <v>41</v>
      </c>
      <c r="B241" s="10">
        <v>4661</v>
      </c>
      <c r="C241" s="10">
        <v>28800</v>
      </c>
      <c r="D241" s="10">
        <v>16.184027</v>
      </c>
    </row>
    <row r="242" spans="1:6">
      <c r="A242" s="10" t="s">
        <v>42</v>
      </c>
      <c r="B242" s="10">
        <v>32</v>
      </c>
      <c r="C242" s="10">
        <v>50</v>
      </c>
      <c r="D242" s="10">
        <v>64</v>
      </c>
    </row>
    <row r="243" spans="1:6">
      <c r="A243" s="10" t="s">
        <v>43</v>
      </c>
      <c r="B243" s="10">
        <v>6</v>
      </c>
      <c r="C243" s="10">
        <v>100</v>
      </c>
      <c r="D243" s="10">
        <v>6</v>
      </c>
    </row>
    <row r="244" spans="1:6">
      <c r="A244" s="10" t="s">
        <v>44</v>
      </c>
      <c r="B244" s="10">
        <v>1</v>
      </c>
      <c r="C244" s="10">
        <v>32</v>
      </c>
      <c r="D244" s="10">
        <v>3.125</v>
      </c>
    </row>
    <row r="248" spans="1:6" ht="20.399999999999999">
      <c r="A248" s="9" t="s">
        <v>46</v>
      </c>
      <c r="B248" s="12"/>
    </row>
    <row r="249" spans="1:6">
      <c r="A249" s="13"/>
      <c r="B249" s="13"/>
      <c r="C249" s="13"/>
      <c r="D249" s="13"/>
      <c r="E249" s="13"/>
      <c r="F249" s="13"/>
    </row>
    <row r="250" spans="1:6">
      <c r="A250" s="10" t="s">
        <v>47</v>
      </c>
      <c r="B250" s="10" t="s">
        <v>48</v>
      </c>
      <c r="C250" s="10" t="s">
        <v>49</v>
      </c>
      <c r="D250" s="10" t="s">
        <v>50</v>
      </c>
      <c r="E250" s="10" t="s">
        <v>51</v>
      </c>
      <c r="F250" s="10" t="s">
        <v>52</v>
      </c>
    </row>
    <row r="251" spans="1:6">
      <c r="A251" s="42" t="s">
        <v>55</v>
      </c>
      <c r="B251" s="42"/>
      <c r="C251" s="42"/>
      <c r="D251" s="42"/>
      <c r="E251" s="42"/>
      <c r="F251" s="42"/>
    </row>
    <row r="252" spans="1:6">
      <c r="A252" s="42" t="s">
        <v>62</v>
      </c>
      <c r="B252" s="42"/>
      <c r="C252" s="42"/>
      <c r="D252" s="42"/>
      <c r="E252" s="42"/>
      <c r="F252" s="42"/>
    </row>
    <row r="253" spans="1:6">
      <c r="A253" s="14" t="s">
        <v>93</v>
      </c>
      <c r="B253" s="14" t="s">
        <v>69</v>
      </c>
      <c r="C253" s="14" t="s">
        <v>94</v>
      </c>
      <c r="D253" s="14" t="s">
        <v>95</v>
      </c>
      <c r="E253" s="14" t="s">
        <v>96</v>
      </c>
      <c r="F253" s="14" t="s">
        <v>97</v>
      </c>
    </row>
    <row r="254" spans="1:6">
      <c r="A254" s="14" t="s">
        <v>98</v>
      </c>
      <c r="B254" s="14" t="s">
        <v>63</v>
      </c>
      <c r="C254" s="14" t="s">
        <v>64</v>
      </c>
      <c r="D254" s="14" t="s">
        <v>99</v>
      </c>
      <c r="E254" s="14" t="s">
        <v>71</v>
      </c>
      <c r="F254" s="14" t="s">
        <v>100</v>
      </c>
    </row>
    <row r="255" spans="1:6">
      <c r="A255" s="14" t="s">
        <v>68</v>
      </c>
      <c r="B255" s="14" t="s">
        <v>69</v>
      </c>
      <c r="C255" s="14" t="s">
        <v>64</v>
      </c>
      <c r="D255" s="14" t="s">
        <v>70</v>
      </c>
      <c r="E255" s="14" t="s">
        <v>71</v>
      </c>
      <c r="F255" s="14" t="s">
        <v>72</v>
      </c>
    </row>
    <row r="256" spans="1:6">
      <c r="A256" s="14" t="s">
        <v>73</v>
      </c>
      <c r="B256" s="14" t="s">
        <v>69</v>
      </c>
      <c r="C256" s="14" t="s">
        <v>64</v>
      </c>
      <c r="D256" s="14" t="s">
        <v>101</v>
      </c>
      <c r="E256" s="14" t="s">
        <v>71</v>
      </c>
      <c r="F256" s="14" t="s">
        <v>102</v>
      </c>
    </row>
    <row r="257" spans="1:6">
      <c r="A257" s="14" t="s">
        <v>76</v>
      </c>
      <c r="B257" s="14" t="s">
        <v>69</v>
      </c>
      <c r="C257" s="14" t="s">
        <v>64</v>
      </c>
      <c r="D257" s="14" t="s">
        <v>74</v>
      </c>
      <c r="E257" s="14" t="s">
        <v>71</v>
      </c>
      <c r="F257" s="14" t="s">
        <v>75</v>
      </c>
    </row>
    <row r="258" spans="1:6">
      <c r="A258" s="42" t="s">
        <v>98</v>
      </c>
      <c r="B258" s="42"/>
      <c r="C258" s="42"/>
      <c r="D258" s="42"/>
      <c r="E258" s="42"/>
      <c r="F258" s="42"/>
    </row>
    <row r="259" spans="1:6">
      <c r="A259" s="42" t="s">
        <v>103</v>
      </c>
      <c r="B259" s="42"/>
      <c r="C259" s="42"/>
      <c r="D259" s="42"/>
      <c r="E259" s="42"/>
      <c r="F259" s="42"/>
    </row>
    <row r="260" spans="1:6">
      <c r="A260" s="14" t="s">
        <v>93</v>
      </c>
      <c r="B260" s="14" t="s">
        <v>69</v>
      </c>
      <c r="C260" s="14" t="s">
        <v>94</v>
      </c>
      <c r="D260" s="14" t="s">
        <v>95</v>
      </c>
      <c r="E260" s="14" t="s">
        <v>96</v>
      </c>
      <c r="F260" s="14" t="s">
        <v>97</v>
      </c>
    </row>
    <row r="261" spans="1:6">
      <c r="A261" s="14" t="s">
        <v>55</v>
      </c>
      <c r="B261" s="14" t="s">
        <v>56</v>
      </c>
      <c r="C261" s="14" t="s">
        <v>57</v>
      </c>
      <c r="D261" s="14" t="s">
        <v>58</v>
      </c>
      <c r="E261" s="14" t="s">
        <v>59</v>
      </c>
      <c r="F261" s="14" t="s">
        <v>60</v>
      </c>
    </row>
    <row r="262" spans="1:6">
      <c r="A262" s="15"/>
      <c r="B262" s="15"/>
      <c r="C262" s="15"/>
      <c r="D262" s="15"/>
      <c r="E262" s="15"/>
      <c r="F262" s="15"/>
    </row>
  </sheetData>
  <mergeCells count="136">
    <mergeCell ref="V14:Y14"/>
    <mergeCell ref="Z14:AC14"/>
    <mergeCell ref="AD14:AG14"/>
    <mergeCell ref="AH14:AK14"/>
    <mergeCell ref="AL14:AO14"/>
    <mergeCell ref="AP14:AS14"/>
    <mergeCell ref="A1:H1"/>
    <mergeCell ref="B14:E14"/>
    <mergeCell ref="F14:I14"/>
    <mergeCell ref="J14:M14"/>
    <mergeCell ref="N14:Q14"/>
    <mergeCell ref="R14:U14"/>
    <mergeCell ref="AH35:AK35"/>
    <mergeCell ref="AL35:AO35"/>
    <mergeCell ref="AP35:AS35"/>
    <mergeCell ref="B23:C23"/>
    <mergeCell ref="B35:E35"/>
    <mergeCell ref="F35:I35"/>
    <mergeCell ref="J35:M35"/>
    <mergeCell ref="N35:Q35"/>
    <mergeCell ref="R35:U35"/>
    <mergeCell ref="B44:C44"/>
    <mergeCell ref="A53:B53"/>
    <mergeCell ref="A60:C60"/>
    <mergeCell ref="B62:E62"/>
    <mergeCell ref="F62:I62"/>
    <mergeCell ref="J62:M62"/>
    <mergeCell ref="V35:Y35"/>
    <mergeCell ref="Z35:AC35"/>
    <mergeCell ref="AD35:AG35"/>
    <mergeCell ref="AH90:AK90"/>
    <mergeCell ref="AL90:AO90"/>
    <mergeCell ref="AP90:AS90"/>
    <mergeCell ref="AL62:AO62"/>
    <mergeCell ref="AP62:AS62"/>
    <mergeCell ref="B71:C71"/>
    <mergeCell ref="A81:B81"/>
    <mergeCell ref="A88:C88"/>
    <mergeCell ref="B90:E90"/>
    <mergeCell ref="F90:I90"/>
    <mergeCell ref="J90:M90"/>
    <mergeCell ref="N90:Q90"/>
    <mergeCell ref="R90:U90"/>
    <mergeCell ref="N62:Q62"/>
    <mergeCell ref="R62:U62"/>
    <mergeCell ref="V62:Y62"/>
    <mergeCell ref="Z62:AC62"/>
    <mergeCell ref="AD62:AG62"/>
    <mergeCell ref="AH62:AK62"/>
    <mergeCell ref="B99:C99"/>
    <mergeCell ref="A108:C108"/>
    <mergeCell ref="B110:E110"/>
    <mergeCell ref="F110:I110"/>
    <mergeCell ref="J110:M110"/>
    <mergeCell ref="N110:Q110"/>
    <mergeCell ref="V90:Y90"/>
    <mergeCell ref="Z90:AC90"/>
    <mergeCell ref="AD90:AG90"/>
    <mergeCell ref="AD130:AG130"/>
    <mergeCell ref="AH130:AK130"/>
    <mergeCell ref="AL130:AO130"/>
    <mergeCell ref="AP130:AS130"/>
    <mergeCell ref="B139:C139"/>
    <mergeCell ref="A148:B148"/>
    <mergeCell ref="AP110:AS110"/>
    <mergeCell ref="B119:C119"/>
    <mergeCell ref="A128:C128"/>
    <mergeCell ref="B130:E130"/>
    <mergeCell ref="F130:I130"/>
    <mergeCell ref="J130:M130"/>
    <mergeCell ref="N130:Q130"/>
    <mergeCell ref="R130:U130"/>
    <mergeCell ref="V130:Y130"/>
    <mergeCell ref="Z130:AC130"/>
    <mergeCell ref="R110:U110"/>
    <mergeCell ref="V110:Y110"/>
    <mergeCell ref="Z110:AC110"/>
    <mergeCell ref="AD110:AG110"/>
    <mergeCell ref="AH110:AK110"/>
    <mergeCell ref="AL110:AO110"/>
    <mergeCell ref="AH157:AK157"/>
    <mergeCell ref="AL157:AO157"/>
    <mergeCell ref="AP157:AS157"/>
    <mergeCell ref="A155:C155"/>
    <mergeCell ref="B157:E157"/>
    <mergeCell ref="F157:I157"/>
    <mergeCell ref="J157:M157"/>
    <mergeCell ref="N157:Q157"/>
    <mergeCell ref="R157:U157"/>
    <mergeCell ref="B166:C166"/>
    <mergeCell ref="A175:C175"/>
    <mergeCell ref="B177:E177"/>
    <mergeCell ref="F177:I177"/>
    <mergeCell ref="J177:M177"/>
    <mergeCell ref="N177:Q177"/>
    <mergeCell ref="V157:Y157"/>
    <mergeCell ref="Z157:AC157"/>
    <mergeCell ref="AD157:AG157"/>
    <mergeCell ref="AD197:AG197"/>
    <mergeCell ref="AH197:AK197"/>
    <mergeCell ref="AL197:AO197"/>
    <mergeCell ref="AP197:AS197"/>
    <mergeCell ref="B206:C206"/>
    <mergeCell ref="A215:C215"/>
    <mergeCell ref="AP177:AS177"/>
    <mergeCell ref="B186:C186"/>
    <mergeCell ref="A195:C195"/>
    <mergeCell ref="B197:E197"/>
    <mergeCell ref="F197:I197"/>
    <mergeCell ref="J197:M197"/>
    <mergeCell ref="N197:Q197"/>
    <mergeCell ref="R197:U197"/>
    <mergeCell ref="V197:Y197"/>
    <mergeCell ref="Z197:AC197"/>
    <mergeCell ref="R177:U177"/>
    <mergeCell ref="V177:Y177"/>
    <mergeCell ref="Z177:AC177"/>
    <mergeCell ref="AD177:AG177"/>
    <mergeCell ref="AH177:AK177"/>
    <mergeCell ref="AL177:AO177"/>
    <mergeCell ref="A251:F251"/>
    <mergeCell ref="A252:F252"/>
    <mergeCell ref="A258:F258"/>
    <mergeCell ref="A259:F259"/>
    <mergeCell ref="Z217:AC217"/>
    <mergeCell ref="AD217:AG217"/>
    <mergeCell ref="AH217:AK217"/>
    <mergeCell ref="AL217:AO217"/>
    <mergeCell ref="AP217:AS217"/>
    <mergeCell ref="B226:C226"/>
    <mergeCell ref="B217:E217"/>
    <mergeCell ref="F217:I217"/>
    <mergeCell ref="J217:M217"/>
    <mergeCell ref="N217:Q217"/>
    <mergeCell ref="R217:U217"/>
    <mergeCell ref="V217:Y217"/>
  </mergeCells>
  <pageMargins left="0" right="0" top="0.39375000000000004" bottom="0.39375000000000004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52" zoomScale="70" zoomScaleNormal="70" workbookViewId="0">
      <selection activeCell="AI64" sqref="AI64"/>
    </sheetView>
  </sheetViews>
  <sheetFormatPr defaultRowHeight="13.8"/>
  <cols>
    <col min="1" max="1" width="10.69921875" customWidth="1"/>
    <col min="2" max="2" width="8.796875" customWidth="1"/>
  </cols>
  <sheetData/>
  <pageMargins left="0" right="0" top="0.39375000000000004" bottom="0.39375000000000004" header="0" footer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I598"/>
  <sheetViews>
    <sheetView topLeftCell="F1" zoomScale="70" zoomScaleNormal="70" workbookViewId="0">
      <selection activeCell="Q8" sqref="Q8"/>
    </sheetView>
  </sheetViews>
  <sheetFormatPr defaultRowHeight="13.8"/>
  <cols>
    <col min="1" max="1" width="39.3984375" customWidth="1"/>
    <col min="2" max="2" width="10.69921875" customWidth="1"/>
    <col min="3" max="3" width="13.59765625" customWidth="1"/>
    <col min="4" max="13" width="10.69921875" customWidth="1"/>
    <col min="14" max="14" width="22.69921875" customWidth="1"/>
    <col min="15" max="15" width="17.3984375" customWidth="1"/>
    <col min="16" max="16" width="18" customWidth="1"/>
    <col min="17" max="17" width="17.59765625" customWidth="1"/>
    <col min="18" max="18" width="10.69921875" customWidth="1"/>
    <col min="19" max="19" width="21.19921875" customWidth="1"/>
    <col min="20" max="1024" width="10.69921875" customWidth="1"/>
    <col min="1025" max="1025" width="8.796875" customWidth="1"/>
  </cols>
  <sheetData>
    <row r="1" spans="1:19" ht="24.6">
      <c r="A1" s="48" t="s">
        <v>104</v>
      </c>
      <c r="B1" s="48"/>
      <c r="C1" s="48"/>
      <c r="D1" s="48"/>
      <c r="E1" s="48"/>
    </row>
    <row r="2" spans="1:19">
      <c r="A2" t="s">
        <v>1</v>
      </c>
      <c r="B2">
        <v>10</v>
      </c>
    </row>
    <row r="3" spans="1:19" ht="20.399999999999999">
      <c r="N3" s="9" t="s">
        <v>34</v>
      </c>
      <c r="P3" t="s">
        <v>92</v>
      </c>
    </row>
    <row r="4" spans="1:19" ht="17.399999999999999">
      <c r="A4" s="16" t="s">
        <v>105</v>
      </c>
      <c r="B4" s="17">
        <v>125</v>
      </c>
      <c r="C4" t="s">
        <v>106</v>
      </c>
      <c r="N4" s="10" t="s">
        <v>35</v>
      </c>
      <c r="O4" s="10" t="s">
        <v>36</v>
      </c>
      <c r="P4" s="10" t="s">
        <v>37</v>
      </c>
      <c r="Q4" s="10" t="s">
        <v>38</v>
      </c>
    </row>
    <row r="5" spans="1:19">
      <c r="N5" s="11" t="s">
        <v>39</v>
      </c>
      <c r="O5" s="10">
        <v>3695</v>
      </c>
      <c r="P5" s="10">
        <v>14400</v>
      </c>
      <c r="Q5" s="10">
        <v>25.659721000000001</v>
      </c>
    </row>
    <row r="6" spans="1:19" ht="18.600000000000001">
      <c r="A6" s="18" t="s">
        <v>107</v>
      </c>
      <c r="N6" s="10" t="s">
        <v>40</v>
      </c>
      <c r="O6" s="10">
        <v>374</v>
      </c>
      <c r="P6" s="10">
        <v>6000</v>
      </c>
      <c r="Q6" s="10">
        <v>6.2333335999999999</v>
      </c>
    </row>
    <row r="7" spans="1:19">
      <c r="N7" s="10" t="s">
        <v>41</v>
      </c>
      <c r="O7" s="10">
        <v>5052</v>
      </c>
      <c r="P7" s="10">
        <v>28800</v>
      </c>
      <c r="Q7" s="10">
        <v>17.541665999999999</v>
      </c>
    </row>
    <row r="8" spans="1:19">
      <c r="A8" s="19" t="s">
        <v>8</v>
      </c>
      <c r="B8" s="19" t="s">
        <v>18</v>
      </c>
      <c r="N8" s="10" t="s">
        <v>42</v>
      </c>
      <c r="O8" s="10">
        <v>10</v>
      </c>
      <c r="P8" s="10">
        <v>50</v>
      </c>
      <c r="Q8" s="10">
        <v>20</v>
      </c>
    </row>
    <row r="9" spans="1:19">
      <c r="A9" s="19" t="s">
        <v>108</v>
      </c>
      <c r="B9" s="19">
        <v>270</v>
      </c>
      <c r="N9" s="10" t="s">
        <v>43</v>
      </c>
      <c r="O9" s="10">
        <v>7</v>
      </c>
      <c r="P9" s="10">
        <v>100</v>
      </c>
      <c r="Q9" s="10">
        <v>7</v>
      </c>
    </row>
    <row r="10" spans="1:19">
      <c r="N10" s="10" t="s">
        <v>44</v>
      </c>
      <c r="O10" s="10">
        <v>3</v>
      </c>
      <c r="P10" s="10">
        <v>32</v>
      </c>
      <c r="Q10" s="10">
        <v>9.375</v>
      </c>
    </row>
    <row r="11" spans="1:19">
      <c r="N11" s="20" t="s">
        <v>45</v>
      </c>
      <c r="O11" s="20">
        <v>1</v>
      </c>
      <c r="P11" s="20">
        <v>2</v>
      </c>
      <c r="Q11" s="20">
        <v>50</v>
      </c>
    </row>
    <row r="12" spans="1:19" ht="18.600000000000001">
      <c r="A12" s="2" t="s">
        <v>109</v>
      </c>
    </row>
    <row r="13" spans="1:19" ht="18.600000000000001">
      <c r="A13" s="21"/>
    </row>
    <row r="14" spans="1:19" ht="20.399999999999999">
      <c r="A14" t="s">
        <v>1</v>
      </c>
      <c r="B14">
        <v>10</v>
      </c>
      <c r="N14" s="9" t="s">
        <v>46</v>
      </c>
      <c r="O14" s="12"/>
    </row>
    <row r="15" spans="1:19">
      <c r="A15" t="s">
        <v>5</v>
      </c>
      <c r="B15">
        <v>256</v>
      </c>
      <c r="N15" s="20"/>
      <c r="O15" s="20"/>
      <c r="P15" s="20"/>
      <c r="Q15" s="20"/>
      <c r="R15" s="20"/>
      <c r="S15" s="20"/>
    </row>
    <row r="16" spans="1:19">
      <c r="A16" t="s">
        <v>3</v>
      </c>
      <c r="B16" t="s">
        <v>7</v>
      </c>
      <c r="N16" s="22" t="s">
        <v>47</v>
      </c>
      <c r="O16" s="22" t="s">
        <v>48</v>
      </c>
      <c r="P16" s="22" t="s">
        <v>49</v>
      </c>
      <c r="Q16" s="22" t="s">
        <v>50</v>
      </c>
      <c r="R16" s="22" t="s">
        <v>51</v>
      </c>
      <c r="S16" s="22" t="s">
        <v>52</v>
      </c>
    </row>
    <row r="17" spans="1:34">
      <c r="A17" t="s">
        <v>6</v>
      </c>
      <c r="B17">
        <v>146</v>
      </c>
      <c r="N17" s="52" t="s">
        <v>53</v>
      </c>
      <c r="O17" s="52"/>
      <c r="P17" s="52"/>
      <c r="Q17" s="52"/>
      <c r="R17" s="52"/>
      <c r="S17" s="52"/>
    </row>
    <row r="18" spans="1:34">
      <c r="A18" t="s">
        <v>110</v>
      </c>
      <c r="B18">
        <v>33000000</v>
      </c>
      <c r="N18" s="52" t="s">
        <v>61</v>
      </c>
      <c r="O18" s="52"/>
      <c r="P18" s="52"/>
      <c r="Q18" s="52"/>
      <c r="R18" s="52"/>
      <c r="S18" s="52"/>
    </row>
    <row r="19" spans="1:34">
      <c r="A19" t="s">
        <v>105</v>
      </c>
      <c r="B19">
        <f>B4</f>
        <v>125</v>
      </c>
      <c r="N19" s="23" t="s">
        <v>55</v>
      </c>
      <c r="O19" s="23" t="s">
        <v>56</v>
      </c>
      <c r="P19" s="23" t="s">
        <v>57</v>
      </c>
      <c r="Q19" s="23" t="s">
        <v>58</v>
      </c>
      <c r="R19" s="23" t="s">
        <v>59</v>
      </c>
      <c r="S19" s="23" t="s">
        <v>60</v>
      </c>
    </row>
    <row r="20" spans="1:34">
      <c r="A20" s="24" t="s">
        <v>111</v>
      </c>
      <c r="B20" s="25">
        <v>4</v>
      </c>
      <c r="N20" s="52" t="s">
        <v>55</v>
      </c>
      <c r="O20" s="52"/>
      <c r="P20" s="52"/>
      <c r="Q20" s="52"/>
      <c r="R20" s="52"/>
      <c r="S20" s="52"/>
    </row>
    <row r="21" spans="1:34">
      <c r="N21" s="52" t="s">
        <v>112</v>
      </c>
      <c r="O21" s="52"/>
      <c r="P21" s="52"/>
      <c r="Q21" s="52"/>
      <c r="R21" s="52"/>
      <c r="S21" s="52"/>
    </row>
    <row r="22" spans="1:34" ht="17.399999999999999">
      <c r="A22" s="26" t="s">
        <v>2</v>
      </c>
      <c r="B22" s="26">
        <v>32768</v>
      </c>
      <c r="N22" s="23" t="s">
        <v>53</v>
      </c>
      <c r="O22" s="23" t="s">
        <v>63</v>
      </c>
      <c r="P22" s="23" t="s">
        <v>64</v>
      </c>
      <c r="Q22" s="23" t="s">
        <v>65</v>
      </c>
      <c r="R22" s="23" t="s">
        <v>113</v>
      </c>
      <c r="S22" s="23" t="s">
        <v>114</v>
      </c>
    </row>
    <row r="23" spans="1:34">
      <c r="N23" s="23" t="s">
        <v>68</v>
      </c>
      <c r="O23" s="23" t="s">
        <v>69</v>
      </c>
      <c r="P23" s="23" t="s">
        <v>64</v>
      </c>
      <c r="Q23" s="23" t="s">
        <v>70</v>
      </c>
      <c r="R23" s="23" t="s">
        <v>71</v>
      </c>
      <c r="S23" s="23" t="s">
        <v>72</v>
      </c>
    </row>
    <row r="24" spans="1:34">
      <c r="N24" s="23" t="s">
        <v>73</v>
      </c>
      <c r="O24" s="23" t="s">
        <v>69</v>
      </c>
      <c r="P24" s="23" t="s">
        <v>64</v>
      </c>
      <c r="Q24" s="23" t="s">
        <v>74</v>
      </c>
      <c r="R24" s="23" t="s">
        <v>71</v>
      </c>
      <c r="S24" s="23" t="s">
        <v>75</v>
      </c>
    </row>
    <row r="25" spans="1:34">
      <c r="N25" s="23" t="s">
        <v>76</v>
      </c>
      <c r="O25" s="23" t="s">
        <v>69</v>
      </c>
      <c r="P25" s="23" t="s">
        <v>64</v>
      </c>
      <c r="Q25" s="23" t="s">
        <v>77</v>
      </c>
      <c r="R25" s="23" t="s">
        <v>71</v>
      </c>
      <c r="S25" s="23" t="s">
        <v>78</v>
      </c>
    </row>
    <row r="26" spans="1:34" ht="16.8">
      <c r="A26" s="51" t="s">
        <v>115</v>
      </c>
      <c r="B26" s="51"/>
      <c r="C26" s="51"/>
      <c r="N26" s="23" t="s">
        <v>79</v>
      </c>
      <c r="O26" s="23" t="s">
        <v>69</v>
      </c>
      <c r="P26" s="23" t="s">
        <v>64</v>
      </c>
      <c r="Q26" s="23" t="s">
        <v>80</v>
      </c>
      <c r="R26" s="23" t="s">
        <v>71</v>
      </c>
      <c r="S26" s="23" t="s">
        <v>81</v>
      </c>
    </row>
    <row r="27" spans="1:34" ht="16.8">
      <c r="A27" s="27"/>
      <c r="B27" s="25"/>
      <c r="C27" s="25"/>
      <c r="D27" s="25"/>
      <c r="E27" s="25"/>
      <c r="F27" s="25"/>
      <c r="M27" s="25"/>
      <c r="N27" s="23" t="s">
        <v>116</v>
      </c>
      <c r="O27" s="23" t="s">
        <v>69</v>
      </c>
      <c r="P27" s="23" t="s">
        <v>64</v>
      </c>
      <c r="Q27" s="23" t="s">
        <v>101</v>
      </c>
      <c r="R27" s="23" t="s">
        <v>71</v>
      </c>
      <c r="S27" s="23" t="s">
        <v>102</v>
      </c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</row>
    <row r="28" spans="1:34" ht="16.8">
      <c r="A28" s="50" t="s">
        <v>117</v>
      </c>
      <c r="B28" s="50"/>
      <c r="C28" s="50"/>
      <c r="D28" s="25"/>
      <c r="E28" s="25"/>
      <c r="F28" s="25"/>
      <c r="M28" s="25"/>
      <c r="N28" s="23" t="s">
        <v>118</v>
      </c>
      <c r="O28" s="23" t="s">
        <v>69</v>
      </c>
      <c r="P28" s="23" t="s">
        <v>119</v>
      </c>
      <c r="Q28" s="23" t="s">
        <v>120</v>
      </c>
      <c r="R28" s="23" t="s">
        <v>71</v>
      </c>
      <c r="S28" s="23" t="s">
        <v>121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</row>
    <row r="29" spans="1:34">
      <c r="A29" s="28" t="s">
        <v>122</v>
      </c>
      <c r="B29" s="25">
        <v>512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</row>
    <row r="30" spans="1:34"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</row>
    <row r="31" spans="1:34">
      <c r="B31" s="49"/>
      <c r="C31" s="49"/>
      <c r="D31" s="49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</row>
    <row r="32" spans="1:34" s="34" customFormat="1" ht="16.8">
      <c r="A32" s="29" t="s">
        <v>123</v>
      </c>
      <c r="B32" s="30">
        <v>125</v>
      </c>
      <c r="C32" s="30">
        <v>250</v>
      </c>
      <c r="D32" s="30">
        <v>500</v>
      </c>
      <c r="E32" s="30">
        <v>1000</v>
      </c>
      <c r="F32" s="31">
        <v>2000</v>
      </c>
      <c r="G32" s="30">
        <v>3000</v>
      </c>
      <c r="H32" s="31">
        <v>4000</v>
      </c>
      <c r="I32" s="32"/>
      <c r="J32" s="27"/>
      <c r="K32" s="32"/>
      <c r="L32" s="27"/>
      <c r="M32" s="33"/>
      <c r="N32" s="27"/>
      <c r="O32" s="33"/>
      <c r="P32" s="27"/>
      <c r="Q32" s="33"/>
      <c r="R32" s="27"/>
      <c r="S32" s="33"/>
      <c r="T32" s="27"/>
      <c r="U32" s="33"/>
      <c r="V32" s="27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</row>
    <row r="33" spans="1:1023" s="34" customFormat="1" ht="16.8">
      <c r="A33" s="35" t="s">
        <v>124</v>
      </c>
      <c r="B33" s="36">
        <f t="shared" ref="B33:H33" si="0">(($B20 * $B29*$B19)/($B20*$B29 + B32))</f>
        <v>117.80947998159228</v>
      </c>
      <c r="C33" s="36">
        <f t="shared" si="0"/>
        <v>111.4012184508268</v>
      </c>
      <c r="D33" s="36">
        <f t="shared" si="0"/>
        <v>100.47095761381476</v>
      </c>
      <c r="E33" s="36">
        <f t="shared" si="0"/>
        <v>83.98950131233596</v>
      </c>
      <c r="F33" s="36">
        <f t="shared" si="0"/>
        <v>63.241106719367586</v>
      </c>
      <c r="G33" s="36">
        <f t="shared" si="0"/>
        <v>50.713153724247228</v>
      </c>
      <c r="H33" s="36">
        <f t="shared" si="0"/>
        <v>42.328042328042329</v>
      </c>
      <c r="I33" s="37"/>
      <c r="J33" s="27"/>
      <c r="K33" s="32"/>
      <c r="L33" s="27"/>
      <c r="M33" s="33"/>
      <c r="N33" s="27"/>
      <c r="O33" s="33"/>
      <c r="P33" s="27"/>
      <c r="Q33" s="33"/>
      <c r="R33" s="27"/>
      <c r="S33" s="33"/>
      <c r="T33" s="27"/>
      <c r="U33" s="33"/>
      <c r="V33" s="27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1023">
      <c r="A34" s="19" t="s">
        <v>12</v>
      </c>
      <c r="B34" s="38">
        <v>10868243</v>
      </c>
      <c r="C34" s="38">
        <v>12046452</v>
      </c>
      <c r="D34" s="38">
        <v>14404361</v>
      </c>
      <c r="E34" s="39">
        <v>19119369</v>
      </c>
      <c r="F34" s="39">
        <v>28549703</v>
      </c>
      <c r="G34" s="39">
        <v>37979939</v>
      </c>
      <c r="H34" s="39">
        <v>47410185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</row>
    <row r="35" spans="1:1023">
      <c r="A35" s="19" t="s">
        <v>15</v>
      </c>
      <c r="B35" s="38">
        <f t="shared" ref="B35:H35" si="1">($B18/(B34*(1/($B17*1000000)))/1000000)</f>
        <v>443.30992599263749</v>
      </c>
      <c r="C35" s="38">
        <f t="shared" si="1"/>
        <v>399.95178663394</v>
      </c>
      <c r="D35" s="38">
        <f t="shared" si="1"/>
        <v>334.4820363777331</v>
      </c>
      <c r="E35" s="38">
        <f t="shared" si="1"/>
        <v>251.9957640861474</v>
      </c>
      <c r="F35" s="38">
        <f t="shared" si="1"/>
        <v>168.75832298500617</v>
      </c>
      <c r="G35" s="38">
        <f t="shared" si="1"/>
        <v>126.85644387159232</v>
      </c>
      <c r="H35" s="38">
        <f t="shared" si="1"/>
        <v>101.62373338133989</v>
      </c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</row>
    <row r="36" spans="1:1023">
      <c r="A36" s="19" t="s">
        <v>13</v>
      </c>
      <c r="B36" s="38">
        <v>12996614</v>
      </c>
      <c r="C36" s="38">
        <v>10324248</v>
      </c>
      <c r="D36" s="38">
        <v>4707860</v>
      </c>
      <c r="E36" s="38">
        <v>0</v>
      </c>
      <c r="F36" s="38">
        <v>0</v>
      </c>
      <c r="G36" s="38">
        <v>0</v>
      </c>
      <c r="H36" s="38">
        <v>0</v>
      </c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</row>
    <row r="37" spans="1:1023">
      <c r="A37" s="19" t="s">
        <v>125</v>
      </c>
      <c r="B37" s="38">
        <v>4151</v>
      </c>
      <c r="C37" s="38">
        <v>2975</v>
      </c>
      <c r="D37" s="38">
        <v>8</v>
      </c>
      <c r="E37" s="38">
        <v>0</v>
      </c>
      <c r="F37" s="38">
        <v>0</v>
      </c>
      <c r="G37" s="38">
        <v>0</v>
      </c>
      <c r="H37" s="38">
        <v>0</v>
      </c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</row>
    <row r="38" spans="1:1023">
      <c r="A38" s="19" t="s">
        <v>14</v>
      </c>
      <c r="B38" s="38">
        <f t="shared" ref="B38:H38" si="2">B36/$B18</f>
        <v>0.3938367878787879</v>
      </c>
      <c r="C38" s="38">
        <f t="shared" si="2"/>
        <v>0.31285600000000002</v>
      </c>
      <c r="D38" s="38">
        <f t="shared" si="2"/>
        <v>0.14266242424242423</v>
      </c>
      <c r="E38" s="38">
        <f t="shared" si="2"/>
        <v>0</v>
      </c>
      <c r="F38" s="38">
        <f t="shared" si="2"/>
        <v>0</v>
      </c>
      <c r="G38" s="38">
        <f t="shared" si="2"/>
        <v>0</v>
      </c>
      <c r="H38" s="38">
        <f t="shared" si="2"/>
        <v>0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</row>
    <row r="39" spans="1:1023">
      <c r="A39" s="19" t="s">
        <v>126</v>
      </c>
      <c r="B39" s="38">
        <f t="shared" ref="B39:H39" si="3">B41*B40</f>
        <v>2162460</v>
      </c>
      <c r="C39" s="38">
        <f t="shared" si="3"/>
        <v>2341400</v>
      </c>
      <c r="D39" s="38">
        <f t="shared" si="3"/>
        <v>2686400</v>
      </c>
      <c r="E39" s="38">
        <f t="shared" si="3"/>
        <v>2495500</v>
      </c>
      <c r="F39" s="38">
        <f t="shared" si="3"/>
        <v>2495500</v>
      </c>
      <c r="G39" s="38">
        <f t="shared" si="3"/>
        <v>2495500</v>
      </c>
      <c r="H39" s="38">
        <f t="shared" si="3"/>
        <v>2495500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</row>
    <row r="40" spans="1:1023">
      <c r="A40" s="38" t="s">
        <v>127</v>
      </c>
      <c r="B40" s="38">
        <v>4701</v>
      </c>
      <c r="C40" s="38">
        <v>5090</v>
      </c>
      <c r="D40" s="38">
        <v>5840</v>
      </c>
      <c r="E40" s="38">
        <v>8050</v>
      </c>
      <c r="F40" s="38">
        <v>8050</v>
      </c>
      <c r="G40" s="38">
        <v>8050</v>
      </c>
      <c r="H40" s="38">
        <v>8050</v>
      </c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</row>
    <row r="41" spans="1:1023">
      <c r="A41" s="38" t="s">
        <v>128</v>
      </c>
      <c r="B41" s="38">
        <v>460</v>
      </c>
      <c r="C41" s="38">
        <v>460</v>
      </c>
      <c r="D41" s="38">
        <v>460</v>
      </c>
      <c r="E41" s="38">
        <v>310</v>
      </c>
      <c r="F41" s="38">
        <v>310</v>
      </c>
      <c r="G41" s="38">
        <v>310</v>
      </c>
      <c r="H41" s="38">
        <v>310</v>
      </c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</row>
    <row r="42" spans="1:102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1023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1023" ht="16.8">
      <c r="A44" s="50" t="s">
        <v>129</v>
      </c>
      <c r="B44" s="50"/>
      <c r="C44" s="50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1023">
      <c r="A45" s="28" t="s">
        <v>130</v>
      </c>
      <c r="B45" s="25">
        <v>0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1023">
      <c r="A46" s="28" t="s">
        <v>131</v>
      </c>
      <c r="B46" s="25">
        <f>$B$19*$B$20</f>
        <v>500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1023">
      <c r="B47" s="49"/>
      <c r="C47" s="49"/>
      <c r="D47" s="49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1023" ht="16.8">
      <c r="A48" s="29" t="s">
        <v>122</v>
      </c>
      <c r="B48" s="41">
        <v>128</v>
      </c>
      <c r="C48" s="41">
        <v>256</v>
      </c>
      <c r="D48" s="30">
        <v>512</v>
      </c>
      <c r="E48" s="30">
        <v>1024</v>
      </c>
      <c r="F48" s="32"/>
      <c r="G48" s="27"/>
      <c r="H48" s="32"/>
      <c r="I48" s="27"/>
      <c r="J48" s="32"/>
      <c r="K48" s="27"/>
      <c r="L48" s="33"/>
      <c r="M48" s="27"/>
      <c r="N48" s="33"/>
      <c r="O48" s="27"/>
      <c r="P48" s="33"/>
      <c r="Q48" s="27"/>
      <c r="R48" s="33"/>
      <c r="S48" s="27"/>
      <c r="T48" s="33"/>
      <c r="U48" s="27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  <c r="GQ48" s="34"/>
      <c r="GR48" s="34"/>
      <c r="GS48" s="34"/>
      <c r="GT48" s="34"/>
      <c r="GU48" s="34"/>
      <c r="GV48" s="34"/>
      <c r="GW48" s="34"/>
      <c r="GX48" s="34"/>
      <c r="GY48" s="34"/>
      <c r="GZ48" s="34"/>
      <c r="HA48" s="34"/>
      <c r="HB48" s="34"/>
      <c r="HC48" s="34"/>
      <c r="HD48" s="34"/>
      <c r="HE48" s="34"/>
      <c r="HF48" s="34"/>
      <c r="HG48" s="34"/>
      <c r="HH48" s="34"/>
      <c r="HI48" s="34"/>
      <c r="HJ48" s="34"/>
      <c r="HK48" s="34"/>
      <c r="HL48" s="34"/>
      <c r="HM48" s="34"/>
      <c r="HN48" s="34"/>
      <c r="HO48" s="34"/>
      <c r="HP48" s="34"/>
      <c r="HQ48" s="34"/>
      <c r="HR48" s="34"/>
      <c r="HS48" s="34"/>
      <c r="HT48" s="34"/>
      <c r="HU48" s="34"/>
      <c r="HV48" s="34"/>
      <c r="HW48" s="34"/>
      <c r="HX48" s="34"/>
      <c r="HY48" s="34"/>
      <c r="HZ48" s="34"/>
      <c r="IA48" s="34"/>
      <c r="IB48" s="34"/>
      <c r="IC48" s="34"/>
      <c r="ID48" s="34"/>
      <c r="IE48" s="34"/>
      <c r="IF48" s="34"/>
      <c r="IG48" s="34"/>
      <c r="IH48" s="34"/>
      <c r="II48" s="34"/>
      <c r="IJ48" s="34"/>
      <c r="IK48" s="34"/>
      <c r="IL48" s="34"/>
      <c r="IM48" s="34"/>
      <c r="IN48" s="34"/>
      <c r="IO48" s="34"/>
      <c r="IP48" s="34"/>
      <c r="IQ48" s="34"/>
      <c r="IR48" s="34"/>
      <c r="IS48" s="34"/>
      <c r="IT48" s="34"/>
      <c r="IU48" s="34"/>
      <c r="IV48" s="34"/>
      <c r="IW48" s="34"/>
      <c r="IX48" s="34"/>
      <c r="IY48" s="34"/>
      <c r="IZ48" s="34"/>
      <c r="JA48" s="34"/>
      <c r="JB48" s="34"/>
      <c r="JC48" s="34"/>
      <c r="JD48" s="34"/>
      <c r="JE48" s="34"/>
      <c r="JF48" s="34"/>
      <c r="JG48" s="34"/>
      <c r="JH48" s="34"/>
      <c r="JI48" s="34"/>
      <c r="JJ48" s="34"/>
      <c r="JK48" s="34"/>
      <c r="JL48" s="34"/>
      <c r="JM48" s="34"/>
      <c r="JN48" s="34"/>
      <c r="JO48" s="34"/>
      <c r="JP48" s="34"/>
      <c r="JQ48" s="34"/>
      <c r="JR48" s="34"/>
      <c r="JS48" s="34"/>
      <c r="JT48" s="34"/>
      <c r="JU48" s="34"/>
      <c r="JV48" s="34"/>
      <c r="JW48" s="34"/>
      <c r="JX48" s="34"/>
      <c r="JY48" s="34"/>
      <c r="JZ48" s="34"/>
      <c r="KA48" s="34"/>
      <c r="KB48" s="34"/>
      <c r="KC48" s="34"/>
      <c r="KD48" s="34"/>
      <c r="KE48" s="34"/>
      <c r="KF48" s="34"/>
      <c r="KG48" s="34"/>
      <c r="KH48" s="34"/>
      <c r="KI48" s="34"/>
      <c r="KJ48" s="34"/>
      <c r="KK48" s="34"/>
      <c r="KL48" s="34"/>
      <c r="KM48" s="34"/>
      <c r="KN48" s="34"/>
      <c r="KO48" s="34"/>
      <c r="KP48" s="34"/>
      <c r="KQ48" s="34"/>
      <c r="KR48" s="34"/>
      <c r="KS48" s="34"/>
      <c r="KT48" s="34"/>
      <c r="KU48" s="34"/>
      <c r="KV48" s="34"/>
      <c r="KW48" s="34"/>
      <c r="KX48" s="34"/>
      <c r="KY48" s="34"/>
      <c r="KZ48" s="34"/>
      <c r="LA48" s="34"/>
      <c r="LB48" s="34"/>
      <c r="LC48" s="34"/>
      <c r="LD48" s="34"/>
      <c r="LE48" s="34"/>
      <c r="LF48" s="34"/>
      <c r="LG48" s="34"/>
      <c r="LH48" s="34"/>
      <c r="LI48" s="34"/>
      <c r="LJ48" s="34"/>
      <c r="LK48" s="34"/>
      <c r="LL48" s="34"/>
      <c r="LM48" s="34"/>
      <c r="LN48" s="34"/>
      <c r="LO48" s="34"/>
      <c r="LP48" s="34"/>
      <c r="LQ48" s="34"/>
      <c r="LR48" s="34"/>
      <c r="LS48" s="34"/>
      <c r="LT48" s="34"/>
      <c r="LU48" s="34"/>
      <c r="LV48" s="34"/>
      <c r="LW48" s="34"/>
      <c r="LX48" s="34"/>
      <c r="LY48" s="34"/>
      <c r="LZ48" s="34"/>
      <c r="MA48" s="34"/>
      <c r="MB48" s="34"/>
      <c r="MC48" s="34"/>
      <c r="MD48" s="34"/>
      <c r="ME48" s="34"/>
      <c r="MF48" s="34"/>
      <c r="MG48" s="34"/>
      <c r="MH48" s="34"/>
      <c r="MI48" s="34"/>
      <c r="MJ48" s="34"/>
      <c r="MK48" s="34"/>
      <c r="ML48" s="34"/>
      <c r="MM48" s="34"/>
      <c r="MN48" s="34"/>
      <c r="MO48" s="34"/>
      <c r="MP48" s="34"/>
      <c r="MQ48" s="34"/>
      <c r="MR48" s="34"/>
      <c r="MS48" s="34"/>
      <c r="MT48" s="34"/>
      <c r="MU48" s="34"/>
      <c r="MV48" s="34"/>
      <c r="MW48" s="34"/>
      <c r="MX48" s="34"/>
      <c r="MY48" s="34"/>
      <c r="MZ48" s="34"/>
      <c r="NA48" s="34"/>
      <c r="NB48" s="34"/>
      <c r="NC48" s="34"/>
      <c r="ND48" s="34"/>
      <c r="NE48" s="34"/>
      <c r="NF48" s="34"/>
      <c r="NG48" s="34"/>
      <c r="NH48" s="34"/>
      <c r="NI48" s="34"/>
      <c r="NJ48" s="34"/>
      <c r="NK48" s="34"/>
      <c r="NL48" s="34"/>
      <c r="NM48" s="34"/>
      <c r="NN48" s="34"/>
      <c r="NO48" s="34"/>
      <c r="NP48" s="34"/>
      <c r="NQ48" s="34"/>
      <c r="NR48" s="34"/>
      <c r="NS48" s="34"/>
      <c r="NT48" s="34"/>
      <c r="NU48" s="34"/>
      <c r="NV48" s="34"/>
      <c r="NW48" s="34"/>
      <c r="NX48" s="34"/>
      <c r="NY48" s="34"/>
      <c r="NZ48" s="34"/>
      <c r="OA48" s="34"/>
      <c r="OB48" s="34"/>
      <c r="OC48" s="34"/>
      <c r="OD48" s="34"/>
      <c r="OE48" s="34"/>
      <c r="OF48" s="34"/>
      <c r="OG48" s="34"/>
      <c r="OH48" s="34"/>
      <c r="OI48" s="34"/>
      <c r="OJ48" s="34"/>
      <c r="OK48" s="34"/>
      <c r="OL48" s="34"/>
      <c r="OM48" s="34"/>
      <c r="ON48" s="34"/>
      <c r="OO48" s="34"/>
      <c r="OP48" s="34"/>
      <c r="OQ48" s="34"/>
      <c r="OR48" s="34"/>
      <c r="OS48" s="34"/>
      <c r="OT48" s="34"/>
      <c r="OU48" s="34"/>
      <c r="OV48" s="34"/>
      <c r="OW48" s="34"/>
      <c r="OX48" s="34"/>
      <c r="OY48" s="34"/>
      <c r="OZ48" s="34"/>
      <c r="PA48" s="34"/>
      <c r="PB48" s="34"/>
      <c r="PC48" s="34"/>
      <c r="PD48" s="34"/>
      <c r="PE48" s="34"/>
      <c r="PF48" s="34"/>
      <c r="PG48" s="34"/>
      <c r="PH48" s="34"/>
      <c r="PI48" s="34"/>
      <c r="PJ48" s="34"/>
      <c r="PK48" s="34"/>
      <c r="PL48" s="34"/>
      <c r="PM48" s="34"/>
      <c r="PN48" s="34"/>
      <c r="PO48" s="34"/>
      <c r="PP48" s="34"/>
      <c r="PQ48" s="34"/>
      <c r="PR48" s="34"/>
      <c r="PS48" s="34"/>
      <c r="PT48" s="34"/>
      <c r="PU48" s="34"/>
      <c r="PV48" s="34"/>
      <c r="PW48" s="34"/>
      <c r="PX48" s="34"/>
      <c r="PY48" s="34"/>
      <c r="PZ48" s="34"/>
      <c r="QA48" s="34"/>
      <c r="QB48" s="34"/>
      <c r="QC48" s="34"/>
      <c r="QD48" s="34"/>
      <c r="QE48" s="34"/>
      <c r="QF48" s="34"/>
      <c r="QG48" s="34"/>
      <c r="QH48" s="34"/>
      <c r="QI48" s="34"/>
      <c r="QJ48" s="34"/>
      <c r="QK48" s="34"/>
      <c r="QL48" s="34"/>
      <c r="QM48" s="34"/>
      <c r="QN48" s="34"/>
      <c r="QO48" s="34"/>
      <c r="QP48" s="34"/>
      <c r="QQ48" s="34"/>
      <c r="QR48" s="34"/>
      <c r="QS48" s="34"/>
      <c r="QT48" s="34"/>
      <c r="QU48" s="34"/>
      <c r="QV48" s="34"/>
      <c r="QW48" s="34"/>
      <c r="QX48" s="34"/>
      <c r="QY48" s="34"/>
      <c r="QZ48" s="34"/>
      <c r="RA48" s="34"/>
      <c r="RB48" s="34"/>
      <c r="RC48" s="34"/>
      <c r="RD48" s="34"/>
      <c r="RE48" s="34"/>
      <c r="RF48" s="34"/>
      <c r="RG48" s="34"/>
      <c r="RH48" s="34"/>
      <c r="RI48" s="34"/>
      <c r="RJ48" s="34"/>
      <c r="RK48" s="34"/>
      <c r="RL48" s="34"/>
      <c r="RM48" s="34"/>
      <c r="RN48" s="34"/>
      <c r="RO48" s="34"/>
      <c r="RP48" s="34"/>
      <c r="RQ48" s="34"/>
      <c r="RR48" s="34"/>
      <c r="RS48" s="34"/>
      <c r="RT48" s="34"/>
      <c r="RU48" s="34"/>
      <c r="RV48" s="34"/>
      <c r="RW48" s="34"/>
      <c r="RX48" s="34"/>
      <c r="RY48" s="34"/>
      <c r="RZ48" s="34"/>
      <c r="SA48" s="34"/>
      <c r="SB48" s="34"/>
      <c r="SC48" s="34"/>
      <c r="SD48" s="34"/>
      <c r="SE48" s="34"/>
      <c r="SF48" s="34"/>
      <c r="SG48" s="34"/>
      <c r="SH48" s="34"/>
      <c r="SI48" s="34"/>
      <c r="SJ48" s="34"/>
      <c r="SK48" s="34"/>
      <c r="SL48" s="34"/>
      <c r="SM48" s="34"/>
      <c r="SN48" s="34"/>
      <c r="SO48" s="34"/>
      <c r="SP48" s="34"/>
      <c r="SQ48" s="34"/>
      <c r="SR48" s="34"/>
      <c r="SS48" s="34"/>
      <c r="ST48" s="34"/>
      <c r="SU48" s="34"/>
      <c r="SV48" s="34"/>
      <c r="SW48" s="34"/>
      <c r="SX48" s="34"/>
      <c r="SY48" s="34"/>
      <c r="SZ48" s="34"/>
      <c r="TA48" s="34"/>
      <c r="TB48" s="34"/>
      <c r="TC48" s="34"/>
      <c r="TD48" s="34"/>
      <c r="TE48" s="34"/>
      <c r="TF48" s="34"/>
      <c r="TG48" s="34"/>
      <c r="TH48" s="34"/>
      <c r="TI48" s="34"/>
      <c r="TJ48" s="34"/>
      <c r="TK48" s="34"/>
      <c r="TL48" s="34"/>
      <c r="TM48" s="34"/>
      <c r="TN48" s="34"/>
      <c r="TO48" s="34"/>
      <c r="TP48" s="34"/>
      <c r="TQ48" s="34"/>
      <c r="TR48" s="34"/>
      <c r="TS48" s="34"/>
      <c r="TT48" s="34"/>
      <c r="TU48" s="34"/>
      <c r="TV48" s="34"/>
      <c r="TW48" s="34"/>
      <c r="TX48" s="34"/>
      <c r="TY48" s="34"/>
      <c r="TZ48" s="34"/>
      <c r="UA48" s="34"/>
      <c r="UB48" s="34"/>
      <c r="UC48" s="34"/>
      <c r="UD48" s="34"/>
      <c r="UE48" s="34"/>
      <c r="UF48" s="34"/>
      <c r="UG48" s="34"/>
      <c r="UH48" s="34"/>
      <c r="UI48" s="34"/>
      <c r="UJ48" s="34"/>
      <c r="UK48" s="34"/>
      <c r="UL48" s="34"/>
      <c r="UM48" s="34"/>
      <c r="UN48" s="34"/>
      <c r="UO48" s="34"/>
      <c r="UP48" s="34"/>
      <c r="UQ48" s="34"/>
      <c r="UR48" s="34"/>
      <c r="US48" s="34"/>
      <c r="UT48" s="34"/>
      <c r="UU48" s="34"/>
      <c r="UV48" s="34"/>
      <c r="UW48" s="34"/>
      <c r="UX48" s="34"/>
      <c r="UY48" s="34"/>
      <c r="UZ48" s="34"/>
      <c r="VA48" s="34"/>
      <c r="VB48" s="34"/>
      <c r="VC48" s="34"/>
      <c r="VD48" s="34"/>
      <c r="VE48" s="34"/>
      <c r="VF48" s="34"/>
      <c r="VG48" s="34"/>
      <c r="VH48" s="34"/>
      <c r="VI48" s="34"/>
      <c r="VJ48" s="34"/>
      <c r="VK48" s="34"/>
      <c r="VL48" s="34"/>
      <c r="VM48" s="34"/>
      <c r="VN48" s="34"/>
      <c r="VO48" s="34"/>
      <c r="VP48" s="34"/>
      <c r="VQ48" s="34"/>
      <c r="VR48" s="34"/>
      <c r="VS48" s="34"/>
      <c r="VT48" s="34"/>
      <c r="VU48" s="34"/>
      <c r="VV48" s="34"/>
      <c r="VW48" s="34"/>
      <c r="VX48" s="34"/>
      <c r="VY48" s="34"/>
      <c r="VZ48" s="34"/>
      <c r="WA48" s="34"/>
      <c r="WB48" s="34"/>
      <c r="WC48" s="34"/>
      <c r="WD48" s="34"/>
      <c r="WE48" s="34"/>
      <c r="WF48" s="34"/>
      <c r="WG48" s="34"/>
      <c r="WH48" s="34"/>
      <c r="WI48" s="34"/>
      <c r="WJ48" s="34"/>
      <c r="WK48" s="34"/>
      <c r="WL48" s="34"/>
      <c r="WM48" s="34"/>
      <c r="WN48" s="34"/>
      <c r="WO48" s="34"/>
      <c r="WP48" s="34"/>
      <c r="WQ48" s="34"/>
      <c r="WR48" s="34"/>
      <c r="WS48" s="34"/>
      <c r="WT48" s="34"/>
      <c r="WU48" s="34"/>
      <c r="WV48" s="34"/>
      <c r="WW48" s="34"/>
      <c r="WX48" s="34"/>
      <c r="WY48" s="34"/>
      <c r="WZ48" s="34"/>
      <c r="XA48" s="34"/>
      <c r="XB48" s="34"/>
      <c r="XC48" s="34"/>
      <c r="XD48" s="34"/>
      <c r="XE48" s="34"/>
      <c r="XF48" s="34"/>
      <c r="XG48" s="34"/>
      <c r="XH48" s="34"/>
      <c r="XI48" s="34"/>
      <c r="XJ48" s="34"/>
      <c r="XK48" s="34"/>
      <c r="XL48" s="34"/>
      <c r="XM48" s="34"/>
      <c r="XN48" s="34"/>
      <c r="XO48" s="34"/>
      <c r="XP48" s="34"/>
      <c r="XQ48" s="34"/>
      <c r="XR48" s="34"/>
      <c r="XS48" s="34"/>
      <c r="XT48" s="34"/>
      <c r="XU48" s="34"/>
      <c r="XV48" s="34"/>
      <c r="XW48" s="34"/>
      <c r="XX48" s="34"/>
      <c r="XY48" s="34"/>
      <c r="XZ48" s="34"/>
      <c r="YA48" s="34"/>
      <c r="YB48" s="34"/>
      <c r="YC48" s="34"/>
      <c r="YD48" s="34"/>
      <c r="YE48" s="34"/>
      <c r="YF48" s="34"/>
      <c r="YG48" s="34"/>
      <c r="YH48" s="34"/>
      <c r="YI48" s="34"/>
      <c r="YJ48" s="34"/>
      <c r="YK48" s="34"/>
      <c r="YL48" s="34"/>
      <c r="YM48" s="34"/>
      <c r="YN48" s="34"/>
      <c r="YO48" s="34"/>
      <c r="YP48" s="34"/>
      <c r="YQ48" s="34"/>
      <c r="YR48" s="34"/>
      <c r="YS48" s="34"/>
      <c r="YT48" s="34"/>
      <c r="YU48" s="34"/>
      <c r="YV48" s="34"/>
      <c r="YW48" s="34"/>
      <c r="YX48" s="34"/>
      <c r="YY48" s="34"/>
      <c r="YZ48" s="34"/>
      <c r="ZA48" s="34"/>
      <c r="ZB48" s="34"/>
      <c r="ZC48" s="34"/>
      <c r="ZD48" s="34"/>
      <c r="ZE48" s="34"/>
      <c r="ZF48" s="34"/>
      <c r="ZG48" s="34"/>
      <c r="ZH48" s="34"/>
      <c r="ZI48" s="34"/>
      <c r="ZJ48" s="34"/>
      <c r="ZK48" s="34"/>
      <c r="ZL48" s="34"/>
      <c r="ZM48" s="34"/>
      <c r="ZN48" s="34"/>
      <c r="ZO48" s="34"/>
      <c r="ZP48" s="34"/>
      <c r="ZQ48" s="34"/>
      <c r="ZR48" s="34"/>
      <c r="ZS48" s="34"/>
      <c r="ZT48" s="34"/>
      <c r="ZU48" s="34"/>
      <c r="ZV48" s="34"/>
      <c r="ZW48" s="34"/>
      <c r="ZX48" s="34"/>
      <c r="ZY48" s="34"/>
      <c r="ZZ48" s="34"/>
      <c r="AAA48" s="34"/>
      <c r="AAB48" s="34"/>
      <c r="AAC48" s="34"/>
      <c r="AAD48" s="34"/>
      <c r="AAE48" s="34"/>
      <c r="AAF48" s="34"/>
      <c r="AAG48" s="34"/>
      <c r="AAH48" s="34"/>
      <c r="AAI48" s="34"/>
      <c r="AAJ48" s="34"/>
      <c r="AAK48" s="34"/>
      <c r="AAL48" s="34"/>
      <c r="AAM48" s="34"/>
      <c r="AAN48" s="34"/>
      <c r="AAO48" s="34"/>
      <c r="AAP48" s="34"/>
      <c r="AAQ48" s="34"/>
      <c r="AAR48" s="34"/>
      <c r="AAS48" s="34"/>
      <c r="AAT48" s="34"/>
      <c r="AAU48" s="34"/>
      <c r="AAV48" s="34"/>
      <c r="AAW48" s="34"/>
      <c r="AAX48" s="34"/>
      <c r="AAY48" s="34"/>
      <c r="AAZ48" s="34"/>
      <c r="ABA48" s="34"/>
      <c r="ABB48" s="34"/>
      <c r="ABC48" s="34"/>
      <c r="ABD48" s="34"/>
      <c r="ABE48" s="34"/>
      <c r="ABF48" s="34"/>
      <c r="ABG48" s="34"/>
      <c r="ABH48" s="34"/>
      <c r="ABI48" s="34"/>
      <c r="ABJ48" s="34"/>
      <c r="ABK48" s="34"/>
      <c r="ABL48" s="34"/>
      <c r="ABM48" s="34"/>
      <c r="ABN48" s="34"/>
      <c r="ABO48" s="34"/>
      <c r="ABP48" s="34"/>
      <c r="ABQ48" s="34"/>
      <c r="ABR48" s="34"/>
      <c r="ABS48" s="34"/>
      <c r="ABT48" s="34"/>
      <c r="ABU48" s="34"/>
      <c r="ABV48" s="34"/>
      <c r="ABW48" s="34"/>
      <c r="ABX48" s="34"/>
      <c r="ABY48" s="34"/>
      <c r="ABZ48" s="34"/>
      <c r="ACA48" s="34"/>
      <c r="ACB48" s="34"/>
      <c r="ACC48" s="34"/>
      <c r="ACD48" s="34"/>
      <c r="ACE48" s="34"/>
      <c r="ACF48" s="34"/>
      <c r="ACG48" s="34"/>
      <c r="ACH48" s="34"/>
      <c r="ACI48" s="34"/>
      <c r="ACJ48" s="34"/>
      <c r="ACK48" s="34"/>
      <c r="ACL48" s="34"/>
      <c r="ACM48" s="34"/>
      <c r="ACN48" s="34"/>
      <c r="ACO48" s="34"/>
      <c r="ACP48" s="34"/>
      <c r="ACQ48" s="34"/>
      <c r="ACR48" s="34"/>
      <c r="ACS48" s="34"/>
      <c r="ACT48" s="34"/>
      <c r="ACU48" s="34"/>
      <c r="ACV48" s="34"/>
      <c r="ACW48" s="34"/>
      <c r="ACX48" s="34"/>
      <c r="ACY48" s="34"/>
      <c r="ACZ48" s="34"/>
      <c r="ADA48" s="34"/>
      <c r="ADB48" s="34"/>
      <c r="ADC48" s="34"/>
      <c r="ADD48" s="34"/>
      <c r="ADE48" s="34"/>
      <c r="ADF48" s="34"/>
      <c r="ADG48" s="34"/>
      <c r="ADH48" s="34"/>
      <c r="ADI48" s="34"/>
      <c r="ADJ48" s="34"/>
      <c r="ADK48" s="34"/>
      <c r="ADL48" s="34"/>
      <c r="ADM48" s="34"/>
      <c r="ADN48" s="34"/>
      <c r="ADO48" s="34"/>
      <c r="ADP48" s="34"/>
      <c r="ADQ48" s="34"/>
      <c r="ADR48" s="34"/>
      <c r="ADS48" s="34"/>
      <c r="ADT48" s="34"/>
      <c r="ADU48" s="34"/>
      <c r="ADV48" s="34"/>
      <c r="ADW48" s="34"/>
      <c r="ADX48" s="34"/>
      <c r="ADY48" s="34"/>
      <c r="ADZ48" s="34"/>
      <c r="AEA48" s="34"/>
      <c r="AEB48" s="34"/>
      <c r="AEC48" s="34"/>
      <c r="AED48" s="34"/>
      <c r="AEE48" s="34"/>
      <c r="AEF48" s="34"/>
      <c r="AEG48" s="34"/>
      <c r="AEH48" s="34"/>
      <c r="AEI48" s="34"/>
      <c r="AEJ48" s="34"/>
      <c r="AEK48" s="34"/>
      <c r="AEL48" s="34"/>
      <c r="AEM48" s="34"/>
      <c r="AEN48" s="34"/>
      <c r="AEO48" s="34"/>
      <c r="AEP48" s="34"/>
      <c r="AEQ48" s="34"/>
      <c r="AER48" s="34"/>
      <c r="AES48" s="34"/>
      <c r="AET48" s="34"/>
      <c r="AEU48" s="34"/>
      <c r="AEV48" s="34"/>
      <c r="AEW48" s="34"/>
      <c r="AEX48" s="34"/>
      <c r="AEY48" s="34"/>
      <c r="AEZ48" s="34"/>
      <c r="AFA48" s="34"/>
      <c r="AFB48" s="34"/>
      <c r="AFC48" s="34"/>
      <c r="AFD48" s="34"/>
      <c r="AFE48" s="34"/>
      <c r="AFF48" s="34"/>
      <c r="AFG48" s="34"/>
      <c r="AFH48" s="34"/>
      <c r="AFI48" s="34"/>
      <c r="AFJ48" s="34"/>
      <c r="AFK48" s="34"/>
      <c r="AFL48" s="34"/>
      <c r="AFM48" s="34"/>
      <c r="AFN48" s="34"/>
      <c r="AFO48" s="34"/>
      <c r="AFP48" s="34"/>
      <c r="AFQ48" s="34"/>
      <c r="AFR48" s="34"/>
      <c r="AFS48" s="34"/>
      <c r="AFT48" s="34"/>
      <c r="AFU48" s="34"/>
      <c r="AFV48" s="34"/>
      <c r="AFW48" s="34"/>
      <c r="AFX48" s="34"/>
      <c r="AFY48" s="34"/>
      <c r="AFZ48" s="34"/>
      <c r="AGA48" s="34"/>
      <c r="AGB48" s="34"/>
      <c r="AGC48" s="34"/>
      <c r="AGD48" s="34"/>
      <c r="AGE48" s="34"/>
      <c r="AGF48" s="34"/>
      <c r="AGG48" s="34"/>
      <c r="AGH48" s="34"/>
      <c r="AGI48" s="34"/>
      <c r="AGJ48" s="34"/>
      <c r="AGK48" s="34"/>
      <c r="AGL48" s="34"/>
      <c r="AGM48" s="34"/>
      <c r="AGN48" s="34"/>
      <c r="AGO48" s="34"/>
      <c r="AGP48" s="34"/>
      <c r="AGQ48" s="34"/>
      <c r="AGR48" s="34"/>
      <c r="AGS48" s="34"/>
      <c r="AGT48" s="34"/>
      <c r="AGU48" s="34"/>
      <c r="AGV48" s="34"/>
      <c r="AGW48" s="34"/>
      <c r="AGX48" s="34"/>
      <c r="AGY48" s="34"/>
      <c r="AGZ48" s="34"/>
      <c r="AHA48" s="34"/>
      <c r="AHB48" s="34"/>
      <c r="AHC48" s="34"/>
      <c r="AHD48" s="34"/>
      <c r="AHE48" s="34"/>
      <c r="AHF48" s="34"/>
      <c r="AHG48" s="34"/>
      <c r="AHH48" s="34"/>
      <c r="AHI48" s="34"/>
      <c r="AHJ48" s="34"/>
      <c r="AHK48" s="34"/>
      <c r="AHL48" s="34"/>
      <c r="AHM48" s="34"/>
      <c r="AHN48" s="34"/>
      <c r="AHO48" s="34"/>
      <c r="AHP48" s="34"/>
      <c r="AHQ48" s="34"/>
      <c r="AHR48" s="34"/>
      <c r="AHS48" s="34"/>
      <c r="AHT48" s="34"/>
      <c r="AHU48" s="34"/>
      <c r="AHV48" s="34"/>
      <c r="AHW48" s="34"/>
      <c r="AHX48" s="34"/>
      <c r="AHY48" s="34"/>
      <c r="AHZ48" s="34"/>
      <c r="AIA48" s="34"/>
      <c r="AIB48" s="34"/>
      <c r="AIC48" s="34"/>
      <c r="AID48" s="34"/>
      <c r="AIE48" s="34"/>
      <c r="AIF48" s="34"/>
      <c r="AIG48" s="34"/>
      <c r="AIH48" s="34"/>
      <c r="AII48" s="34"/>
      <c r="AIJ48" s="34"/>
      <c r="AIK48" s="34"/>
      <c r="AIL48" s="34"/>
      <c r="AIM48" s="34"/>
      <c r="AIN48" s="34"/>
      <c r="AIO48" s="34"/>
      <c r="AIP48" s="34"/>
      <c r="AIQ48" s="34"/>
      <c r="AIR48" s="34"/>
      <c r="AIS48" s="34"/>
      <c r="AIT48" s="34"/>
      <c r="AIU48" s="34"/>
      <c r="AIV48" s="34"/>
      <c r="AIW48" s="34"/>
      <c r="AIX48" s="34"/>
      <c r="AIY48" s="34"/>
      <c r="AIZ48" s="34"/>
      <c r="AJA48" s="34"/>
      <c r="AJB48" s="34"/>
      <c r="AJC48" s="34"/>
      <c r="AJD48" s="34"/>
      <c r="AJE48" s="34"/>
      <c r="AJF48" s="34"/>
      <c r="AJG48" s="34"/>
      <c r="AJH48" s="34"/>
      <c r="AJI48" s="34"/>
      <c r="AJJ48" s="34"/>
      <c r="AJK48" s="34"/>
      <c r="AJL48" s="34"/>
      <c r="AJM48" s="34"/>
      <c r="AJN48" s="34"/>
      <c r="AJO48" s="34"/>
      <c r="AJP48" s="34"/>
      <c r="AJQ48" s="34"/>
      <c r="AJR48" s="34"/>
      <c r="AJS48" s="34"/>
      <c r="AJT48" s="34"/>
      <c r="AJU48" s="34"/>
      <c r="AJV48" s="34"/>
      <c r="AJW48" s="34"/>
      <c r="AJX48" s="34"/>
      <c r="AJY48" s="34"/>
      <c r="AJZ48" s="34"/>
      <c r="AKA48" s="34"/>
      <c r="AKB48" s="34"/>
      <c r="AKC48" s="34"/>
      <c r="AKD48" s="34"/>
      <c r="AKE48" s="34"/>
      <c r="AKF48" s="34"/>
      <c r="AKG48" s="34"/>
      <c r="AKH48" s="34"/>
      <c r="AKI48" s="34"/>
      <c r="AKJ48" s="34"/>
      <c r="AKK48" s="34"/>
      <c r="AKL48" s="34"/>
      <c r="AKM48" s="34"/>
      <c r="AKN48" s="34"/>
      <c r="AKO48" s="34"/>
      <c r="AKP48" s="34"/>
      <c r="AKQ48" s="34"/>
      <c r="AKR48" s="34"/>
      <c r="AKS48" s="34"/>
      <c r="AKT48" s="34"/>
      <c r="AKU48" s="34"/>
      <c r="AKV48" s="34"/>
      <c r="AKW48" s="34"/>
      <c r="AKX48" s="34"/>
      <c r="AKY48" s="34"/>
      <c r="AKZ48" s="34"/>
      <c r="ALA48" s="34"/>
      <c r="ALB48" s="34"/>
      <c r="ALC48" s="34"/>
      <c r="ALD48" s="34"/>
      <c r="ALE48" s="34"/>
      <c r="ALF48" s="34"/>
      <c r="ALG48" s="34"/>
      <c r="ALH48" s="34"/>
      <c r="ALI48" s="34"/>
      <c r="ALJ48" s="34"/>
      <c r="ALK48" s="34"/>
      <c r="ALL48" s="34"/>
      <c r="ALM48" s="34"/>
      <c r="ALN48" s="34"/>
      <c r="ALO48" s="34"/>
      <c r="ALP48" s="34"/>
      <c r="ALQ48" s="34"/>
      <c r="ALR48" s="34"/>
      <c r="ALS48" s="34"/>
      <c r="ALT48" s="34"/>
      <c r="ALU48" s="34"/>
      <c r="ALV48" s="34"/>
      <c r="ALW48" s="34"/>
      <c r="ALX48" s="34"/>
      <c r="ALY48" s="34"/>
      <c r="ALZ48" s="34"/>
      <c r="AMA48" s="34"/>
      <c r="AMB48" s="34"/>
      <c r="AMC48" s="34"/>
      <c r="AMD48" s="34"/>
      <c r="AME48" s="34"/>
      <c r="AMF48" s="34"/>
      <c r="AMG48" s="34"/>
      <c r="AMH48" s="34"/>
      <c r="AMI48" s="34"/>
    </row>
    <row r="49" spans="1:33">
      <c r="A49" s="19" t="s">
        <v>12</v>
      </c>
      <c r="B49" s="38">
        <v>9689268</v>
      </c>
      <c r="C49" s="19">
        <v>9689295</v>
      </c>
      <c r="D49" s="38">
        <v>9689295</v>
      </c>
      <c r="E49" s="38">
        <v>9688817</v>
      </c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</row>
    <row r="50" spans="1:33">
      <c r="A50" s="19" t="s">
        <v>15</v>
      </c>
      <c r="B50" s="38">
        <f>($B18/(B49*(1/($B17*1000000)))/1000000)</f>
        <v>497.25118553847415</v>
      </c>
      <c r="C50" s="38">
        <f>($B18/(C49*(1/($B17*1000000)))/1000000)</f>
        <v>497.2497999080428</v>
      </c>
      <c r="D50" s="38">
        <f>($B18/(D49*(1/($B17*1000000)))/1000000)</f>
        <v>497.2497999080428</v>
      </c>
      <c r="E50" s="38">
        <f>($B18/(E49*(1/($B17*1000000)))/1000000)</f>
        <v>497.27433184051262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</row>
    <row r="51" spans="1:33">
      <c r="A51" s="19" t="s">
        <v>13</v>
      </c>
      <c r="B51" s="38">
        <v>28973441</v>
      </c>
      <c r="C51" s="19">
        <v>26100707</v>
      </c>
      <c r="D51" s="38">
        <v>21761155</v>
      </c>
      <c r="E51" s="38">
        <v>14520697</v>
      </c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52" spans="1:33">
      <c r="A52" s="19" t="s">
        <v>125</v>
      </c>
      <c r="B52" s="38">
        <v>7821</v>
      </c>
      <c r="C52" s="19">
        <v>6691</v>
      </c>
      <c r="D52" s="38">
        <v>5514</v>
      </c>
      <c r="E52" s="38">
        <v>3993</v>
      </c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</row>
    <row r="53" spans="1:33">
      <c r="A53" s="19" t="s">
        <v>14</v>
      </c>
      <c r="B53" s="38">
        <f>B51/$B$18</f>
        <v>0.87798306060606057</v>
      </c>
      <c r="C53" s="38">
        <f>C51/$B$18</f>
        <v>0.79093051515151513</v>
      </c>
      <c r="D53" s="38">
        <f>D51/$B$18</f>
        <v>0.65942893939393943</v>
      </c>
      <c r="E53" s="38">
        <f>E51/$B$18</f>
        <v>0.44002112121212122</v>
      </c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</row>
    <row r="54" spans="1:33">
      <c r="A54" s="19" t="s">
        <v>126</v>
      </c>
      <c r="B54" s="38">
        <f>B55*B56</f>
        <v>3612840</v>
      </c>
      <c r="C54" s="38">
        <f>C55*C56</f>
        <v>3092580</v>
      </c>
      <c r="D54" s="38">
        <f>D55*D56</f>
        <v>2550700</v>
      </c>
      <c r="E54" s="38">
        <f>E55*E56</f>
        <v>1854260</v>
      </c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</row>
    <row r="55" spans="1:33">
      <c r="A55" s="38" t="s">
        <v>127</v>
      </c>
      <c r="B55" s="38">
        <v>7854</v>
      </c>
      <c r="C55" s="19">
        <v>6723</v>
      </c>
      <c r="D55" s="38">
        <v>5545</v>
      </c>
      <c r="E55" s="38">
        <v>4031</v>
      </c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</row>
    <row r="56" spans="1:33">
      <c r="A56" s="38" t="s">
        <v>128</v>
      </c>
      <c r="B56" s="38">
        <v>460</v>
      </c>
      <c r="C56" s="19">
        <v>460</v>
      </c>
      <c r="D56" s="38">
        <v>460</v>
      </c>
      <c r="E56" s="38">
        <v>460</v>
      </c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</row>
    <row r="59" spans="1:33" ht="17.399999999999999">
      <c r="A59" s="16" t="s">
        <v>105</v>
      </c>
      <c r="B59" s="17">
        <v>100</v>
      </c>
      <c r="C59" t="s">
        <v>132</v>
      </c>
    </row>
    <row r="61" spans="1:33" ht="18.600000000000001">
      <c r="A61" s="18" t="s">
        <v>107</v>
      </c>
    </row>
    <row r="63" spans="1:33">
      <c r="A63" s="19" t="s">
        <v>8</v>
      </c>
      <c r="B63" s="19" t="s">
        <v>18</v>
      </c>
    </row>
    <row r="64" spans="1:33" ht="12.6" customHeight="1">
      <c r="A64" s="19" t="s">
        <v>108</v>
      </c>
      <c r="B64" s="19">
        <v>270</v>
      </c>
    </row>
    <row r="67" spans="1:2" ht="18.600000000000001">
      <c r="A67" s="2" t="s">
        <v>109</v>
      </c>
    </row>
    <row r="68" spans="1:2" ht="18.600000000000001">
      <c r="A68" s="21"/>
    </row>
    <row r="69" spans="1:2">
      <c r="A69" t="s">
        <v>1</v>
      </c>
      <c r="B69">
        <v>10</v>
      </c>
    </row>
    <row r="70" spans="1:2">
      <c r="A70" t="s">
        <v>5</v>
      </c>
      <c r="B70">
        <v>256</v>
      </c>
    </row>
    <row r="71" spans="1:2">
      <c r="A71" t="s">
        <v>3</v>
      </c>
      <c r="B71" t="s">
        <v>7</v>
      </c>
    </row>
    <row r="72" spans="1:2">
      <c r="A72" t="s">
        <v>6</v>
      </c>
      <c r="B72">
        <v>146</v>
      </c>
    </row>
    <row r="73" spans="1:2">
      <c r="A73" t="s">
        <v>110</v>
      </c>
      <c r="B73">
        <v>33000000</v>
      </c>
    </row>
    <row r="74" spans="1:2">
      <c r="A74" t="s">
        <v>105</v>
      </c>
      <c r="B74">
        <f>B59</f>
        <v>100</v>
      </c>
    </row>
    <row r="75" spans="1:2">
      <c r="A75" s="24" t="s">
        <v>111</v>
      </c>
      <c r="B75" s="25">
        <v>4</v>
      </c>
    </row>
    <row r="77" spans="1:2" ht="17.399999999999999">
      <c r="A77" s="26" t="s">
        <v>2</v>
      </c>
      <c r="B77" s="26">
        <v>32768</v>
      </c>
    </row>
    <row r="81" spans="1:9" ht="16.8">
      <c r="A81" s="51" t="s">
        <v>115</v>
      </c>
      <c r="B81" s="51"/>
      <c r="C81" s="51"/>
    </row>
    <row r="82" spans="1:9" ht="16.8">
      <c r="A82" s="27"/>
      <c r="B82" s="25"/>
      <c r="C82" s="25"/>
      <c r="D82" s="25"/>
      <c r="E82" s="25"/>
      <c r="F82" s="25"/>
    </row>
    <row r="83" spans="1:9" ht="16.8">
      <c r="A83" s="50" t="s">
        <v>117</v>
      </c>
      <c r="B83" s="50"/>
      <c r="C83" s="50"/>
      <c r="D83" s="25"/>
      <c r="E83" s="25"/>
      <c r="F83" s="25"/>
    </row>
    <row r="84" spans="1:9">
      <c r="A84" s="28" t="s">
        <v>122</v>
      </c>
      <c r="B84" s="25">
        <v>520</v>
      </c>
      <c r="C84" s="25"/>
      <c r="D84" s="25"/>
      <c r="E84" s="25"/>
      <c r="F84" s="25"/>
      <c r="G84" s="25"/>
      <c r="H84" s="25"/>
      <c r="I84" s="25"/>
    </row>
    <row r="85" spans="1:9">
      <c r="C85" s="25"/>
      <c r="D85" s="25"/>
      <c r="E85" s="25"/>
      <c r="F85" s="25"/>
      <c r="G85" s="25"/>
      <c r="H85" s="25"/>
      <c r="I85" s="25"/>
    </row>
    <row r="86" spans="1:9">
      <c r="B86" s="49"/>
      <c r="C86" s="49"/>
      <c r="D86" s="49"/>
      <c r="E86" s="25"/>
      <c r="F86" s="25"/>
      <c r="G86" s="25"/>
      <c r="H86" s="25"/>
      <c r="I86" s="25"/>
    </row>
    <row r="87" spans="1:9" ht="16.8">
      <c r="A87" s="29" t="s">
        <v>123</v>
      </c>
      <c r="B87" s="30">
        <v>125</v>
      </c>
      <c r="C87" s="30">
        <v>250</v>
      </c>
      <c r="D87" s="30">
        <v>500</v>
      </c>
      <c r="E87" s="30">
        <v>1000</v>
      </c>
      <c r="F87" s="31">
        <v>2000</v>
      </c>
      <c r="G87" s="30">
        <v>3000</v>
      </c>
      <c r="H87" s="31">
        <v>4000</v>
      </c>
      <c r="I87" s="32"/>
    </row>
    <row r="88" spans="1:9">
      <c r="A88" s="35" t="s">
        <v>124</v>
      </c>
      <c r="B88" s="36">
        <f t="shared" ref="B88:H88" si="4">(($B75 * $B84*$B74)/($B75*$B84 + B87))</f>
        <v>94.331065759637184</v>
      </c>
      <c r="C88" s="36">
        <f t="shared" si="4"/>
        <v>89.27038626609442</v>
      </c>
      <c r="D88" s="36">
        <f t="shared" si="4"/>
        <v>80.620155038759691</v>
      </c>
      <c r="E88" s="36">
        <f t="shared" si="4"/>
        <v>67.532467532467535</v>
      </c>
      <c r="F88" s="36">
        <f t="shared" si="4"/>
        <v>50.980392156862742</v>
      </c>
      <c r="G88" s="36">
        <f t="shared" si="4"/>
        <v>40.944881889763778</v>
      </c>
      <c r="H88" s="36">
        <f t="shared" si="4"/>
        <v>34.210526315789473</v>
      </c>
      <c r="I88" s="37"/>
    </row>
    <row r="89" spans="1:9">
      <c r="A89" s="19" t="s">
        <v>12</v>
      </c>
      <c r="B89" s="38">
        <v>14613622</v>
      </c>
      <c r="C89" s="38">
        <v>17889476</v>
      </c>
      <c r="D89" s="38">
        <v>23748410</v>
      </c>
      <c r="E89" s="39">
        <v>35466711</v>
      </c>
      <c r="F89" s="39">
        <v>58902473</v>
      </c>
      <c r="G89" s="39">
        <v>82338101</v>
      </c>
      <c r="H89" s="39">
        <v>105773742</v>
      </c>
      <c r="I89" s="40"/>
    </row>
    <row r="90" spans="1:9">
      <c r="A90" s="19" t="s">
        <v>15</v>
      </c>
      <c r="B90" s="38">
        <f t="shared" ref="B90:H90" si="5">($B73/(B89*(1/($B72*1000000)))/1000000)</f>
        <v>329.69239248148068</v>
      </c>
      <c r="C90" s="38">
        <f t="shared" si="5"/>
        <v>269.32035348603841</v>
      </c>
      <c r="D90" s="38">
        <f t="shared" si="5"/>
        <v>202.87673995859092</v>
      </c>
      <c r="E90" s="38">
        <f t="shared" si="5"/>
        <v>135.84569485453557</v>
      </c>
      <c r="F90" s="38">
        <f t="shared" si="5"/>
        <v>81.796226110913892</v>
      </c>
      <c r="G90" s="38">
        <f t="shared" si="5"/>
        <v>58.514830212078849</v>
      </c>
      <c r="H90" s="38">
        <f t="shared" si="5"/>
        <v>45.550057215523296</v>
      </c>
      <c r="I90" s="40"/>
    </row>
    <row r="91" spans="1:9">
      <c r="A91" s="19" t="s">
        <v>13</v>
      </c>
      <c r="B91" s="38">
        <v>14613622</v>
      </c>
      <c r="C91" s="38">
        <v>9760991</v>
      </c>
      <c r="D91" s="38">
        <v>3745892</v>
      </c>
      <c r="E91" s="38">
        <v>0</v>
      </c>
      <c r="F91" s="38">
        <v>0</v>
      </c>
      <c r="G91" s="38">
        <v>0</v>
      </c>
      <c r="H91" s="38">
        <v>0</v>
      </c>
      <c r="I91" s="25"/>
    </row>
    <row r="92" spans="1:9">
      <c r="A92" s="19" t="s">
        <v>125</v>
      </c>
      <c r="B92" s="38">
        <v>6644</v>
      </c>
      <c r="C92" s="38">
        <v>3984</v>
      </c>
      <c r="D92" s="38">
        <v>428</v>
      </c>
      <c r="E92" s="38">
        <v>0</v>
      </c>
      <c r="F92" s="38">
        <v>0</v>
      </c>
      <c r="G92" s="38">
        <v>0</v>
      </c>
      <c r="H92" s="38">
        <v>0</v>
      </c>
      <c r="I92" s="25"/>
    </row>
    <row r="93" spans="1:9">
      <c r="A93" s="19" t="s">
        <v>14</v>
      </c>
      <c r="B93" s="38">
        <f t="shared" ref="B93:H93" si="6">B91/$B73</f>
        <v>0.44283703030303029</v>
      </c>
      <c r="C93" s="38">
        <f t="shared" si="6"/>
        <v>0.29578760606060606</v>
      </c>
      <c r="D93" s="38">
        <f t="shared" si="6"/>
        <v>0.11351187878787879</v>
      </c>
      <c r="E93" s="38">
        <f t="shared" si="6"/>
        <v>0</v>
      </c>
      <c r="F93" s="38">
        <f t="shared" si="6"/>
        <v>0</v>
      </c>
      <c r="G93" s="38">
        <f t="shared" si="6"/>
        <v>0</v>
      </c>
      <c r="H93" s="38">
        <f t="shared" si="6"/>
        <v>0</v>
      </c>
      <c r="I93" s="25"/>
    </row>
    <row r="94" spans="1:9">
      <c r="A94" s="19" t="s">
        <v>126</v>
      </c>
      <c r="B94" s="38">
        <f t="shared" ref="B94:H94" si="7">B96*B95</f>
        <v>3834560</v>
      </c>
      <c r="C94" s="38">
        <f t="shared" si="7"/>
        <v>4484080</v>
      </c>
      <c r="D94" s="38">
        <f t="shared" si="7"/>
        <v>6065100</v>
      </c>
      <c r="E94" s="38">
        <f t="shared" si="7"/>
        <v>5799600</v>
      </c>
      <c r="F94" s="38">
        <f t="shared" si="7"/>
        <v>4833000</v>
      </c>
      <c r="G94" s="38">
        <f t="shared" si="7"/>
        <v>4833000</v>
      </c>
      <c r="H94" s="38">
        <f t="shared" si="7"/>
        <v>4833000</v>
      </c>
      <c r="I94" s="25"/>
    </row>
    <row r="95" spans="1:9">
      <c r="A95" s="38" t="s">
        <v>127</v>
      </c>
      <c r="B95" s="38">
        <v>8336</v>
      </c>
      <c r="C95" s="38">
        <v>9748</v>
      </c>
      <c r="D95" s="38">
        <v>13185</v>
      </c>
      <c r="E95" s="38">
        <v>16110</v>
      </c>
      <c r="F95" s="38">
        <v>16110</v>
      </c>
      <c r="G95" s="38">
        <v>16110</v>
      </c>
      <c r="H95" s="38">
        <v>16110</v>
      </c>
      <c r="I95" s="25"/>
    </row>
    <row r="96" spans="1:9">
      <c r="A96" s="38" t="s">
        <v>128</v>
      </c>
      <c r="B96" s="38">
        <v>460</v>
      </c>
      <c r="C96" s="38">
        <v>460</v>
      </c>
      <c r="D96" s="38">
        <v>460</v>
      </c>
      <c r="E96" s="38">
        <v>360</v>
      </c>
      <c r="F96" s="38">
        <v>300</v>
      </c>
      <c r="G96" s="38">
        <v>300</v>
      </c>
      <c r="H96" s="38">
        <v>300</v>
      </c>
      <c r="I96" s="25"/>
    </row>
    <row r="97" spans="1:33">
      <c r="A97" s="25"/>
      <c r="B97" s="25"/>
      <c r="C97" s="25"/>
      <c r="D97" s="25"/>
      <c r="E97" s="25"/>
      <c r="F97" s="25"/>
      <c r="G97" s="25"/>
      <c r="H97" s="25"/>
      <c r="I97" s="25"/>
    </row>
    <row r="98" spans="1:33">
      <c r="B98" s="25"/>
      <c r="C98" s="25"/>
      <c r="D98" s="25"/>
      <c r="E98" s="25"/>
      <c r="F98" s="25"/>
      <c r="G98" s="25"/>
      <c r="H98" s="25"/>
      <c r="I98" s="25"/>
    </row>
    <row r="99" spans="1:33" ht="16.8">
      <c r="A99" s="50" t="s">
        <v>129</v>
      </c>
      <c r="B99" s="50"/>
      <c r="C99" s="50"/>
      <c r="D99" s="25"/>
      <c r="E99" s="25"/>
      <c r="F99" s="25"/>
      <c r="G99" s="25"/>
      <c r="H99" s="25"/>
      <c r="I99" s="25"/>
    </row>
    <row r="100" spans="1:33">
      <c r="A100" s="28" t="s">
        <v>130</v>
      </c>
      <c r="B100" s="25">
        <v>0</v>
      </c>
      <c r="C100" s="25"/>
      <c r="D100" s="25"/>
      <c r="E100" s="25"/>
      <c r="F100" s="25"/>
      <c r="G100" s="25"/>
      <c r="H100" s="25"/>
      <c r="I100" s="25"/>
    </row>
    <row r="101" spans="1:33">
      <c r="A101" s="28" t="s">
        <v>131</v>
      </c>
      <c r="B101" s="25">
        <f>$B$19*$B$20</f>
        <v>500</v>
      </c>
      <c r="C101" s="25"/>
      <c r="D101" s="25"/>
      <c r="E101" s="25"/>
      <c r="F101" s="25"/>
      <c r="G101" s="25"/>
      <c r="H101" s="25"/>
      <c r="I101" s="25"/>
    </row>
    <row r="102" spans="1:33">
      <c r="B102" s="49"/>
      <c r="C102" s="49"/>
      <c r="D102" s="49"/>
      <c r="E102" s="25"/>
      <c r="F102" s="25"/>
      <c r="G102" s="25"/>
      <c r="H102" s="25"/>
      <c r="I102" s="25"/>
    </row>
    <row r="103" spans="1:33" ht="16.8">
      <c r="A103" s="29" t="s">
        <v>122</v>
      </c>
      <c r="B103" s="41">
        <v>128</v>
      </c>
      <c r="C103" s="41">
        <v>256</v>
      </c>
      <c r="D103" s="30">
        <v>512</v>
      </c>
      <c r="E103" s="30">
        <v>1024</v>
      </c>
      <c r="F103" s="32"/>
      <c r="G103" s="27"/>
      <c r="H103" s="32"/>
      <c r="I103" s="27"/>
    </row>
    <row r="104" spans="1:33">
      <c r="A104" s="19" t="s">
        <v>12</v>
      </c>
      <c r="B104" s="38">
        <v>12030603</v>
      </c>
      <c r="C104" s="19">
        <v>12030582</v>
      </c>
      <c r="D104" s="38">
        <v>12030730</v>
      </c>
      <c r="E104" s="38">
        <v>12030722</v>
      </c>
      <c r="F104" s="40"/>
      <c r="G104" s="40"/>
      <c r="H104" s="40"/>
      <c r="I104" s="40"/>
    </row>
    <row r="105" spans="1:33">
      <c r="A105" s="19" t="s">
        <v>15</v>
      </c>
      <c r="B105" s="38">
        <f>($B73/(B104*(1/($B72*1000000)))/1000000)</f>
        <v>400.4786792482472</v>
      </c>
      <c r="C105" s="38">
        <f>($B73/(C104*(1/($B72*1000000)))/1000000)</f>
        <v>400.47937830439128</v>
      </c>
      <c r="D105" s="38">
        <f>($B73/(D104*(1/($B72*1000000)))/1000000)</f>
        <v>400.47445167500229</v>
      </c>
      <c r="E105" s="38">
        <f>($B73/(E104*(1/($B72*1000000)))/1000000)</f>
        <v>400.4747179761946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33">
      <c r="A106" s="19" t="s">
        <v>13</v>
      </c>
      <c r="B106" s="38">
        <v>28002444</v>
      </c>
      <c r="C106" s="19">
        <v>24438176</v>
      </c>
      <c r="D106" s="38">
        <v>18893099</v>
      </c>
      <c r="E106" s="38">
        <v>11344394</v>
      </c>
      <c r="F106" s="25"/>
      <c r="G106" s="25"/>
      <c r="H106" s="25"/>
      <c r="I106" s="25"/>
    </row>
    <row r="107" spans="1:33">
      <c r="A107" s="19" t="s">
        <v>125</v>
      </c>
      <c r="B107" s="38">
        <v>9719</v>
      </c>
      <c r="C107" s="19">
        <v>8298</v>
      </c>
      <c r="D107" s="38">
        <v>6714</v>
      </c>
      <c r="E107" s="38">
        <v>4338</v>
      </c>
      <c r="F107" s="25"/>
      <c r="G107" s="25"/>
      <c r="H107" s="25"/>
      <c r="I107" s="25"/>
    </row>
    <row r="108" spans="1:33">
      <c r="A108" s="19" t="s">
        <v>14</v>
      </c>
      <c r="B108" s="38">
        <f>B106/$B$18</f>
        <v>0.84855890909090914</v>
      </c>
      <c r="C108" s="38">
        <f>C106/$B$18</f>
        <v>0.74055078787878792</v>
      </c>
      <c r="D108" s="38">
        <f>D106/$B$18</f>
        <v>0.57251815151515151</v>
      </c>
      <c r="E108" s="38">
        <f>E106/$B$18</f>
        <v>0.34376951515151516</v>
      </c>
      <c r="F108" s="25"/>
      <c r="G108" s="25"/>
      <c r="H108" s="25"/>
      <c r="I108" s="25"/>
    </row>
    <row r="109" spans="1:33">
      <c r="A109" s="19" t="s">
        <v>126</v>
      </c>
      <c r="B109" s="38">
        <f>B110*B111</f>
        <v>4491900</v>
      </c>
      <c r="C109" s="38">
        <f>C110*C111</f>
        <v>3836400</v>
      </c>
      <c r="D109" s="38">
        <f>D110*D111</f>
        <v>3165260</v>
      </c>
      <c r="E109" s="38">
        <f>E110*E111</f>
        <v>2426040</v>
      </c>
      <c r="F109" s="25"/>
      <c r="G109" s="25"/>
      <c r="H109" s="25"/>
      <c r="I109" s="25"/>
    </row>
    <row r="110" spans="1:33">
      <c r="A110" s="38" t="s">
        <v>127</v>
      </c>
      <c r="B110" s="38">
        <v>9765</v>
      </c>
      <c r="C110" s="19">
        <v>8340</v>
      </c>
      <c r="D110" s="38">
        <v>6881</v>
      </c>
      <c r="E110" s="38">
        <v>5274</v>
      </c>
      <c r="F110" s="25"/>
      <c r="G110" s="25"/>
      <c r="H110" s="25"/>
      <c r="I110" s="25"/>
    </row>
    <row r="111" spans="1:33">
      <c r="A111" s="38" t="s">
        <v>128</v>
      </c>
      <c r="B111" s="38">
        <v>460</v>
      </c>
      <c r="C111" s="19">
        <v>460</v>
      </c>
      <c r="D111" s="38">
        <v>460</v>
      </c>
      <c r="E111" s="38">
        <v>460</v>
      </c>
      <c r="F111" s="25"/>
      <c r="G111" s="25"/>
      <c r="H111" s="25"/>
      <c r="I111" s="25"/>
    </row>
    <row r="115" spans="1:3" ht="17.399999999999999">
      <c r="A115" s="16" t="s">
        <v>105</v>
      </c>
      <c r="B115" s="17">
        <v>75</v>
      </c>
      <c r="C115" t="s">
        <v>133</v>
      </c>
    </row>
    <row r="117" spans="1:3" ht="18.600000000000001">
      <c r="A117" s="18" t="s">
        <v>107</v>
      </c>
    </row>
    <row r="119" spans="1:3">
      <c r="A119" s="19" t="s">
        <v>8</v>
      </c>
      <c r="B119" s="19" t="s">
        <v>18</v>
      </c>
    </row>
    <row r="120" spans="1:3">
      <c r="A120" s="19" t="s">
        <v>108</v>
      </c>
      <c r="B120" s="19">
        <v>270</v>
      </c>
    </row>
    <row r="123" spans="1:3" ht="18.600000000000001">
      <c r="A123" s="2" t="s">
        <v>109</v>
      </c>
    </row>
    <row r="124" spans="1:3" ht="18.600000000000001">
      <c r="A124" s="21"/>
    </row>
    <row r="125" spans="1:3">
      <c r="A125" t="s">
        <v>1</v>
      </c>
      <c r="B125">
        <v>10</v>
      </c>
    </row>
    <row r="126" spans="1:3">
      <c r="A126" t="s">
        <v>5</v>
      </c>
      <c r="B126">
        <v>256</v>
      </c>
    </row>
    <row r="127" spans="1:3">
      <c r="A127" t="s">
        <v>3</v>
      </c>
      <c r="B127" t="s">
        <v>7</v>
      </c>
    </row>
    <row r="128" spans="1:3">
      <c r="A128" t="s">
        <v>6</v>
      </c>
      <c r="B128">
        <v>146</v>
      </c>
    </row>
    <row r="129" spans="1:8">
      <c r="A129" t="s">
        <v>110</v>
      </c>
      <c r="B129">
        <v>33000000</v>
      </c>
    </row>
    <row r="130" spans="1:8">
      <c r="A130" t="s">
        <v>105</v>
      </c>
      <c r="B130">
        <f>B115</f>
        <v>75</v>
      </c>
    </row>
    <row r="131" spans="1:8">
      <c r="A131" s="24" t="s">
        <v>111</v>
      </c>
      <c r="B131" s="25">
        <v>4</v>
      </c>
    </row>
    <row r="133" spans="1:8" ht="17.399999999999999">
      <c r="A133" s="26" t="s">
        <v>2</v>
      </c>
      <c r="B133" s="26">
        <v>32768</v>
      </c>
    </row>
    <row r="137" spans="1:8" ht="16.8">
      <c r="A137" s="51" t="s">
        <v>115</v>
      </c>
      <c r="B137" s="51"/>
      <c r="C137" s="51"/>
    </row>
    <row r="138" spans="1:8" ht="16.8">
      <c r="A138" s="27"/>
      <c r="B138" s="25"/>
      <c r="C138" s="25"/>
      <c r="D138" s="25"/>
      <c r="E138" s="25"/>
      <c r="F138" s="25"/>
    </row>
    <row r="139" spans="1:8" ht="16.8">
      <c r="A139" s="50" t="s">
        <v>117</v>
      </c>
      <c r="B139" s="50"/>
      <c r="C139" s="50"/>
      <c r="D139" s="25"/>
      <c r="E139" s="25"/>
      <c r="F139" s="25"/>
    </row>
    <row r="140" spans="1:8">
      <c r="A140" s="28" t="s">
        <v>122</v>
      </c>
      <c r="B140" s="25">
        <v>512</v>
      </c>
      <c r="C140" s="25"/>
      <c r="D140" s="25"/>
      <c r="E140" s="25"/>
      <c r="F140" s="25"/>
      <c r="G140" s="25"/>
      <c r="H140" s="25"/>
    </row>
    <row r="141" spans="1:8">
      <c r="C141" s="25"/>
      <c r="D141" s="25"/>
      <c r="E141" s="25"/>
      <c r="F141" s="25"/>
      <c r="G141" s="25"/>
      <c r="H141" s="25"/>
    </row>
    <row r="142" spans="1:8">
      <c r="B142" s="49"/>
      <c r="C142" s="49"/>
      <c r="D142" s="49"/>
      <c r="E142" s="25"/>
      <c r="F142" s="25"/>
      <c r="G142" s="25"/>
      <c r="H142" s="25"/>
    </row>
    <row r="143" spans="1:8" ht="16.8">
      <c r="A143" s="29" t="s">
        <v>123</v>
      </c>
      <c r="B143" s="30">
        <v>125</v>
      </c>
      <c r="C143" s="30">
        <v>250</v>
      </c>
      <c r="D143" s="30">
        <v>500</v>
      </c>
      <c r="E143" s="30">
        <v>1000</v>
      </c>
      <c r="F143" s="31">
        <v>2000</v>
      </c>
      <c r="G143" s="30">
        <v>3000</v>
      </c>
      <c r="H143" s="31">
        <v>4000</v>
      </c>
    </row>
    <row r="144" spans="1:8">
      <c r="A144" s="35" t="s">
        <v>124</v>
      </c>
      <c r="B144" s="36">
        <f t="shared" ref="B144:H144" si="8">(($B131 * $B140*$B130)/($B131*$B140 + B143))</f>
        <v>70.685687988955365</v>
      </c>
      <c r="C144" s="36">
        <f t="shared" si="8"/>
        <v>66.840731070496091</v>
      </c>
      <c r="D144" s="36">
        <f t="shared" si="8"/>
        <v>60.282574568288851</v>
      </c>
      <c r="E144" s="36">
        <f t="shared" si="8"/>
        <v>50.393700787401578</v>
      </c>
      <c r="F144" s="36">
        <f t="shared" si="8"/>
        <v>37.944664031620555</v>
      </c>
      <c r="G144" s="36">
        <f t="shared" si="8"/>
        <v>30.427892234548334</v>
      </c>
      <c r="H144" s="36">
        <f t="shared" si="8"/>
        <v>25.396825396825395</v>
      </c>
    </row>
    <row r="145" spans="1:8">
      <c r="A145" s="19" t="s">
        <v>12</v>
      </c>
      <c r="B145" s="38">
        <v>23987814</v>
      </c>
      <c r="C145" s="38">
        <v>31847433</v>
      </c>
      <c r="D145" s="38">
        <v>47567467</v>
      </c>
      <c r="E145" s="39">
        <v>79006751</v>
      </c>
      <c r="F145" s="39">
        <v>141884797</v>
      </c>
      <c r="G145" s="39">
        <v>204762837</v>
      </c>
      <c r="H145" s="39">
        <v>267640882</v>
      </c>
    </row>
    <row r="146" spans="1:8">
      <c r="A146" s="19" t="s">
        <v>15</v>
      </c>
      <c r="B146" s="38">
        <f t="shared" ref="B146:H146" si="9">($B129/(B145*(1/($B128*1000000)))/1000000)</f>
        <v>200.85198259416219</v>
      </c>
      <c r="C146" s="38">
        <f t="shared" si="9"/>
        <v>151.28377850736041</v>
      </c>
      <c r="D146" s="38">
        <f t="shared" si="9"/>
        <v>101.28771414294563</v>
      </c>
      <c r="E146" s="38">
        <f t="shared" si="9"/>
        <v>60.982130501733955</v>
      </c>
      <c r="F146" s="38">
        <f t="shared" si="9"/>
        <v>33.957126498901786</v>
      </c>
      <c r="G146" s="38">
        <f t="shared" si="9"/>
        <v>23.529660316241859</v>
      </c>
      <c r="H146" s="38">
        <f t="shared" si="9"/>
        <v>18.001734129690995</v>
      </c>
    </row>
    <row r="147" spans="1:8">
      <c r="A147" s="19" t="s">
        <v>13</v>
      </c>
      <c r="B147" s="38">
        <v>15102549</v>
      </c>
      <c r="C147" s="38">
        <v>8272918</v>
      </c>
      <c r="D147" s="38">
        <v>5523</v>
      </c>
      <c r="E147" s="38">
        <v>0</v>
      </c>
      <c r="F147" s="38">
        <v>0</v>
      </c>
      <c r="G147" s="38">
        <v>0</v>
      </c>
      <c r="H147" s="38">
        <v>0</v>
      </c>
    </row>
    <row r="148" spans="1:8">
      <c r="A148" s="19" t="s">
        <v>125</v>
      </c>
      <c r="B148" s="38">
        <v>9461</v>
      </c>
      <c r="C148" s="38">
        <v>1229</v>
      </c>
      <c r="D148" s="38">
        <v>1</v>
      </c>
      <c r="E148" s="38">
        <v>0</v>
      </c>
      <c r="F148" s="38">
        <v>0</v>
      </c>
      <c r="G148" s="38">
        <v>0</v>
      </c>
      <c r="H148" s="38">
        <v>0</v>
      </c>
    </row>
    <row r="149" spans="1:8">
      <c r="A149" s="19" t="s">
        <v>14</v>
      </c>
      <c r="B149" s="38">
        <f t="shared" ref="B149:H149" si="10">B147/$B129</f>
        <v>0.45765299999999998</v>
      </c>
      <c r="C149" s="38">
        <f t="shared" si="10"/>
        <v>0.25069448484848483</v>
      </c>
      <c r="D149" s="38">
        <f t="shared" si="10"/>
        <v>1.6736363636363636E-4</v>
      </c>
      <c r="E149" s="38">
        <f t="shared" si="10"/>
        <v>0</v>
      </c>
      <c r="F149" s="38">
        <f t="shared" si="10"/>
        <v>0</v>
      </c>
      <c r="G149" s="38">
        <f t="shared" si="10"/>
        <v>0</v>
      </c>
      <c r="H149" s="38">
        <f t="shared" si="10"/>
        <v>0</v>
      </c>
    </row>
    <row r="150" spans="1:8">
      <c r="A150" s="19" t="s">
        <v>126</v>
      </c>
      <c r="B150" s="38">
        <f t="shared" ref="B150:H150" si="11">B152*B151</f>
        <v>7651600</v>
      </c>
      <c r="C150" s="38">
        <f t="shared" si="11"/>
        <v>10105470</v>
      </c>
      <c r="D150" s="38">
        <f t="shared" si="11"/>
        <v>9976420</v>
      </c>
      <c r="E150" s="38">
        <f t="shared" si="11"/>
        <v>9955980</v>
      </c>
      <c r="F150" s="38">
        <f t="shared" si="11"/>
        <v>9988200</v>
      </c>
      <c r="G150" s="38">
        <f t="shared" si="11"/>
        <v>9923760</v>
      </c>
      <c r="H150" s="38">
        <f t="shared" si="11"/>
        <v>9988200</v>
      </c>
    </row>
    <row r="151" spans="1:8">
      <c r="A151" s="38" t="s">
        <v>127</v>
      </c>
      <c r="B151" s="38">
        <v>16280</v>
      </c>
      <c r="C151" s="38">
        <v>21501</v>
      </c>
      <c r="D151" s="38">
        <v>32182</v>
      </c>
      <c r="E151" s="38">
        <v>32220</v>
      </c>
      <c r="F151" s="38">
        <v>32220</v>
      </c>
      <c r="G151" s="38">
        <v>32220</v>
      </c>
      <c r="H151" s="38">
        <v>32220</v>
      </c>
    </row>
    <row r="152" spans="1:8">
      <c r="A152" s="38" t="s">
        <v>128</v>
      </c>
      <c r="B152" s="38">
        <v>470</v>
      </c>
      <c r="C152" s="38">
        <v>470</v>
      </c>
      <c r="D152" s="38">
        <v>310</v>
      </c>
      <c r="E152" s="38">
        <v>309</v>
      </c>
      <c r="F152" s="38">
        <v>310</v>
      </c>
      <c r="G152" s="38">
        <v>308</v>
      </c>
      <c r="H152" s="38">
        <v>310</v>
      </c>
    </row>
    <row r="153" spans="1:8">
      <c r="A153" s="25"/>
      <c r="B153" s="25"/>
      <c r="C153" s="25"/>
      <c r="D153" s="25"/>
      <c r="E153" s="25"/>
      <c r="F153" s="25"/>
      <c r="G153" s="25"/>
      <c r="H153" s="25"/>
    </row>
    <row r="154" spans="1:8">
      <c r="B154" s="25"/>
      <c r="C154" s="25"/>
      <c r="D154" s="25"/>
      <c r="E154" s="25"/>
      <c r="F154" s="25"/>
      <c r="G154" s="25"/>
      <c r="H154" s="25"/>
    </row>
    <row r="155" spans="1:8" ht="16.8">
      <c r="A155" s="50" t="s">
        <v>129</v>
      </c>
      <c r="B155" s="50"/>
      <c r="C155" s="50"/>
      <c r="D155" s="25"/>
      <c r="E155" s="25"/>
      <c r="F155" s="25"/>
      <c r="G155" s="25"/>
      <c r="H155" s="25"/>
    </row>
    <row r="156" spans="1:8">
      <c r="A156" s="28" t="s">
        <v>130</v>
      </c>
      <c r="B156" s="25">
        <v>0</v>
      </c>
      <c r="C156" s="25"/>
      <c r="D156" s="25"/>
      <c r="E156" s="25"/>
      <c r="F156" s="25"/>
      <c r="G156" s="25"/>
      <c r="H156" s="25"/>
    </row>
    <row r="157" spans="1:8">
      <c r="A157" s="28" t="s">
        <v>131</v>
      </c>
      <c r="B157" s="25">
        <f>$B$19*$B$20</f>
        <v>500</v>
      </c>
      <c r="C157" s="25"/>
      <c r="D157" s="25"/>
      <c r="E157" s="25"/>
      <c r="F157" s="25"/>
      <c r="G157" s="25"/>
      <c r="H157" s="25"/>
    </row>
    <row r="158" spans="1:8">
      <c r="B158" s="49"/>
      <c r="C158" s="49"/>
      <c r="D158" s="49"/>
      <c r="E158" s="25"/>
      <c r="F158" s="25"/>
      <c r="G158" s="25"/>
      <c r="H158" s="25"/>
    </row>
    <row r="159" spans="1:8" ht="16.8">
      <c r="A159" s="29" t="s">
        <v>122</v>
      </c>
      <c r="B159" s="41">
        <v>128</v>
      </c>
      <c r="C159" s="41">
        <v>256</v>
      </c>
      <c r="D159" s="30">
        <v>512</v>
      </c>
      <c r="E159" s="30">
        <v>1024</v>
      </c>
      <c r="F159" s="32"/>
      <c r="G159" s="27"/>
      <c r="H159" s="32"/>
    </row>
    <row r="160" spans="1:8">
      <c r="A160" s="19" t="s">
        <v>12</v>
      </c>
      <c r="B160" s="38">
        <v>16128236</v>
      </c>
      <c r="C160" s="19">
        <v>16128128</v>
      </c>
      <c r="D160" s="38">
        <v>16127994</v>
      </c>
      <c r="E160" s="38">
        <v>14550966</v>
      </c>
      <c r="F160" s="40"/>
      <c r="G160" s="40"/>
      <c r="H160" s="40"/>
    </row>
    <row r="161" spans="1:33">
      <c r="A161" s="19" t="s">
        <v>15</v>
      </c>
      <c r="B161" s="38">
        <f>($B129/(B160*(1/($B128*1000000)))/1000000)</f>
        <v>298.73074773955443</v>
      </c>
      <c r="C161" s="38">
        <f>($B129/(C160*(1/($B128*1000000)))/1000000)</f>
        <v>298.73274815279245</v>
      </c>
      <c r="D161" s="38">
        <f>($B129/(D160*(1/($B128*1000000)))/1000000)</f>
        <v>298.73523018423742</v>
      </c>
      <c r="E161" s="38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</row>
    <row r="162" spans="1:33">
      <c r="A162" s="19" t="s">
        <v>13</v>
      </c>
      <c r="B162" s="38">
        <v>26346919</v>
      </c>
      <c r="C162" s="19">
        <v>21584010</v>
      </c>
      <c r="D162" s="38">
        <v>14061617</v>
      </c>
      <c r="E162" s="38">
        <v>6896967</v>
      </c>
      <c r="F162" s="25"/>
      <c r="G162" s="25"/>
      <c r="H162" s="25"/>
    </row>
    <row r="163" spans="1:33">
      <c r="A163" s="19" t="s">
        <v>125</v>
      </c>
      <c r="B163" s="38">
        <v>12928</v>
      </c>
      <c r="C163" s="19">
        <v>11064</v>
      </c>
      <c r="D163" s="38">
        <v>9090</v>
      </c>
      <c r="E163" s="38">
        <v>28</v>
      </c>
      <c r="F163" s="25"/>
      <c r="G163" s="25"/>
      <c r="H163" s="25"/>
    </row>
    <row r="164" spans="1:33">
      <c r="A164" s="19" t="s">
        <v>14</v>
      </c>
      <c r="B164" s="38">
        <f>B162/$B$18</f>
        <v>0.79839148484848488</v>
      </c>
      <c r="C164" s="38">
        <f>C162/$B$18</f>
        <v>0.65406090909090908</v>
      </c>
      <c r="D164" s="38">
        <f>D162/$B$18</f>
        <v>0.42610960606060605</v>
      </c>
      <c r="E164" s="38">
        <f>E162/$B$18</f>
        <v>0.20899899999999999</v>
      </c>
      <c r="F164" s="25"/>
      <c r="G164" s="25"/>
      <c r="H164" s="25"/>
    </row>
    <row r="165" spans="1:33">
      <c r="A165" s="19" t="s">
        <v>126</v>
      </c>
      <c r="B165" s="38">
        <f>B166*B167</f>
        <v>6105770</v>
      </c>
      <c r="C165" s="38">
        <f>C166*C167</f>
        <v>5230630</v>
      </c>
      <c r="D165" s="38">
        <f>D166*D167</f>
        <v>4337160</v>
      </c>
      <c r="E165" s="38">
        <f>E166*E167</f>
        <v>2761720</v>
      </c>
      <c r="F165" s="25"/>
      <c r="G165" s="25"/>
      <c r="H165" s="25"/>
    </row>
    <row r="166" spans="1:33">
      <c r="A166" s="38" t="s">
        <v>127</v>
      </c>
      <c r="B166" s="38">
        <v>12991</v>
      </c>
      <c r="C166" s="19">
        <v>11129</v>
      </c>
      <c r="D166" s="38">
        <v>9228</v>
      </c>
      <c r="E166" s="38">
        <v>5876</v>
      </c>
      <c r="F166" s="25"/>
      <c r="G166" s="25"/>
      <c r="H166" s="25"/>
    </row>
    <row r="167" spans="1:33">
      <c r="A167" s="38" t="s">
        <v>128</v>
      </c>
      <c r="B167" s="38">
        <v>470</v>
      </c>
      <c r="C167" s="19">
        <v>470</v>
      </c>
      <c r="D167" s="38">
        <v>470</v>
      </c>
      <c r="E167" s="38">
        <v>470</v>
      </c>
      <c r="F167" s="25"/>
      <c r="G167" s="25"/>
      <c r="H167" s="25"/>
    </row>
    <row r="171" spans="1:33" ht="17.399999999999999">
      <c r="A171" s="16" t="s">
        <v>105</v>
      </c>
      <c r="B171" s="17">
        <v>65</v>
      </c>
      <c r="C171" t="s">
        <v>134</v>
      </c>
    </row>
    <row r="173" spans="1:33" ht="18.600000000000001">
      <c r="A173" s="18" t="s">
        <v>107</v>
      </c>
    </row>
    <row r="175" spans="1:33">
      <c r="A175" s="19" t="s">
        <v>8</v>
      </c>
      <c r="B175" s="19" t="s">
        <v>18</v>
      </c>
    </row>
    <row r="176" spans="1:33">
      <c r="A176" s="19" t="s">
        <v>108</v>
      </c>
      <c r="B176" s="19">
        <v>277</v>
      </c>
    </row>
    <row r="179" spans="1:2" ht="18.600000000000001">
      <c r="A179" s="2" t="s">
        <v>109</v>
      </c>
    </row>
    <row r="180" spans="1:2" ht="18.600000000000001">
      <c r="A180" s="21"/>
    </row>
    <row r="181" spans="1:2">
      <c r="A181" t="s">
        <v>1</v>
      </c>
      <c r="B181">
        <v>10</v>
      </c>
    </row>
    <row r="182" spans="1:2">
      <c r="A182" t="s">
        <v>5</v>
      </c>
      <c r="B182">
        <v>256</v>
      </c>
    </row>
    <row r="183" spans="1:2">
      <c r="A183" t="s">
        <v>3</v>
      </c>
      <c r="B183" t="s">
        <v>7</v>
      </c>
    </row>
    <row r="184" spans="1:2">
      <c r="A184" t="s">
        <v>6</v>
      </c>
      <c r="B184">
        <v>146</v>
      </c>
    </row>
    <row r="185" spans="1:2">
      <c r="A185" t="s">
        <v>110</v>
      </c>
      <c r="B185">
        <v>33000000</v>
      </c>
    </row>
    <row r="186" spans="1:2">
      <c r="A186" t="s">
        <v>105</v>
      </c>
      <c r="B186">
        <f>B171</f>
        <v>65</v>
      </c>
    </row>
    <row r="187" spans="1:2">
      <c r="A187" s="24" t="s">
        <v>111</v>
      </c>
      <c r="B187" s="25">
        <v>4</v>
      </c>
    </row>
    <row r="189" spans="1:2" ht="17.399999999999999">
      <c r="A189" s="26" t="s">
        <v>2</v>
      </c>
      <c r="B189" s="26">
        <v>32768</v>
      </c>
    </row>
    <row r="193" spans="1:8" ht="16.8">
      <c r="A193" s="51" t="s">
        <v>115</v>
      </c>
      <c r="B193" s="51"/>
      <c r="C193" s="51"/>
    </row>
    <row r="194" spans="1:8" ht="16.8">
      <c r="A194" s="27"/>
      <c r="B194" s="25"/>
      <c r="C194" s="25"/>
      <c r="D194" s="25"/>
      <c r="E194" s="25"/>
      <c r="F194" s="25"/>
    </row>
    <row r="195" spans="1:8" ht="16.8">
      <c r="A195" s="50" t="s">
        <v>117</v>
      </c>
      <c r="B195" s="50"/>
      <c r="C195" s="50"/>
      <c r="D195" s="25"/>
      <c r="E195" s="25"/>
      <c r="F195" s="25"/>
    </row>
    <row r="196" spans="1:8">
      <c r="A196" s="28" t="s">
        <v>122</v>
      </c>
      <c r="B196" s="25">
        <v>1024</v>
      </c>
      <c r="C196" s="25"/>
      <c r="D196" s="25"/>
      <c r="E196" s="25"/>
      <c r="F196" s="25"/>
      <c r="G196" s="25"/>
      <c r="H196" s="25"/>
    </row>
    <row r="197" spans="1:8">
      <c r="C197" s="25"/>
      <c r="D197" s="25"/>
      <c r="E197" s="25"/>
      <c r="F197" s="25"/>
      <c r="G197" s="25"/>
      <c r="H197" s="25"/>
    </row>
    <row r="198" spans="1:8">
      <c r="B198" s="49"/>
      <c r="C198" s="49"/>
      <c r="D198" s="49"/>
      <c r="E198" s="25"/>
      <c r="F198" s="25"/>
      <c r="G198" s="25"/>
      <c r="H198" s="25"/>
    </row>
    <row r="199" spans="1:8" ht="16.8">
      <c r="A199" s="29" t="s">
        <v>123</v>
      </c>
      <c r="B199" s="30">
        <v>125</v>
      </c>
      <c r="C199" s="30">
        <v>250</v>
      </c>
      <c r="D199" s="30">
        <v>500</v>
      </c>
      <c r="E199" s="30">
        <v>1000</v>
      </c>
      <c r="F199" s="31">
        <v>2000</v>
      </c>
      <c r="G199" s="30">
        <v>3000</v>
      </c>
      <c r="H199" s="31">
        <v>4000</v>
      </c>
    </row>
    <row r="200" spans="1:8">
      <c r="A200" s="35" t="s">
        <v>124</v>
      </c>
      <c r="B200" s="36">
        <f t="shared" ref="B200:H200" si="12">(($B187 * $B196*$B186)/($B187*$B196 + B199))</f>
        <v>63.075100687040987</v>
      </c>
      <c r="C200" s="36">
        <f t="shared" si="12"/>
        <v>61.260929590427978</v>
      </c>
      <c r="D200" s="36">
        <f t="shared" si="12"/>
        <v>57.92863359442994</v>
      </c>
      <c r="E200" s="36">
        <f t="shared" si="12"/>
        <v>52.244897959183675</v>
      </c>
      <c r="F200" s="36">
        <f t="shared" si="12"/>
        <v>43.674540682414701</v>
      </c>
      <c r="G200" s="36">
        <f t="shared" si="12"/>
        <v>37.519729425028181</v>
      </c>
      <c r="H200" s="36">
        <f t="shared" si="12"/>
        <v>32.885375494071148</v>
      </c>
    </row>
    <row r="201" spans="1:8">
      <c r="A201" s="19" t="s">
        <v>12</v>
      </c>
      <c r="B201" s="38">
        <v>20816831</v>
      </c>
      <c r="C201" s="38">
        <v>23077769</v>
      </c>
      <c r="D201" s="38">
        <v>27599853</v>
      </c>
      <c r="E201" s="39">
        <v>36644070</v>
      </c>
      <c r="F201" s="39">
        <v>54732496</v>
      </c>
      <c r="G201" s="39">
        <v>72820913</v>
      </c>
      <c r="H201" s="39">
        <v>90909338</v>
      </c>
    </row>
    <row r="202" spans="1:8">
      <c r="A202" s="19" t="s">
        <v>15</v>
      </c>
      <c r="B202" s="38">
        <f t="shared" ref="B202:H202" si="13">($B185/(B201*(1/($B184*1000000)))/1000000)</f>
        <v>231.44733220921091</v>
      </c>
      <c r="C202" s="38">
        <f t="shared" si="13"/>
        <v>208.77234710166309</v>
      </c>
      <c r="D202" s="38">
        <f t="shared" si="13"/>
        <v>174.5661471457837</v>
      </c>
      <c r="E202" s="38">
        <f t="shared" si="13"/>
        <v>131.48102817181609</v>
      </c>
      <c r="F202" s="38">
        <f t="shared" si="13"/>
        <v>88.028143280730333</v>
      </c>
      <c r="G202" s="38">
        <f t="shared" si="13"/>
        <v>66.162312466475129</v>
      </c>
      <c r="H202" s="38">
        <f t="shared" si="13"/>
        <v>52.997855951827518</v>
      </c>
    </row>
    <row r="203" spans="1:8">
      <c r="A203" s="19" t="s">
        <v>13</v>
      </c>
      <c r="B203" s="38">
        <v>0</v>
      </c>
      <c r="C203" s="38">
        <v>0</v>
      </c>
      <c r="D203" s="38">
        <v>0</v>
      </c>
      <c r="E203" s="38">
        <v>0</v>
      </c>
      <c r="F203" s="38">
        <v>0</v>
      </c>
      <c r="G203" s="38">
        <v>0</v>
      </c>
      <c r="H203" s="38">
        <v>0</v>
      </c>
    </row>
    <row r="204" spans="1:8">
      <c r="A204" s="19" t="s">
        <v>125</v>
      </c>
      <c r="B204" s="38">
        <v>0</v>
      </c>
      <c r="C204" s="38">
        <v>0</v>
      </c>
      <c r="D204" s="38"/>
      <c r="E204" s="38">
        <v>0</v>
      </c>
      <c r="F204" s="38">
        <v>0</v>
      </c>
      <c r="G204" s="38">
        <v>0</v>
      </c>
      <c r="H204" s="38">
        <v>0</v>
      </c>
    </row>
    <row r="205" spans="1:8">
      <c r="A205" s="19" t="s">
        <v>14</v>
      </c>
      <c r="B205" s="38">
        <f t="shared" ref="B205:H205" si="14">B203/$B185</f>
        <v>0</v>
      </c>
      <c r="C205" s="38">
        <f t="shared" si="14"/>
        <v>0</v>
      </c>
      <c r="D205" s="38">
        <f t="shared" si="14"/>
        <v>0</v>
      </c>
      <c r="E205" s="38">
        <f t="shared" si="14"/>
        <v>0</v>
      </c>
      <c r="F205" s="38">
        <f t="shared" si="14"/>
        <v>0</v>
      </c>
      <c r="G205" s="38">
        <f t="shared" si="14"/>
        <v>0</v>
      </c>
      <c r="H205" s="38">
        <f t="shared" si="14"/>
        <v>0</v>
      </c>
    </row>
    <row r="206" spans="1:8">
      <c r="A206" s="19" t="s">
        <v>126</v>
      </c>
      <c r="B206" s="38">
        <f t="shared" ref="B206:H206" si="15">B208*B207</f>
        <v>2495500</v>
      </c>
      <c r="C206" s="38">
        <f t="shared" si="15"/>
        <v>2495500</v>
      </c>
      <c r="D206" s="38">
        <f t="shared" si="15"/>
        <v>2495500</v>
      </c>
      <c r="E206" s="38">
        <f t="shared" si="15"/>
        <v>2495500</v>
      </c>
      <c r="F206" s="38">
        <f t="shared" si="15"/>
        <v>2495500</v>
      </c>
      <c r="G206" s="38">
        <f t="shared" si="15"/>
        <v>2495500</v>
      </c>
      <c r="H206" s="38">
        <f t="shared" si="15"/>
        <v>2495500</v>
      </c>
    </row>
    <row r="207" spans="1:8">
      <c r="A207" s="38" t="s">
        <v>127</v>
      </c>
      <c r="B207" s="38">
        <v>8050</v>
      </c>
      <c r="C207" s="38">
        <v>8050</v>
      </c>
      <c r="D207" s="38">
        <v>8050</v>
      </c>
      <c r="E207" s="38">
        <v>8050</v>
      </c>
      <c r="F207" s="38">
        <v>8050</v>
      </c>
      <c r="G207" s="38">
        <v>8050</v>
      </c>
      <c r="H207" s="38">
        <v>8050</v>
      </c>
    </row>
    <row r="208" spans="1:8">
      <c r="A208" s="38" t="s">
        <v>128</v>
      </c>
      <c r="B208" s="38">
        <v>310</v>
      </c>
      <c r="C208" s="38">
        <v>310</v>
      </c>
      <c r="D208" s="38">
        <v>310</v>
      </c>
      <c r="E208" s="38">
        <v>310</v>
      </c>
      <c r="F208" s="38">
        <v>310</v>
      </c>
      <c r="G208" s="38">
        <v>310</v>
      </c>
      <c r="H208" s="38">
        <v>310</v>
      </c>
    </row>
    <row r="209" spans="1:33">
      <c r="A209" s="25"/>
      <c r="B209" s="25"/>
      <c r="C209" s="25"/>
      <c r="D209" s="25"/>
      <c r="E209" s="25"/>
      <c r="F209" s="25"/>
      <c r="G209" s="25"/>
      <c r="H209" s="25"/>
    </row>
    <row r="210" spans="1:33">
      <c r="B210" s="25"/>
      <c r="C210" s="25"/>
      <c r="D210" s="25"/>
      <c r="E210" s="25"/>
      <c r="F210" s="25"/>
      <c r="G210" s="25"/>
      <c r="H210" s="25"/>
    </row>
    <row r="211" spans="1:33" ht="16.8">
      <c r="A211" s="50" t="s">
        <v>129</v>
      </c>
      <c r="B211" s="50"/>
      <c r="C211" s="50"/>
      <c r="D211" s="25"/>
      <c r="E211" s="25"/>
      <c r="F211" s="25"/>
      <c r="G211" s="25"/>
      <c r="H211" s="25"/>
    </row>
    <row r="212" spans="1:33">
      <c r="A212" s="28" t="s">
        <v>130</v>
      </c>
      <c r="B212" s="25">
        <v>0</v>
      </c>
      <c r="C212" s="25"/>
      <c r="D212" s="25"/>
      <c r="E212" s="25"/>
      <c r="F212" s="25"/>
      <c r="G212" s="25"/>
      <c r="H212" s="25"/>
    </row>
    <row r="213" spans="1:33">
      <c r="A213" s="28" t="s">
        <v>131</v>
      </c>
      <c r="B213" s="25">
        <f>$B$19*$B$20</f>
        <v>500</v>
      </c>
      <c r="C213" s="25"/>
      <c r="D213" s="25"/>
      <c r="E213" s="25"/>
      <c r="F213" s="25"/>
      <c r="G213" s="25"/>
      <c r="H213" s="25"/>
    </row>
    <row r="214" spans="1:33">
      <c r="B214" s="49"/>
      <c r="C214" s="49"/>
      <c r="D214" s="49"/>
      <c r="E214" s="25"/>
      <c r="F214" s="25"/>
      <c r="G214" s="25"/>
      <c r="H214" s="25"/>
    </row>
    <row r="215" spans="1:33" ht="16.8">
      <c r="A215" s="29" t="s">
        <v>122</v>
      </c>
      <c r="B215" s="41">
        <v>128</v>
      </c>
      <c r="C215" s="41">
        <v>256</v>
      </c>
      <c r="D215" s="30">
        <v>512</v>
      </c>
      <c r="E215" s="30">
        <v>1024</v>
      </c>
      <c r="F215" s="32"/>
      <c r="G215" s="27"/>
      <c r="H215" s="32"/>
    </row>
    <row r="216" spans="1:33">
      <c r="A216" s="19" t="s">
        <v>12</v>
      </c>
      <c r="B216" s="38">
        <v>18556992</v>
      </c>
      <c r="C216" s="19">
        <v>18556752</v>
      </c>
      <c r="D216" s="38">
        <v>18556938</v>
      </c>
      <c r="E216" s="38">
        <v>18555638</v>
      </c>
      <c r="F216" s="40"/>
      <c r="G216" s="40"/>
      <c r="H216" s="40"/>
    </row>
    <row r="217" spans="1:33">
      <c r="A217" s="19" t="s">
        <v>15</v>
      </c>
      <c r="B217" s="38">
        <f>($B185/(B216*(1/($B184*1000000)))/1000000)</f>
        <v>259.63259562756724</v>
      </c>
      <c r="C217" s="38">
        <f>($B185/(C216*(1/($B184*1000000)))/1000000)</f>
        <v>259.63595353324763</v>
      </c>
      <c r="D217" s="38">
        <f>($B185/(D216*(1/($B184*1000000)))/1000000)</f>
        <v>259.63335114877253</v>
      </c>
      <c r="E217" s="38">
        <f>($B185/(E216*(1/($B184*1000000)))/1000000)</f>
        <v>259.6515409494408</v>
      </c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</row>
    <row r="218" spans="1:33">
      <c r="A218" s="19" t="s">
        <v>13</v>
      </c>
      <c r="B218" s="38">
        <v>25329418</v>
      </c>
      <c r="C218" s="19">
        <v>19784959</v>
      </c>
      <c r="D218" s="38">
        <v>11012890</v>
      </c>
      <c r="E218" s="38">
        <v>0</v>
      </c>
      <c r="F218" s="25"/>
      <c r="G218" s="25"/>
      <c r="H218" s="25"/>
    </row>
    <row r="219" spans="1:33">
      <c r="A219" s="19" t="s">
        <v>125</v>
      </c>
      <c r="B219" s="38">
        <v>14876</v>
      </c>
      <c r="C219" s="19">
        <v>12667</v>
      </c>
      <c r="D219" s="38">
        <v>7020</v>
      </c>
      <c r="E219" s="38">
        <v>0</v>
      </c>
      <c r="F219" s="25"/>
      <c r="G219" s="25"/>
      <c r="H219" s="25"/>
    </row>
    <row r="220" spans="1:33">
      <c r="A220" s="19" t="s">
        <v>14</v>
      </c>
      <c r="B220" s="38">
        <f>B218/$B$18</f>
        <v>0.76755812121212119</v>
      </c>
      <c r="C220" s="38">
        <f>C218/$B$18</f>
        <v>0.59954421212121212</v>
      </c>
      <c r="D220" s="38">
        <f>D218/$B$18</f>
        <v>0.33372393939393941</v>
      </c>
      <c r="E220" s="38">
        <f>E218/$B$18</f>
        <v>0</v>
      </c>
      <c r="F220" s="25"/>
      <c r="G220" s="25"/>
      <c r="H220" s="25"/>
    </row>
    <row r="221" spans="1:33">
      <c r="A221" s="19" t="s">
        <v>126</v>
      </c>
      <c r="B221" s="38">
        <f>B222*B223</f>
        <v>7037780</v>
      </c>
      <c r="C221" s="38">
        <f>C222*C223</f>
        <v>6053600</v>
      </c>
      <c r="D221" s="38">
        <f>D222*D223</f>
        <v>4974950</v>
      </c>
      <c r="E221" s="38">
        <f>E222*E223</f>
        <v>3783500</v>
      </c>
      <c r="F221" s="25"/>
      <c r="G221" s="25"/>
      <c r="H221" s="25"/>
    </row>
    <row r="222" spans="1:33">
      <c r="A222" s="38" t="s">
        <v>127</v>
      </c>
      <c r="B222" s="38">
        <v>14974</v>
      </c>
      <c r="C222" s="19">
        <v>12880</v>
      </c>
      <c r="D222" s="38">
        <v>10585</v>
      </c>
      <c r="E222" s="38">
        <v>8050</v>
      </c>
      <c r="F222" s="25"/>
      <c r="G222" s="25"/>
      <c r="H222" s="25"/>
    </row>
    <row r="223" spans="1:33">
      <c r="A223" s="38" t="s">
        <v>128</v>
      </c>
      <c r="B223" s="38">
        <v>470</v>
      </c>
      <c r="C223" s="19">
        <v>470</v>
      </c>
      <c r="D223" s="38">
        <v>470</v>
      </c>
      <c r="E223" s="38">
        <v>470</v>
      </c>
      <c r="F223" s="25"/>
      <c r="G223" s="25"/>
      <c r="H223" s="25"/>
    </row>
    <row r="226" spans="1:2" ht="17.399999999999999">
      <c r="A226" s="16" t="s">
        <v>105</v>
      </c>
      <c r="B226" s="17">
        <v>65</v>
      </c>
    </row>
    <row r="228" spans="1:2" ht="18.600000000000001">
      <c r="A228" s="18" t="s">
        <v>107</v>
      </c>
    </row>
    <row r="230" spans="1:2">
      <c r="A230" s="19" t="s">
        <v>8</v>
      </c>
      <c r="B230" s="19" t="s">
        <v>18</v>
      </c>
    </row>
    <row r="231" spans="1:2">
      <c r="A231" s="19" t="s">
        <v>108</v>
      </c>
      <c r="B231" s="19">
        <v>277</v>
      </c>
    </row>
    <row r="234" spans="1:2" ht="18.600000000000001">
      <c r="A234" s="2" t="s">
        <v>109</v>
      </c>
    </row>
    <row r="235" spans="1:2" ht="18.600000000000001">
      <c r="A235" s="21"/>
    </row>
    <row r="236" spans="1:2">
      <c r="A236" t="s">
        <v>1</v>
      </c>
      <c r="B236">
        <v>10</v>
      </c>
    </row>
    <row r="237" spans="1:2">
      <c r="A237" t="s">
        <v>5</v>
      </c>
      <c r="B237">
        <v>256</v>
      </c>
    </row>
    <row r="238" spans="1:2">
      <c r="A238" t="s">
        <v>3</v>
      </c>
      <c r="B238" t="s">
        <v>7</v>
      </c>
    </row>
    <row r="239" spans="1:2">
      <c r="A239" t="s">
        <v>6</v>
      </c>
      <c r="B239">
        <v>146</v>
      </c>
    </row>
    <row r="240" spans="1:2">
      <c r="A240" t="s">
        <v>110</v>
      </c>
      <c r="B240">
        <v>33000000</v>
      </c>
    </row>
    <row r="241" spans="1:8">
      <c r="A241" t="s">
        <v>105</v>
      </c>
      <c r="B241">
        <f>B226</f>
        <v>65</v>
      </c>
    </row>
    <row r="242" spans="1:8">
      <c r="A242" s="24" t="s">
        <v>111</v>
      </c>
      <c r="B242" s="25">
        <v>4</v>
      </c>
    </row>
    <row r="244" spans="1:8" ht="17.399999999999999">
      <c r="A244" s="26" t="s">
        <v>2</v>
      </c>
      <c r="B244" s="26">
        <v>16384</v>
      </c>
    </row>
    <row r="248" spans="1:8" ht="16.8">
      <c r="A248" s="51" t="s">
        <v>115</v>
      </c>
      <c r="B248" s="51"/>
      <c r="C248" s="51"/>
    </row>
    <row r="249" spans="1:8" ht="16.8">
      <c r="A249" s="27"/>
      <c r="B249" s="25"/>
      <c r="C249" s="25"/>
      <c r="D249" s="25"/>
      <c r="E249" s="25"/>
      <c r="F249" s="25"/>
    </row>
    <row r="250" spans="1:8" ht="16.8">
      <c r="A250" s="50" t="s">
        <v>117</v>
      </c>
      <c r="B250" s="50"/>
      <c r="C250" s="50"/>
      <c r="D250" s="25"/>
      <c r="E250" s="25"/>
      <c r="F250" s="25"/>
    </row>
    <row r="251" spans="1:8">
      <c r="A251" s="28" t="s">
        <v>122</v>
      </c>
      <c r="B251" s="25">
        <v>1024</v>
      </c>
      <c r="C251" s="25"/>
      <c r="D251" s="25"/>
      <c r="E251" s="25"/>
      <c r="F251" s="25"/>
      <c r="G251" s="25"/>
      <c r="H251" s="25"/>
    </row>
    <row r="252" spans="1:8">
      <c r="C252" s="25"/>
      <c r="D252" s="25"/>
      <c r="E252" s="25"/>
      <c r="F252" s="25"/>
      <c r="G252" s="25"/>
      <c r="H252" s="25"/>
    </row>
    <row r="253" spans="1:8">
      <c r="B253" s="49"/>
      <c r="C253" s="49"/>
      <c r="D253" s="49"/>
      <c r="E253" s="25"/>
      <c r="F253" s="25"/>
      <c r="G253" s="25"/>
      <c r="H253" s="25"/>
    </row>
    <row r="254" spans="1:8" ht="16.8">
      <c r="A254" s="29" t="s">
        <v>123</v>
      </c>
      <c r="B254" s="30">
        <v>125</v>
      </c>
      <c r="C254" s="30">
        <v>250</v>
      </c>
      <c r="D254" s="30">
        <v>500</v>
      </c>
      <c r="E254" s="30">
        <v>1000</v>
      </c>
      <c r="F254" s="31">
        <v>2000</v>
      </c>
      <c r="G254" s="30">
        <v>3000</v>
      </c>
      <c r="H254" s="31">
        <v>4000</v>
      </c>
    </row>
    <row r="255" spans="1:8">
      <c r="A255" s="35" t="s">
        <v>124</v>
      </c>
      <c r="B255" s="36">
        <f t="shared" ref="B255:H255" si="16">(($B242 * $B251*$B241)/($B242*$B251 + B254))</f>
        <v>63.075100687040987</v>
      </c>
      <c r="C255" s="36">
        <f t="shared" si="16"/>
        <v>61.260929590427978</v>
      </c>
      <c r="D255" s="36">
        <f t="shared" si="16"/>
        <v>57.92863359442994</v>
      </c>
      <c r="E255" s="36">
        <f t="shared" si="16"/>
        <v>52.244897959183675</v>
      </c>
      <c r="F255" s="36">
        <f t="shared" si="16"/>
        <v>43.674540682414701</v>
      </c>
      <c r="G255" s="36">
        <f t="shared" si="16"/>
        <v>37.519729425028181</v>
      </c>
      <c r="H255" s="36">
        <f t="shared" si="16"/>
        <v>32.885375494071148</v>
      </c>
    </row>
    <row r="256" spans="1:8">
      <c r="A256" s="19" t="s">
        <v>12</v>
      </c>
      <c r="B256" s="38">
        <v>20816835</v>
      </c>
      <c r="C256" s="38">
        <v>23077776</v>
      </c>
      <c r="D256" s="38">
        <v>27599874</v>
      </c>
      <c r="E256" s="39">
        <v>36644089</v>
      </c>
      <c r="F256" s="39">
        <v>54732498</v>
      </c>
      <c r="G256" s="39">
        <v>72820913</v>
      </c>
      <c r="H256" s="39">
        <v>90909338</v>
      </c>
    </row>
    <row r="257" spans="1:33">
      <c r="A257" s="19" t="s">
        <v>15</v>
      </c>
      <c r="B257" s="38">
        <f t="shared" ref="B257:H257" si="17">($B240/(B256*(1/($B239*1000000)))/1000000)</f>
        <v>231.44728773610399</v>
      </c>
      <c r="C257" s="38">
        <f t="shared" si="17"/>
        <v>208.77228377639165</v>
      </c>
      <c r="D257" s="38">
        <f t="shared" si="17"/>
        <v>174.56601432310887</v>
      </c>
      <c r="E257" s="38">
        <f t="shared" si="17"/>
        <v>131.48095999875994</v>
      </c>
      <c r="F257" s="38">
        <f t="shared" si="17"/>
        <v>88.028140064062114</v>
      </c>
      <c r="G257" s="38">
        <f t="shared" si="17"/>
        <v>66.162312466475129</v>
      </c>
      <c r="H257" s="38">
        <f t="shared" si="17"/>
        <v>52.997855951827518</v>
      </c>
    </row>
    <row r="258" spans="1:33">
      <c r="A258" s="19" t="s">
        <v>13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</row>
    <row r="259" spans="1:33">
      <c r="A259" s="19" t="s">
        <v>125</v>
      </c>
      <c r="B259" s="38">
        <v>0</v>
      </c>
      <c r="C259" s="38">
        <v>0</v>
      </c>
      <c r="D259" s="38"/>
      <c r="E259" s="38">
        <v>0</v>
      </c>
      <c r="F259" s="38">
        <v>0</v>
      </c>
      <c r="G259" s="38">
        <v>0</v>
      </c>
      <c r="H259" s="38">
        <v>0</v>
      </c>
    </row>
    <row r="260" spans="1:33">
      <c r="A260" s="19" t="s">
        <v>14</v>
      </c>
      <c r="B260" s="38">
        <f t="shared" ref="B260:H260" si="18">B258/$B240</f>
        <v>0</v>
      </c>
      <c r="C260" s="38">
        <f t="shared" si="18"/>
        <v>0</v>
      </c>
      <c r="D260" s="38">
        <f t="shared" si="18"/>
        <v>0</v>
      </c>
      <c r="E260" s="38">
        <f t="shared" si="18"/>
        <v>0</v>
      </c>
      <c r="F260" s="38">
        <f t="shared" si="18"/>
        <v>0</v>
      </c>
      <c r="G260" s="38">
        <f t="shared" si="18"/>
        <v>0</v>
      </c>
      <c r="H260" s="38">
        <f t="shared" si="18"/>
        <v>0</v>
      </c>
    </row>
    <row r="261" spans="1:33">
      <c r="A261" s="19" t="s">
        <v>126</v>
      </c>
      <c r="B261" s="38">
        <f t="shared" ref="B261:H261" si="19">B263*B262</f>
        <v>2495500</v>
      </c>
      <c r="C261" s="38">
        <f t="shared" si="19"/>
        <v>2495500</v>
      </c>
      <c r="D261" s="38">
        <f t="shared" si="19"/>
        <v>2495500</v>
      </c>
      <c r="E261" s="38">
        <f t="shared" si="19"/>
        <v>2495500</v>
      </c>
      <c r="F261" s="38">
        <f t="shared" si="19"/>
        <v>2495500</v>
      </c>
      <c r="G261" s="38">
        <f t="shared" si="19"/>
        <v>2495500</v>
      </c>
      <c r="H261" s="38">
        <f t="shared" si="19"/>
        <v>2495500</v>
      </c>
    </row>
    <row r="262" spans="1:33">
      <c r="A262" s="38" t="s">
        <v>127</v>
      </c>
      <c r="B262" s="38">
        <v>8050</v>
      </c>
      <c r="C262" s="38">
        <v>8050</v>
      </c>
      <c r="D262" s="38">
        <v>8050</v>
      </c>
      <c r="E262" s="38">
        <v>8050</v>
      </c>
      <c r="F262" s="38">
        <v>8050</v>
      </c>
      <c r="G262" s="38">
        <v>8050</v>
      </c>
      <c r="H262" s="38">
        <v>8050</v>
      </c>
    </row>
    <row r="263" spans="1:33">
      <c r="A263" s="38" t="s">
        <v>128</v>
      </c>
      <c r="B263" s="38">
        <v>310</v>
      </c>
      <c r="C263" s="38">
        <v>310</v>
      </c>
      <c r="D263" s="38">
        <v>310</v>
      </c>
      <c r="E263" s="38">
        <v>310</v>
      </c>
      <c r="F263" s="38">
        <v>310</v>
      </c>
      <c r="G263" s="38">
        <v>310</v>
      </c>
      <c r="H263" s="38">
        <v>310</v>
      </c>
    </row>
    <row r="264" spans="1:33">
      <c r="A264" s="25"/>
      <c r="B264" s="25"/>
      <c r="C264" s="25"/>
      <c r="D264" s="25"/>
      <c r="E264" s="25"/>
      <c r="F264" s="25"/>
      <c r="G264" s="25"/>
      <c r="H264" s="25"/>
    </row>
    <row r="265" spans="1:33">
      <c r="B265" s="25"/>
      <c r="C265" s="25"/>
      <c r="D265" s="25"/>
      <c r="E265" s="25"/>
      <c r="F265" s="25"/>
      <c r="G265" s="25"/>
      <c r="H265" s="25"/>
    </row>
    <row r="266" spans="1:33" ht="16.8">
      <c r="A266" s="50" t="s">
        <v>129</v>
      </c>
      <c r="B266" s="50"/>
      <c r="C266" s="50"/>
      <c r="D266" s="25"/>
      <c r="E266" s="25"/>
      <c r="F266" s="25"/>
      <c r="G266" s="25"/>
      <c r="H266" s="25"/>
    </row>
    <row r="267" spans="1:33">
      <c r="A267" s="28" t="s">
        <v>130</v>
      </c>
      <c r="B267" s="25">
        <v>0</v>
      </c>
      <c r="C267" s="25"/>
      <c r="D267" s="25"/>
      <c r="E267" s="25"/>
      <c r="F267" s="25"/>
      <c r="G267" s="25"/>
      <c r="H267" s="25"/>
    </row>
    <row r="268" spans="1:33">
      <c r="A268" s="28" t="s">
        <v>131</v>
      </c>
      <c r="B268" s="25">
        <f>$B$19*$B$20</f>
        <v>500</v>
      </c>
      <c r="C268" s="25"/>
      <c r="D268" s="25"/>
      <c r="E268" s="25"/>
      <c r="F268" s="25"/>
      <c r="G268" s="25"/>
      <c r="H268" s="25"/>
    </row>
    <row r="269" spans="1:33">
      <c r="B269" s="49"/>
      <c r="C269" s="49"/>
      <c r="D269" s="49"/>
      <c r="E269" s="25"/>
      <c r="F269" s="25"/>
      <c r="G269" s="25"/>
      <c r="H269" s="25"/>
    </row>
    <row r="270" spans="1:33" ht="16.8">
      <c r="A270" s="29" t="s">
        <v>122</v>
      </c>
      <c r="B270" s="41">
        <v>128</v>
      </c>
      <c r="C270" s="41">
        <v>256</v>
      </c>
      <c r="D270" s="30">
        <v>512</v>
      </c>
      <c r="E270" s="30">
        <v>1024</v>
      </c>
      <c r="F270" s="32"/>
      <c r="G270" s="27"/>
      <c r="H270" s="32"/>
    </row>
    <row r="271" spans="1:33">
      <c r="A271" s="19" t="s">
        <v>12</v>
      </c>
      <c r="B271" s="38">
        <v>18556909</v>
      </c>
      <c r="C271" s="19">
        <v>18556752</v>
      </c>
      <c r="D271" s="38">
        <v>18557003</v>
      </c>
      <c r="E271" s="38">
        <v>1855563</v>
      </c>
      <c r="F271" s="40"/>
      <c r="G271" s="40"/>
      <c r="H271" s="40"/>
    </row>
    <row r="272" spans="1:33">
      <c r="A272" s="19" t="s">
        <v>15</v>
      </c>
      <c r="B272" s="38">
        <f>($B240/(B271*(1/($B239*1000000)))/1000000)</f>
        <v>259.63375689345673</v>
      </c>
      <c r="C272" s="38">
        <f>($B240/(C271*(1/($B239*1000000)))/1000000)</f>
        <v>259.63595353324763</v>
      </c>
      <c r="D272" s="38">
        <f>($B240/(D271*(1/($B239*1000000)))/1000000)</f>
        <v>259.63244172563856</v>
      </c>
      <c r="E272" s="38">
        <f>($B240/(E271*(1/($B239*1000000)))/1000000)</f>
        <v>2596.5165289456627</v>
      </c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</row>
    <row r="273" spans="1:8">
      <c r="A273" s="19" t="s">
        <v>13</v>
      </c>
      <c r="B273" s="38">
        <v>25338615</v>
      </c>
      <c r="C273" s="19">
        <v>19782787</v>
      </c>
      <c r="D273" s="38">
        <v>11316932</v>
      </c>
      <c r="E273" s="38">
        <v>0</v>
      </c>
      <c r="F273" s="25"/>
      <c r="G273" s="25"/>
      <c r="H273" s="25"/>
    </row>
    <row r="274" spans="1:8">
      <c r="A274" s="19" t="s">
        <v>125</v>
      </c>
      <c r="B274" s="38">
        <v>14876</v>
      </c>
      <c r="C274" s="19">
        <v>12667</v>
      </c>
      <c r="D274" s="38">
        <v>7020</v>
      </c>
      <c r="E274" s="38">
        <v>0</v>
      </c>
      <c r="F274" s="25"/>
      <c r="G274" s="25"/>
      <c r="H274" s="25"/>
    </row>
    <row r="275" spans="1:8">
      <c r="A275" s="19" t="s">
        <v>14</v>
      </c>
      <c r="B275" s="38">
        <f>B273/$B$18</f>
        <v>0.76783681818181815</v>
      </c>
      <c r="C275" s="38">
        <f>C273/$B$18</f>
        <v>0.59947839393939395</v>
      </c>
      <c r="D275" s="38">
        <f>D273/$B$18</f>
        <v>0.34293733333333332</v>
      </c>
      <c r="E275" s="38">
        <f>E273/$B$18</f>
        <v>0</v>
      </c>
      <c r="F275" s="25"/>
      <c r="G275" s="25"/>
      <c r="H275" s="25"/>
    </row>
    <row r="276" spans="1:8">
      <c r="A276" s="19" t="s">
        <v>126</v>
      </c>
      <c r="B276" s="38">
        <f>B277*B278</f>
        <v>7041540</v>
      </c>
      <c r="C276" s="38">
        <f>C277*C278</f>
        <v>6056420</v>
      </c>
      <c r="D276" s="38">
        <f>D277*D278</f>
        <v>4934060</v>
      </c>
      <c r="E276" s="38">
        <f>E277*E278</f>
        <v>3783500</v>
      </c>
      <c r="F276" s="25"/>
      <c r="G276" s="25"/>
      <c r="H276" s="25"/>
    </row>
    <row r="277" spans="1:8">
      <c r="A277" s="38" t="s">
        <v>127</v>
      </c>
      <c r="B277" s="38">
        <v>14982</v>
      </c>
      <c r="C277" s="19">
        <v>12886</v>
      </c>
      <c r="D277" s="38">
        <v>10498</v>
      </c>
      <c r="E277" s="38">
        <v>8050</v>
      </c>
      <c r="F277" s="25"/>
      <c r="G277" s="25"/>
      <c r="H277" s="25"/>
    </row>
    <row r="278" spans="1:8">
      <c r="A278" s="38" t="s">
        <v>128</v>
      </c>
      <c r="B278" s="38">
        <v>470</v>
      </c>
      <c r="C278" s="19">
        <v>470</v>
      </c>
      <c r="D278" s="38">
        <v>470</v>
      </c>
      <c r="E278" s="38">
        <v>470</v>
      </c>
      <c r="F278" s="25"/>
      <c r="G278" s="25"/>
      <c r="H278" s="25"/>
    </row>
    <row r="282" spans="1:8" ht="17.399999999999999">
      <c r="A282" s="16" t="s">
        <v>105</v>
      </c>
      <c r="B282" s="17">
        <v>65</v>
      </c>
    </row>
    <row r="284" spans="1:8" ht="18.600000000000001">
      <c r="A284" s="18" t="s">
        <v>107</v>
      </c>
    </row>
    <row r="286" spans="1:8">
      <c r="A286" s="19" t="s">
        <v>8</v>
      </c>
      <c r="B286" s="19" t="s">
        <v>18</v>
      </c>
    </row>
    <row r="287" spans="1:8">
      <c r="A287" s="19" t="s">
        <v>108</v>
      </c>
      <c r="B287" s="19">
        <v>277</v>
      </c>
    </row>
    <row r="290" spans="1:3" ht="18.600000000000001">
      <c r="A290" s="2" t="s">
        <v>109</v>
      </c>
    </row>
    <row r="291" spans="1:3" ht="18.600000000000001">
      <c r="A291" s="21"/>
    </row>
    <row r="292" spans="1:3">
      <c r="A292" t="s">
        <v>1</v>
      </c>
      <c r="B292">
        <v>10</v>
      </c>
    </row>
    <row r="293" spans="1:3">
      <c r="A293" t="s">
        <v>5</v>
      </c>
      <c r="B293">
        <v>256</v>
      </c>
    </row>
    <row r="294" spans="1:3">
      <c r="A294" t="s">
        <v>3</v>
      </c>
      <c r="B294" t="s">
        <v>7</v>
      </c>
    </row>
    <row r="295" spans="1:3">
      <c r="A295" t="s">
        <v>6</v>
      </c>
      <c r="B295">
        <v>146</v>
      </c>
    </row>
    <row r="296" spans="1:3">
      <c r="A296" t="s">
        <v>110</v>
      </c>
      <c r="B296">
        <v>33000000</v>
      </c>
    </row>
    <row r="297" spans="1:3">
      <c r="A297" t="s">
        <v>105</v>
      </c>
      <c r="B297">
        <f>B282</f>
        <v>65</v>
      </c>
    </row>
    <row r="298" spans="1:3">
      <c r="A298" s="24" t="s">
        <v>111</v>
      </c>
      <c r="B298" s="25">
        <v>4</v>
      </c>
    </row>
    <row r="300" spans="1:3" ht="17.399999999999999">
      <c r="A300" s="26" t="s">
        <v>2</v>
      </c>
      <c r="B300" s="26">
        <v>8192</v>
      </c>
    </row>
    <row r="304" spans="1:3" ht="16.8">
      <c r="A304" s="51" t="s">
        <v>115</v>
      </c>
      <c r="B304" s="51"/>
      <c r="C304" s="51"/>
    </row>
    <row r="305" spans="1:8" ht="16.8">
      <c r="A305" s="27"/>
      <c r="B305" s="25"/>
      <c r="C305" s="25"/>
      <c r="D305" s="25"/>
      <c r="E305" s="25"/>
      <c r="F305" s="25"/>
    </row>
    <row r="306" spans="1:8" ht="16.8">
      <c r="A306" s="50" t="s">
        <v>117</v>
      </c>
      <c r="B306" s="50"/>
      <c r="C306" s="50"/>
      <c r="D306" s="25"/>
      <c r="E306" s="25"/>
      <c r="F306" s="25"/>
    </row>
    <row r="307" spans="1:8">
      <c r="A307" s="28" t="s">
        <v>122</v>
      </c>
      <c r="B307" s="25">
        <v>1024</v>
      </c>
      <c r="C307" s="25"/>
      <c r="D307" s="25"/>
      <c r="E307" s="25"/>
      <c r="F307" s="25"/>
      <c r="G307" s="25"/>
      <c r="H307" s="25"/>
    </row>
    <row r="308" spans="1:8">
      <c r="C308" s="25"/>
      <c r="D308" s="25"/>
      <c r="E308" s="25"/>
      <c r="F308" s="25"/>
      <c r="G308" s="25"/>
      <c r="H308" s="25"/>
    </row>
    <row r="309" spans="1:8">
      <c r="B309" s="49"/>
      <c r="C309" s="49"/>
      <c r="D309" s="49"/>
      <c r="E309" s="25"/>
      <c r="F309" s="25"/>
      <c r="G309" s="25"/>
      <c r="H309" s="25"/>
    </row>
    <row r="310" spans="1:8" ht="16.8">
      <c r="A310" s="29" t="s">
        <v>123</v>
      </c>
      <c r="B310" s="30">
        <v>125</v>
      </c>
      <c r="C310" s="30">
        <v>250</v>
      </c>
      <c r="D310" s="30">
        <v>500</v>
      </c>
      <c r="E310" s="30">
        <v>1000</v>
      </c>
      <c r="F310" s="31">
        <v>2000</v>
      </c>
      <c r="G310" s="30">
        <v>3000</v>
      </c>
      <c r="H310" s="31">
        <v>4000</v>
      </c>
    </row>
    <row r="311" spans="1:8">
      <c r="A311" s="35" t="s">
        <v>124</v>
      </c>
      <c r="B311" s="36">
        <f t="shared" ref="B311:H311" si="20">(($B298 * $B307*$B297)/($B298*$B307 + B310))</f>
        <v>63.075100687040987</v>
      </c>
      <c r="C311" s="36">
        <f t="shared" si="20"/>
        <v>61.260929590427978</v>
      </c>
      <c r="D311" s="36">
        <f t="shared" si="20"/>
        <v>57.92863359442994</v>
      </c>
      <c r="E311" s="36">
        <f t="shared" si="20"/>
        <v>52.244897959183675</v>
      </c>
      <c r="F311" s="36">
        <f t="shared" si="20"/>
        <v>43.674540682414701</v>
      </c>
      <c r="G311" s="36">
        <f t="shared" si="20"/>
        <v>37.519729425028181</v>
      </c>
      <c r="H311" s="36">
        <f t="shared" si="20"/>
        <v>32.885375494071148</v>
      </c>
    </row>
    <row r="312" spans="1:8">
      <c r="A312" s="19" t="s">
        <v>12</v>
      </c>
      <c r="B312" s="38">
        <v>20816831</v>
      </c>
      <c r="C312" s="38">
        <v>23077778</v>
      </c>
      <c r="D312" s="38">
        <v>27599861</v>
      </c>
      <c r="E312" s="39">
        <v>36644075</v>
      </c>
      <c r="F312" s="39">
        <v>54732487</v>
      </c>
      <c r="G312" s="39">
        <v>72820904</v>
      </c>
      <c r="H312" s="39">
        <v>90909330</v>
      </c>
    </row>
    <row r="313" spans="1:8">
      <c r="A313" s="19" t="s">
        <v>15</v>
      </c>
      <c r="B313" s="38">
        <f t="shared" ref="B313:H313" si="21">($B296/(B312*(1/($B295*1000000)))/1000000)</f>
        <v>231.44733220921091</v>
      </c>
      <c r="C313" s="38">
        <f t="shared" si="21"/>
        <v>208.77226568346398</v>
      </c>
      <c r="D313" s="38">
        <f t="shared" si="21"/>
        <v>174.56609654664567</v>
      </c>
      <c r="E313" s="38">
        <f t="shared" si="21"/>
        <v>131.48101023153131</v>
      </c>
      <c r="F313" s="38">
        <f t="shared" si="21"/>
        <v>88.02815775574021</v>
      </c>
      <c r="G313" s="38">
        <f t="shared" si="21"/>
        <v>66.162320643533889</v>
      </c>
      <c r="H313" s="38">
        <f t="shared" si="21"/>
        <v>52.997860615626578</v>
      </c>
    </row>
    <row r="314" spans="1:8">
      <c r="A314" s="19" t="s">
        <v>13</v>
      </c>
      <c r="B314" s="38">
        <v>0</v>
      </c>
      <c r="C314" s="38">
        <v>0</v>
      </c>
      <c r="D314" s="38">
        <v>0</v>
      </c>
      <c r="E314" s="38">
        <v>0</v>
      </c>
      <c r="F314" s="38">
        <v>0</v>
      </c>
      <c r="G314" s="38">
        <v>0</v>
      </c>
      <c r="H314" s="38">
        <v>0</v>
      </c>
    </row>
    <row r="315" spans="1:8">
      <c r="A315" s="19" t="s">
        <v>125</v>
      </c>
      <c r="B315" s="38">
        <v>0</v>
      </c>
      <c r="C315" s="38">
        <v>0</v>
      </c>
      <c r="D315" s="38">
        <v>0</v>
      </c>
      <c r="E315" s="38">
        <v>0</v>
      </c>
      <c r="F315" s="38">
        <v>0</v>
      </c>
      <c r="G315" s="38">
        <v>0</v>
      </c>
      <c r="H315" s="38">
        <v>0</v>
      </c>
    </row>
    <row r="316" spans="1:8">
      <c r="A316" s="19" t="s">
        <v>14</v>
      </c>
      <c r="B316" s="38">
        <f t="shared" ref="B316:H316" si="22">B314/$B296</f>
        <v>0</v>
      </c>
      <c r="C316" s="38">
        <f t="shared" si="22"/>
        <v>0</v>
      </c>
      <c r="D316" s="38">
        <f t="shared" si="22"/>
        <v>0</v>
      </c>
      <c r="E316" s="38">
        <f t="shared" si="22"/>
        <v>0</v>
      </c>
      <c r="F316" s="38">
        <f t="shared" si="22"/>
        <v>0</v>
      </c>
      <c r="G316" s="38">
        <f t="shared" si="22"/>
        <v>0</v>
      </c>
      <c r="H316" s="38">
        <f t="shared" si="22"/>
        <v>0</v>
      </c>
    </row>
    <row r="317" spans="1:8">
      <c r="A317" s="19" t="s">
        <v>126</v>
      </c>
      <c r="B317" s="38">
        <f t="shared" ref="B317:H317" si="23">B319*B318</f>
        <v>3783500</v>
      </c>
      <c r="C317" s="38">
        <f t="shared" si="23"/>
        <v>3783500</v>
      </c>
      <c r="D317" s="38">
        <f t="shared" si="23"/>
        <v>2495500</v>
      </c>
      <c r="E317" s="38">
        <f t="shared" si="23"/>
        <v>2495500</v>
      </c>
      <c r="F317" s="38">
        <f t="shared" si="23"/>
        <v>2495500</v>
      </c>
      <c r="G317" s="38">
        <f t="shared" si="23"/>
        <v>2495500</v>
      </c>
      <c r="H317" s="38">
        <f t="shared" si="23"/>
        <v>2495500</v>
      </c>
    </row>
    <row r="318" spans="1:8">
      <c r="A318" s="38" t="s">
        <v>127</v>
      </c>
      <c r="B318" s="38">
        <v>8050</v>
      </c>
      <c r="C318" s="38">
        <v>8050</v>
      </c>
      <c r="D318" s="38">
        <v>8050</v>
      </c>
      <c r="E318" s="38">
        <v>8050</v>
      </c>
      <c r="F318" s="38">
        <v>8050</v>
      </c>
      <c r="G318" s="38">
        <v>8050</v>
      </c>
      <c r="H318" s="38">
        <v>8050</v>
      </c>
    </row>
    <row r="319" spans="1:8">
      <c r="A319" s="38" t="s">
        <v>128</v>
      </c>
      <c r="B319" s="38">
        <v>470</v>
      </c>
      <c r="C319" s="38">
        <v>470</v>
      </c>
      <c r="D319" s="38">
        <v>310</v>
      </c>
      <c r="E319" s="38">
        <v>310</v>
      </c>
      <c r="F319" s="38">
        <v>310</v>
      </c>
      <c r="G319" s="38">
        <v>310</v>
      </c>
      <c r="H319" s="38">
        <v>310</v>
      </c>
    </row>
    <row r="320" spans="1:8">
      <c r="A320" s="25"/>
      <c r="B320" s="25"/>
      <c r="C320" s="25"/>
      <c r="D320" s="25"/>
      <c r="E320" s="25"/>
      <c r="F320" s="25"/>
      <c r="G320" s="25"/>
      <c r="H320" s="25"/>
    </row>
    <row r="321" spans="1:33">
      <c r="B321" s="25"/>
      <c r="C321" s="25"/>
      <c r="D321" s="25"/>
      <c r="E321" s="25"/>
      <c r="F321" s="25"/>
      <c r="G321" s="25"/>
      <c r="H321" s="25"/>
    </row>
    <row r="322" spans="1:33" ht="16.8">
      <c r="A322" s="50" t="s">
        <v>129</v>
      </c>
      <c r="B322" s="50"/>
      <c r="C322" s="50"/>
      <c r="D322" s="25"/>
      <c r="E322" s="25"/>
      <c r="F322" s="25"/>
      <c r="G322" s="25"/>
      <c r="H322" s="25"/>
    </row>
    <row r="323" spans="1:33">
      <c r="A323" s="28" t="s">
        <v>130</v>
      </c>
      <c r="B323" s="25">
        <v>0</v>
      </c>
      <c r="C323" s="25"/>
      <c r="D323" s="25"/>
      <c r="E323" s="25"/>
      <c r="F323" s="25"/>
      <c r="G323" s="25"/>
      <c r="H323" s="25"/>
    </row>
    <row r="324" spans="1:33">
      <c r="A324" s="28" t="s">
        <v>131</v>
      </c>
      <c r="B324" s="25">
        <f>$B$19*$B$20</f>
        <v>500</v>
      </c>
      <c r="C324" s="25"/>
      <c r="D324" s="25"/>
      <c r="E324" s="25"/>
      <c r="F324" s="25"/>
      <c r="G324" s="25"/>
      <c r="H324" s="25"/>
    </row>
    <row r="325" spans="1:33">
      <c r="B325" s="49"/>
      <c r="C325" s="49"/>
      <c r="D325" s="49"/>
      <c r="E325" s="25"/>
      <c r="F325" s="25"/>
      <c r="G325" s="25"/>
      <c r="H325" s="25"/>
    </row>
    <row r="326" spans="1:33" ht="16.8">
      <c r="A326" s="29" t="s">
        <v>122</v>
      </c>
      <c r="B326" s="41">
        <v>128</v>
      </c>
      <c r="C326" s="41">
        <v>256</v>
      </c>
      <c r="D326" s="30">
        <v>512</v>
      </c>
      <c r="E326" s="30">
        <v>1024</v>
      </c>
      <c r="F326" s="32"/>
      <c r="G326" s="27"/>
      <c r="H326" s="32"/>
    </row>
    <row r="327" spans="1:33">
      <c r="A327" s="19" t="s">
        <v>12</v>
      </c>
      <c r="B327" s="38">
        <v>18557051</v>
      </c>
      <c r="C327" s="19">
        <v>18556550</v>
      </c>
      <c r="D327" s="38">
        <v>18556665</v>
      </c>
      <c r="E327" s="38">
        <v>18555631</v>
      </c>
      <c r="F327" s="40"/>
      <c r="G327" s="40"/>
      <c r="H327" s="40"/>
    </row>
    <row r="328" spans="1:33">
      <c r="A328" s="19" t="s">
        <v>15</v>
      </c>
      <c r="B328" s="38">
        <f>($B296/(B327*(1/($B295*1000000)))/1000000)</f>
        <v>259.63177015572143</v>
      </c>
      <c r="C328" s="38">
        <f>($B296/(C327*(1/($B295*1000000)))/1000000)</f>
        <v>259.63877983784704</v>
      </c>
      <c r="D328" s="38">
        <f>($B296/(D327*(1/($B295*1000000)))/1000000)</f>
        <v>259.63717079550668</v>
      </c>
      <c r="E328" s="38">
        <f>($B296/(E327*(1/($B295*1000000)))/1000000)</f>
        <v>259.65163890142026</v>
      </c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</row>
    <row r="329" spans="1:33">
      <c r="A329" s="19" t="s">
        <v>13</v>
      </c>
      <c r="B329" s="38">
        <v>25306968</v>
      </c>
      <c r="C329" s="19">
        <v>19793627</v>
      </c>
      <c r="D329" s="38">
        <v>11806372</v>
      </c>
      <c r="E329" s="38">
        <v>0</v>
      </c>
      <c r="F329" s="25"/>
      <c r="G329" s="25"/>
      <c r="H329" s="25"/>
    </row>
    <row r="330" spans="1:33">
      <c r="A330" s="19" t="s">
        <v>125</v>
      </c>
      <c r="B330" s="38">
        <v>14884</v>
      </c>
      <c r="C330" s="19">
        <v>12691</v>
      </c>
      <c r="D330" s="38">
        <v>5840</v>
      </c>
      <c r="E330" s="38">
        <v>0</v>
      </c>
      <c r="F330" s="25"/>
      <c r="G330" s="25"/>
      <c r="H330" s="25"/>
    </row>
    <row r="331" spans="1:33">
      <c r="A331" s="19" t="s">
        <v>14</v>
      </c>
      <c r="B331" s="38">
        <f>B329/$B$18</f>
        <v>0.76687781818181822</v>
      </c>
      <c r="C331" s="38">
        <f>C329/$B$18</f>
        <v>0.59980687878787875</v>
      </c>
      <c r="D331" s="38">
        <f>D329/$B$18</f>
        <v>0.35776884848484847</v>
      </c>
      <c r="E331" s="38">
        <f>E329/$B$18</f>
        <v>0</v>
      </c>
      <c r="F331" s="25"/>
      <c r="G331" s="25"/>
      <c r="H331" s="25"/>
    </row>
    <row r="332" spans="1:33">
      <c r="A332" s="19" t="s">
        <v>126</v>
      </c>
      <c r="B332" s="38">
        <f>B333*B334</f>
        <v>7035900</v>
      </c>
      <c r="C332" s="38">
        <f>C333*C334</f>
        <v>6058770</v>
      </c>
      <c r="D332" s="38">
        <f>D333*D334</f>
        <v>4741830</v>
      </c>
      <c r="E332" s="38">
        <f>E333*E334</f>
        <v>3783500</v>
      </c>
      <c r="F332" s="25"/>
      <c r="G332" s="25"/>
      <c r="H332" s="25"/>
    </row>
    <row r="333" spans="1:33">
      <c r="A333" s="38" t="s">
        <v>127</v>
      </c>
      <c r="B333" s="38">
        <v>14970</v>
      </c>
      <c r="C333" s="19">
        <v>12891</v>
      </c>
      <c r="D333" s="38">
        <v>10089</v>
      </c>
      <c r="E333" s="38">
        <v>8050</v>
      </c>
      <c r="F333" s="25"/>
      <c r="G333" s="25"/>
      <c r="H333" s="25"/>
    </row>
    <row r="334" spans="1:33">
      <c r="A334" s="38" t="s">
        <v>128</v>
      </c>
      <c r="B334" s="38">
        <v>470</v>
      </c>
      <c r="C334" s="19">
        <v>470</v>
      </c>
      <c r="D334" s="38">
        <v>470</v>
      </c>
      <c r="E334" s="38">
        <v>470</v>
      </c>
      <c r="F334" s="25"/>
      <c r="G334" s="25"/>
      <c r="H334" s="25"/>
    </row>
    <row r="338" spans="1:2" ht="17.399999999999999">
      <c r="A338" s="16" t="s">
        <v>105</v>
      </c>
      <c r="B338" s="17">
        <v>65</v>
      </c>
    </row>
    <row r="340" spans="1:2" ht="18.600000000000001">
      <c r="A340" s="18" t="s">
        <v>107</v>
      </c>
    </row>
    <row r="342" spans="1:2">
      <c r="A342" s="19" t="s">
        <v>8</v>
      </c>
      <c r="B342" s="19" t="s">
        <v>18</v>
      </c>
    </row>
    <row r="343" spans="1:2">
      <c r="A343" s="19" t="s">
        <v>108</v>
      </c>
      <c r="B343" s="19">
        <v>270</v>
      </c>
    </row>
    <row r="346" spans="1:2" ht="18.600000000000001">
      <c r="A346" s="2" t="s">
        <v>109</v>
      </c>
    </row>
    <row r="347" spans="1:2" ht="18.600000000000001">
      <c r="A347" s="21"/>
    </row>
    <row r="348" spans="1:2">
      <c r="A348" t="s">
        <v>1</v>
      </c>
      <c r="B348">
        <v>10</v>
      </c>
    </row>
    <row r="349" spans="1:2">
      <c r="A349" t="s">
        <v>5</v>
      </c>
      <c r="B349">
        <v>256</v>
      </c>
    </row>
    <row r="350" spans="1:2">
      <c r="A350" t="s">
        <v>3</v>
      </c>
      <c r="B350" t="s">
        <v>7</v>
      </c>
    </row>
    <row r="351" spans="1:2">
      <c r="A351" t="s">
        <v>6</v>
      </c>
      <c r="B351">
        <v>146</v>
      </c>
    </row>
    <row r="352" spans="1:2">
      <c r="A352" t="s">
        <v>110</v>
      </c>
      <c r="B352">
        <v>33000000</v>
      </c>
    </row>
    <row r="353" spans="1:8">
      <c r="A353" t="s">
        <v>105</v>
      </c>
      <c r="B353">
        <f>B338</f>
        <v>65</v>
      </c>
    </row>
    <row r="354" spans="1:8">
      <c r="A354" s="24" t="s">
        <v>111</v>
      </c>
      <c r="B354" s="25">
        <v>4</v>
      </c>
    </row>
    <row r="356" spans="1:8" ht="17.399999999999999">
      <c r="A356" s="26" t="s">
        <v>2</v>
      </c>
      <c r="B356" s="26">
        <v>4096</v>
      </c>
    </row>
    <row r="360" spans="1:8" ht="16.8">
      <c r="A360" s="51" t="s">
        <v>115</v>
      </c>
      <c r="B360" s="51"/>
      <c r="C360" s="51"/>
    </row>
    <row r="361" spans="1:8" ht="16.8">
      <c r="A361" s="27"/>
      <c r="B361" s="25"/>
      <c r="C361" s="25"/>
      <c r="D361" s="25"/>
      <c r="E361" s="25"/>
      <c r="F361" s="25"/>
    </row>
    <row r="362" spans="1:8" ht="16.8">
      <c r="A362" s="50" t="s">
        <v>117</v>
      </c>
      <c r="B362" s="50"/>
      <c r="C362" s="50"/>
      <c r="D362" s="25"/>
      <c r="E362" s="25"/>
      <c r="F362" s="25"/>
    </row>
    <row r="363" spans="1:8">
      <c r="A363" s="28" t="s">
        <v>122</v>
      </c>
      <c r="B363" s="25">
        <v>1024</v>
      </c>
      <c r="C363" s="25"/>
      <c r="D363" s="25"/>
      <c r="E363" s="25"/>
      <c r="F363" s="25"/>
      <c r="G363" s="25"/>
      <c r="H363" s="25"/>
    </row>
    <row r="364" spans="1:8">
      <c r="C364" s="25"/>
      <c r="D364" s="25"/>
      <c r="E364" s="25"/>
      <c r="F364" s="25"/>
      <c r="G364" s="25"/>
      <c r="H364" s="25"/>
    </row>
    <row r="365" spans="1:8">
      <c r="B365" s="49"/>
      <c r="C365" s="49"/>
      <c r="D365" s="49"/>
      <c r="E365" s="25"/>
      <c r="F365" s="25"/>
      <c r="G365" s="25"/>
      <c r="H365" s="25"/>
    </row>
    <row r="366" spans="1:8" ht="16.8">
      <c r="A366" s="29" t="s">
        <v>123</v>
      </c>
      <c r="B366" s="30">
        <v>125</v>
      </c>
      <c r="C366" s="30">
        <v>250</v>
      </c>
      <c r="D366" s="30">
        <v>500</v>
      </c>
      <c r="E366" s="30">
        <v>1000</v>
      </c>
      <c r="F366" s="31">
        <v>2000</v>
      </c>
      <c r="G366" s="30">
        <v>3000</v>
      </c>
      <c r="H366" s="31">
        <v>4000</v>
      </c>
    </row>
    <row r="367" spans="1:8">
      <c r="A367" s="35" t="s">
        <v>124</v>
      </c>
      <c r="B367" s="36">
        <f t="shared" ref="B367:H367" si="24">(($B354 * $B363*$B353)/($B354*$B363 + B366))</f>
        <v>63.075100687040987</v>
      </c>
      <c r="C367" s="36">
        <f t="shared" si="24"/>
        <v>61.260929590427978</v>
      </c>
      <c r="D367" s="36">
        <f t="shared" si="24"/>
        <v>57.92863359442994</v>
      </c>
      <c r="E367" s="36">
        <f t="shared" si="24"/>
        <v>52.244897959183675</v>
      </c>
      <c r="F367" s="36">
        <f t="shared" si="24"/>
        <v>43.674540682414701</v>
      </c>
      <c r="G367" s="36">
        <f t="shared" si="24"/>
        <v>37.519729425028181</v>
      </c>
      <c r="H367" s="36">
        <f t="shared" si="24"/>
        <v>32.885375494071148</v>
      </c>
    </row>
    <row r="368" spans="1:8">
      <c r="A368" s="19" t="s">
        <v>12</v>
      </c>
      <c r="B368" s="38">
        <v>20816830</v>
      </c>
      <c r="C368" s="38">
        <v>23077769</v>
      </c>
      <c r="D368" s="38">
        <v>27599880</v>
      </c>
      <c r="E368" s="39">
        <v>36644070</v>
      </c>
      <c r="F368" s="39">
        <v>54732491</v>
      </c>
      <c r="G368" s="39">
        <v>72820910</v>
      </c>
      <c r="H368" s="39">
        <v>90909328</v>
      </c>
    </row>
    <row r="369" spans="1:33">
      <c r="A369" s="19" t="s">
        <v>15</v>
      </c>
      <c r="B369" s="38">
        <f t="shared" ref="B369:H369" si="25">($B352/(B368*(1/($B351*1000000)))/1000000)</f>
        <v>231.4473433274903</v>
      </c>
      <c r="C369" s="38">
        <f t="shared" si="25"/>
        <v>208.77234710166309</v>
      </c>
      <c r="D369" s="38">
        <f t="shared" si="25"/>
        <v>174.56597637381032</v>
      </c>
      <c r="E369" s="38">
        <f t="shared" si="25"/>
        <v>131.48102817181609</v>
      </c>
      <c r="F369" s="38">
        <f t="shared" si="25"/>
        <v>88.028151322401897</v>
      </c>
      <c r="G369" s="38">
        <f t="shared" si="25"/>
        <v>66.162315192161145</v>
      </c>
      <c r="H369" s="38">
        <f t="shared" si="25"/>
        <v>52.997861781576468</v>
      </c>
    </row>
    <row r="370" spans="1:33">
      <c r="A370" s="19" t="s">
        <v>13</v>
      </c>
      <c r="B370" s="38">
        <v>0</v>
      </c>
      <c r="C370" s="38">
        <v>0</v>
      </c>
      <c r="D370" s="38">
        <v>0</v>
      </c>
      <c r="E370" s="38">
        <v>0</v>
      </c>
      <c r="F370" s="38">
        <v>0</v>
      </c>
      <c r="G370" s="38">
        <v>0</v>
      </c>
      <c r="H370" s="38">
        <v>0</v>
      </c>
    </row>
    <row r="371" spans="1:33">
      <c r="A371" s="19" t="s">
        <v>125</v>
      </c>
      <c r="B371" s="38">
        <v>0</v>
      </c>
      <c r="C371" s="38">
        <v>0</v>
      </c>
      <c r="D371" s="38">
        <v>0</v>
      </c>
      <c r="E371" s="38">
        <v>0</v>
      </c>
      <c r="F371" s="38">
        <v>0</v>
      </c>
      <c r="G371" s="38">
        <v>0</v>
      </c>
      <c r="H371" s="38">
        <v>0</v>
      </c>
    </row>
    <row r="372" spans="1:33">
      <c r="A372" s="19" t="s">
        <v>14</v>
      </c>
      <c r="B372" s="38">
        <f t="shared" ref="B372:H372" si="26">B370/$B352</f>
        <v>0</v>
      </c>
      <c r="C372" s="38">
        <f t="shared" si="26"/>
        <v>0</v>
      </c>
      <c r="D372" s="38">
        <f t="shared" si="26"/>
        <v>0</v>
      </c>
      <c r="E372" s="38">
        <f t="shared" si="26"/>
        <v>0</v>
      </c>
      <c r="F372" s="38">
        <f t="shared" si="26"/>
        <v>0</v>
      </c>
      <c r="G372" s="38">
        <f t="shared" si="26"/>
        <v>0</v>
      </c>
      <c r="H372" s="38">
        <f t="shared" si="26"/>
        <v>0</v>
      </c>
    </row>
    <row r="373" spans="1:33">
      <c r="A373" s="19" t="s">
        <v>126</v>
      </c>
      <c r="B373" s="38">
        <f t="shared" ref="B373:H373" si="27">B375*B374</f>
        <v>3783500</v>
      </c>
      <c r="C373" s="38">
        <f t="shared" si="27"/>
        <v>3783500</v>
      </c>
      <c r="D373" s="38">
        <f t="shared" si="27"/>
        <v>2495500</v>
      </c>
      <c r="E373" s="38">
        <f t="shared" si="27"/>
        <v>2495500</v>
      </c>
      <c r="F373" s="38">
        <f t="shared" si="27"/>
        <v>2495500</v>
      </c>
      <c r="G373" s="38">
        <f t="shared" si="27"/>
        <v>2495500</v>
      </c>
      <c r="H373" s="38">
        <f t="shared" si="27"/>
        <v>2495500</v>
      </c>
    </row>
    <row r="374" spans="1:33">
      <c r="A374" s="38" t="s">
        <v>127</v>
      </c>
      <c r="B374" s="38">
        <v>8050</v>
      </c>
      <c r="C374" s="38">
        <v>8050</v>
      </c>
      <c r="D374" s="38">
        <v>8050</v>
      </c>
      <c r="E374" s="38">
        <v>8050</v>
      </c>
      <c r="F374" s="38">
        <v>8050</v>
      </c>
      <c r="G374" s="38">
        <v>8050</v>
      </c>
      <c r="H374" s="38">
        <v>8050</v>
      </c>
    </row>
    <row r="375" spans="1:33">
      <c r="A375" s="38" t="s">
        <v>128</v>
      </c>
      <c r="B375" s="38">
        <v>470</v>
      </c>
      <c r="C375" s="38">
        <v>470</v>
      </c>
      <c r="D375" s="38">
        <v>310</v>
      </c>
      <c r="E375" s="38">
        <v>310</v>
      </c>
      <c r="F375" s="38">
        <v>310</v>
      </c>
      <c r="G375" s="38">
        <v>310</v>
      </c>
      <c r="H375" s="38">
        <v>310</v>
      </c>
    </row>
    <row r="376" spans="1:33">
      <c r="A376" s="25"/>
      <c r="B376" s="25"/>
      <c r="C376" s="25"/>
      <c r="D376" s="25"/>
      <c r="E376" s="25"/>
      <c r="F376" s="25"/>
      <c r="G376" s="25"/>
      <c r="H376" s="25"/>
    </row>
    <row r="377" spans="1:33">
      <c r="B377" s="25"/>
      <c r="C377" s="25"/>
      <c r="D377" s="25"/>
      <c r="E377" s="25"/>
      <c r="F377" s="25"/>
      <c r="G377" s="25"/>
      <c r="H377" s="25"/>
    </row>
    <row r="378" spans="1:33" ht="16.8">
      <c r="A378" s="50" t="s">
        <v>129</v>
      </c>
      <c r="B378" s="50"/>
      <c r="C378" s="50"/>
      <c r="D378" s="25"/>
      <c r="E378" s="25"/>
      <c r="F378" s="25"/>
      <c r="G378" s="25"/>
      <c r="H378" s="25"/>
    </row>
    <row r="379" spans="1:33">
      <c r="A379" s="28" t="s">
        <v>130</v>
      </c>
      <c r="B379" s="25">
        <v>0</v>
      </c>
      <c r="C379" s="25"/>
      <c r="D379" s="25"/>
      <c r="E379" s="25"/>
      <c r="F379" s="25"/>
      <c r="G379" s="25"/>
      <c r="H379" s="25"/>
    </row>
    <row r="380" spans="1:33">
      <c r="A380" s="28" t="s">
        <v>131</v>
      </c>
      <c r="B380" s="25">
        <f>$B$19*$B$20</f>
        <v>500</v>
      </c>
      <c r="C380" s="25"/>
      <c r="D380" s="25"/>
      <c r="E380" s="25"/>
      <c r="F380" s="25"/>
      <c r="G380" s="25"/>
      <c r="H380" s="25"/>
    </row>
    <row r="381" spans="1:33">
      <c r="B381" s="49"/>
      <c r="C381" s="49"/>
      <c r="D381" s="49"/>
      <c r="E381" s="25"/>
      <c r="F381" s="25"/>
      <c r="G381" s="25"/>
      <c r="H381" s="25"/>
    </row>
    <row r="382" spans="1:33" ht="16.8">
      <c r="A382" s="29" t="s">
        <v>122</v>
      </c>
      <c r="B382" s="41">
        <v>128</v>
      </c>
      <c r="C382" s="41">
        <v>256</v>
      </c>
      <c r="D382" s="30">
        <v>512</v>
      </c>
      <c r="E382" s="30">
        <v>1024</v>
      </c>
      <c r="F382" s="32"/>
      <c r="G382" s="27"/>
      <c r="H382" s="32"/>
    </row>
    <row r="383" spans="1:33">
      <c r="A383" s="19" t="s">
        <v>12</v>
      </c>
      <c r="B383" s="38">
        <v>18556780</v>
      </c>
      <c r="C383" s="19">
        <v>18556955</v>
      </c>
      <c r="D383" s="38">
        <v>18556975</v>
      </c>
      <c r="E383" s="38">
        <v>18555628</v>
      </c>
      <c r="F383" s="40"/>
      <c r="G383" s="40"/>
      <c r="H383" s="40"/>
    </row>
    <row r="384" spans="1:33">
      <c r="A384" s="19" t="s">
        <v>15</v>
      </c>
      <c r="B384" s="38">
        <f>($B352/(B383*(1/($B351*1000000)))/1000000)</f>
        <v>259.63556177310937</v>
      </c>
      <c r="C384" s="38">
        <f>($B352/(C383*(1/($B351*1000000)))/1000000)</f>
        <v>259.63311329902996</v>
      </c>
      <c r="D384" s="38">
        <f>($B352/(D383*(1/($B351*1000000)))/1000000)</f>
        <v>259.63283347636133</v>
      </c>
      <c r="E384" s="38">
        <f>($B352/(E383*(1/($B351*1000000)))/1000000)</f>
        <v>259.65168088086267</v>
      </c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</row>
    <row r="385" spans="1:8">
      <c r="A385" s="19" t="s">
        <v>13</v>
      </c>
      <c r="B385" s="38">
        <v>25321461</v>
      </c>
      <c r="C385" s="19">
        <v>19836981</v>
      </c>
      <c r="D385" s="38">
        <v>12163704</v>
      </c>
      <c r="E385" s="38">
        <v>0</v>
      </c>
      <c r="F385" s="25"/>
      <c r="G385" s="25"/>
      <c r="H385" s="25"/>
    </row>
    <row r="386" spans="1:8">
      <c r="A386" s="19" t="s">
        <v>125</v>
      </c>
      <c r="B386" s="38">
        <v>14901</v>
      </c>
      <c r="C386" s="19">
        <v>12718</v>
      </c>
      <c r="D386" s="38">
        <v>5372</v>
      </c>
      <c r="E386" s="38">
        <v>0</v>
      </c>
      <c r="F386" s="25"/>
      <c r="G386" s="25"/>
      <c r="H386" s="25"/>
    </row>
    <row r="387" spans="1:8">
      <c r="A387" s="19" t="s">
        <v>14</v>
      </c>
      <c r="B387" s="38">
        <f>B385/$B$18</f>
        <v>0.76731700000000003</v>
      </c>
      <c r="C387" s="38">
        <f>C385/$B$18</f>
        <v>0.60112063636363633</v>
      </c>
      <c r="D387" s="38">
        <f>D385/$B$18</f>
        <v>0.36859709090909093</v>
      </c>
      <c r="E387" s="38">
        <f>E385/$B$18</f>
        <v>0</v>
      </c>
      <c r="F387" s="25"/>
      <c r="G387" s="25"/>
      <c r="H387" s="25"/>
    </row>
    <row r="388" spans="1:8">
      <c r="A388" s="19" t="s">
        <v>126</v>
      </c>
      <c r="B388" s="38">
        <f>B389*B390</f>
        <v>7041540</v>
      </c>
      <c r="C388" s="38">
        <f>C389*C390</f>
        <v>6069580</v>
      </c>
      <c r="D388" s="38">
        <f>D389*D390</f>
        <v>0</v>
      </c>
      <c r="E388" s="38">
        <f>E389*E390</f>
        <v>0</v>
      </c>
      <c r="F388" s="25"/>
      <c r="G388" s="25"/>
      <c r="H388" s="25"/>
    </row>
    <row r="389" spans="1:8">
      <c r="A389" s="38" t="s">
        <v>127</v>
      </c>
      <c r="B389" s="38">
        <v>14982</v>
      </c>
      <c r="C389" s="19">
        <v>12914</v>
      </c>
      <c r="D389" s="38"/>
      <c r="E389" s="38"/>
      <c r="F389" s="25"/>
      <c r="G389" s="25"/>
      <c r="H389" s="25"/>
    </row>
    <row r="390" spans="1:8">
      <c r="A390" s="38" t="s">
        <v>128</v>
      </c>
      <c r="B390" s="38">
        <v>470</v>
      </c>
      <c r="C390" s="19">
        <v>470</v>
      </c>
      <c r="D390" s="38">
        <v>470</v>
      </c>
      <c r="E390" s="38">
        <v>470</v>
      </c>
      <c r="F390" s="25"/>
      <c r="G390" s="25"/>
      <c r="H390" s="25"/>
    </row>
    <row r="394" spans="1:8" ht="17.399999999999999">
      <c r="A394" s="16" t="s">
        <v>105</v>
      </c>
      <c r="B394" s="17">
        <v>65</v>
      </c>
    </row>
    <row r="396" spans="1:8" ht="18.600000000000001">
      <c r="A396" s="18" t="s">
        <v>107</v>
      </c>
    </row>
    <row r="398" spans="1:8">
      <c r="A398" s="19" t="s">
        <v>8</v>
      </c>
      <c r="B398" s="19" t="s">
        <v>18</v>
      </c>
    </row>
    <row r="399" spans="1:8">
      <c r="A399" s="19" t="s">
        <v>108</v>
      </c>
      <c r="B399" s="19">
        <v>270</v>
      </c>
    </row>
    <row r="402" spans="1:3" ht="18.600000000000001">
      <c r="A402" s="2" t="s">
        <v>109</v>
      </c>
    </row>
    <row r="403" spans="1:3" ht="18.600000000000001">
      <c r="A403" s="21"/>
    </row>
    <row r="404" spans="1:3">
      <c r="A404" t="s">
        <v>1</v>
      </c>
      <c r="B404">
        <v>10</v>
      </c>
    </row>
    <row r="405" spans="1:3">
      <c r="A405" t="s">
        <v>5</v>
      </c>
      <c r="B405">
        <v>256</v>
      </c>
    </row>
    <row r="406" spans="1:3">
      <c r="A406" t="s">
        <v>3</v>
      </c>
      <c r="B406" t="s">
        <v>7</v>
      </c>
    </row>
    <row r="407" spans="1:3">
      <c r="A407" t="s">
        <v>6</v>
      </c>
      <c r="B407">
        <v>146</v>
      </c>
    </row>
    <row r="408" spans="1:3">
      <c r="A408" t="s">
        <v>110</v>
      </c>
      <c r="B408">
        <v>33000000</v>
      </c>
    </row>
    <row r="409" spans="1:3">
      <c r="A409" t="s">
        <v>105</v>
      </c>
      <c r="B409">
        <f>B394</f>
        <v>65</v>
      </c>
    </row>
    <row r="410" spans="1:3">
      <c r="A410" s="24" t="s">
        <v>111</v>
      </c>
      <c r="B410" s="25">
        <v>4</v>
      </c>
    </row>
    <row r="412" spans="1:3" ht="17.399999999999999">
      <c r="A412" s="26" t="s">
        <v>2</v>
      </c>
      <c r="B412" s="26">
        <v>2048</v>
      </c>
    </row>
    <row r="416" spans="1:3" ht="16.8">
      <c r="A416" s="51" t="s">
        <v>115</v>
      </c>
      <c r="B416" s="51"/>
      <c r="C416" s="51"/>
    </row>
    <row r="417" spans="1:8" ht="16.8">
      <c r="A417" s="27"/>
      <c r="B417" s="25"/>
      <c r="C417" s="25"/>
      <c r="D417" s="25"/>
      <c r="E417" s="25"/>
      <c r="F417" s="25"/>
    </row>
    <row r="418" spans="1:8" ht="16.8">
      <c r="A418" s="50" t="s">
        <v>117</v>
      </c>
      <c r="B418" s="50"/>
      <c r="C418" s="50"/>
      <c r="D418" s="25"/>
      <c r="E418" s="25"/>
      <c r="F418" s="25"/>
    </row>
    <row r="419" spans="1:8">
      <c r="A419" s="28" t="s">
        <v>122</v>
      </c>
      <c r="B419" s="25">
        <v>1024</v>
      </c>
      <c r="C419" s="25"/>
      <c r="D419" s="25"/>
      <c r="E419" s="25"/>
      <c r="F419" s="25"/>
      <c r="G419" s="25"/>
      <c r="H419" s="25"/>
    </row>
    <row r="420" spans="1:8">
      <c r="C420" s="25"/>
      <c r="D420" s="25"/>
      <c r="E420" s="25"/>
      <c r="F420" s="25"/>
      <c r="G420" s="25"/>
      <c r="H420" s="25"/>
    </row>
    <row r="421" spans="1:8">
      <c r="B421" s="49"/>
      <c r="C421" s="49"/>
      <c r="D421" s="49"/>
      <c r="E421" s="25"/>
      <c r="F421" s="25"/>
      <c r="G421" s="25"/>
      <c r="H421" s="25"/>
    </row>
    <row r="422" spans="1:8" ht="16.8">
      <c r="A422" s="29" t="s">
        <v>123</v>
      </c>
      <c r="B422" s="30">
        <v>125</v>
      </c>
      <c r="C422" s="30">
        <v>250</v>
      </c>
      <c r="D422" s="30">
        <v>500</v>
      </c>
      <c r="E422" s="30">
        <v>1000</v>
      </c>
      <c r="F422" s="31">
        <v>2000</v>
      </c>
      <c r="G422" s="30">
        <v>3000</v>
      </c>
      <c r="H422" s="31">
        <v>4000</v>
      </c>
    </row>
    <row r="423" spans="1:8">
      <c r="A423" s="35" t="s">
        <v>124</v>
      </c>
      <c r="B423" s="36">
        <f t="shared" ref="B423:H423" si="28">(($B410 * $B419*$B409)/($B410*$B419 + B422))</f>
        <v>63.075100687040987</v>
      </c>
      <c r="C423" s="36">
        <f t="shared" si="28"/>
        <v>61.260929590427978</v>
      </c>
      <c r="D423" s="36">
        <f t="shared" si="28"/>
        <v>57.92863359442994</v>
      </c>
      <c r="E423" s="36">
        <f t="shared" si="28"/>
        <v>52.244897959183675</v>
      </c>
      <c r="F423" s="36">
        <f t="shared" si="28"/>
        <v>43.674540682414701</v>
      </c>
      <c r="G423" s="36">
        <f t="shared" si="28"/>
        <v>37.519729425028181</v>
      </c>
      <c r="H423" s="36">
        <f t="shared" si="28"/>
        <v>32.885375494071148</v>
      </c>
    </row>
    <row r="424" spans="1:8">
      <c r="A424" s="19" t="s">
        <v>12</v>
      </c>
      <c r="B424" s="38">
        <v>20816831</v>
      </c>
      <c r="C424" s="38">
        <v>23077770</v>
      </c>
      <c r="D424" s="38">
        <v>27599859</v>
      </c>
      <c r="E424" s="39">
        <v>36644071</v>
      </c>
      <c r="F424" s="39">
        <v>54732498</v>
      </c>
      <c r="G424" s="39">
        <v>72820912</v>
      </c>
      <c r="H424" s="39">
        <v>90909331</v>
      </c>
    </row>
    <row r="425" spans="1:8">
      <c r="A425" s="19" t="s">
        <v>15</v>
      </c>
      <c r="B425" s="38">
        <f t="shared" ref="B425:H425" si="29">($B408/(B424*(1/($B407*1000000)))/1000000)</f>
        <v>231.44733220921091</v>
      </c>
      <c r="C425" s="38">
        <f t="shared" si="29"/>
        <v>208.77233805519336</v>
      </c>
      <c r="D425" s="38">
        <f t="shared" si="29"/>
        <v>174.56610919642745</v>
      </c>
      <c r="E425" s="38">
        <f t="shared" si="29"/>
        <v>131.48102458375871</v>
      </c>
      <c r="F425" s="38">
        <f t="shared" si="29"/>
        <v>88.028140064062114</v>
      </c>
      <c r="G425" s="38">
        <f t="shared" si="29"/>
        <v>66.162313375037101</v>
      </c>
      <c r="H425" s="38">
        <f t="shared" si="29"/>
        <v>52.997860032651651</v>
      </c>
    </row>
    <row r="426" spans="1:8">
      <c r="A426" s="19" t="s">
        <v>13</v>
      </c>
      <c r="B426" s="38">
        <v>0</v>
      </c>
      <c r="C426" s="38">
        <v>0</v>
      </c>
      <c r="D426" s="38">
        <v>0</v>
      </c>
      <c r="E426" s="38">
        <v>0</v>
      </c>
      <c r="F426" s="38">
        <v>0</v>
      </c>
      <c r="G426" s="38">
        <v>0</v>
      </c>
      <c r="H426" s="38">
        <v>0</v>
      </c>
    </row>
    <row r="427" spans="1:8">
      <c r="A427" s="19" t="s">
        <v>125</v>
      </c>
      <c r="B427" s="38">
        <v>0</v>
      </c>
      <c r="C427" s="38">
        <v>0</v>
      </c>
      <c r="D427" s="38">
        <v>0</v>
      </c>
      <c r="E427" s="38">
        <v>0</v>
      </c>
      <c r="F427" s="38">
        <v>0</v>
      </c>
      <c r="G427" s="38">
        <v>0</v>
      </c>
      <c r="H427" s="38">
        <v>0</v>
      </c>
    </row>
    <row r="428" spans="1:8">
      <c r="A428" s="19" t="s">
        <v>14</v>
      </c>
      <c r="B428" s="38">
        <f t="shared" ref="B428:H428" si="30">B426/$B408</f>
        <v>0</v>
      </c>
      <c r="C428" s="38">
        <f t="shared" si="30"/>
        <v>0</v>
      </c>
      <c r="D428" s="38">
        <f t="shared" si="30"/>
        <v>0</v>
      </c>
      <c r="E428" s="38">
        <f t="shared" si="30"/>
        <v>0</v>
      </c>
      <c r="F428" s="38">
        <f t="shared" si="30"/>
        <v>0</v>
      </c>
      <c r="G428" s="38">
        <f t="shared" si="30"/>
        <v>0</v>
      </c>
      <c r="H428" s="38">
        <f t="shared" si="30"/>
        <v>0</v>
      </c>
    </row>
    <row r="429" spans="1:8">
      <c r="A429" s="19" t="s">
        <v>126</v>
      </c>
      <c r="B429" s="38">
        <f t="shared" ref="B429:H429" si="31">B431*B430</f>
        <v>3783500</v>
      </c>
      <c r="C429" s="38">
        <f t="shared" si="31"/>
        <v>3783500</v>
      </c>
      <c r="D429" s="38">
        <f t="shared" si="31"/>
        <v>2495500</v>
      </c>
      <c r="E429" s="38">
        <f t="shared" si="31"/>
        <v>2495500</v>
      </c>
      <c r="F429" s="38">
        <f t="shared" si="31"/>
        <v>2495500</v>
      </c>
      <c r="G429" s="38">
        <f t="shared" si="31"/>
        <v>2495500</v>
      </c>
      <c r="H429" s="38">
        <f t="shared" si="31"/>
        <v>2495500</v>
      </c>
    </row>
    <row r="430" spans="1:8">
      <c r="A430" s="38" t="s">
        <v>127</v>
      </c>
      <c r="B430" s="38">
        <v>8050</v>
      </c>
      <c r="C430" s="38">
        <v>8050</v>
      </c>
      <c r="D430" s="38">
        <v>8050</v>
      </c>
      <c r="E430" s="38">
        <v>8050</v>
      </c>
      <c r="F430" s="38">
        <v>8050</v>
      </c>
      <c r="G430" s="38">
        <v>8050</v>
      </c>
      <c r="H430" s="38">
        <v>8050</v>
      </c>
    </row>
    <row r="431" spans="1:8">
      <c r="A431" s="38" t="s">
        <v>128</v>
      </c>
      <c r="B431" s="38">
        <v>470</v>
      </c>
      <c r="C431" s="38">
        <v>470</v>
      </c>
      <c r="D431" s="38">
        <v>310</v>
      </c>
      <c r="E431" s="38">
        <v>310</v>
      </c>
      <c r="F431" s="38">
        <v>310</v>
      </c>
      <c r="G431" s="38">
        <v>310</v>
      </c>
      <c r="H431" s="38">
        <v>310</v>
      </c>
    </row>
    <row r="432" spans="1:8">
      <c r="A432" s="25"/>
      <c r="B432" s="25"/>
      <c r="C432" s="25"/>
      <c r="D432" s="25"/>
      <c r="E432" s="25"/>
      <c r="F432" s="25"/>
      <c r="G432" s="25"/>
      <c r="H432" s="25"/>
    </row>
    <row r="433" spans="1:33">
      <c r="B433" s="25"/>
      <c r="C433" s="25"/>
      <c r="D433" s="25"/>
      <c r="E433" s="25"/>
      <c r="F433" s="25"/>
      <c r="G433" s="25"/>
      <c r="H433" s="25"/>
    </row>
    <row r="434" spans="1:33" ht="16.8">
      <c r="A434" s="50" t="s">
        <v>129</v>
      </c>
      <c r="B434" s="50"/>
      <c r="C434" s="50"/>
      <c r="D434" s="25"/>
      <c r="E434" s="25"/>
      <c r="F434" s="25"/>
      <c r="G434" s="25"/>
      <c r="H434" s="25"/>
    </row>
    <row r="435" spans="1:33">
      <c r="A435" s="28" t="s">
        <v>130</v>
      </c>
      <c r="B435" s="25">
        <v>0</v>
      </c>
      <c r="C435" s="25"/>
      <c r="D435" s="25"/>
      <c r="E435" s="25"/>
      <c r="F435" s="25"/>
      <c r="G435" s="25"/>
      <c r="H435" s="25"/>
    </row>
    <row r="436" spans="1:33">
      <c r="A436" s="28" t="s">
        <v>131</v>
      </c>
      <c r="B436" s="25">
        <f>$B$19*$B$20</f>
        <v>500</v>
      </c>
      <c r="C436" s="25"/>
      <c r="D436" s="25"/>
      <c r="E436" s="25"/>
      <c r="F436" s="25"/>
      <c r="G436" s="25"/>
      <c r="H436" s="25"/>
    </row>
    <row r="437" spans="1:33">
      <c r="B437" s="49"/>
      <c r="C437" s="49"/>
      <c r="D437" s="49"/>
      <c r="E437" s="25"/>
      <c r="F437" s="25"/>
      <c r="G437" s="25"/>
      <c r="H437" s="25"/>
    </row>
    <row r="438" spans="1:33" ht="16.8">
      <c r="A438" s="29" t="s">
        <v>122</v>
      </c>
      <c r="B438" s="41">
        <v>128</v>
      </c>
      <c r="C438" s="41">
        <v>256</v>
      </c>
      <c r="D438" s="30">
        <v>512</v>
      </c>
      <c r="E438" s="30">
        <v>1024</v>
      </c>
      <c r="F438" s="32"/>
      <c r="G438" s="27"/>
      <c r="H438" s="32"/>
    </row>
    <row r="439" spans="1:33">
      <c r="A439" s="19" t="s">
        <v>12</v>
      </c>
      <c r="B439" s="38">
        <v>18556963</v>
      </c>
      <c r="C439" s="19">
        <v>18556781</v>
      </c>
      <c r="D439" s="38">
        <v>18556969</v>
      </c>
      <c r="E439" s="38">
        <v>18555642</v>
      </c>
      <c r="F439" s="40"/>
      <c r="G439" s="40"/>
      <c r="H439" s="40"/>
    </row>
    <row r="440" spans="1:33">
      <c r="A440" s="19" t="s">
        <v>15</v>
      </c>
      <c r="B440" s="38">
        <f>($B408/(B439*(1/($B407*1000000)))/1000000)</f>
        <v>259.63300136989011</v>
      </c>
      <c r="C440" s="38">
        <f>($B408/(C439*(1/($B407*1000000)))/1000000)</f>
        <v>259.63554778169771</v>
      </c>
      <c r="D440" s="38">
        <f>($B408/(D439*(1/($B407*1000000)))/1000000)</f>
        <v>259.63291742309855</v>
      </c>
      <c r="E440" s="38">
        <f>($B408/(E439*(1/($B407*1000000)))/1000000)</f>
        <v>259.65148497691433</v>
      </c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</row>
    <row r="441" spans="1:33">
      <c r="A441" s="19" t="s">
        <v>13</v>
      </c>
      <c r="B441" s="38">
        <v>25317281</v>
      </c>
      <c r="C441" s="19">
        <v>20198270</v>
      </c>
      <c r="D441" s="38">
        <v>15403061</v>
      </c>
      <c r="E441" s="38">
        <v>0</v>
      </c>
      <c r="F441" s="25"/>
      <c r="G441" s="25"/>
      <c r="H441" s="25"/>
    </row>
    <row r="442" spans="1:33">
      <c r="A442" s="19" t="s">
        <v>125</v>
      </c>
      <c r="B442" s="38">
        <v>14904</v>
      </c>
      <c r="C442" s="19">
        <v>12794</v>
      </c>
      <c r="D442" s="38">
        <v>8933</v>
      </c>
      <c r="E442" s="38">
        <v>0</v>
      </c>
      <c r="F442" s="25"/>
      <c r="G442" s="25"/>
      <c r="H442" s="25"/>
    </row>
    <row r="443" spans="1:33">
      <c r="A443" s="19" t="s">
        <v>14</v>
      </c>
      <c r="B443" s="38">
        <f>B441/$B$18</f>
        <v>0.76719033333333331</v>
      </c>
      <c r="C443" s="38">
        <f>C441/$B$18</f>
        <v>0.61206878787878782</v>
      </c>
      <c r="D443" s="38">
        <f>D441/$B$18</f>
        <v>0.46675942424242423</v>
      </c>
      <c r="E443" s="38">
        <f>E441/$B$18</f>
        <v>0</v>
      </c>
      <c r="F443" s="25"/>
      <c r="G443" s="25"/>
      <c r="H443" s="25"/>
    </row>
    <row r="444" spans="1:33">
      <c r="A444" s="19" t="s">
        <v>126</v>
      </c>
      <c r="B444" s="38">
        <f>B445*B446</f>
        <v>7042010</v>
      </c>
      <c r="C444" s="38">
        <f>C445*C446</f>
        <v>6134440</v>
      </c>
      <c r="D444" s="38">
        <f>D445*D446</f>
        <v>5521090</v>
      </c>
      <c r="E444" s="38">
        <f>E445*E446</f>
        <v>3783500</v>
      </c>
      <c r="F444" s="25"/>
      <c r="G444" s="25"/>
      <c r="H444" s="25"/>
    </row>
    <row r="445" spans="1:33">
      <c r="A445" s="38" t="s">
        <v>127</v>
      </c>
      <c r="B445" s="38">
        <v>14983</v>
      </c>
      <c r="C445" s="19">
        <v>13052</v>
      </c>
      <c r="D445" s="38">
        <v>11747</v>
      </c>
      <c r="E445" s="38">
        <v>8050</v>
      </c>
      <c r="F445" s="25"/>
      <c r="G445" s="25"/>
      <c r="H445" s="25"/>
    </row>
    <row r="446" spans="1:33">
      <c r="A446" s="38" t="s">
        <v>128</v>
      </c>
      <c r="B446" s="38">
        <v>470</v>
      </c>
      <c r="C446" s="19">
        <v>470</v>
      </c>
      <c r="D446" s="38">
        <v>470</v>
      </c>
      <c r="E446" s="38">
        <v>470</v>
      </c>
      <c r="F446" s="25"/>
      <c r="G446" s="25"/>
      <c r="H446" s="25"/>
    </row>
    <row r="449" spans="1:3" ht="17.399999999999999">
      <c r="A449" s="16" t="s">
        <v>105</v>
      </c>
      <c r="B449" s="17">
        <v>8</v>
      </c>
      <c r="C449" t="s">
        <v>135</v>
      </c>
    </row>
    <row r="451" spans="1:3" ht="18.600000000000001">
      <c r="A451" s="18" t="s">
        <v>107</v>
      </c>
    </row>
    <row r="453" spans="1:3">
      <c r="A453" s="19" t="s">
        <v>8</v>
      </c>
      <c r="B453" s="19" t="s">
        <v>18</v>
      </c>
    </row>
    <row r="454" spans="1:3">
      <c r="A454" s="19" t="s">
        <v>108</v>
      </c>
      <c r="B454" s="19">
        <v>270</v>
      </c>
    </row>
    <row r="457" spans="1:3" ht="18.600000000000001">
      <c r="A457" s="2" t="s">
        <v>109</v>
      </c>
    </row>
    <row r="458" spans="1:3" ht="18.600000000000001">
      <c r="A458" s="21"/>
    </row>
    <row r="459" spans="1:3">
      <c r="A459" t="s">
        <v>1</v>
      </c>
      <c r="B459">
        <v>10</v>
      </c>
    </row>
    <row r="460" spans="1:3">
      <c r="A460" t="s">
        <v>5</v>
      </c>
      <c r="B460">
        <v>256</v>
      </c>
    </row>
    <row r="461" spans="1:3">
      <c r="A461" t="s">
        <v>3</v>
      </c>
      <c r="B461" t="s">
        <v>7</v>
      </c>
    </row>
    <row r="462" spans="1:3">
      <c r="A462" t="s">
        <v>6</v>
      </c>
      <c r="B462">
        <v>146</v>
      </c>
    </row>
    <row r="463" spans="1:3">
      <c r="A463" t="s">
        <v>110</v>
      </c>
      <c r="B463">
        <v>33000000</v>
      </c>
    </row>
    <row r="464" spans="1:3">
      <c r="A464" t="s">
        <v>105</v>
      </c>
      <c r="B464">
        <f>B449</f>
        <v>8</v>
      </c>
    </row>
    <row r="465" spans="1:8">
      <c r="A465" s="24" t="s">
        <v>111</v>
      </c>
      <c r="B465" s="25">
        <v>4</v>
      </c>
    </row>
    <row r="467" spans="1:8" ht="17.399999999999999">
      <c r="A467" s="26" t="s">
        <v>2</v>
      </c>
      <c r="B467" s="26">
        <v>2048</v>
      </c>
    </row>
    <row r="471" spans="1:8" ht="16.8">
      <c r="A471" s="51" t="s">
        <v>115</v>
      </c>
      <c r="B471" s="51"/>
      <c r="C471" s="51"/>
    </row>
    <row r="472" spans="1:8" ht="16.8">
      <c r="A472" s="27"/>
      <c r="B472" s="25"/>
      <c r="C472" s="25"/>
      <c r="D472" s="25"/>
      <c r="E472" s="25"/>
      <c r="F472" s="25"/>
    </row>
    <row r="473" spans="1:8" ht="16.8">
      <c r="A473" s="50" t="s">
        <v>117</v>
      </c>
      <c r="B473" s="50"/>
      <c r="C473" s="50"/>
      <c r="D473" s="25"/>
      <c r="E473" s="25"/>
      <c r="F473" s="25"/>
    </row>
    <row r="474" spans="1:8">
      <c r="A474" s="28" t="s">
        <v>122</v>
      </c>
      <c r="B474" s="25">
        <v>1024</v>
      </c>
      <c r="C474" s="25"/>
      <c r="D474" s="25"/>
      <c r="E474" s="25"/>
      <c r="F474" s="25"/>
      <c r="G474" s="25"/>
      <c r="H474" s="25"/>
    </row>
    <row r="475" spans="1:8">
      <c r="C475" s="25"/>
      <c r="D475" s="25"/>
      <c r="E475" s="25"/>
      <c r="F475" s="25"/>
      <c r="G475" s="25"/>
      <c r="H475" s="25"/>
    </row>
    <row r="476" spans="1:8">
      <c r="B476" s="49"/>
      <c r="C476" s="49"/>
      <c r="D476" s="49"/>
      <c r="E476" s="25"/>
      <c r="F476" s="25"/>
      <c r="G476" s="25"/>
      <c r="H476" s="25"/>
    </row>
    <row r="477" spans="1:8" ht="16.8">
      <c r="A477" s="29" t="s">
        <v>123</v>
      </c>
      <c r="B477" s="30">
        <v>125</v>
      </c>
      <c r="C477" s="30">
        <v>250</v>
      </c>
      <c r="D477" s="30">
        <v>500</v>
      </c>
      <c r="E477" s="30">
        <v>1000</v>
      </c>
      <c r="F477" s="31">
        <v>2000</v>
      </c>
      <c r="G477" s="30">
        <v>3000</v>
      </c>
      <c r="H477" s="31">
        <v>4000</v>
      </c>
    </row>
    <row r="478" spans="1:8">
      <c r="A478" s="35" t="s">
        <v>124</v>
      </c>
      <c r="B478" s="36">
        <f t="shared" ref="B478:H478" si="32">(($B465 * $B474*$B464)/($B465*$B474 + B477))</f>
        <v>7.7630893153281217</v>
      </c>
      <c r="C478" s="36">
        <f t="shared" si="32"/>
        <v>7.5398067188219056</v>
      </c>
      <c r="D478" s="36">
        <f t="shared" si="32"/>
        <v>7.1296779808529154</v>
      </c>
      <c r="E478" s="36">
        <f t="shared" si="32"/>
        <v>6.4301412872841448</v>
      </c>
      <c r="F478" s="36">
        <f t="shared" si="32"/>
        <v>5.3753280839895012</v>
      </c>
      <c r="G478" s="36">
        <f t="shared" si="32"/>
        <v>4.617812852311161</v>
      </c>
      <c r="H478" s="36">
        <f t="shared" si="32"/>
        <v>4.0474308300395254</v>
      </c>
    </row>
    <row r="479" spans="1:8">
      <c r="A479" s="19" t="s">
        <v>12</v>
      </c>
      <c r="B479" s="38">
        <v>168865070</v>
      </c>
      <c r="C479" s="38">
        <v>187230361</v>
      </c>
      <c r="D479" s="38">
        <v>223961179</v>
      </c>
      <c r="E479" s="39">
        <v>297422741</v>
      </c>
      <c r="F479" s="39">
        <v>444345940</v>
      </c>
      <c r="G479" s="39">
        <v>591269142</v>
      </c>
      <c r="H479" s="39">
        <v>738192368</v>
      </c>
    </row>
    <row r="480" spans="1:8">
      <c r="A480" s="19" t="s">
        <v>15</v>
      </c>
      <c r="B480" s="38">
        <f t="shared" ref="B480:H480" si="33">($B463/(B479*(1/($B462*1000000)))/1000000)</f>
        <v>28.531655480911478</v>
      </c>
      <c r="C480" s="38">
        <f t="shared" si="33"/>
        <v>25.733005984002777</v>
      </c>
      <c r="D480" s="38">
        <f t="shared" si="33"/>
        <v>21.512656887736778</v>
      </c>
      <c r="E480" s="38">
        <f t="shared" si="33"/>
        <v>16.199164811005488</v>
      </c>
      <c r="F480" s="38">
        <f t="shared" si="33"/>
        <v>10.842903166843383</v>
      </c>
      <c r="G480" s="38">
        <f t="shared" si="33"/>
        <v>8.1485733953624795</v>
      </c>
      <c r="H480" s="38">
        <f t="shared" si="33"/>
        <v>6.5267540127155588</v>
      </c>
    </row>
    <row r="481" spans="1:33">
      <c r="A481" s="19" t="s">
        <v>13</v>
      </c>
      <c r="B481" s="38">
        <v>0</v>
      </c>
      <c r="C481" s="38">
        <v>0</v>
      </c>
      <c r="D481" s="38">
        <v>0</v>
      </c>
      <c r="E481" s="38">
        <v>0</v>
      </c>
      <c r="F481" s="38">
        <v>0</v>
      </c>
      <c r="G481" s="38">
        <v>0</v>
      </c>
      <c r="H481" s="38">
        <v>0</v>
      </c>
    </row>
    <row r="482" spans="1:33">
      <c r="A482" s="19" t="s">
        <v>125</v>
      </c>
      <c r="B482" s="38">
        <v>0</v>
      </c>
      <c r="C482" s="38">
        <v>0</v>
      </c>
      <c r="D482" s="38">
        <v>0</v>
      </c>
      <c r="E482" s="38">
        <v>0</v>
      </c>
      <c r="F482" s="38">
        <v>0</v>
      </c>
      <c r="G482" s="38">
        <v>0</v>
      </c>
      <c r="H482" s="38">
        <v>0</v>
      </c>
    </row>
    <row r="483" spans="1:33">
      <c r="A483" s="19" t="s">
        <v>14</v>
      </c>
      <c r="B483" s="38">
        <f t="shared" ref="B483:H483" si="34">B481/$B463</f>
        <v>0</v>
      </c>
      <c r="C483" s="38">
        <f t="shared" si="34"/>
        <v>0</v>
      </c>
      <c r="D483" s="38">
        <f t="shared" si="34"/>
        <v>0</v>
      </c>
      <c r="E483" s="38">
        <f t="shared" si="34"/>
        <v>0</v>
      </c>
      <c r="F483" s="38">
        <f t="shared" si="34"/>
        <v>0</v>
      </c>
      <c r="G483" s="38">
        <f t="shared" si="34"/>
        <v>0</v>
      </c>
      <c r="H483" s="38">
        <f t="shared" si="34"/>
        <v>0</v>
      </c>
    </row>
    <row r="484" spans="1:33">
      <c r="A484" s="19" t="s">
        <v>126</v>
      </c>
      <c r="B484" s="38">
        <f t="shared" ref="B484:H484" si="35">B486*B485</f>
        <v>11795500</v>
      </c>
      <c r="C484" s="38">
        <f t="shared" si="35"/>
        <v>11795500</v>
      </c>
      <c r="D484" s="38">
        <f t="shared" si="35"/>
        <v>11795500</v>
      </c>
      <c r="E484" s="38">
        <f t="shared" si="35"/>
        <v>11795500</v>
      </c>
      <c r="F484" s="38">
        <f t="shared" si="35"/>
        <v>11795500</v>
      </c>
      <c r="G484" s="38">
        <f t="shared" si="35"/>
        <v>11795500</v>
      </c>
      <c r="H484" s="38">
        <f t="shared" si="35"/>
        <v>11795500</v>
      </c>
    </row>
    <row r="485" spans="1:33">
      <c r="A485" s="38" t="s">
        <v>127</v>
      </c>
      <c r="B485" s="38">
        <v>38050</v>
      </c>
      <c r="C485" s="38">
        <v>38050</v>
      </c>
      <c r="D485" s="38">
        <v>38050</v>
      </c>
      <c r="E485" s="38">
        <v>38050</v>
      </c>
      <c r="F485" s="38">
        <v>38050</v>
      </c>
      <c r="G485" s="38">
        <v>38050</v>
      </c>
      <c r="H485" s="38">
        <v>38050</v>
      </c>
    </row>
    <row r="486" spans="1:33">
      <c r="A486" s="38" t="s">
        <v>128</v>
      </c>
      <c r="B486" s="38">
        <v>310</v>
      </c>
      <c r="C486" s="38">
        <v>310</v>
      </c>
      <c r="D486" s="38">
        <v>310</v>
      </c>
      <c r="E486" s="38">
        <v>310</v>
      </c>
      <c r="F486" s="38">
        <v>310</v>
      </c>
      <c r="G486" s="38">
        <v>310</v>
      </c>
      <c r="H486" s="38">
        <v>310</v>
      </c>
    </row>
    <row r="487" spans="1:33">
      <c r="A487" s="25"/>
      <c r="B487" s="25"/>
      <c r="C487" s="25"/>
      <c r="D487" s="25"/>
      <c r="E487" s="25"/>
      <c r="F487" s="25"/>
      <c r="G487" s="25"/>
      <c r="H487" s="25"/>
    </row>
    <row r="488" spans="1:33">
      <c r="B488" s="25"/>
      <c r="C488" s="25"/>
      <c r="D488" s="25"/>
      <c r="E488" s="25"/>
      <c r="F488" s="25"/>
      <c r="G488" s="25"/>
      <c r="H488" s="25"/>
    </row>
    <row r="489" spans="1:33" ht="16.8">
      <c r="A489" s="50" t="s">
        <v>129</v>
      </c>
      <c r="B489" s="50"/>
      <c r="C489" s="50"/>
      <c r="D489" s="25"/>
      <c r="E489" s="25"/>
      <c r="F489" s="25"/>
      <c r="G489" s="25"/>
      <c r="H489" s="25"/>
    </row>
    <row r="490" spans="1:33">
      <c r="A490" s="28" t="s">
        <v>130</v>
      </c>
      <c r="B490" s="25">
        <v>0</v>
      </c>
      <c r="C490" s="25"/>
      <c r="D490" s="25"/>
      <c r="E490" s="25"/>
      <c r="F490" s="25"/>
      <c r="G490" s="25"/>
      <c r="H490" s="25"/>
    </row>
    <row r="491" spans="1:33">
      <c r="A491" s="28" t="s">
        <v>131</v>
      </c>
      <c r="B491" s="25">
        <f>$B$19*$B$20</f>
        <v>500</v>
      </c>
      <c r="C491" s="25"/>
      <c r="D491" s="25"/>
      <c r="E491" s="25"/>
      <c r="F491" s="25"/>
      <c r="G491" s="25"/>
      <c r="H491" s="25"/>
    </row>
    <row r="492" spans="1:33">
      <c r="B492" s="49"/>
      <c r="C492" s="49"/>
      <c r="D492" s="49"/>
      <c r="E492" s="25"/>
      <c r="F492" s="25"/>
      <c r="G492" s="25"/>
      <c r="H492" s="25"/>
    </row>
    <row r="493" spans="1:33" ht="16.8">
      <c r="A493" s="29" t="s">
        <v>122</v>
      </c>
      <c r="B493" s="41">
        <v>128</v>
      </c>
      <c r="C493" s="41">
        <v>256</v>
      </c>
      <c r="D493" s="30">
        <v>512</v>
      </c>
      <c r="E493" s="30">
        <v>1024</v>
      </c>
      <c r="F493" s="32"/>
      <c r="G493" s="27"/>
      <c r="H493" s="32"/>
    </row>
    <row r="494" spans="1:33">
      <c r="A494" s="19" t="s">
        <v>12</v>
      </c>
      <c r="B494" s="38">
        <v>1203869190</v>
      </c>
      <c r="C494" s="19">
        <v>601940976</v>
      </c>
      <c r="D494" s="38">
        <v>300986251</v>
      </c>
      <c r="E494" s="38">
        <v>150499493</v>
      </c>
      <c r="F494" s="40"/>
      <c r="G494" s="40"/>
      <c r="H494" s="40"/>
    </row>
    <row r="495" spans="1:33">
      <c r="A495" s="19" t="s">
        <v>15</v>
      </c>
      <c r="B495" s="38">
        <f>($B463/(B494*(1/($B462*1000000)))/1000000)</f>
        <v>4.0020959420018052</v>
      </c>
      <c r="C495" s="38">
        <f>($B463/(C494*(1/($B462*1000000)))/1000000)</f>
        <v>8.0041070339095839</v>
      </c>
      <c r="D495" s="38">
        <f>($B463/(D494*(1/($B462*1000000)))/1000000)</f>
        <v>16.007375699031513</v>
      </c>
      <c r="E495" s="38">
        <f>($B463/(E494*(1/($B462*1000000)))/1000000)</f>
        <v>32.013396882340331</v>
      </c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</row>
    <row r="496" spans="1:33">
      <c r="A496" s="19" t="s">
        <v>13</v>
      </c>
      <c r="B496" s="38">
        <v>0</v>
      </c>
      <c r="C496" s="19">
        <v>0</v>
      </c>
      <c r="D496" s="38">
        <v>0</v>
      </c>
      <c r="E496" s="38">
        <v>0</v>
      </c>
      <c r="F496" s="25"/>
      <c r="G496" s="25"/>
      <c r="H496" s="25"/>
    </row>
    <row r="497" spans="1:8">
      <c r="A497" s="19" t="s">
        <v>125</v>
      </c>
      <c r="B497" s="38">
        <v>0</v>
      </c>
      <c r="C497" s="19">
        <v>0</v>
      </c>
      <c r="D497" s="38">
        <v>0</v>
      </c>
      <c r="E497" s="38">
        <v>0</v>
      </c>
      <c r="F497" s="25"/>
      <c r="G497" s="25"/>
      <c r="H497" s="25"/>
    </row>
    <row r="498" spans="1:8">
      <c r="A498" s="19" t="s">
        <v>14</v>
      </c>
      <c r="B498" s="38">
        <f>B496/$B$18</f>
        <v>0</v>
      </c>
      <c r="C498" s="38">
        <f>C496/$B$18</f>
        <v>0</v>
      </c>
      <c r="D498" s="38">
        <f>D496/$B$18</f>
        <v>0</v>
      </c>
      <c r="E498" s="38">
        <f>E496/$B$18</f>
        <v>0</v>
      </c>
      <c r="F498" s="25"/>
      <c r="G498" s="25"/>
      <c r="H498" s="25"/>
    </row>
    <row r="499" spans="1:8">
      <c r="A499" s="19" t="s">
        <v>126</v>
      </c>
      <c r="B499" s="38">
        <f>B500*B501</f>
        <v>43181500</v>
      </c>
      <c r="C499" s="38">
        <f>C500*C501</f>
        <v>21587400</v>
      </c>
      <c r="D499" s="38">
        <f>D500*D501</f>
        <v>10793700</v>
      </c>
      <c r="E499" s="38">
        <f>E500*E501</f>
        <v>5393500</v>
      </c>
      <c r="F499" s="25"/>
      <c r="G499" s="25"/>
      <c r="H499" s="25"/>
    </row>
    <row r="500" spans="1:8">
      <c r="A500" s="38" t="s">
        <v>127</v>
      </c>
      <c r="B500" s="38">
        <v>64450</v>
      </c>
      <c r="C500" s="19">
        <v>32220</v>
      </c>
      <c r="D500" s="38">
        <v>16110</v>
      </c>
      <c r="E500" s="38">
        <v>8050</v>
      </c>
      <c r="F500" s="25"/>
      <c r="G500" s="25"/>
      <c r="H500" s="25"/>
    </row>
    <row r="501" spans="1:8">
      <c r="A501" s="38" t="s">
        <v>128</v>
      </c>
      <c r="B501" s="38">
        <v>670</v>
      </c>
      <c r="C501" s="19">
        <v>670</v>
      </c>
      <c r="D501" s="38">
        <v>670</v>
      </c>
      <c r="E501" s="38">
        <v>670</v>
      </c>
      <c r="F501" s="25"/>
      <c r="G501" s="25"/>
      <c r="H501" s="25"/>
    </row>
    <row r="505" spans="1:8" ht="17.399999999999999">
      <c r="A505" s="16" t="s">
        <v>105</v>
      </c>
      <c r="B505" s="17">
        <v>8</v>
      </c>
    </row>
    <row r="507" spans="1:8" ht="18.600000000000001">
      <c r="A507" s="18" t="s">
        <v>107</v>
      </c>
    </row>
    <row r="509" spans="1:8">
      <c r="A509" s="19" t="s">
        <v>8</v>
      </c>
      <c r="B509" s="19" t="s">
        <v>18</v>
      </c>
    </row>
    <row r="510" spans="1:8">
      <c r="A510" s="19" t="s">
        <v>108</v>
      </c>
      <c r="B510" s="19">
        <v>270</v>
      </c>
    </row>
    <row r="513" spans="1:8" ht="18.600000000000001">
      <c r="A513" s="2" t="s">
        <v>109</v>
      </c>
    </row>
    <row r="514" spans="1:8" ht="18.600000000000001">
      <c r="A514" s="21"/>
    </row>
    <row r="515" spans="1:8">
      <c r="A515" t="s">
        <v>1</v>
      </c>
      <c r="B515">
        <v>10</v>
      </c>
    </row>
    <row r="516" spans="1:8">
      <c r="A516" t="s">
        <v>5</v>
      </c>
      <c r="B516">
        <v>256</v>
      </c>
    </row>
    <row r="517" spans="1:8">
      <c r="A517" t="s">
        <v>3</v>
      </c>
      <c r="B517" t="s">
        <v>7</v>
      </c>
    </row>
    <row r="518" spans="1:8">
      <c r="A518" t="s">
        <v>6</v>
      </c>
      <c r="B518">
        <v>146</v>
      </c>
    </row>
    <row r="519" spans="1:8">
      <c r="A519" t="s">
        <v>110</v>
      </c>
      <c r="B519">
        <v>240000000</v>
      </c>
    </row>
    <row r="520" spans="1:8">
      <c r="A520" t="s">
        <v>105</v>
      </c>
      <c r="B520">
        <f>B505</f>
        <v>8</v>
      </c>
    </row>
    <row r="521" spans="1:8">
      <c r="A521" s="24" t="s">
        <v>111</v>
      </c>
      <c r="B521" s="25">
        <v>4</v>
      </c>
    </row>
    <row r="523" spans="1:8" ht="17.399999999999999">
      <c r="A523" s="26" t="s">
        <v>2</v>
      </c>
      <c r="B523" s="26">
        <v>2048</v>
      </c>
    </row>
    <row r="527" spans="1:8">
      <c r="A527" s="25"/>
      <c r="B527" s="25"/>
      <c r="C527" s="25"/>
      <c r="D527" s="25"/>
      <c r="E527" s="25"/>
      <c r="F527" s="25"/>
      <c r="G527" s="25"/>
      <c r="H527" s="25"/>
    </row>
    <row r="528" spans="1:8">
      <c r="B528" s="25"/>
      <c r="C528" s="25"/>
      <c r="D528" s="25"/>
      <c r="E528" s="25"/>
      <c r="F528" s="25"/>
      <c r="G528" s="25"/>
      <c r="H528" s="25"/>
    </row>
    <row r="529" spans="1:33" ht="16.8">
      <c r="A529" s="50" t="s">
        <v>129</v>
      </c>
      <c r="B529" s="50"/>
      <c r="C529" s="50"/>
      <c r="D529" s="25"/>
      <c r="E529" s="25"/>
      <c r="F529" s="25"/>
      <c r="G529" s="25"/>
      <c r="H529" s="25"/>
    </row>
    <row r="530" spans="1:33">
      <c r="A530" s="28" t="s">
        <v>130</v>
      </c>
      <c r="B530" s="25">
        <v>0</v>
      </c>
      <c r="C530" s="25"/>
      <c r="D530" s="25"/>
      <c r="E530" s="25"/>
      <c r="F530" s="25"/>
      <c r="G530" s="25"/>
      <c r="H530" s="25"/>
    </row>
    <row r="531" spans="1:33">
      <c r="A531" s="28" t="s">
        <v>122</v>
      </c>
      <c r="B531" s="25">
        <v>1024</v>
      </c>
      <c r="C531" s="25"/>
      <c r="D531" s="25"/>
      <c r="E531" s="25"/>
      <c r="F531" s="25"/>
      <c r="G531" s="25"/>
      <c r="H531" s="25"/>
    </row>
    <row r="532" spans="1:33">
      <c r="A532" s="28" t="s">
        <v>131</v>
      </c>
      <c r="B532" s="25">
        <f>$B$19*$B$20</f>
        <v>500</v>
      </c>
      <c r="C532" s="25"/>
      <c r="D532" s="25"/>
      <c r="E532" s="25"/>
      <c r="F532" s="25"/>
      <c r="G532" s="25"/>
      <c r="H532" s="25"/>
    </row>
    <row r="533" spans="1:33">
      <c r="B533" s="49"/>
      <c r="C533" s="49"/>
      <c r="D533" s="49"/>
      <c r="E533" s="25"/>
      <c r="F533" s="25"/>
      <c r="G533" s="25"/>
      <c r="H533" s="25"/>
    </row>
    <row r="534" spans="1:33" ht="16.8">
      <c r="A534" s="29" t="s">
        <v>136</v>
      </c>
      <c r="B534" s="41">
        <v>2048</v>
      </c>
      <c r="C534" s="41"/>
      <c r="D534" s="30"/>
      <c r="E534" s="30"/>
      <c r="F534" s="32"/>
      <c r="G534" s="27"/>
      <c r="H534" s="32"/>
    </row>
    <row r="535" spans="1:33">
      <c r="A535" s="19" t="s">
        <v>12</v>
      </c>
      <c r="B535" s="38">
        <v>1094417796</v>
      </c>
      <c r="C535" s="19"/>
      <c r="D535" s="38"/>
      <c r="E535" s="38"/>
      <c r="F535" s="40"/>
      <c r="G535" s="40"/>
      <c r="H535" s="40"/>
    </row>
    <row r="536" spans="1:33">
      <c r="A536" s="19" t="s">
        <v>15</v>
      </c>
      <c r="B536" s="38">
        <f>($B519/(B535*(1/($B518*1000000)))/1000000)</f>
        <v>32.017023231957751</v>
      </c>
      <c r="C536" s="38"/>
      <c r="D536" s="38"/>
      <c r="E536" s="38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</row>
    <row r="537" spans="1:33">
      <c r="A537" s="19" t="s">
        <v>13</v>
      </c>
      <c r="B537" s="38">
        <v>0</v>
      </c>
      <c r="C537" s="19"/>
      <c r="D537" s="38"/>
      <c r="E537" s="38"/>
      <c r="F537" s="25"/>
      <c r="G537" s="25"/>
      <c r="H537" s="25"/>
    </row>
    <row r="538" spans="1:33">
      <c r="A538" s="19" t="s">
        <v>125</v>
      </c>
      <c r="B538" s="38">
        <v>0</v>
      </c>
      <c r="C538" s="19"/>
      <c r="D538" s="38"/>
      <c r="E538" s="38"/>
      <c r="F538" s="25"/>
      <c r="G538" s="25"/>
      <c r="H538" s="25"/>
    </row>
    <row r="539" spans="1:33">
      <c r="A539" s="19" t="s">
        <v>14</v>
      </c>
      <c r="B539" s="38">
        <f>B537/$B$18</f>
        <v>0</v>
      </c>
      <c r="C539" s="38"/>
      <c r="D539" s="38"/>
      <c r="E539" s="38"/>
      <c r="F539" s="25"/>
      <c r="G539" s="25"/>
      <c r="H539" s="25"/>
    </row>
    <row r="540" spans="1:33">
      <c r="A540" s="19" t="s">
        <v>126</v>
      </c>
      <c r="B540" s="38">
        <f>B541*B542</f>
        <v>39255300</v>
      </c>
      <c r="C540" s="38"/>
      <c r="D540" s="38"/>
      <c r="E540" s="38"/>
      <c r="F540" s="25"/>
      <c r="G540" s="25"/>
      <c r="H540" s="25"/>
    </row>
    <row r="541" spans="1:33">
      <c r="A541" s="38" t="s">
        <v>127</v>
      </c>
      <c r="B541" s="38">
        <v>58590</v>
      </c>
      <c r="C541" s="19"/>
      <c r="D541" s="38"/>
      <c r="E541" s="38"/>
      <c r="F541" s="25"/>
      <c r="G541" s="25"/>
      <c r="H541" s="25"/>
    </row>
    <row r="542" spans="1:33">
      <c r="A542" s="38" t="s">
        <v>128</v>
      </c>
      <c r="B542" s="38">
        <v>670</v>
      </c>
      <c r="C542" s="19"/>
      <c r="D542" s="38"/>
      <c r="E542" s="38"/>
      <c r="F542" s="25"/>
      <c r="G542" s="25"/>
      <c r="H542" s="25"/>
    </row>
    <row r="546" spans="1:3" ht="17.399999999999999">
      <c r="A546" s="16" t="s">
        <v>105</v>
      </c>
      <c r="B546" s="17">
        <v>50</v>
      </c>
      <c r="C546" t="s">
        <v>137</v>
      </c>
    </row>
    <row r="548" spans="1:3" ht="18.600000000000001">
      <c r="A548" s="18" t="s">
        <v>107</v>
      </c>
    </row>
    <row r="550" spans="1:3">
      <c r="A550" s="19" t="s">
        <v>8</v>
      </c>
      <c r="B550" s="19" t="s">
        <v>18</v>
      </c>
    </row>
    <row r="551" spans="1:3">
      <c r="A551" s="19" t="s">
        <v>108</v>
      </c>
      <c r="B551" s="19">
        <v>277</v>
      </c>
    </row>
    <row r="554" spans="1:3" ht="18.600000000000001">
      <c r="A554" s="2" t="s">
        <v>109</v>
      </c>
    </row>
    <row r="555" spans="1:3" ht="18.600000000000001">
      <c r="A555" s="21"/>
    </row>
    <row r="556" spans="1:3">
      <c r="A556" t="s">
        <v>1</v>
      </c>
      <c r="B556">
        <v>10</v>
      </c>
    </row>
    <row r="557" spans="1:3">
      <c r="A557" t="s">
        <v>5</v>
      </c>
      <c r="B557">
        <v>256</v>
      </c>
    </row>
    <row r="558" spans="1:3">
      <c r="A558" t="s">
        <v>3</v>
      </c>
      <c r="B558" t="s">
        <v>7</v>
      </c>
    </row>
    <row r="559" spans="1:3">
      <c r="A559" t="s">
        <v>6</v>
      </c>
      <c r="B559">
        <v>146</v>
      </c>
    </row>
    <row r="560" spans="1:3">
      <c r="A560" t="s">
        <v>110</v>
      </c>
      <c r="B560">
        <v>33000000</v>
      </c>
    </row>
    <row r="561" spans="1:8">
      <c r="A561" t="s">
        <v>105</v>
      </c>
      <c r="B561">
        <f>B546</f>
        <v>50</v>
      </c>
    </row>
    <row r="562" spans="1:8">
      <c r="A562" s="24" t="s">
        <v>111</v>
      </c>
      <c r="B562" s="25">
        <v>4</v>
      </c>
    </row>
    <row r="564" spans="1:8" ht="17.399999999999999">
      <c r="A564" s="26" t="s">
        <v>2</v>
      </c>
      <c r="B564" s="26">
        <v>32768</v>
      </c>
    </row>
    <row r="568" spans="1:8" ht="16.8">
      <c r="A568" s="51" t="s">
        <v>115</v>
      </c>
      <c r="B568" s="51"/>
      <c r="C568" s="51"/>
    </row>
    <row r="569" spans="1:8" ht="16.8">
      <c r="A569" s="27"/>
      <c r="B569" s="25"/>
      <c r="C569" s="25"/>
      <c r="D569" s="25"/>
      <c r="E569" s="25"/>
      <c r="F569" s="25"/>
    </row>
    <row r="570" spans="1:8" ht="16.8">
      <c r="A570" s="50" t="s">
        <v>117</v>
      </c>
      <c r="B570" s="50"/>
      <c r="C570" s="50"/>
      <c r="D570" s="25"/>
      <c r="E570" s="25"/>
      <c r="F570" s="25"/>
    </row>
    <row r="571" spans="1:8">
      <c r="A571" s="28" t="s">
        <v>122</v>
      </c>
      <c r="B571" s="25">
        <v>1024</v>
      </c>
      <c r="C571" s="25"/>
      <c r="D571" s="25"/>
      <c r="E571" s="25"/>
      <c r="F571" s="25"/>
      <c r="G571" s="25"/>
      <c r="H571" s="25"/>
    </row>
    <row r="572" spans="1:8">
      <c r="C572" s="25"/>
      <c r="D572" s="25"/>
      <c r="E572" s="25"/>
      <c r="F572" s="25"/>
      <c r="G572" s="25"/>
      <c r="H572" s="25"/>
    </row>
    <row r="573" spans="1:8">
      <c r="B573" s="49"/>
      <c r="C573" s="49"/>
      <c r="D573" s="49"/>
      <c r="E573" s="25"/>
      <c r="F573" s="25"/>
      <c r="G573" s="25"/>
      <c r="H573" s="25"/>
    </row>
    <row r="574" spans="1:8" ht="16.8">
      <c r="A574" s="29" t="s">
        <v>123</v>
      </c>
      <c r="B574" s="30">
        <v>125</v>
      </c>
      <c r="C574" s="30">
        <v>250</v>
      </c>
      <c r="D574" s="30">
        <v>500</v>
      </c>
      <c r="E574" s="30">
        <v>1000</v>
      </c>
      <c r="F574" s="31">
        <v>2000</v>
      </c>
      <c r="G574" s="30">
        <v>3000</v>
      </c>
      <c r="H574" s="31">
        <v>4000</v>
      </c>
    </row>
    <row r="575" spans="1:8">
      <c r="A575" s="35" t="s">
        <v>124</v>
      </c>
      <c r="B575" s="36">
        <f t="shared" ref="B575:H575" si="36">(($B562 * $B571*$B561)/($B562*$B571 + B574))</f>
        <v>48.51930822080076</v>
      </c>
      <c r="C575" s="36">
        <f t="shared" si="36"/>
        <v>47.12379199263691</v>
      </c>
      <c r="D575" s="36">
        <f t="shared" si="36"/>
        <v>44.56048738033072</v>
      </c>
      <c r="E575" s="36">
        <f t="shared" si="36"/>
        <v>40.188383045525903</v>
      </c>
      <c r="F575" s="36">
        <f t="shared" si="36"/>
        <v>33.595800524934383</v>
      </c>
      <c r="G575" s="36">
        <f t="shared" si="36"/>
        <v>28.861330326944756</v>
      </c>
      <c r="H575" s="36">
        <f t="shared" si="36"/>
        <v>25.296442687747035</v>
      </c>
    </row>
    <row r="576" spans="1:8">
      <c r="A576" s="19" t="s">
        <v>12</v>
      </c>
      <c r="B576" s="38">
        <v>30071526</v>
      </c>
      <c r="C576" s="38">
        <v>35966043</v>
      </c>
      <c r="D576" s="38">
        <v>47755302</v>
      </c>
      <c r="E576" s="39">
        <v>71333837</v>
      </c>
      <c r="F576" s="39">
        <v>118490916</v>
      </c>
      <c r="G576" s="39">
        <v>165647993</v>
      </c>
      <c r="H576" s="39">
        <v>212805054</v>
      </c>
    </row>
    <row r="577" spans="1:33">
      <c r="A577" s="19" t="s">
        <v>15</v>
      </c>
      <c r="B577" s="38">
        <f t="shared" ref="B577:H577" si="37">($B560/(B576*(1/($B559*1000000)))/1000000)</f>
        <v>160.21800822479045</v>
      </c>
      <c r="C577" s="38">
        <f t="shared" si="37"/>
        <v>133.95969081169147</v>
      </c>
      <c r="D577" s="38">
        <f t="shared" si="37"/>
        <v>100.88932114804761</v>
      </c>
      <c r="E577" s="38">
        <f t="shared" si="37"/>
        <v>67.541579180718955</v>
      </c>
      <c r="F577" s="38">
        <f t="shared" si="37"/>
        <v>40.661344874741289</v>
      </c>
      <c r="G577" s="38">
        <f t="shared" si="37"/>
        <v>29.085773469045293</v>
      </c>
      <c r="H577" s="38">
        <f t="shared" si="37"/>
        <v>22.640439733165358</v>
      </c>
    </row>
    <row r="578" spans="1:33">
      <c r="A578" s="19" t="s">
        <v>13</v>
      </c>
      <c r="B578" s="38">
        <v>0</v>
      </c>
      <c r="C578" s="38">
        <v>0</v>
      </c>
      <c r="D578" s="38">
        <v>0</v>
      </c>
      <c r="E578" s="38">
        <v>0</v>
      </c>
      <c r="F578" s="38">
        <v>0</v>
      </c>
      <c r="G578" s="38">
        <v>0</v>
      </c>
      <c r="H578" s="38">
        <v>0</v>
      </c>
    </row>
    <row r="579" spans="1:33">
      <c r="A579" s="19" t="s">
        <v>125</v>
      </c>
      <c r="B579" s="38">
        <v>0</v>
      </c>
      <c r="C579" s="38">
        <v>0</v>
      </c>
      <c r="D579" s="38">
        <v>0</v>
      </c>
      <c r="E579" s="38">
        <v>0</v>
      </c>
      <c r="F579" s="38">
        <v>0</v>
      </c>
      <c r="G579" s="38">
        <v>0</v>
      </c>
      <c r="H579" s="38">
        <v>0</v>
      </c>
    </row>
    <row r="580" spans="1:33">
      <c r="A580" s="19" t="s">
        <v>14</v>
      </c>
      <c r="B580" s="38">
        <f t="shared" ref="B580:H580" si="38">B578/$B560</f>
        <v>0</v>
      </c>
      <c r="C580" s="38">
        <f t="shared" si="38"/>
        <v>0</v>
      </c>
      <c r="D580" s="38">
        <f t="shared" si="38"/>
        <v>0</v>
      </c>
      <c r="E580" s="38">
        <f t="shared" si="38"/>
        <v>0</v>
      </c>
      <c r="F580" s="38">
        <f t="shared" si="38"/>
        <v>0</v>
      </c>
      <c r="G580" s="38">
        <f t="shared" si="38"/>
        <v>0</v>
      </c>
      <c r="H580" s="38">
        <f t="shared" si="38"/>
        <v>0</v>
      </c>
    </row>
    <row r="581" spans="1:33">
      <c r="A581" s="19" t="s">
        <v>126</v>
      </c>
      <c r="B581" s="38">
        <f t="shared" ref="B581:H581" si="39">B583*B582</f>
        <v>7972800</v>
      </c>
      <c r="C581" s="38">
        <f t="shared" si="39"/>
        <v>7972800</v>
      </c>
      <c r="D581" s="38">
        <f t="shared" si="39"/>
        <v>4983000</v>
      </c>
      <c r="E581" s="38">
        <f t="shared" si="39"/>
        <v>4983000</v>
      </c>
      <c r="F581" s="38">
        <f t="shared" si="39"/>
        <v>4983000</v>
      </c>
      <c r="G581" s="38">
        <f t="shared" si="39"/>
        <v>4983000</v>
      </c>
      <c r="H581" s="38">
        <f t="shared" si="39"/>
        <v>4983000</v>
      </c>
    </row>
    <row r="582" spans="1:33">
      <c r="A582" s="38" t="s">
        <v>127</v>
      </c>
      <c r="B582" s="38">
        <v>16610</v>
      </c>
      <c r="C582" s="38">
        <v>16610</v>
      </c>
      <c r="D582" s="38">
        <v>16610</v>
      </c>
      <c r="E582" s="38">
        <v>16610</v>
      </c>
      <c r="F582" s="38">
        <v>16610</v>
      </c>
      <c r="G582" s="38">
        <v>16610</v>
      </c>
      <c r="H582" s="38">
        <v>16610</v>
      </c>
    </row>
    <row r="583" spans="1:33">
      <c r="A583" s="38" t="s">
        <v>128</v>
      </c>
      <c r="B583" s="38">
        <v>480</v>
      </c>
      <c r="C583" s="38">
        <v>480</v>
      </c>
      <c r="D583" s="38">
        <v>300</v>
      </c>
      <c r="E583" s="38">
        <v>300</v>
      </c>
      <c r="F583" s="38">
        <v>300</v>
      </c>
      <c r="G583" s="38">
        <v>300</v>
      </c>
      <c r="H583" s="38">
        <v>300</v>
      </c>
    </row>
    <row r="584" spans="1:33">
      <c r="A584" s="25"/>
      <c r="B584" s="25"/>
      <c r="C584" s="25"/>
      <c r="D584" s="25"/>
      <c r="E584" s="25"/>
      <c r="F584" s="25"/>
      <c r="G584" s="25"/>
      <c r="H584" s="25"/>
    </row>
    <row r="585" spans="1:33">
      <c r="B585" s="25"/>
      <c r="C585" s="25"/>
      <c r="D585" s="25"/>
      <c r="E585" s="25"/>
      <c r="F585" s="25"/>
      <c r="G585" s="25"/>
      <c r="H585" s="25"/>
    </row>
    <row r="586" spans="1:33" ht="16.8">
      <c r="A586" s="50" t="s">
        <v>129</v>
      </c>
      <c r="B586" s="50"/>
      <c r="C586" s="50"/>
      <c r="D586" s="25"/>
      <c r="E586" s="25"/>
      <c r="F586" s="25"/>
      <c r="G586" s="25"/>
      <c r="H586" s="25"/>
    </row>
    <row r="587" spans="1:33">
      <c r="A587" s="28" t="s">
        <v>130</v>
      </c>
      <c r="B587" s="25">
        <v>0</v>
      </c>
      <c r="C587" s="25"/>
      <c r="D587" s="25"/>
      <c r="E587" s="25"/>
      <c r="F587" s="25"/>
      <c r="G587" s="25"/>
      <c r="H587" s="25"/>
    </row>
    <row r="588" spans="1:33">
      <c r="A588" s="28" t="s">
        <v>131</v>
      </c>
      <c r="B588" s="25">
        <f>$B$19*$B$20</f>
        <v>500</v>
      </c>
      <c r="C588" s="25"/>
      <c r="D588" s="25"/>
      <c r="E588" s="25"/>
      <c r="F588" s="25"/>
      <c r="G588" s="25"/>
      <c r="H588" s="25"/>
    </row>
    <row r="589" spans="1:33">
      <c r="B589" s="49"/>
      <c r="C589" s="49"/>
      <c r="D589" s="49"/>
      <c r="E589" s="25"/>
      <c r="F589" s="25"/>
      <c r="G589" s="25"/>
      <c r="H589" s="25"/>
    </row>
    <row r="590" spans="1:33" ht="16.8">
      <c r="A590" s="29" t="s">
        <v>122</v>
      </c>
      <c r="B590" s="41">
        <v>128</v>
      </c>
      <c r="C590" s="41">
        <v>256</v>
      </c>
      <c r="D590" s="30">
        <v>512</v>
      </c>
      <c r="E590" s="30">
        <v>1024</v>
      </c>
      <c r="F590" s="32"/>
      <c r="G590" s="27"/>
      <c r="H590" s="32"/>
    </row>
    <row r="591" spans="1:33">
      <c r="A591" s="19" t="s">
        <v>12</v>
      </c>
      <c r="B591" s="38">
        <v>24176976</v>
      </c>
      <c r="C591" s="19">
        <v>24176910</v>
      </c>
      <c r="D591" s="38">
        <v>24176728</v>
      </c>
      <c r="E591" s="38">
        <v>24175245</v>
      </c>
      <c r="F591" s="40"/>
      <c r="G591" s="40"/>
      <c r="H591" s="40"/>
    </row>
    <row r="592" spans="1:33">
      <c r="A592" s="19" t="s">
        <v>15</v>
      </c>
      <c r="B592" s="38">
        <f>($B560/(B591*(1/($B559*1000000)))/1000000)</f>
        <v>199.28050555205911</v>
      </c>
      <c r="C592" s="38">
        <f>($B560/(C591*(1/($B559*1000000)))/1000000)</f>
        <v>199.28104956340576</v>
      </c>
      <c r="D592" s="38">
        <f>($B560/(D591*(1/($B559*1000000)))/1000000)</f>
        <v>199.28254973129535</v>
      </c>
      <c r="E592" s="38">
        <f>($B560/(E591*(1/($B559*1000000)))/1000000)</f>
        <v>199.29477446867654</v>
      </c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</row>
    <row r="593" spans="1:8">
      <c r="A593" s="19" t="s">
        <v>13</v>
      </c>
      <c r="B593" s="38">
        <v>23099160</v>
      </c>
      <c r="C593" s="19">
        <v>16052445</v>
      </c>
      <c r="D593" s="38">
        <v>5189199</v>
      </c>
      <c r="E593" s="38">
        <v>0</v>
      </c>
      <c r="F593" s="25"/>
      <c r="G593" s="25"/>
      <c r="H593" s="25"/>
    </row>
    <row r="594" spans="1:8">
      <c r="A594" s="19" t="s">
        <v>125</v>
      </c>
      <c r="B594" s="38">
        <v>18869</v>
      </c>
      <c r="C594" s="19">
        <v>15832</v>
      </c>
      <c r="D594" s="38">
        <v>1765</v>
      </c>
      <c r="E594" s="38">
        <v>0</v>
      </c>
      <c r="F594" s="25"/>
      <c r="G594" s="25"/>
      <c r="H594" s="25"/>
    </row>
    <row r="595" spans="1:8">
      <c r="A595" s="19" t="s">
        <v>14</v>
      </c>
      <c r="B595" s="38">
        <f>B593/$B$18</f>
        <v>0.6999745454545454</v>
      </c>
      <c r="C595" s="38">
        <f>C593/$B$18</f>
        <v>0.48643772727272727</v>
      </c>
      <c r="D595" s="38">
        <f>D593/$B$18</f>
        <v>0.15724845454545455</v>
      </c>
      <c r="E595" s="38">
        <f>E593/$B$18</f>
        <v>0</v>
      </c>
      <c r="F595" s="25"/>
      <c r="G595" s="25"/>
      <c r="H595" s="25"/>
    </row>
    <row r="596" spans="1:8">
      <c r="A596" s="19" t="s">
        <v>126</v>
      </c>
      <c r="B596" s="38">
        <f>B597*B598</f>
        <v>7041540</v>
      </c>
      <c r="C596" s="38">
        <f>C597*C598</f>
        <v>6056420</v>
      </c>
      <c r="D596" s="38">
        <f>D597*D598</f>
        <v>4934060</v>
      </c>
      <c r="E596" s="38">
        <f>E597*E598</f>
        <v>3783500</v>
      </c>
      <c r="F596" s="25"/>
      <c r="G596" s="25"/>
      <c r="H596" s="25"/>
    </row>
    <row r="597" spans="1:8">
      <c r="A597" s="38" t="s">
        <v>127</v>
      </c>
      <c r="B597" s="38">
        <v>14982</v>
      </c>
      <c r="C597" s="19">
        <v>12886</v>
      </c>
      <c r="D597" s="38">
        <v>10498</v>
      </c>
      <c r="E597" s="38">
        <v>8050</v>
      </c>
      <c r="F597" s="25"/>
      <c r="G597" s="25"/>
      <c r="H597" s="25"/>
    </row>
    <row r="598" spans="1:8">
      <c r="A598" s="38" t="s">
        <v>128</v>
      </c>
      <c r="B598" s="38">
        <v>470</v>
      </c>
      <c r="C598" s="19">
        <v>470</v>
      </c>
      <c r="D598" s="38">
        <v>470</v>
      </c>
      <c r="E598" s="38">
        <v>470</v>
      </c>
      <c r="F598" s="25"/>
      <c r="G598" s="25"/>
      <c r="H598" s="25"/>
    </row>
  </sheetData>
  <mergeCells count="57">
    <mergeCell ref="A83:C83"/>
    <mergeCell ref="A1:E1"/>
    <mergeCell ref="N17:S17"/>
    <mergeCell ref="N18:S18"/>
    <mergeCell ref="N20:S20"/>
    <mergeCell ref="N21:S21"/>
    <mergeCell ref="A26:C26"/>
    <mergeCell ref="A28:C28"/>
    <mergeCell ref="B31:D31"/>
    <mergeCell ref="A44:C44"/>
    <mergeCell ref="B47:D47"/>
    <mergeCell ref="A81:C81"/>
    <mergeCell ref="A211:C211"/>
    <mergeCell ref="B86:D86"/>
    <mergeCell ref="A99:C99"/>
    <mergeCell ref="B102:D102"/>
    <mergeCell ref="A137:C137"/>
    <mergeCell ref="A139:C139"/>
    <mergeCell ref="B142:D142"/>
    <mergeCell ref="A155:C155"/>
    <mergeCell ref="B158:D158"/>
    <mergeCell ref="A193:C193"/>
    <mergeCell ref="A195:C195"/>
    <mergeCell ref="B198:D198"/>
    <mergeCell ref="A360:C360"/>
    <mergeCell ref="B214:D214"/>
    <mergeCell ref="A248:C248"/>
    <mergeCell ref="A250:C250"/>
    <mergeCell ref="B253:D253"/>
    <mergeCell ref="A266:C266"/>
    <mergeCell ref="B269:D269"/>
    <mergeCell ref="A304:C304"/>
    <mergeCell ref="A306:C306"/>
    <mergeCell ref="B309:D309"/>
    <mergeCell ref="A322:C322"/>
    <mergeCell ref="B325:D325"/>
    <mergeCell ref="B476:D476"/>
    <mergeCell ref="A362:C362"/>
    <mergeCell ref="B365:D365"/>
    <mergeCell ref="A378:C378"/>
    <mergeCell ref="B381:D381"/>
    <mergeCell ref="A416:C416"/>
    <mergeCell ref="A418:C418"/>
    <mergeCell ref="B421:D421"/>
    <mergeCell ref="A434:C434"/>
    <mergeCell ref="B437:D437"/>
    <mergeCell ref="A471:C471"/>
    <mergeCell ref="A473:C473"/>
    <mergeCell ref="B573:D573"/>
    <mergeCell ref="A586:C586"/>
    <mergeCell ref="B589:D589"/>
    <mergeCell ref="A489:C489"/>
    <mergeCell ref="B492:D492"/>
    <mergeCell ref="A529:C529"/>
    <mergeCell ref="B533:D533"/>
    <mergeCell ref="A568:C568"/>
    <mergeCell ref="A570:C570"/>
  </mergeCells>
  <pageMargins left="0" right="0" top="0.39375000000000004" bottom="0.39375000000000004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topLeftCell="A202" zoomScale="70" zoomScaleNormal="70" workbookViewId="0">
      <selection activeCell="M176" sqref="M176"/>
    </sheetView>
  </sheetViews>
  <sheetFormatPr defaultRowHeight="13.8"/>
  <cols>
    <col min="1" max="1" width="10.69921875" customWidth="1"/>
    <col min="2" max="2" width="8.796875" customWidth="1"/>
  </cols>
  <sheetData/>
  <pageMargins left="0" right="0" top="0.39375000000000004" bottom="0.39375000000000004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Env1</vt:lpstr>
      <vt:lpstr>Env1_Graphs</vt:lpstr>
      <vt:lpstr>Env1_MM2S</vt:lpstr>
      <vt:lpstr>Env2_Data</vt:lpstr>
      <vt:lpstr>Env2_Graphs</vt:lpstr>
      <vt:lpstr>Env3_Data</vt:lpstr>
      <vt:lpstr>Env3_Graphs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Planella Fontanillas</dc:creator>
  <cp:lastModifiedBy>Gerard Planella Fontanillas</cp:lastModifiedBy>
  <cp:revision>28</cp:revision>
  <dcterms:created xsi:type="dcterms:W3CDTF">2020-04-23T16:14:12Z</dcterms:created>
  <dcterms:modified xsi:type="dcterms:W3CDTF">2020-05-06T07:54:20Z</dcterms:modified>
</cp:coreProperties>
</file>