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02\stack\Schoon water\Stand van zake waterkwaliteit\R\WaternetAnalyse\pbelasting\input\"/>
    </mc:Choice>
  </mc:AlternateContent>
  <xr:revisionPtr revIDLastSave="0" documentId="13_ncr:1_{3022E21E-CCF7-459A-A89B-5EBB1268E5D7}" xr6:coauthVersionLast="45" xr6:coauthVersionMax="45" xr10:uidLastSave="{00000000-0000-0000-0000-000000000000}"/>
  <bookViews>
    <workbookView xWindow="-120" yWindow="-120" windowWidth="29040" windowHeight="15840" xr2:uid="{00000000-000D-0000-FFFF-FFFF01000000}"/>
  </bookViews>
  <sheets>
    <sheet name="namenBalansen201903240706" sheetId="1" r:id="rId1"/>
    <sheet name="Blad2" sheetId="3" r:id="rId2"/>
  </sheets>
  <externalReferences>
    <externalReference r:id="rId3"/>
  </externalReferences>
  <definedNames>
    <definedName name="_xlnm._FilterDatabase" localSheetId="1" hidden="1">Blad2!$L$2:$N$228</definedName>
    <definedName name="_xlnm._FilterDatabase" localSheetId="0" hidden="1">namenBalansen201903240706!$A$1:$M$329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6" i="1" l="1"/>
  <c r="M315" i="1"/>
  <c r="M314" i="1"/>
  <c r="M313" i="1"/>
  <c r="M310" i="1"/>
  <c r="M269" i="1"/>
  <c r="M265" i="1"/>
  <c r="M263" i="1"/>
  <c r="M261" i="1"/>
  <c r="M260" i="1"/>
  <c r="M259" i="1"/>
  <c r="M238" i="1"/>
  <c r="M215" i="1"/>
  <c r="M193" i="1"/>
  <c r="M191" i="1"/>
  <c r="M190" i="1"/>
  <c r="M169" i="1"/>
  <c r="M165" i="1"/>
  <c r="M151" i="1"/>
  <c r="M112" i="1"/>
  <c r="M80" i="1"/>
  <c r="M79" i="1"/>
  <c r="M78" i="1"/>
  <c r="M32" i="1"/>
  <c r="M28" i="1"/>
  <c r="D322" i="1" l="1"/>
  <c r="D323" i="1"/>
  <c r="D324" i="1"/>
  <c r="D325" i="1"/>
  <c r="D326" i="1"/>
  <c r="D327" i="1"/>
  <c r="D328" i="1"/>
  <c r="D329" i="1"/>
  <c r="D320" i="1" l="1"/>
  <c r="D321" i="1"/>
  <c r="D319" i="1" l="1"/>
  <c r="D318" i="1"/>
  <c r="D317" i="1" l="1"/>
  <c r="D316" i="1"/>
  <c r="D315" i="1" l="1"/>
  <c r="D314" i="1"/>
  <c r="D313" i="1"/>
  <c r="D312" i="1"/>
  <c r="D311" i="1" l="1"/>
  <c r="D310" i="1"/>
  <c r="D153" i="1"/>
  <c r="D152" i="1"/>
  <c r="D261" i="1" l="1"/>
  <c r="D260" i="1"/>
  <c r="D259" i="1"/>
  <c r="D262" i="1"/>
  <c r="D264" i="1"/>
  <c r="D266" i="1"/>
  <c r="D268" i="1"/>
  <c r="D176" i="1" l="1"/>
  <c r="D177" i="1"/>
  <c r="D178" i="1"/>
  <c r="D179" i="1"/>
  <c r="D180" i="1"/>
  <c r="D181" i="1"/>
  <c r="D182" i="1"/>
  <c r="D183" i="1"/>
  <c r="D133" i="1"/>
  <c r="D130" i="1"/>
  <c r="D128" i="1"/>
  <c r="D124" i="1"/>
  <c r="D117" i="1"/>
  <c r="D115" i="1"/>
  <c r="D106" i="1"/>
  <c r="D108" i="1"/>
  <c r="D112" i="1"/>
  <c r="D236" i="1" l="1"/>
  <c r="D226" i="1"/>
  <c r="D218" i="1"/>
  <c r="D207" i="1"/>
  <c r="D193" i="1"/>
  <c r="D191" i="1"/>
  <c r="D190" i="1"/>
  <c r="D104" i="1"/>
  <c r="D103" i="1"/>
  <c r="D100" i="1"/>
  <c r="D96" i="1"/>
  <c r="D76" i="1"/>
  <c r="D73" i="1"/>
  <c r="D69" i="1"/>
  <c r="D65" i="1"/>
  <c r="D55" i="1"/>
  <c r="D50" i="1"/>
  <c r="D23" i="1"/>
  <c r="D21" i="1"/>
  <c r="D11" i="1"/>
  <c r="D7" i="1"/>
  <c r="D5" i="1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D3" i="1" l="1"/>
  <c r="D8" i="1"/>
  <c r="D9" i="1"/>
  <c r="D14" i="1"/>
  <c r="D17" i="1"/>
  <c r="D18" i="1"/>
  <c r="D19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6" i="1"/>
  <c r="D57" i="1"/>
  <c r="D59" i="1"/>
  <c r="D60" i="1"/>
  <c r="D61" i="1"/>
  <c r="D62" i="1"/>
  <c r="D63" i="1"/>
  <c r="D66" i="1"/>
  <c r="D67" i="1"/>
  <c r="D70" i="1"/>
  <c r="D71" i="1"/>
  <c r="D74" i="1"/>
  <c r="D77" i="1"/>
  <c r="D78" i="1"/>
  <c r="D79" i="1"/>
  <c r="D80" i="1"/>
  <c r="D81" i="1"/>
  <c r="D84" i="1"/>
  <c r="D85" i="1"/>
  <c r="D86" i="1"/>
  <c r="D87" i="1"/>
  <c r="D88" i="1"/>
  <c r="D90" i="1"/>
  <c r="D93" i="1"/>
  <c r="D94" i="1"/>
  <c r="D97" i="1"/>
  <c r="D98" i="1"/>
  <c r="D99" i="1"/>
  <c r="D105" i="1"/>
  <c r="D107" i="1"/>
  <c r="D109" i="1"/>
  <c r="D111" i="1"/>
  <c r="D113" i="1"/>
  <c r="D114" i="1"/>
  <c r="D118" i="1"/>
  <c r="D119" i="1"/>
  <c r="D120" i="1"/>
  <c r="D121" i="1"/>
  <c r="D122" i="1"/>
  <c r="D125" i="1"/>
  <c r="D126" i="1"/>
  <c r="D127" i="1"/>
  <c r="D129" i="1"/>
  <c r="D131" i="1"/>
  <c r="D132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3" i="1"/>
  <c r="D174" i="1"/>
  <c r="D175" i="1"/>
  <c r="D194" i="1"/>
  <c r="D198" i="1"/>
  <c r="D202" i="1"/>
  <c r="D203" i="1"/>
  <c r="D204" i="1"/>
  <c r="D205" i="1"/>
  <c r="D208" i="1"/>
  <c r="D209" i="1"/>
  <c r="D210" i="1"/>
  <c r="D211" i="1"/>
  <c r="D212" i="1"/>
  <c r="D213" i="1"/>
  <c r="D214" i="1"/>
  <c r="D215" i="1"/>
  <c r="D219" i="1"/>
  <c r="D220" i="1"/>
  <c r="D221" i="1"/>
  <c r="D222" i="1"/>
  <c r="D225" i="1"/>
  <c r="D228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63" i="1"/>
  <c r="D265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" i="1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</calcChain>
</file>

<file path=xl/sharedStrings.xml><?xml version="1.0" encoding="utf-8"?>
<sst xmlns="http://schemas.openxmlformats.org/spreadsheetml/2006/main" count="3774" uniqueCount="1264">
  <si>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</si>
  <si>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</si>
  <si>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</si>
  <si>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</si>
  <si>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</si>
  <si>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</si>
  <si>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</si>
  <si>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</si>
  <si>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</si>
  <si>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</si>
  <si>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</si>
  <si>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</si>
  <si>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</si>
  <si>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</si>
  <si>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</si>
  <si>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</si>
  <si>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</si>
  <si>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</si>
  <si>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</si>
  <si>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</si>
  <si>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</si>
  <si>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</si>
  <si>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</si>
  <si>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</si>
  <si>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</si>
  <si>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</si>
  <si>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</si>
  <si>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</si>
  <si>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</si>
  <si>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</si>
  <si>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</si>
  <si>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</si>
  <si>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</si>
  <si>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</si>
  <si>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</si>
  <si>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</si>
  <si>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2400-EAG-6_F002_Benning.xlsx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</si>
  <si>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</si>
  <si>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</si>
  <si>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</si>
  <si>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</si>
  <si>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</si>
  <si>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</si>
  <si>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</si>
  <si>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</si>
  <si>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</si>
  <si>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</si>
  <si>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</si>
  <si>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</si>
  <si>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</si>
  <si>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</si>
  <si>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</si>
  <si>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</si>
  <si>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</si>
  <si>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</si>
  <si>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</si>
  <si>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</si>
  <si>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</si>
  <si>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</si>
  <si>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</si>
  <si>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</si>
  <si>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</si>
  <si>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</si>
  <si>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</si>
  <si>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</si>
  <si>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</si>
  <si>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</si>
  <si>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</si>
  <si>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</si>
  <si>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</si>
  <si>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</si>
  <si>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</si>
  <si>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</si>
  <si>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</si>
  <si>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</si>
  <si>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</si>
  <si>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</si>
  <si>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</si>
  <si>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</si>
  <si>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</si>
  <si>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</si>
  <si>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</si>
  <si>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</si>
  <si>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</si>
  <si>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</si>
  <si>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</si>
  <si>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</si>
  <si>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</si>
  <si>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</si>
  <si>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</si>
  <si>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</si>
  <si>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</si>
  <si>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</si>
  <si>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</si>
  <si>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</si>
  <si>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</si>
  <si>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</si>
  <si>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</si>
  <si>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</si>
  <si>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</si>
  <si>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</si>
  <si>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</si>
  <si>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</si>
  <si>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</si>
  <si>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</si>
  <si>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</si>
  <si>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</si>
  <si>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</si>
  <si>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</si>
  <si>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</si>
  <si>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</si>
  <si>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</si>
  <si>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</si>
  <si>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</si>
  <si>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</si>
  <si>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</si>
  <si>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</si>
  <si>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</si>
  <si>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</si>
  <si>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</si>
  <si>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</si>
  <si>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</si>
  <si>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</si>
  <si>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</si>
  <si>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</si>
  <si>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</si>
  <si>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</si>
  <si>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</si>
  <si>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</si>
  <si>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</si>
  <si>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</si>
  <si>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</si>
  <si>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</si>
  <si>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</si>
  <si>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</si>
  <si>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</si>
  <si>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</si>
  <si>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</si>
  <si>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</si>
  <si>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</si>
  <si>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</si>
  <si>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</si>
  <si>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</si>
  <si>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</si>
  <si>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</si>
  <si>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</si>
  <si>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</si>
  <si>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</si>
  <si>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</si>
  <si>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</si>
  <si>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</si>
  <si>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</si>
  <si>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</si>
  <si>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</si>
  <si>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</si>
  <si>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</si>
  <si>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</si>
  <si>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</si>
  <si>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</si>
  <si>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</si>
  <si>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</si>
  <si>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</si>
  <si>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</si>
  <si>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</si>
  <si>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</si>
  <si>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</si>
  <si>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</si>
  <si>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</si>
  <si>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</si>
  <si>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</si>
  <si>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</si>
  <si>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</si>
  <si>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</si>
  <si>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</si>
  <si>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</si>
  <si>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</si>
  <si>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</si>
  <si>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</si>
  <si>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</si>
  <si>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</si>
  <si>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</si>
  <si>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</si>
  <si>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</si>
  <si>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</si>
  <si>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</si>
  <si>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</si>
  <si>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</si>
  <si>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</si>
  <si>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</si>
  <si>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</si>
  <si>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</si>
  <si>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</si>
  <si>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</si>
  <si>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</si>
  <si>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</si>
  <si>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</si>
  <si>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</si>
  <si>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</si>
  <si>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</si>
  <si>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</si>
  <si>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</si>
  <si>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</si>
  <si>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</si>
  <si>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</si>
  <si>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</si>
  <si>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</si>
  <si>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</si>
  <si>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</si>
  <si>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</si>
  <si>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</si>
  <si>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</si>
  <si>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</si>
  <si>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</si>
  <si>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</si>
  <si>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</si>
  <si>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</si>
  <si>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</si>
  <si>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</si>
  <si>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</si>
  <si>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</si>
  <si>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</si>
  <si>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</si>
  <si>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</si>
  <si>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</si>
  <si>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</si>
  <si>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</si>
  <si>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</si>
  <si>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</si>
  <si>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</si>
  <si>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</si>
  <si>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</si>
  <si>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</si>
  <si>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</si>
  <si>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</si>
  <si>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</si>
  <si>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</si>
  <si>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</si>
  <si>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</si>
  <si>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</si>
  <si>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</si>
  <si>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</si>
  <si>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</si>
  <si>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</si>
  <si>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</si>
  <si>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</si>
  <si>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</si>
  <si>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</si>
  <si>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</si>
  <si>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</si>
  <si>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</si>
  <si>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</si>
  <si>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</si>
  <si>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</si>
  <si>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</si>
  <si>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</si>
  <si>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</si>
  <si>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</si>
  <si>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</si>
  <si>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</si>
  <si>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</si>
  <si>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</si>
  <si>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</si>
  <si>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</si>
  <si>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</si>
  <si>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</si>
  <si>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</si>
  <si>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</si>
  <si>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</si>
  <si>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</si>
  <si>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</si>
  <si>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</si>
  <si>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</si>
  <si>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</si>
  <si>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</si>
  <si>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</si>
  <si>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</si>
  <si>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</si>
  <si>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</si>
  <si>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</si>
  <si>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</si>
  <si>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</si>
  <si>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</si>
  <si>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</si>
  <si>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</si>
  <si>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</si>
  <si>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</si>
  <si>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</si>
  <si>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</si>
  <si>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</si>
  <si>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</si>
  <si>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</si>
  <si>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</si>
  <si>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</si>
  <si>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</si>
  <si>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</si>
  <si>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</si>
  <si>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</si>
  <si>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</si>
  <si>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</si>
  <si>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</si>
  <si>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</si>
  <si>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</si>
  <si>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</si>
  <si>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</si>
  <si>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</si>
  <si>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</si>
  <si>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</si>
  <si>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</si>
  <si>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</si>
  <si>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</si>
  <si>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</si>
  <si>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</si>
  <si>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</si>
  <si>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</si>
  <si>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</si>
  <si>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</si>
  <si>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</si>
  <si>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</si>
  <si>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</si>
  <si>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</si>
  <si>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</si>
  <si>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</si>
  <si>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</si>
  <si>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</si>
  <si>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</si>
  <si>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</si>
  <si>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</si>
  <si>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</si>
  <si>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</si>
  <si>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</si>
  <si>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</si>
  <si>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</si>
  <si>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</si>
  <si>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</si>
  <si>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</si>
  <si>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</si>
  <si>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</si>
  <si>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</si>
  <si>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</si>
  <si>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</si>
  <si>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</si>
  <si>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</si>
  <si>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</si>
  <si>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</si>
  <si>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</si>
  <si>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</si>
  <si>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</si>
  <si>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</si>
  <si>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</si>
  <si>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</si>
  <si>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</si>
  <si>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</si>
  <si>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</si>
  <si>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</si>
  <si>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</si>
  <si>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</si>
  <si>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</si>
  <si>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</si>
  <si>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</si>
  <si>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</si>
  <si>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</si>
  <si>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</si>
  <si>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</si>
  <si>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</si>
  <si>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</si>
  <si>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</si>
  <si>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</si>
  <si>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</si>
  <si>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</si>
  <si>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</si>
  <si>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</si>
  <si>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</si>
  <si>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</si>
  <si>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</si>
  <si>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</si>
  <si>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</si>
  <si>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</si>
  <si>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</si>
  <si>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</si>
  <si>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</si>
  <si>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</si>
  <si>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</si>
  <si>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</si>
  <si>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</si>
  <si>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</si>
  <si>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</si>
  <si>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</si>
  <si>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</si>
  <si>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</si>
  <si>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</si>
  <si>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</si>
  <si>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</si>
  <si>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</si>
  <si>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</si>
  <si>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</si>
  <si>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</si>
  <si>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</si>
  <si>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</si>
  <si>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</si>
  <si>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</si>
  <si>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</si>
  <si>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</si>
  <si>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</si>
  <si>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</si>
  <si>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</si>
  <si>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</si>
  <si>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</si>
  <si>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</si>
  <si>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</si>
  <si>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</si>
  <si>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</si>
  <si>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</si>
  <si>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</si>
  <si>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</si>
  <si>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</si>
  <si>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</si>
  <si>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</si>
  <si>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</si>
  <si>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</si>
  <si>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</si>
  <si>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</si>
  <si>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</si>
  <si>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</si>
  <si>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</si>
  <si>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</si>
  <si>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</si>
  <si>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</si>
  <si>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</si>
  <si>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</si>
  <si>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</si>
  <si>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</si>
  <si>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</si>
  <si>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</si>
  <si>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</si>
  <si>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</si>
  <si>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</si>
  <si>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</si>
  <si>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</si>
  <si>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</si>
  <si>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</si>
  <si>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</si>
  <si>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</si>
  <si>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</si>
  <si>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</si>
  <si>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</si>
  <si>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</si>
  <si>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</si>
  <si>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</si>
  <si>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</si>
  <si>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</si>
  <si>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</si>
  <si>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</si>
  <si>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</si>
  <si>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</si>
  <si>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</si>
  <si>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's-Gravelandsche vaartboezem, Cruijsbergen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</si>
  <si>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</si>
  <si>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</si>
  <si>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</si>
  <si>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</si>
  <si>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</si>
  <si>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</si>
  <si>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</si>
  <si>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</si>
  <si>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</si>
  <si>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</si>
  <si>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</si>
  <si>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</si>
  <si>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</si>
  <si>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</si>
  <si>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</si>
  <si>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</si>
  <si>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</si>
  <si>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</si>
  <si>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</si>
  <si>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</si>
  <si>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</si>
  <si>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</si>
  <si>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</si>
  <si>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</si>
  <si>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</si>
  <si>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</si>
  <si>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</si>
  <si>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</si>
  <si>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</si>
  <si>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</si>
  <si>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</si>
  <si>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</si>
  <si>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</si>
  <si>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NL11_5_1</t>
  </si>
  <si>
    <t>NL11_6_3</t>
  </si>
  <si>
    <t>NL11_2_2</t>
  </si>
  <si>
    <t>NL11_6_2</t>
  </si>
  <si>
    <t>NL11_6_5</t>
  </si>
  <si>
    <t>NL11_3_7</t>
  </si>
  <si>
    <t>NL11_3_8</t>
  </si>
  <si>
    <t>NL11_6_1</t>
  </si>
  <si>
    <t>NL11_6_4</t>
  </si>
  <si>
    <t>NL11_8_1</t>
  </si>
  <si>
    <t>NL11_8_2</t>
  </si>
  <si>
    <t>NL11_2_6</t>
  </si>
  <si>
    <t>NL11_2_5</t>
  </si>
  <si>
    <t>NL11_2_3</t>
  </si>
  <si>
    <t>NL11_7_1</t>
  </si>
  <si>
    <t>Botshol</t>
  </si>
  <si>
    <t>M27</t>
  </si>
  <si>
    <t>NL11_3_2</t>
  </si>
  <si>
    <t>Gaasperplas</t>
  </si>
  <si>
    <t>M20</t>
  </si>
  <si>
    <t>GroteMaarsseveensep</t>
  </si>
  <si>
    <t>HollandsAnkeveen</t>
  </si>
  <si>
    <t>Kortenhoefseplassen</t>
  </si>
  <si>
    <t>Loosdrechtseplassen</t>
  </si>
  <si>
    <t>MolenpolderTienhove</t>
  </si>
  <si>
    <t>NL11_4_1</t>
  </si>
  <si>
    <t>M14</t>
  </si>
  <si>
    <t>NL11_3_1</t>
  </si>
  <si>
    <t>Sloterplas</t>
  </si>
  <si>
    <t>NL11_3_6</t>
  </si>
  <si>
    <t>Spiegelplas</t>
  </si>
  <si>
    <t>Sterenzodden</t>
  </si>
  <si>
    <t>M10</t>
  </si>
  <si>
    <t>StichtsAnkeveen</t>
  </si>
  <si>
    <t>Tussenboezema</t>
  </si>
  <si>
    <t>Tussenboezemb</t>
  </si>
  <si>
    <t>NL11_2_7</t>
  </si>
  <si>
    <t>VaartenGrootMijdrec</t>
  </si>
  <si>
    <t>VaartenRondeHoep</t>
  </si>
  <si>
    <t>VaartenRondeVenen</t>
  </si>
  <si>
    <t>VaartenVechtstreek</t>
  </si>
  <si>
    <t>M6a</t>
  </si>
  <si>
    <t>VaartenWesteramstel</t>
  </si>
  <si>
    <t>NL11_2_4</t>
  </si>
  <si>
    <t>VaartenZevenhoven</t>
  </si>
  <si>
    <t>Vinkeveenseplassen</t>
  </si>
  <si>
    <t>WijdeBlik</t>
  </si>
  <si>
    <t>MCED.xlsx</t>
  </si>
  <si>
    <t>3360-EAG-11_F002_MCED.xlsx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</si>
  <si>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</si>
  <si>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</si>
  <si>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</si>
  <si>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</si>
  <si>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</si>
  <si>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</si>
  <si>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</si>
  <si>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</si>
  <si>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</si>
  <si>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</si>
  <si>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</si>
  <si>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</si>
  <si>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</si>
  <si>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</si>
  <si>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</si>
  <si>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</si>
  <si>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</si>
  <si>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</si>
  <si>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</si>
  <si>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</si>
  <si>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</si>
  <si>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</si>
  <si>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(leeg)</t>
  </si>
  <si>
    <t>mis er 7</t>
  </si>
  <si>
    <t>Code</t>
  </si>
  <si>
    <t>Naam</t>
  </si>
  <si>
    <t>Type</t>
  </si>
  <si>
    <t>NL11_1_1</t>
  </si>
  <si>
    <t>Amstellandboezem</t>
  </si>
  <si>
    <t>M6b</t>
  </si>
  <si>
    <t>NL11_5_3</t>
  </si>
  <si>
    <t>Loenderveenoost</t>
  </si>
  <si>
    <t>NL11_7_2</t>
  </si>
  <si>
    <t>NoorderIJplas</t>
  </si>
  <si>
    <t>NL11_5_4</t>
  </si>
  <si>
    <t>TerraNova</t>
  </si>
  <si>
    <t>NL11_2_1</t>
  </si>
  <si>
    <t>VaartenAmsterdam</t>
  </si>
  <si>
    <t>NL11_1_2</t>
  </si>
  <si>
    <t>Vecht</t>
  </si>
  <si>
    <t>M7b</t>
  </si>
  <si>
    <t>NL11_3_9</t>
  </si>
  <si>
    <t>Waterleidingplas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</si>
  <si>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</si>
  <si>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</si>
  <si>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</si>
  <si>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</si>
  <si>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</si>
  <si>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</si>
  <si>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</si>
  <si>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</si>
  <si>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</si>
  <si>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</si>
  <si>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</si>
  <si>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</si>
  <si>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</si>
  <si>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</si>
  <si>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</si>
  <si>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</si>
  <si>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</si>
  <si>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</si>
  <si>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</si>
  <si>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</si>
  <si>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</si>
  <si>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</si>
  <si>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</si>
  <si>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</si>
  <si>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2540-GAF-PGM.xls</t>
  </si>
  <si>
    <t>3360-EAG-11_GMP.xls</t>
  </si>
  <si>
    <t>3100-GAF-NAP7a_test_malen_2017_20190404.xlsx</t>
  </si>
  <si>
    <t>2220-EAG-1_F002.xlsx</t>
  </si>
  <si>
    <t>2400-EAG-5_F002_Reservaat.xlsx</t>
  </si>
  <si>
    <t>2400-EAG-3_F001 speelversie.xlsx</t>
  </si>
  <si>
    <t>2400-EAG-4_F001 speelversie.xlsx</t>
  </si>
  <si>
    <t>2400-EAG-1_F002 speelversie.xlsx</t>
  </si>
  <si>
    <t>2400-EAG-2_F001 speelversie.xlsx</t>
  </si>
  <si>
    <t>2400-EAG-5</t>
  </si>
  <si>
    <t>2400-EAG-2</t>
  </si>
  <si>
    <t>Stichts Ankeveense plassen</t>
  </si>
  <si>
    <t>s-Gravelandsche Vaart</t>
  </si>
  <si>
    <t>Oukoop en GWV (oost)</t>
  </si>
  <si>
    <t>GWV (zuid) en Polder Groot en Klein Oud-Aa</t>
  </si>
  <si>
    <t>Polder Groot Mijdrecht</t>
  </si>
  <si>
    <t>Hollands Ankeveense plassen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</si>
  <si>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</si>
  <si>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</si>
  <si>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</si>
  <si>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</si>
  <si>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</si>
  <si>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</si>
  <si>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</si>
  <si>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</si>
  <si>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</si>
  <si>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</si>
  <si>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</si>
  <si>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</si>
  <si>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</si>
  <si>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</si>
  <si>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</si>
  <si>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</si>
  <si>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</si>
  <si>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</si>
  <si>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</si>
  <si>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</si>
  <si>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</si>
  <si>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</si>
  <si>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</si>
  <si>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</si>
  <si>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</si>
  <si>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</si>
  <si>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</si>
  <si>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</si>
  <si>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</si>
  <si>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</si>
  <si>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</si>
  <si>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</si>
  <si>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</si>
  <si>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</si>
  <si>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</si>
  <si>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</si>
  <si>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</si>
  <si>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</si>
  <si>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</si>
  <si>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</si>
  <si>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</si>
  <si>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</si>
  <si>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</si>
  <si>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</si>
  <si>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</si>
  <si>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</si>
  <si>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</si>
  <si>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</si>
  <si>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</si>
  <si>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</si>
  <si>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</si>
  <si>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</si>
  <si>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</si>
  <si>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</si>
  <si>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</si>
  <si>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</si>
  <si>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</si>
  <si>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</si>
  <si>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</si>
  <si>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</si>
  <si>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</si>
  <si>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</si>
  <si>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</si>
  <si>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</si>
  <si>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</si>
  <si>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</si>
  <si>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</si>
  <si>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</si>
  <si>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</si>
  <si>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</si>
  <si>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</si>
  <si>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</si>
  <si>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</si>
  <si>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</si>
  <si>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</si>
  <si>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</si>
  <si>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</si>
  <si>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</si>
  <si>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</si>
  <si>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</si>
  <si>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</si>
  <si>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</si>
  <si>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pol179</t>
  </si>
  <si>
    <t>Korssesteeg</t>
  </si>
  <si>
    <t>NA</t>
  </si>
  <si>
    <t>inlaat peilbeheer</t>
  </si>
  <si>
    <t>pol178</t>
  </si>
  <si>
    <t>Inlaat Vecht</t>
  </si>
  <si>
    <t>Achteraf</t>
  </si>
  <si>
    <t>Uitlaat Kerkdijk</t>
  </si>
  <si>
    <t>naar Achteraf</t>
  </si>
  <si>
    <t>naar Huis te Hart</t>
  </si>
  <si>
    <t>uitlaat4</t>
  </si>
  <si>
    <t>pol177</t>
  </si>
  <si>
    <t>overschot zodden</t>
  </si>
  <si>
    <t>inlaat2</t>
  </si>
  <si>
    <t>inlaat3</t>
  </si>
  <si>
    <t>inlaat4</t>
  </si>
  <si>
    <t>vraag zodden</t>
  </si>
  <si>
    <t>uitlaat2</t>
  </si>
  <si>
    <t>uitlaat3</t>
  </si>
  <si>
    <t>pol176</t>
  </si>
  <si>
    <t>uit MaarssenDorp</t>
  </si>
  <si>
    <t>uit taartpunt</t>
  </si>
  <si>
    <t>uit KMP</t>
  </si>
  <si>
    <t>uit Stuw van Eijck</t>
  </si>
  <si>
    <t>naar Taartpunt</t>
  </si>
  <si>
    <t>pol175</t>
  </si>
  <si>
    <t>inlaat1</t>
  </si>
  <si>
    <t>uitlaat1</t>
  </si>
  <si>
    <t>pol174</t>
  </si>
  <si>
    <t>Huis Te Hart (Kelderpolder) - overschot</t>
  </si>
  <si>
    <t>Buitenweg - overschot</t>
  </si>
  <si>
    <t>Volkstuinen - overschot</t>
  </si>
  <si>
    <t>Nedereindsche Vaart - winteroverschot</t>
  </si>
  <si>
    <t>vraag Kleine Plas</t>
  </si>
  <si>
    <t>pol173</t>
  </si>
  <si>
    <t>pol172</t>
  </si>
  <si>
    <t>pol171</t>
  </si>
  <si>
    <t>pol170</t>
  </si>
  <si>
    <t>glastuinbouw??</t>
  </si>
  <si>
    <t>pol169</t>
  </si>
  <si>
    <t>pol168</t>
  </si>
  <si>
    <t>pol167</t>
  </si>
  <si>
    <t>Inlaat2</t>
  </si>
  <si>
    <t>Inlaat3</t>
  </si>
  <si>
    <t>Inlaat4</t>
  </si>
  <si>
    <t>pol166</t>
  </si>
  <si>
    <t>pol165</t>
  </si>
  <si>
    <t>Westbroek - offline REEKS</t>
  </si>
  <si>
    <t>naar Westbroek - offline REEKS</t>
  </si>
  <si>
    <t>naar Gagelweg (volkstuinen)</t>
  </si>
  <si>
    <t>pol164</t>
  </si>
  <si>
    <t>pol163</t>
  </si>
  <si>
    <t>pol162</t>
  </si>
  <si>
    <t>uit Taartpunt</t>
  </si>
  <si>
    <t>pol161</t>
  </si>
  <si>
    <t>pol160</t>
  </si>
  <si>
    <t>Molenpolder</t>
  </si>
  <si>
    <t>molenpolder klein</t>
  </si>
  <si>
    <t>pol159</t>
  </si>
  <si>
    <t>pol158</t>
  </si>
  <si>
    <t>pol157</t>
  </si>
  <si>
    <t>pol156</t>
  </si>
  <si>
    <t>overschot GMP</t>
  </si>
  <si>
    <t>vraag GMP</t>
  </si>
  <si>
    <t>pol155</t>
  </si>
  <si>
    <t>pol154</t>
  </si>
  <si>
    <t>Inlaat1</t>
  </si>
  <si>
    <t>pol153</t>
  </si>
  <si>
    <t>waterleidingkanaal+windmolen</t>
  </si>
  <si>
    <t>part. inlaat</t>
  </si>
  <si>
    <t>pol152</t>
  </si>
  <si>
    <t>Dijklek</t>
  </si>
  <si>
    <t>pol151</t>
  </si>
  <si>
    <t>pol150</t>
  </si>
  <si>
    <t>doorspoeling</t>
  </si>
  <si>
    <t>variabele inlaat</t>
  </si>
  <si>
    <t>pol149</t>
  </si>
  <si>
    <t>pol148</t>
  </si>
  <si>
    <t>pol147</t>
  </si>
  <si>
    <t>pol146</t>
  </si>
  <si>
    <t>pol145</t>
  </si>
  <si>
    <t>Tienhovens + NP</t>
  </si>
  <si>
    <t>Gansenhoef</t>
  </si>
  <si>
    <t>Bethune</t>
  </si>
  <si>
    <t>Sluislek</t>
  </si>
  <si>
    <t>naar Loenderveen - duikerC</t>
  </si>
  <si>
    <t>naar Beringde Landen</t>
  </si>
  <si>
    <t>naar Noorderpark</t>
  </si>
  <si>
    <t>naar Tienhovense Plassen</t>
  </si>
  <si>
    <t>pol144</t>
  </si>
  <si>
    <t>pol143</t>
  </si>
  <si>
    <t>pol142</t>
  </si>
  <si>
    <t>pol141</t>
  </si>
  <si>
    <t>Dispersie in</t>
  </si>
  <si>
    <t>Dispersie uit</t>
  </si>
  <si>
    <t>Uitlaat2</t>
  </si>
  <si>
    <t>Uitlaat3</t>
  </si>
  <si>
    <t>Uitlaat4</t>
  </si>
  <si>
    <t>pol140</t>
  </si>
  <si>
    <t>Oostelijke Binnenpolder</t>
  </si>
  <si>
    <t>naar Oostelijke Binnenpolder</t>
  </si>
  <si>
    <t>pol139</t>
  </si>
  <si>
    <t>Tienhovense Plassen</t>
  </si>
  <si>
    <t>Nedereindsche Vaart</t>
  </si>
  <si>
    <t>van de hei (1 emmer/s)</t>
  </si>
  <si>
    <t>pol138</t>
  </si>
  <si>
    <t>Inlaat zomer doorspoeling</t>
  </si>
  <si>
    <t>reeks</t>
  </si>
  <si>
    <t>pol137</t>
  </si>
  <si>
    <t>extra zomerinlaat</t>
  </si>
  <si>
    <t>pol136</t>
  </si>
  <si>
    <t>Inlaat EAG4</t>
  </si>
  <si>
    <t>Inlaat H. Kanaal</t>
  </si>
  <si>
    <t>Inlaat Peilbeheer</t>
  </si>
  <si>
    <t>Uitlaat H.Kanaal</t>
  </si>
  <si>
    <t>Uitlaat EAG 4</t>
  </si>
  <si>
    <t>pol135</t>
  </si>
  <si>
    <t>Inlaat sGravelandseVaart doorspoel Hmeer</t>
  </si>
  <si>
    <t>inlaat Hmeer (Anko zuid)</t>
  </si>
  <si>
    <t>part.inlaat 'sGravelandsevaart (lek en schutverlies sluis 'sgravelandsevaart?)</t>
  </si>
  <si>
    <t>inlaat Wijde Blik via Vreeland</t>
  </si>
  <si>
    <t>uitlaat naar Hmeer (doorspoel Hmeer)</t>
  </si>
  <si>
    <t>lek en schutverlies sluis 'sgravelandsevaart?</t>
  </si>
  <si>
    <t>pol134</t>
  </si>
  <si>
    <t>pol133</t>
  </si>
  <si>
    <t>Inlaat Korremof</t>
  </si>
  <si>
    <t>kwel</t>
  </si>
  <si>
    <t>Inlaat K.hoefse dijk</t>
  </si>
  <si>
    <t>Inlaten 'sGraveland</t>
  </si>
  <si>
    <t>Uitlaat EAG5</t>
  </si>
  <si>
    <t>Uitlaat K.hoefse dijk</t>
  </si>
  <si>
    <t>pol132</t>
  </si>
  <si>
    <t>pol131</t>
  </si>
  <si>
    <t>Inlaat gemaal Sniep (Anko Zuid)</t>
  </si>
  <si>
    <t>Inlaat Kortenhoefse dijk 2</t>
  </si>
  <si>
    <t>Uitlaat Kortenhoefse dijk 2</t>
  </si>
  <si>
    <t>Uitlaat duiker Korremof</t>
  </si>
  <si>
    <t>pol130</t>
  </si>
  <si>
    <t>pol129</t>
  </si>
  <si>
    <t>Inlaat N201 (Hilversumsch Kanaal)</t>
  </si>
  <si>
    <t>Inlaat Moleneind</t>
  </si>
  <si>
    <t>Uitlaat N201 (Hilversumsch Kanaal)</t>
  </si>
  <si>
    <t>Uitlaat Moleneind</t>
  </si>
  <si>
    <t>pol128</t>
  </si>
  <si>
    <t>pol127</t>
  </si>
  <si>
    <t>H. Kanaal</t>
  </si>
  <si>
    <t>Moleneind</t>
  </si>
  <si>
    <t>pol126</t>
  </si>
  <si>
    <t>pol125</t>
  </si>
  <si>
    <t>ANKO stuw Koninginneweg</t>
  </si>
  <si>
    <t>naar Kortenhoef</t>
  </si>
  <si>
    <t>pol124</t>
  </si>
  <si>
    <t>ANKO Sniplaan</t>
  </si>
  <si>
    <t>dijklek</t>
  </si>
  <si>
    <t>ANKO-Zuid</t>
  </si>
  <si>
    <t>pol123</t>
  </si>
  <si>
    <t>inlaatVecht</t>
  </si>
  <si>
    <t>variabel deel</t>
  </si>
  <si>
    <t>inlaat na 1/12/2009</t>
  </si>
  <si>
    <t>pol122</t>
  </si>
  <si>
    <t>pol121</t>
  </si>
  <si>
    <t>pol120</t>
  </si>
  <si>
    <t>Inlaat sGravelandseVaart</t>
  </si>
  <si>
    <t>Inlaat uit EAG2</t>
  </si>
  <si>
    <t>Uitlaat naar EAG2</t>
  </si>
  <si>
    <t>pol119</t>
  </si>
  <si>
    <t>pol118</t>
  </si>
  <si>
    <t>Inlaat vanuit EAG3</t>
  </si>
  <si>
    <t>Inlaat vanuit EAG1</t>
  </si>
  <si>
    <t>inlaat Spplas</t>
  </si>
  <si>
    <t>Aflaat Spplas</t>
  </si>
  <si>
    <t>Uitlaat naar EAG1</t>
  </si>
  <si>
    <t>Uitlaat naar EAG3</t>
  </si>
  <si>
    <t>pol117</t>
  </si>
  <si>
    <t>pol116</t>
  </si>
  <si>
    <t>pol115</t>
  </si>
  <si>
    <t>Spplas</t>
  </si>
  <si>
    <t>Van EAG 2 naar EAG1</t>
  </si>
  <si>
    <t>naar EAG2</t>
  </si>
  <si>
    <t>pol114</t>
  </si>
  <si>
    <t>pol113</t>
  </si>
  <si>
    <t>Blijkpolder</t>
  </si>
  <si>
    <t>Googstuw/afvoer SAP</t>
  </si>
  <si>
    <t>overschot HAP</t>
  </si>
  <si>
    <t>overschot PKH</t>
  </si>
  <si>
    <t>opmaling naar/inlaat van SAP</t>
  </si>
  <si>
    <t>inlaat Blijkpolder</t>
  </si>
  <si>
    <t>pol112</t>
  </si>
  <si>
    <t>pol111</t>
  </si>
  <si>
    <t>pol110</t>
  </si>
  <si>
    <t>pol109</t>
  </si>
  <si>
    <t>Inlaat</t>
  </si>
  <si>
    <t>pol108</t>
  </si>
  <si>
    <t>evt opgedrukte inlaat (defo)</t>
  </si>
  <si>
    <t>in2</t>
  </si>
  <si>
    <t>in3</t>
  </si>
  <si>
    <t>in4</t>
  </si>
  <si>
    <t>evt opgedrukte molen</t>
  </si>
  <si>
    <t>lek aalscholverkolonie?????</t>
  </si>
  <si>
    <t>uit3</t>
  </si>
  <si>
    <t>uit4</t>
  </si>
  <si>
    <t>pol107</t>
  </si>
  <si>
    <t>pol106</t>
  </si>
  <si>
    <t>inlaat vecht</t>
  </si>
  <si>
    <t>pol105</t>
  </si>
  <si>
    <t>pol104</t>
  </si>
  <si>
    <t>inlaat</t>
  </si>
  <si>
    <t>via de sportvelden</t>
  </si>
  <si>
    <t>pol103</t>
  </si>
  <si>
    <t>pol102</t>
  </si>
  <si>
    <t>pol101</t>
  </si>
  <si>
    <t>pol100</t>
  </si>
  <si>
    <t>dijkse kwel en sluislek</t>
  </si>
  <si>
    <t>pol99</t>
  </si>
  <si>
    <t>pol98</t>
  </si>
  <si>
    <t>pol97</t>
  </si>
  <si>
    <t>Noordse Dorp - serie + berekening</t>
  </si>
  <si>
    <t>Dijkse kwel</t>
  </si>
  <si>
    <t>inlaat Nieuwkoop (kassen + voeding hw-voorz)</t>
  </si>
  <si>
    <t>extra inlaat</t>
  </si>
  <si>
    <t>pol96</t>
  </si>
  <si>
    <t>pol95</t>
  </si>
  <si>
    <t>pol94</t>
  </si>
  <si>
    <t>inlaat Kade</t>
  </si>
  <si>
    <t>gebruiksinlaten incl. Jonkermolen</t>
  </si>
  <si>
    <t>dijkslek (incl Jmolen)</t>
  </si>
  <si>
    <t>variabele inlaten</t>
  </si>
  <si>
    <t>naar hoogwatervoorziening zevenhoven</t>
  </si>
  <si>
    <t>naar Noordse Buurt</t>
  </si>
  <si>
    <t>naar hwater zevenhoven uit Jmolen</t>
  </si>
  <si>
    <t>pol93</t>
  </si>
  <si>
    <t>pol92</t>
  </si>
  <si>
    <t>pol91</t>
  </si>
  <si>
    <t>hoogwatervoorziening</t>
  </si>
  <si>
    <t>tolhuiskade</t>
  </si>
  <si>
    <t>kassen</t>
  </si>
  <si>
    <t>pol90</t>
  </si>
  <si>
    <t>pol89</t>
  </si>
  <si>
    <t>dijkslek</t>
  </si>
  <si>
    <t>gebruiksinlaten</t>
  </si>
  <si>
    <t>bemeten blokbemalingen</t>
  </si>
  <si>
    <t>extra beregening</t>
  </si>
  <si>
    <t>pol88</t>
  </si>
  <si>
    <t>pol87</t>
  </si>
  <si>
    <t>Hoogland</t>
  </si>
  <si>
    <t>Donkervliet</t>
  </si>
  <si>
    <t>pol86</t>
  </si>
  <si>
    <t>Vinkeveen</t>
  </si>
  <si>
    <t>pol85</t>
  </si>
  <si>
    <t>pol84</t>
  </si>
  <si>
    <t>pol83</t>
  </si>
  <si>
    <t>pol82</t>
  </si>
  <si>
    <t>brandweer</t>
  </si>
  <si>
    <t>hevel het Poeltje (tijdserie)</t>
  </si>
  <si>
    <t>Veldwegsloot - reeks aangevuld met gem.</t>
  </si>
  <si>
    <t>pol81</t>
  </si>
  <si>
    <t>wellen</t>
  </si>
  <si>
    <t>pol80</t>
  </si>
  <si>
    <t>pol79</t>
  </si>
  <si>
    <t>inlaat conform balans1999</t>
  </si>
  <si>
    <t>pol78</t>
  </si>
  <si>
    <t>erven Amstelkade</t>
  </si>
  <si>
    <t>erven Geerkade</t>
  </si>
  <si>
    <t>erven Oud-Aa</t>
  </si>
  <si>
    <t>Nieuwe Ter Aa</t>
  </si>
  <si>
    <t>vispomp Gagelweg</t>
  </si>
  <si>
    <t>pol77</t>
  </si>
  <si>
    <t>variabel GWVzuid</t>
  </si>
  <si>
    <t>variabel Demmerik</t>
  </si>
  <si>
    <t>constante inlaat</t>
  </si>
  <si>
    <t>korenmolenweg Oost</t>
  </si>
  <si>
    <t>pol76</t>
  </si>
  <si>
    <t>uitlaatstuw korenmolenweg</t>
  </si>
  <si>
    <t>pol75</t>
  </si>
  <si>
    <t>uit1</t>
  </si>
  <si>
    <t>uit2</t>
  </si>
  <si>
    <t>pol74</t>
  </si>
  <si>
    <t>EAG-3</t>
  </si>
  <si>
    <t>watervraag vanuit EAG3</t>
  </si>
  <si>
    <t>pol73</t>
  </si>
  <si>
    <t>erven GWVZuid</t>
  </si>
  <si>
    <t>erven gaf Demmerik</t>
  </si>
  <si>
    <t>vistrappen</t>
  </si>
  <si>
    <t>pol72</t>
  </si>
  <si>
    <t>pol71</t>
  </si>
  <si>
    <t>tijdserie</t>
  </si>
  <si>
    <t>pol70</t>
  </si>
  <si>
    <t>inlaat (checken met meting sinds 2010)</t>
  </si>
  <si>
    <t>tijdelijke dijklek</t>
  </si>
  <si>
    <t>pol69</t>
  </si>
  <si>
    <t>pol68</t>
  </si>
  <si>
    <t>Aanvoer via stuw Oukoop (uit EAG-1.xlsx)</t>
  </si>
  <si>
    <t>pol67</t>
  </si>
  <si>
    <t>pol66</t>
  </si>
  <si>
    <t>pol65</t>
  </si>
  <si>
    <t>Tweede bedijking</t>
  </si>
  <si>
    <t>Gagelweg</t>
  </si>
  <si>
    <t>Veldhuiswetering</t>
  </si>
  <si>
    <t>Wilnis veldzijde</t>
  </si>
  <si>
    <t>inlaat peilbeheer: Oudhuizersluis</t>
  </si>
  <si>
    <t>Waternetinlaat naar hoge peilvakken 1e bedijking, WV, GM, 3e bedijking</t>
  </si>
  <si>
    <t>Priveinlaten naar 3e bedijking</t>
  </si>
  <si>
    <t>Lek naar Gagelweg</t>
  </si>
  <si>
    <t>Uitlaat 4</t>
  </si>
  <si>
    <t>pol64</t>
  </si>
  <si>
    <t>2500-EAG-6_F004.xlsx</t>
  </si>
  <si>
    <t>Inlaten vanuit kromme mijdrecht</t>
  </si>
  <si>
    <t>Veldhuisweg, Pomp bedrijf</t>
  </si>
  <si>
    <t>Inlaten vanuit tussenboezem/ wilnis veldzijde</t>
  </si>
  <si>
    <t>Uitlaat 1</t>
  </si>
  <si>
    <t>Uitlaat 2</t>
  </si>
  <si>
    <t>Uitlaat 3</t>
  </si>
  <si>
    <t>pol63</t>
  </si>
  <si>
    <t>pol62</t>
  </si>
  <si>
    <t>pol61</t>
  </si>
  <si>
    <t>Inlaat 3</t>
  </si>
  <si>
    <t>Inlaat 4</t>
  </si>
  <si>
    <t>pol60</t>
  </si>
  <si>
    <t>Inlaat kr. Mijdrecht</t>
  </si>
  <si>
    <t>Inlaat wilnis veldzijde, oudhuizersluis, veldhuiswetering, gagel</t>
  </si>
  <si>
    <t>inlaat 3</t>
  </si>
  <si>
    <t>inlaat 4</t>
  </si>
  <si>
    <t>inlaat peilbeheer:ringvaart</t>
  </si>
  <si>
    <t>pol59</t>
  </si>
  <si>
    <t>pol58</t>
  </si>
  <si>
    <t>pol57</t>
  </si>
  <si>
    <t>dijkskwel</t>
  </si>
  <si>
    <t>Gebruiksinlaten Holendrcht O</t>
  </si>
  <si>
    <t>Gebruiksinlaten Holendrcht W</t>
  </si>
  <si>
    <t>Gebruiksinlaten Winkel</t>
  </si>
  <si>
    <t>pol56</t>
  </si>
  <si>
    <t>2400-PRH-Benning.xlsx</t>
  </si>
  <si>
    <t>Korenmolenweg - Gagelweg(Bijleveld)</t>
  </si>
  <si>
    <t>pol55</t>
  </si>
  <si>
    <t>2400-GAF_F003 laatste versie.xlsx</t>
  </si>
  <si>
    <t>Benningh</t>
  </si>
  <si>
    <t>Reservaat</t>
  </si>
  <si>
    <t>Gebruiksinlaten</t>
  </si>
  <si>
    <t>variabel</t>
  </si>
  <si>
    <t>pol54</t>
  </si>
  <si>
    <t>pol53</t>
  </si>
  <si>
    <t>pol52</t>
  </si>
  <si>
    <t>2400-EAG-6_F004_Benning.xlsx</t>
  </si>
  <si>
    <t>pol51</t>
  </si>
  <si>
    <t>pol50</t>
  </si>
  <si>
    <t>2400-EAG-6_F002.xlsx</t>
  </si>
  <si>
    <t>pol49</t>
  </si>
  <si>
    <t>inlaat  (BUL01)</t>
  </si>
  <si>
    <t>pol48</t>
  </si>
  <si>
    <t>pol47</t>
  </si>
  <si>
    <t>2400-EAG-4_F001 speelversie.xlsx</t>
  </si>
  <si>
    <t>pol46</t>
  </si>
  <si>
    <t>2400-EAG-4_F001 laatste versie.xlsx</t>
  </si>
  <si>
    <t>pol45</t>
  </si>
  <si>
    <t>pol44</t>
  </si>
  <si>
    <t>2400-EAG-3_F001 speelversie.xlsx</t>
  </si>
  <si>
    <t>pol43</t>
  </si>
  <si>
    <t>2400-EAG-3_F001 laatste versie.xlsx</t>
  </si>
  <si>
    <t>pol42</t>
  </si>
  <si>
    <t>2400-EAG-2_F003 laatste versie.xlsx</t>
  </si>
  <si>
    <t>pol41</t>
  </si>
  <si>
    <t>2400-EAG-2_F001 speelversie.xlsx</t>
  </si>
  <si>
    <t>pol40</t>
  </si>
  <si>
    <t>pol39</t>
  </si>
  <si>
    <t>2400-EAG-1_F003 laatste versie.xlsx</t>
  </si>
  <si>
    <t>EAG-2</t>
  </si>
  <si>
    <t>EAG-4</t>
  </si>
  <si>
    <t>pol38</t>
  </si>
  <si>
    <t>2400-EAG-1_F002 speelversie.xlsx</t>
  </si>
  <si>
    <t>pol37</t>
  </si>
  <si>
    <t>pol36</t>
  </si>
  <si>
    <t>pol35</t>
  </si>
  <si>
    <t>inlaat overig</t>
  </si>
  <si>
    <t>pol34</t>
  </si>
  <si>
    <t>pol33</t>
  </si>
  <si>
    <t>pol32</t>
  </si>
  <si>
    <t>pol31</t>
  </si>
  <si>
    <t>privé inlaat</t>
  </si>
  <si>
    <t>pol30</t>
  </si>
  <si>
    <t>de toekomst</t>
  </si>
  <si>
    <t>ons lustoort richting Amstel???</t>
  </si>
  <si>
    <t>Amsteglorie???</t>
  </si>
  <si>
    <t>pol29</t>
  </si>
  <si>
    <t>pol28</t>
  </si>
  <si>
    <t>pol27</t>
  </si>
  <si>
    <t>pol26</t>
  </si>
  <si>
    <t>Hoge dijk</t>
  </si>
  <si>
    <t>Oudekerkerplas</t>
  </si>
  <si>
    <t>pol25</t>
  </si>
  <si>
    <t>pol24</t>
  </si>
  <si>
    <t>2250-EAG-1_F001_speelversie.xlsx</t>
  </si>
  <si>
    <t>pol23</t>
  </si>
  <si>
    <t>pol22</t>
  </si>
  <si>
    <t>pol21</t>
  </si>
  <si>
    <t>pol20</t>
  </si>
  <si>
    <t>pol19</t>
  </si>
  <si>
    <t>pol18</t>
  </si>
  <si>
    <t>2220-EAG-1_F001a.xlsx</t>
  </si>
  <si>
    <t>Bronbemaling</t>
  </si>
  <si>
    <t>pol17</t>
  </si>
  <si>
    <t>2220-EAG-1_F001.xlsx</t>
  </si>
  <si>
    <t>pol16</t>
  </si>
  <si>
    <t>dijklek en inlaten</t>
  </si>
  <si>
    <t>pol15</t>
  </si>
  <si>
    <t>pol14</t>
  </si>
  <si>
    <t>Westeinder</t>
  </si>
  <si>
    <t>dijks</t>
  </si>
  <si>
    <t>inlaat UHP</t>
  </si>
  <si>
    <t>kassenwater</t>
  </si>
  <si>
    <t>pol13</t>
  </si>
  <si>
    <t>Bilderdam</t>
  </si>
  <si>
    <t>inlaten Amstel</t>
  </si>
  <si>
    <t>uitlaat NLP + ZLP</t>
  </si>
  <si>
    <t>provinciale weg</t>
  </si>
  <si>
    <t>boterdijk</t>
  </si>
  <si>
    <t>pol12</t>
  </si>
  <si>
    <t>Inlaten Amstel + dijkse kwel</t>
  </si>
  <si>
    <t>gemiste inlaat</t>
  </si>
  <si>
    <t>uitlaten ZLP</t>
  </si>
  <si>
    <t>pol11</t>
  </si>
  <si>
    <t>gemaal Kalslagerpolder</t>
  </si>
  <si>
    <t>inlaat 2</t>
  </si>
  <si>
    <t>pol10</t>
  </si>
  <si>
    <t>Watsonweg (EAG-6)</t>
  </si>
  <si>
    <t>uitlaten zuid</t>
  </si>
  <si>
    <t>pol9</t>
  </si>
  <si>
    <t>Legmeerdijksloot</t>
  </si>
  <si>
    <t>Westwijk</t>
  </si>
  <si>
    <t>inlaten UHP</t>
  </si>
  <si>
    <t>Onbekend</t>
  </si>
  <si>
    <t>pol8</t>
  </si>
  <si>
    <t>pol7</t>
  </si>
  <si>
    <t>Poel en dijkslek</t>
  </si>
  <si>
    <t>onbekende inlaat</t>
  </si>
  <si>
    <t>pol6</t>
  </si>
  <si>
    <t>Amstel</t>
  </si>
  <si>
    <t>Inlaat (sluitfout)</t>
  </si>
  <si>
    <t>pol5</t>
  </si>
  <si>
    <t>pol4</t>
  </si>
  <si>
    <t>pol3</t>
  </si>
  <si>
    <t>part. inlaat + ca 900 m3/d dijkse kwel</t>
  </si>
  <si>
    <t>waterschapsinlaat opgedrukt</t>
  </si>
  <si>
    <t>park de Braak</t>
  </si>
  <si>
    <t>pol2</t>
  </si>
  <si>
    <t>pol1</t>
  </si>
  <si>
    <t>grondwatertoestroom</t>
  </si>
  <si>
    <t>pol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</si>
  <si>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</si>
  <si>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</si>
  <si>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</si>
  <si>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</si>
  <si>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</si>
  <si>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</si>
  <si>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</si>
  <si>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2130-EAG-2_F003_Westwijk.xlsx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</si>
  <si>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</si>
  <si>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</si>
  <si>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</si>
  <si>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</si>
  <si>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</si>
  <si>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</si>
  <si>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2400-EAG-6_F005_Benning.xlsx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</si>
  <si>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</si>
  <si>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</si>
  <si>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</si>
  <si>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</si>
  <si>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</si>
  <si>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</si>
  <si>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</si>
  <si>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</si>
  <si>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</si>
  <si>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</si>
  <si>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</si>
  <si>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</si>
  <si>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</si>
  <si>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</si>
  <si>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</si>
  <si>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</si>
  <si>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</si>
  <si>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</si>
  <si>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</si>
  <si>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</si>
  <si>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</si>
  <si>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</si>
  <si>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</si>
  <si>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</si>
  <si>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</si>
  <si>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</si>
  <si>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</si>
  <si>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</si>
  <si>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</si>
  <si>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</si>
  <si>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</si>
  <si>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</si>
  <si>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</si>
  <si>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Showing 1 to 25 of 297 entries, 1 total columns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</si>
  <si>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</si>
  <si>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</si>
  <si>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</si>
  <si>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</si>
  <si>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</si>
  <si>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</si>
  <si>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</si>
  <si>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</si>
  <si>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</si>
  <si>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</si>
  <si>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</si>
  <si>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</si>
  <si>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</si>
  <si>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</si>
  <si>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</si>
  <si>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</si>
  <si>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speel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</si>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</sst>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0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0" fontId="0" fillId="0" borderId="0" xfId="0" pivotButton="1"/>
    <xf numFmtId="0" fontId="19" fillId="33" borderId="10" xfId="42" applyFont="1" applyFill="1" applyBorder="1" applyAlignment="1">
      <alignment horizontal="left"/>
    </xf>
    <xf numFmtId="0" fontId="0" fillId="0" borderId="10" xfId="0" applyBorder="1"/>
    <xf numFmtId="0" fontId="20" fillId="0" borderId="0" xfId="0" applyFont="1" applyFill="1"/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0" fontId="20" fillId="0" borderId="0" xfId="0" applyFont="1"/>
    <xf numFmtId="0" fontId="22" fillId="35" borderId="11" xfId="0" applyFont="1" applyFill="1" applyBorder="1" applyAlignment="1">
      <alignment horizontal="right" vertical="center"/>
    </xf>
    <xf numFmtId="0" fontId="22" fillId="34" borderId="11" xfId="0" applyFont="1" applyFill="1" applyBorder="1" applyAlignment="1">
      <alignment vertical="center"/>
    </xf>
    <xf numFmtId="0" fontId="22" fillId="0" borderId="12" xfId="0" applyFont="1" applyBorder="1" applyAlignment="1">
      <alignment horizontal="left" vertical="center" wrapText="1"/>
    </xf>
    <xf numFmtId="0" fontId="0" fillId="34" borderId="0" xfId="0" applyFill="1"/>
    <xf numFmtId="0" fontId="24" fillId="34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vertical="center"/>
    </xf>
    <xf numFmtId="0" fontId="20" fillId="0" borderId="0" xfId="0" quotePrefix="1" applyFont="1" applyFill="1"/>
    <xf numFmtId="0" fontId="16" fillId="0" borderId="13" xfId="0" applyFont="1" applyBorder="1"/>
    <xf numFmtId="0" fontId="16" fillId="0" borderId="0" xfId="0" applyFont="1" applyBorder="1"/>
    <xf numFmtId="0" fontId="20" fillId="0" borderId="13" xfId="0" applyFont="1" applyFill="1" applyBorder="1"/>
    <xf numFmtId="0" fontId="20" fillId="0" borderId="0" xfId="0" quotePrefix="1" applyFont="1" applyFill="1" applyBorder="1" applyAlignment="1">
      <alignment horizontal="left"/>
    </xf>
    <xf numFmtId="0" fontId="20" fillId="36" borderId="0" xfId="0" applyFont="1" applyFill="1" applyBorder="1" applyAlignment="1">
      <alignment vertical="center"/>
    </xf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2" xfId="42" xr:uid="{0D5FCC4C-96A8-4FBE-AC6C-6F89E5A59161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a02/stack/Schoon%20water/Stand%20van%20zake%20waterkwaliteit/Dataanalyse_laura/ESF2/statestiek/dieptelichtstats_rasters2010201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ptelichtstats_rasters2010201"/>
    </sheetNames>
    <sheetDataSet>
      <sheetData sheetId="0">
        <row r="2">
          <cell r="A2" t="str">
            <v>2550-EAG-2</v>
          </cell>
          <cell r="B2" t="str">
            <v>botshol1</v>
          </cell>
          <cell r="C2">
            <v>706599</v>
          </cell>
          <cell r="D2">
            <v>-1196054.361</v>
          </cell>
          <cell r="E2">
            <v>386435</v>
          </cell>
          <cell r="F2">
            <v>1.7214927440000001</v>
          </cell>
          <cell r="G2">
            <v>386439</v>
          </cell>
          <cell r="H2">
            <v>0.54690000999999999</v>
          </cell>
          <cell r="I2">
            <v>386439</v>
          </cell>
          <cell r="J2">
            <v>0.54690000999999999</v>
          </cell>
          <cell r="K2">
            <v>386439</v>
          </cell>
          <cell r="L2">
            <v>0.54690000999999999</v>
          </cell>
          <cell r="M2">
            <v>-0.91436173499999995</v>
          </cell>
          <cell r="N2">
            <v>-1.3110532479999999</v>
          </cell>
          <cell r="O2">
            <v>-1.6422614769999999</v>
          </cell>
        </row>
        <row r="3">
          <cell r="A3" t="str">
            <v>2550-EAG-2</v>
          </cell>
          <cell r="B3" t="str">
            <v>Noorderpolder of Botshol (zuid en west), Botshol Kleine- en Groote Wije</v>
          </cell>
          <cell r="C3">
            <v>655847</v>
          </cell>
          <cell r="D3">
            <v>-1141054.9680000001</v>
          </cell>
          <cell r="E3">
            <v>390089</v>
          </cell>
          <cell r="F3">
            <v>1.8569723229999999</v>
          </cell>
          <cell r="G3">
            <v>390090</v>
          </cell>
          <cell r="H3">
            <v>0.59478811399999998</v>
          </cell>
          <cell r="I3">
            <v>390090</v>
          </cell>
          <cell r="J3">
            <v>0.59478811399999998</v>
          </cell>
          <cell r="K3">
            <v>390090</v>
          </cell>
          <cell r="L3">
            <v>0.59478811399999998</v>
          </cell>
          <cell r="M3">
            <v>-0.97511715499999996</v>
          </cell>
          <cell r="N3">
            <v>-1.3659943779999999</v>
          </cell>
          <cell r="O3">
            <v>-1.7002105430000001</v>
          </cell>
        </row>
        <row r="4">
          <cell r="A4" t="str">
            <v>Gaasperplas</v>
          </cell>
          <cell r="B4" t="str">
            <v>Gaasperplas1</v>
          </cell>
          <cell r="C4">
            <v>581968</v>
          </cell>
          <cell r="D4">
            <v>-7378214.273</v>
          </cell>
          <cell r="E4">
            <v>125771</v>
          </cell>
          <cell r="F4">
            <v>4.7353218139999997</v>
          </cell>
          <cell r="G4">
            <v>96109</v>
          </cell>
          <cell r="H4">
            <v>0.91111532399999995</v>
          </cell>
          <cell r="I4">
            <v>114356</v>
          </cell>
          <cell r="J4">
            <v>0.93571826000000002</v>
          </cell>
          <cell r="K4">
            <v>125771</v>
          </cell>
          <cell r="L4">
            <v>0.72718074399999999</v>
          </cell>
          <cell r="M4">
            <v>-0.85133710600000001</v>
          </cell>
          <cell r="N4">
            <v>-7.576053591</v>
          </cell>
          <cell r="O4">
            <v>-13.205402060000001</v>
          </cell>
        </row>
        <row r="5">
          <cell r="A5" t="str">
            <v>2220-EAG-1</v>
          </cell>
          <cell r="B5" t="str">
            <v>Zuid Bijlmer, Gaasperplas</v>
          </cell>
          <cell r="C5">
            <v>581960</v>
          </cell>
          <cell r="D5">
            <v>-7378200.2889999999</v>
          </cell>
          <cell r="E5">
            <v>125763</v>
          </cell>
          <cell r="F5">
            <v>4.7353218139999997</v>
          </cell>
          <cell r="G5">
            <v>96101</v>
          </cell>
          <cell r="H5">
            <v>0.91110858299999997</v>
          </cell>
          <cell r="I5">
            <v>114348</v>
          </cell>
          <cell r="J5">
            <v>0.93571405200000002</v>
          </cell>
          <cell r="K5">
            <v>125763</v>
          </cell>
          <cell r="L5">
            <v>0.72716812500000005</v>
          </cell>
          <cell r="M5">
            <v>-0.85133382800000001</v>
          </cell>
          <cell r="N5">
            <v>-7.5762933449999998</v>
          </cell>
          <cell r="O5">
            <v>-13.20554368</v>
          </cell>
        </row>
        <row r="6">
          <cell r="A6" t="str">
            <v>Grote Maarsseveense Plas</v>
          </cell>
          <cell r="B6" t="str">
            <v>Grote Maarsseveense Plas1</v>
          </cell>
          <cell r="C6">
            <v>623408</v>
          </cell>
          <cell r="D6">
            <v>-7920424.7850000001</v>
          </cell>
          <cell r="E6">
            <v>192477</v>
          </cell>
          <cell r="F6">
            <v>6.9577256820000004</v>
          </cell>
          <cell r="G6">
            <v>112123</v>
          </cell>
          <cell r="H6">
            <v>0.92552726100000005</v>
          </cell>
          <cell r="I6">
            <v>130224</v>
          </cell>
          <cell r="J6">
            <v>0.93291687000000001</v>
          </cell>
          <cell r="K6">
            <v>192478</v>
          </cell>
          <cell r="L6">
            <v>0.93513547699999999</v>
          </cell>
          <cell r="M6">
            <v>-0.48979224799999999</v>
          </cell>
          <cell r="N6">
            <v>-6.7402472820000003</v>
          </cell>
          <cell r="O6">
            <v>-11.37671321</v>
          </cell>
        </row>
        <row r="7">
          <cell r="A7" t="str">
            <v>3360-EAG-11</v>
          </cell>
          <cell r="B7" t="str">
            <v>Polder Maarsseveen-Westbroek, Grote Maarsseveensche Plas</v>
          </cell>
          <cell r="C7">
            <v>623408</v>
          </cell>
          <cell r="D7">
            <v>-7920424.7850000001</v>
          </cell>
          <cell r="E7">
            <v>192477</v>
          </cell>
          <cell r="F7">
            <v>6.9577256820000004</v>
          </cell>
          <cell r="G7">
            <v>112123</v>
          </cell>
          <cell r="H7">
            <v>0.92552726100000005</v>
          </cell>
          <cell r="I7">
            <v>130224</v>
          </cell>
          <cell r="J7">
            <v>0.93291687000000001</v>
          </cell>
          <cell r="K7">
            <v>192478</v>
          </cell>
          <cell r="L7">
            <v>0.93513547699999999</v>
          </cell>
          <cell r="M7">
            <v>-0.48979224799999999</v>
          </cell>
          <cell r="N7">
            <v>-6.7402472820000003</v>
          </cell>
          <cell r="O7">
            <v>-11.37671321</v>
          </cell>
        </row>
        <row r="8">
          <cell r="A8" t="str">
            <v>Hollands Ankeveense Plassen</v>
          </cell>
          <cell r="B8" t="str">
            <v>Hollands Ankeveense Plassen1</v>
          </cell>
          <cell r="C8">
            <v>951791</v>
          </cell>
          <cell r="D8">
            <v>-1138307.1939999999</v>
          </cell>
          <cell r="E8">
            <v>328160</v>
          </cell>
          <cell r="F8">
            <v>1.0995681580000001</v>
          </cell>
          <cell r="G8">
            <v>328163</v>
          </cell>
          <cell r="H8">
            <v>0.34478472700000001</v>
          </cell>
          <cell r="I8">
            <v>328163</v>
          </cell>
          <cell r="J8">
            <v>0.34478472700000001</v>
          </cell>
          <cell r="K8">
            <v>328163</v>
          </cell>
          <cell r="L8">
            <v>0.34478472700000001</v>
          </cell>
          <cell r="M8">
            <v>-0.50475737399999998</v>
          </cell>
          <cell r="N8">
            <v>-1.0467959339999999</v>
          </cell>
          <cell r="O8">
            <v>-1.240419954</v>
          </cell>
        </row>
        <row r="9">
          <cell r="A9" t="str">
            <v>4210-EAG-5</v>
          </cell>
          <cell r="B9" t="str">
            <v>Hollands Ankeveensche Polder, Ankeveense Plassen HAP oost</v>
          </cell>
          <cell r="C9">
            <v>82577</v>
          </cell>
          <cell r="D9">
            <v>-122557.76519999999</v>
          </cell>
          <cell r="E9">
            <v>79465</v>
          </cell>
          <cell r="F9">
            <v>1.854832214</v>
          </cell>
          <cell r="G9">
            <v>79465</v>
          </cell>
          <cell r="H9">
            <v>0.96231396199999997</v>
          </cell>
          <cell r="I9">
            <v>79465</v>
          </cell>
          <cell r="J9">
            <v>0.96231396199999997</v>
          </cell>
          <cell r="K9">
            <v>79465</v>
          </cell>
          <cell r="L9">
            <v>0.96231396199999997</v>
          </cell>
          <cell r="M9">
            <v>-0.41448916800000002</v>
          </cell>
          <cell r="N9">
            <v>-1.4528769909999999</v>
          </cell>
          <cell r="O9">
            <v>-1.6799012120000001</v>
          </cell>
        </row>
        <row r="10">
          <cell r="A10" t="str">
            <v>4210-EAG-2</v>
          </cell>
          <cell r="B10" t="str">
            <v>Hollands Ankeveensche Polder, Ankeveensche Plassen HAP noord</v>
          </cell>
          <cell r="C10">
            <v>151831</v>
          </cell>
          <cell r="D10">
            <v>-166573.11249999999</v>
          </cell>
          <cell r="E10">
            <v>117003</v>
          </cell>
          <cell r="F10">
            <v>1.3534798370000001</v>
          </cell>
          <cell r="G10">
            <v>117003</v>
          </cell>
          <cell r="H10">
            <v>0.77061337900000004</v>
          </cell>
          <cell r="I10">
            <v>117003</v>
          </cell>
          <cell r="J10">
            <v>0.77061337900000004</v>
          </cell>
          <cell r="K10">
            <v>117003</v>
          </cell>
          <cell r="L10">
            <v>0.77061337900000004</v>
          </cell>
          <cell r="M10">
            <v>-0.38133087700000001</v>
          </cell>
          <cell r="N10">
            <v>-0.99263009400000002</v>
          </cell>
          <cell r="O10">
            <v>-1.167752117</v>
          </cell>
        </row>
        <row r="11">
          <cell r="A11" t="str">
            <v>4210-EAG-3</v>
          </cell>
          <cell r="B11" t="str">
            <v>Hollands Ankeveensche Polder, Ankeveensche Plassen HAP zuid</v>
          </cell>
          <cell r="C11">
            <v>693728</v>
          </cell>
          <cell r="D11">
            <v>-824239.53870000003</v>
          </cell>
          <cell r="E11">
            <v>239198</v>
          </cell>
          <cell r="F11">
            <v>1.0995681580000001</v>
          </cell>
          <cell r="G11">
            <v>239201</v>
          </cell>
          <cell r="H11">
            <v>0.34480516900000002</v>
          </cell>
          <cell r="I11">
            <v>239201</v>
          </cell>
          <cell r="J11">
            <v>0.34480516900000002</v>
          </cell>
          <cell r="K11">
            <v>239201</v>
          </cell>
          <cell r="L11">
            <v>0.34480516900000002</v>
          </cell>
          <cell r="M11">
            <v>-0.57105432099999998</v>
          </cell>
          <cell r="N11">
            <v>-1.048732918</v>
          </cell>
          <cell r="O11">
            <v>-1.237261385</v>
          </cell>
        </row>
        <row r="12">
          <cell r="A12" t="str">
            <v>Kleine Maarsseveense plas</v>
          </cell>
          <cell r="B12" t="str">
            <v>Kleine_Maarsseveense_Plas_mNAP1</v>
          </cell>
          <cell r="C12">
            <v>204217</v>
          </cell>
          <cell r="D12">
            <v>-2100224.75</v>
          </cell>
          <cell r="E12">
            <v>31049</v>
          </cell>
          <cell r="F12">
            <v>3.4027370499999998</v>
          </cell>
          <cell r="G12">
            <v>25837</v>
          </cell>
          <cell r="H12">
            <v>0.80087412000000002</v>
          </cell>
          <cell r="I12">
            <v>31049</v>
          </cell>
          <cell r="J12">
            <v>0.69554211499999996</v>
          </cell>
          <cell r="K12">
            <v>31049</v>
          </cell>
          <cell r="L12">
            <v>0.39852393800000002</v>
          </cell>
          <cell r="M12">
            <v>-1.8008869670000001</v>
          </cell>
          <cell r="N12">
            <v>-5.9861538909999998</v>
          </cell>
          <cell r="O12">
            <v>-9.7922126790000004</v>
          </cell>
        </row>
        <row r="13">
          <cell r="A13" t="str">
            <v>3360-EAG-9</v>
          </cell>
          <cell r="B13" t="str">
            <v>Polder Maarsseveen-Westbroek, Kleine Maarsseveensche Plas</v>
          </cell>
          <cell r="C13">
            <v>198047</v>
          </cell>
          <cell r="D13">
            <v>-2092486.2879999999</v>
          </cell>
          <cell r="E13">
            <v>25019</v>
          </cell>
          <cell r="F13">
            <v>3.4027370499999998</v>
          </cell>
          <cell r="G13">
            <v>19936</v>
          </cell>
          <cell r="H13">
            <v>0.76059669600000002</v>
          </cell>
          <cell r="I13">
            <v>25019</v>
          </cell>
          <cell r="J13">
            <v>0.65013122700000003</v>
          </cell>
          <cell r="K13">
            <v>25019</v>
          </cell>
          <cell r="L13">
            <v>0.34874547</v>
          </cell>
          <cell r="M13">
            <v>-2.1873632449999998</v>
          </cell>
          <cell r="N13">
            <v>-6.335183432</v>
          </cell>
          <cell r="O13">
            <v>-10.07659836</v>
          </cell>
        </row>
        <row r="14">
          <cell r="A14" t="str">
            <v>Kortenhoefse plassen</v>
          </cell>
          <cell r="B14" t="str">
            <v>Kortenhoefse Plassen1</v>
          </cell>
          <cell r="C14">
            <v>1716244</v>
          </cell>
          <cell r="D14">
            <v>-1772450.246</v>
          </cell>
          <cell r="E14">
            <v>1013559</v>
          </cell>
          <cell r="F14">
            <v>1.107261753</v>
          </cell>
          <cell r="G14">
            <v>1013564</v>
          </cell>
          <cell r="H14">
            <v>0.59057103799999999</v>
          </cell>
          <cell r="I14">
            <v>1013564</v>
          </cell>
          <cell r="J14">
            <v>0.59057103799999999</v>
          </cell>
          <cell r="K14">
            <v>1013564</v>
          </cell>
          <cell r="L14">
            <v>0.59057103799999999</v>
          </cell>
          <cell r="M14">
            <v>-0.31718517299999999</v>
          </cell>
          <cell r="N14">
            <v>-0.76329617299999997</v>
          </cell>
          <cell r="O14">
            <v>-0.98439878000000003</v>
          </cell>
        </row>
        <row r="15">
          <cell r="A15" t="str">
            <v>3230-EAG-2</v>
          </cell>
          <cell r="B15" t="str">
            <v>Polder Kortenhoef, Wijde Blik</v>
          </cell>
          <cell r="C15">
            <v>5450</v>
          </cell>
          <cell r="D15">
            <v>-12960.609119999999</v>
          </cell>
          <cell r="E15">
            <v>5450</v>
          </cell>
          <cell r="F15">
            <v>3.6567053450000002</v>
          </cell>
          <cell r="G15">
            <v>5450</v>
          </cell>
          <cell r="H15">
            <v>1</v>
          </cell>
          <cell r="I15">
            <v>5450</v>
          </cell>
          <cell r="J15">
            <v>1</v>
          </cell>
          <cell r="K15">
            <v>5450</v>
          </cell>
          <cell r="L15">
            <v>1</v>
          </cell>
          <cell r="M15">
            <v>-1.5763794040000001</v>
          </cell>
          <cell r="N15">
            <v>-2.3120222670000001</v>
          </cell>
          <cell r="O15">
            <v>-2.4685364349999999</v>
          </cell>
        </row>
        <row r="16">
          <cell r="A16" t="str">
            <v>3230-EAG-1</v>
          </cell>
          <cell r="B16" t="str">
            <v>Polder Kortenhoef, Het Hol/Suikerpot</v>
          </cell>
          <cell r="C16">
            <v>243738</v>
          </cell>
          <cell r="D16">
            <v>-246361.97649999999</v>
          </cell>
          <cell r="E16">
            <v>200910</v>
          </cell>
          <cell r="F16">
            <v>1.3150255980000001</v>
          </cell>
          <cell r="G16">
            <v>200913</v>
          </cell>
          <cell r="H16">
            <v>0.82429904200000004</v>
          </cell>
          <cell r="I16">
            <v>200913</v>
          </cell>
          <cell r="J16">
            <v>0.82429904200000004</v>
          </cell>
          <cell r="K16">
            <v>200913</v>
          </cell>
          <cell r="L16">
            <v>0.82429904200000004</v>
          </cell>
          <cell r="M16">
            <v>-0.297685859</v>
          </cell>
          <cell r="N16">
            <v>-0.82233739800000005</v>
          </cell>
          <cell r="O16">
            <v>-1.0851886129999999</v>
          </cell>
        </row>
        <row r="17">
          <cell r="A17" t="str">
            <v>3230-EAG-3</v>
          </cell>
          <cell r="B17" t="str">
            <v>Polder Kortenhoef, Wijde Gat</v>
          </cell>
          <cell r="C17">
            <v>956464</v>
          </cell>
          <cell r="D17">
            <v>-925261.3774</v>
          </cell>
          <cell r="E17">
            <v>638678</v>
          </cell>
          <cell r="F17">
            <v>1.111698203</v>
          </cell>
          <cell r="G17">
            <v>638681</v>
          </cell>
          <cell r="H17">
            <v>0.66775226300000001</v>
          </cell>
          <cell r="I17">
            <v>638681</v>
          </cell>
          <cell r="J17">
            <v>0.66775226300000001</v>
          </cell>
          <cell r="K17">
            <v>638681</v>
          </cell>
          <cell r="L17">
            <v>0.66775226300000001</v>
          </cell>
          <cell r="M17">
            <v>-0.37513814400000001</v>
          </cell>
          <cell r="N17">
            <v>-0.77000664299999999</v>
          </cell>
          <cell r="O17">
            <v>-0.93115156700000001</v>
          </cell>
        </row>
        <row r="18">
          <cell r="A18" t="str">
            <v>Loenderveense Plassen</v>
          </cell>
          <cell r="B18" t="str">
            <v>Loenderveense Plassen1</v>
          </cell>
          <cell r="C18">
            <v>2129392</v>
          </cell>
          <cell r="D18">
            <v>-4610552.1789999995</v>
          </cell>
          <cell r="E18">
            <v>1026938</v>
          </cell>
          <cell r="F18">
            <v>2.321025712</v>
          </cell>
          <cell r="G18">
            <v>1026951</v>
          </cell>
          <cell r="H18">
            <v>0.48227428300000003</v>
          </cell>
          <cell r="I18">
            <v>1026951</v>
          </cell>
          <cell r="J18">
            <v>0.48227428300000003</v>
          </cell>
          <cell r="K18">
            <v>1026951</v>
          </cell>
          <cell r="L18">
            <v>0.48227428300000003</v>
          </cell>
          <cell r="M18">
            <v>-1.1264207079999999</v>
          </cell>
          <cell r="N18">
            <v>-2.058033021</v>
          </cell>
          <cell r="O18">
            <v>-2.340151938</v>
          </cell>
        </row>
        <row r="19">
          <cell r="A19" t="str">
            <v>3320-EAG-4</v>
          </cell>
          <cell r="B19" t="str">
            <v>Loenderveen, Loenderveensche Plas</v>
          </cell>
          <cell r="C19">
            <v>2129392</v>
          </cell>
          <cell r="D19">
            <v>-4610552.1789999995</v>
          </cell>
          <cell r="E19">
            <v>1026938</v>
          </cell>
          <cell r="F19">
            <v>2.321025712</v>
          </cell>
          <cell r="G19">
            <v>1026951</v>
          </cell>
          <cell r="H19">
            <v>0.48227428300000003</v>
          </cell>
          <cell r="I19">
            <v>1026951</v>
          </cell>
          <cell r="J19">
            <v>0.48227428300000003</v>
          </cell>
          <cell r="K19">
            <v>1026951</v>
          </cell>
          <cell r="L19">
            <v>0.48227428300000003</v>
          </cell>
          <cell r="M19">
            <v>-1.1264207079999999</v>
          </cell>
          <cell r="N19">
            <v>-2.058033021</v>
          </cell>
          <cell r="O19">
            <v>-2.340151938</v>
          </cell>
        </row>
        <row r="20">
          <cell r="A20" t="str">
            <v>Loosdrechtse plassen</v>
          </cell>
          <cell r="B20" t="str">
            <v>Loosdrechtse Plassen1</v>
          </cell>
          <cell r="C20">
            <v>9528931</v>
          </cell>
          <cell r="D20">
            <v>-20527847.239999998</v>
          </cell>
          <cell r="E20">
            <v>1267934</v>
          </cell>
          <cell r="F20">
            <v>1.361641799</v>
          </cell>
          <cell r="G20">
            <v>1267951</v>
          </cell>
          <cell r="H20">
            <v>0.13412046499999999</v>
          </cell>
          <cell r="I20">
            <v>1267951</v>
          </cell>
          <cell r="J20">
            <v>0.1330633</v>
          </cell>
          <cell r="K20">
            <v>1267951</v>
          </cell>
          <cell r="L20">
            <v>0.1330633</v>
          </cell>
          <cell r="M20">
            <v>-0.98341177700000004</v>
          </cell>
          <cell r="N20">
            <v>-1.8295422670000001</v>
          </cell>
          <cell r="O20">
            <v>-2.2288161390000001</v>
          </cell>
        </row>
        <row r="21">
          <cell r="A21" t="str">
            <v>3300-EAG-4</v>
          </cell>
          <cell r="B21" t="str">
            <v>Muyeveld, Kievitsbuurt zuid</v>
          </cell>
          <cell r="C21">
            <v>269</v>
          </cell>
          <cell r="D21">
            <v>-58.186646279999998</v>
          </cell>
          <cell r="E21">
            <v>269</v>
          </cell>
          <cell r="F21">
            <v>1.5895421430000001</v>
          </cell>
          <cell r="G21">
            <v>269</v>
          </cell>
          <cell r="H21">
            <v>1</v>
          </cell>
          <cell r="I21">
            <v>269</v>
          </cell>
          <cell r="J21">
            <v>1</v>
          </cell>
          <cell r="K21">
            <v>269</v>
          </cell>
          <cell r="L21">
            <v>1</v>
          </cell>
          <cell r="M21">
            <v>1.9412979E-2</v>
          </cell>
          <cell r="N21">
            <v>-3.7201999999999998E-4</v>
          </cell>
          <cell r="O21">
            <v>-8.0809250999999999E-2</v>
          </cell>
        </row>
        <row r="22">
          <cell r="A22" t="str">
            <v>3300-EAG-1</v>
          </cell>
          <cell r="B22" t="str">
            <v>Muyeveld, Loosdrechtsche Plassen</v>
          </cell>
          <cell r="C22">
            <v>9528527</v>
          </cell>
          <cell r="D22">
            <v>-20632201.129999999</v>
          </cell>
          <cell r="E22">
            <v>1225942</v>
          </cell>
          <cell r="F22">
            <v>1.361641799</v>
          </cell>
          <cell r="G22">
            <v>1225971</v>
          </cell>
          <cell r="H22">
            <v>0.129727494</v>
          </cell>
          <cell r="I22">
            <v>1225971</v>
          </cell>
          <cell r="J22">
            <v>0.12866322399999999</v>
          </cell>
          <cell r="K22">
            <v>1225971</v>
          </cell>
          <cell r="L22">
            <v>0.12866322399999999</v>
          </cell>
          <cell r="M22">
            <v>-0.99477919699999995</v>
          </cell>
          <cell r="N22">
            <v>-1.8405740660000001</v>
          </cell>
          <cell r="O22">
            <v>-2.239829437</v>
          </cell>
        </row>
        <row r="23">
          <cell r="A23" t="str">
            <v>3300-EAG-3</v>
          </cell>
          <cell r="B23" t="str">
            <v>Muyeveld, Kievitsbuurt noord</v>
          </cell>
          <cell r="C23">
            <v>125</v>
          </cell>
          <cell r="D23">
            <v>-5.2540566320000002</v>
          </cell>
          <cell r="E23">
            <v>125</v>
          </cell>
          <cell r="F23">
            <v>1.4585398140000001</v>
          </cell>
          <cell r="G23">
            <v>125</v>
          </cell>
          <cell r="H23">
            <v>1</v>
          </cell>
          <cell r="I23">
            <v>125</v>
          </cell>
          <cell r="J23">
            <v>1</v>
          </cell>
          <cell r="K23">
            <v>125</v>
          </cell>
          <cell r="L23">
            <v>1</v>
          </cell>
          <cell r="M23">
            <v>1.9412979E-2</v>
          </cell>
          <cell r="N23">
            <v>4.2901839999999998E-3</v>
          </cell>
          <cell r="O23">
            <v>-2.399625E-2</v>
          </cell>
        </row>
        <row r="24">
          <cell r="A24" t="str">
            <v>Naardermeer</v>
          </cell>
          <cell r="B24" t="str">
            <v>Naardermeer1</v>
          </cell>
          <cell r="C24">
            <v>2121012</v>
          </cell>
          <cell r="D24">
            <v>-2023125.8149999999</v>
          </cell>
          <cell r="E24">
            <v>2112342</v>
          </cell>
          <cell r="F24">
            <v>1.804724099</v>
          </cell>
          <cell r="G24">
            <v>2112343</v>
          </cell>
          <cell r="H24">
            <v>0.99591280000000004</v>
          </cell>
          <cell r="I24">
            <v>2112343</v>
          </cell>
          <cell r="J24">
            <v>0.99591280000000004</v>
          </cell>
          <cell r="K24">
            <v>2112343</v>
          </cell>
          <cell r="L24">
            <v>0.99591280000000004</v>
          </cell>
          <cell r="M24">
            <v>-0.36415296600000002</v>
          </cell>
          <cell r="N24">
            <v>-0.80757256499999996</v>
          </cell>
          <cell r="O24">
            <v>-0.97782443500000005</v>
          </cell>
        </row>
        <row r="25">
          <cell r="A25" t="str">
            <v>3100-EAG-5</v>
          </cell>
          <cell r="B25" t="str">
            <v>Naardermeer, Wijde- of Bovenste Blik</v>
          </cell>
          <cell r="C25">
            <v>319135</v>
          </cell>
          <cell r="D25">
            <v>-219809.46909999999</v>
          </cell>
          <cell r="E25">
            <v>284490</v>
          </cell>
          <cell r="F25">
            <v>0.83757638000000001</v>
          </cell>
          <cell r="G25">
            <v>284492</v>
          </cell>
          <cell r="H25">
            <v>0.89144719299999997</v>
          </cell>
          <cell r="I25">
            <v>284492</v>
          </cell>
          <cell r="J25">
            <v>0.89144719299999997</v>
          </cell>
          <cell r="K25">
            <v>284492</v>
          </cell>
          <cell r="L25">
            <v>0.89144719299999997</v>
          </cell>
          <cell r="M25">
            <v>-0.39419905900000002</v>
          </cell>
          <cell r="N25">
            <v>-0.62496679799999999</v>
          </cell>
          <cell r="O25">
            <v>-0.69482885400000005</v>
          </cell>
        </row>
        <row r="26">
          <cell r="A26" t="str">
            <v>3100-EAG-3</v>
          </cell>
          <cell r="B26" t="str">
            <v>Naardermeer, Groote Meer ZO</v>
          </cell>
          <cell r="C26">
            <v>498464</v>
          </cell>
          <cell r="D26">
            <v>-456780.22230000002</v>
          </cell>
          <cell r="E26">
            <v>483400</v>
          </cell>
          <cell r="F26">
            <v>1.2139066590000001</v>
          </cell>
          <cell r="G26">
            <v>483400</v>
          </cell>
          <cell r="H26">
            <v>0.96977916200000003</v>
          </cell>
          <cell r="I26">
            <v>483400</v>
          </cell>
          <cell r="J26">
            <v>0.96977916200000003</v>
          </cell>
          <cell r="K26">
            <v>483400</v>
          </cell>
          <cell r="L26">
            <v>0.96977916200000003</v>
          </cell>
          <cell r="M26">
            <v>-0.37615330000000002</v>
          </cell>
          <cell r="N26">
            <v>-0.90316526699999999</v>
          </cell>
          <cell r="O26">
            <v>-0.96619765499999999</v>
          </cell>
        </row>
        <row r="27">
          <cell r="A27" t="str">
            <v>3100-EAG-2</v>
          </cell>
          <cell r="B27" t="str">
            <v>Naardermeer, Groote Meer Noord</v>
          </cell>
          <cell r="C27">
            <v>844137</v>
          </cell>
          <cell r="D27">
            <v>-896335.6679</v>
          </cell>
          <cell r="E27">
            <v>840402</v>
          </cell>
          <cell r="F27">
            <v>1.804724099</v>
          </cell>
          <cell r="G27">
            <v>840403</v>
          </cell>
          <cell r="H27">
            <v>0.99557654699999998</v>
          </cell>
          <cell r="I27">
            <v>840403</v>
          </cell>
          <cell r="J27">
            <v>0.99557654699999998</v>
          </cell>
          <cell r="K27">
            <v>840403</v>
          </cell>
          <cell r="L27">
            <v>0.99557654699999998</v>
          </cell>
          <cell r="M27">
            <v>-0.495378981</v>
          </cell>
          <cell r="N27">
            <v>-0.97085279000000002</v>
          </cell>
          <cell r="O27">
            <v>-1.125942693</v>
          </cell>
        </row>
        <row r="28">
          <cell r="A28" t="str">
            <v>3100-EAG-1</v>
          </cell>
          <cell r="B28" t="str">
            <v>Naardermeer, Binnezij/Spookgat</v>
          </cell>
          <cell r="C28">
            <v>245672</v>
          </cell>
          <cell r="D28">
            <v>-262038.6655</v>
          </cell>
          <cell r="E28">
            <v>241797</v>
          </cell>
          <cell r="F28">
            <v>1.8783558600000001</v>
          </cell>
          <cell r="G28">
            <v>241797</v>
          </cell>
          <cell r="H28">
            <v>0.98422693699999997</v>
          </cell>
          <cell r="I28">
            <v>241797</v>
          </cell>
          <cell r="J28">
            <v>0.98422693699999997</v>
          </cell>
          <cell r="K28">
            <v>241797</v>
          </cell>
          <cell r="L28">
            <v>0.98422693699999997</v>
          </cell>
          <cell r="M28">
            <v>-8.6875401000000005E-2</v>
          </cell>
          <cell r="N28">
            <v>-0.91168685900000002</v>
          </cell>
          <cell r="O28">
            <v>-1.175524936</v>
          </cell>
        </row>
        <row r="29">
          <cell r="A29" t="str">
            <v>3100-EAG-4</v>
          </cell>
          <cell r="B29" t="str">
            <v>Naardermeer, Veertigmorgen</v>
          </cell>
          <cell r="C29">
            <v>208227</v>
          </cell>
          <cell r="D29">
            <v>-184752.0203</v>
          </cell>
          <cell r="E29">
            <v>208227</v>
          </cell>
          <cell r="F29">
            <v>2.1293555620000002</v>
          </cell>
          <cell r="G29">
            <v>208227</v>
          </cell>
          <cell r="H29">
            <v>1</v>
          </cell>
          <cell r="I29">
            <v>208227</v>
          </cell>
          <cell r="J29">
            <v>1</v>
          </cell>
          <cell r="K29">
            <v>208227</v>
          </cell>
          <cell r="L29">
            <v>1</v>
          </cell>
          <cell r="M29">
            <v>-0.24429735899999999</v>
          </cell>
          <cell r="N29">
            <v>-0.81317687999999999</v>
          </cell>
          <cell r="O29">
            <v>-0.91935776300000005</v>
          </cell>
        </row>
        <row r="30">
          <cell r="A30" t="str">
            <v>Ouderkerkerplas</v>
          </cell>
          <cell r="B30" t="str">
            <v>Ouderkerkerplas1</v>
          </cell>
          <cell r="C30">
            <v>728241</v>
          </cell>
          <cell r="D30">
            <v>-11796383.130000001</v>
          </cell>
          <cell r="E30">
            <v>141558</v>
          </cell>
          <cell r="F30">
            <v>1.9821070780000001</v>
          </cell>
          <cell r="G30">
            <v>141558</v>
          </cell>
          <cell r="H30">
            <v>0.61372977500000003</v>
          </cell>
          <cell r="I30">
            <v>141558</v>
          </cell>
          <cell r="J30">
            <v>0.55154329899999999</v>
          </cell>
          <cell r="K30">
            <v>141558</v>
          </cell>
          <cell r="L30">
            <v>0.49977581100000001</v>
          </cell>
          <cell r="M30">
            <v>-0.49637293199999999</v>
          </cell>
          <cell r="N30">
            <v>-3.2453038639999998</v>
          </cell>
          <cell r="O30">
            <v>-13.591314069999999</v>
          </cell>
        </row>
        <row r="31">
          <cell r="A31" t="str">
            <v>2250-EAG-1</v>
          </cell>
          <cell r="B31" t="str">
            <v>Polder de Nieuwe Bullewijk en Holendrechter- en Bullewijker Polder noord, Ouderkerkerplas</v>
          </cell>
          <cell r="C31">
            <v>728241</v>
          </cell>
          <cell r="D31">
            <v>-11796383.130000001</v>
          </cell>
          <cell r="E31">
            <v>141558</v>
          </cell>
          <cell r="F31">
            <v>1.9821070780000001</v>
          </cell>
          <cell r="G31">
            <v>141558</v>
          </cell>
          <cell r="H31">
            <v>0.61372977500000003</v>
          </cell>
          <cell r="I31">
            <v>141558</v>
          </cell>
          <cell r="J31">
            <v>0.55154329899999999</v>
          </cell>
          <cell r="K31">
            <v>141558</v>
          </cell>
          <cell r="L31">
            <v>0.49977581100000001</v>
          </cell>
          <cell r="M31">
            <v>-0.49637293199999999</v>
          </cell>
          <cell r="N31">
            <v>-3.2453038639999998</v>
          </cell>
          <cell r="O31">
            <v>-13.591314069999999</v>
          </cell>
        </row>
        <row r="32">
          <cell r="A32" t="str">
            <v>Sloterplas</v>
          </cell>
          <cell r="B32" t="str">
            <v>Sloterplas1</v>
          </cell>
          <cell r="C32">
            <v>842548</v>
          </cell>
          <cell r="D32">
            <v>-12832284.529999999</v>
          </cell>
          <cell r="E32">
            <v>295729</v>
          </cell>
          <cell r="F32">
            <v>6.9427187249999998</v>
          </cell>
          <cell r="G32">
            <v>213077</v>
          </cell>
          <cell r="H32">
            <v>0.93077615300000005</v>
          </cell>
          <cell r="I32">
            <v>241698</v>
          </cell>
          <cell r="J32">
            <v>0.95651141500000003</v>
          </cell>
          <cell r="K32">
            <v>295729</v>
          </cell>
          <cell r="L32">
            <v>0.972568816</v>
          </cell>
          <cell r="M32">
            <v>-1.2036658280000001</v>
          </cell>
          <cell r="N32">
            <v>-4.5033406129999998</v>
          </cell>
          <cell r="O32">
            <v>-15.729558170000001</v>
          </cell>
        </row>
        <row r="33">
          <cell r="A33" t="str">
            <v>8070-EAG-1</v>
          </cell>
          <cell r="B33" t="str">
            <v>Sloterbinnen en Middelveldsepolder, Sloterplas</v>
          </cell>
          <cell r="C33">
            <v>834249</v>
          </cell>
          <cell r="D33">
            <v>-12820600.35</v>
          </cell>
          <cell r="E33">
            <v>287430</v>
          </cell>
          <cell r="F33">
            <v>6.9427187249999998</v>
          </cell>
          <cell r="G33">
            <v>204778</v>
          </cell>
          <cell r="H33">
            <v>0.92817223800000004</v>
          </cell>
          <cell r="I33">
            <v>233399</v>
          </cell>
          <cell r="J33">
            <v>0.95503461700000003</v>
          </cell>
          <cell r="K33">
            <v>287430</v>
          </cell>
          <cell r="L33">
            <v>0.97179912800000001</v>
          </cell>
          <cell r="M33">
            <v>-1.237953936</v>
          </cell>
          <cell r="N33">
            <v>-4.7922725550000003</v>
          </cell>
          <cell r="O33">
            <v>-15.980524239999999</v>
          </cell>
        </row>
        <row r="34">
          <cell r="A34" t="str">
            <v>Spiegelplas</v>
          </cell>
          <cell r="B34" t="str">
            <v>spplas1</v>
          </cell>
          <cell r="C34">
            <v>2396442</v>
          </cell>
          <cell r="D34">
            <v>-42334427.020000003</v>
          </cell>
          <cell r="E34">
            <v>583851</v>
          </cell>
          <cell r="F34">
            <v>6.9427187249999998</v>
          </cell>
          <cell r="G34">
            <v>418526</v>
          </cell>
          <cell r="H34">
            <v>0.95060348800000005</v>
          </cell>
          <cell r="I34">
            <v>462007</v>
          </cell>
          <cell r="J34">
            <v>0.95342132700000004</v>
          </cell>
          <cell r="K34">
            <v>583853</v>
          </cell>
          <cell r="L34">
            <v>0.95584176200000004</v>
          </cell>
          <cell r="M34">
            <v>-1.0662782260000001</v>
          </cell>
          <cell r="N34">
            <v>-9.3437516639999991</v>
          </cell>
          <cell r="O34">
            <v>-16.794208659999999</v>
          </cell>
        </row>
        <row r="35">
          <cell r="A35" t="str">
            <v>3200-EAG-1</v>
          </cell>
          <cell r="B35" t="str">
            <v>Spiegelpolder, Spiegel- en Blijkpolderplas</v>
          </cell>
          <cell r="C35">
            <v>2396442</v>
          </cell>
          <cell r="D35">
            <v>-42334427.020000003</v>
          </cell>
          <cell r="E35">
            <v>583851</v>
          </cell>
          <cell r="F35">
            <v>6.9427187249999998</v>
          </cell>
          <cell r="G35">
            <v>418526</v>
          </cell>
          <cell r="H35">
            <v>0.95060348800000005</v>
          </cell>
          <cell r="I35">
            <v>462007</v>
          </cell>
          <cell r="J35">
            <v>0.95342132700000004</v>
          </cell>
          <cell r="K35">
            <v>583853</v>
          </cell>
          <cell r="L35">
            <v>0.95584176200000004</v>
          </cell>
          <cell r="M35">
            <v>-1.0662782260000001</v>
          </cell>
          <cell r="N35">
            <v>-9.3437516639999991</v>
          </cell>
          <cell r="O35">
            <v>-16.794208659999999</v>
          </cell>
        </row>
        <row r="36">
          <cell r="A36" t="str">
            <v>Stichts Ankeveense Plassen</v>
          </cell>
          <cell r="B36" t="str">
            <v>Stichts Ankeveense Plassen1</v>
          </cell>
          <cell r="C36">
            <v>1199287</v>
          </cell>
          <cell r="D36">
            <v>-1297860.8899999999</v>
          </cell>
          <cell r="E36">
            <v>1130901</v>
          </cell>
          <cell r="F36">
            <v>1.682280665</v>
          </cell>
          <cell r="G36">
            <v>1130904</v>
          </cell>
          <cell r="H36">
            <v>0.94298028700000003</v>
          </cell>
          <cell r="I36">
            <v>1130904</v>
          </cell>
          <cell r="J36">
            <v>0.94298028700000003</v>
          </cell>
          <cell r="K36">
            <v>1130904</v>
          </cell>
          <cell r="L36">
            <v>0.94298028700000003</v>
          </cell>
          <cell r="M36">
            <v>-0.38153725300000002</v>
          </cell>
          <cell r="N36">
            <v>-0.974543614</v>
          </cell>
          <cell r="O36">
            <v>-1.0702154109999999</v>
          </cell>
        </row>
        <row r="37">
          <cell r="A37" t="str">
            <v>3201-EAG-1</v>
          </cell>
          <cell r="B37" t="str">
            <v>Stichtsch Ankeveensche Polder, Ankeveensche Plassen SAP noord</v>
          </cell>
          <cell r="C37">
            <v>947587</v>
          </cell>
          <cell r="D37">
            <v>-1062025.0430000001</v>
          </cell>
          <cell r="E37">
            <v>879201</v>
          </cell>
          <cell r="F37">
            <v>1.682280665</v>
          </cell>
          <cell r="G37">
            <v>879204</v>
          </cell>
          <cell r="H37">
            <v>0.92783459499999998</v>
          </cell>
          <cell r="I37">
            <v>879204</v>
          </cell>
          <cell r="J37">
            <v>0.92783459499999998</v>
          </cell>
          <cell r="K37">
            <v>879204</v>
          </cell>
          <cell r="L37">
            <v>0.92783459499999998</v>
          </cell>
          <cell r="M37">
            <v>-0.487460167</v>
          </cell>
          <cell r="N37">
            <v>-0.99560865799999998</v>
          </cell>
          <cell r="O37">
            <v>-1.087510771</v>
          </cell>
        </row>
        <row r="38">
          <cell r="A38" t="str">
            <v>Tienhovenseplassen</v>
          </cell>
          <cell r="B38" t="str">
            <v>Tienhovenseplas</v>
          </cell>
          <cell r="C38">
            <v>350498</v>
          </cell>
          <cell r="D38">
            <v>-281812.5526</v>
          </cell>
          <cell r="E38">
            <v>328781</v>
          </cell>
          <cell r="F38">
            <v>1.150488768</v>
          </cell>
          <cell r="G38">
            <v>328781</v>
          </cell>
          <cell r="H38">
            <v>0.93803958899999995</v>
          </cell>
          <cell r="I38">
            <v>328781</v>
          </cell>
          <cell r="J38">
            <v>0.93803958899999995</v>
          </cell>
          <cell r="K38">
            <v>328781</v>
          </cell>
          <cell r="L38">
            <v>0.93803958899999995</v>
          </cell>
          <cell r="M38">
            <v>-0.51611531200000005</v>
          </cell>
          <cell r="N38">
            <v>-0.67410223899999999</v>
          </cell>
          <cell r="O38">
            <v>-0.75738068000000003</v>
          </cell>
        </row>
        <row r="39">
          <cell r="A39" t="str">
            <v>3300-EAG-6</v>
          </cell>
          <cell r="B39" t="str">
            <v>Muyeveld, Tienhovensche Plassen noord</v>
          </cell>
          <cell r="C39">
            <v>170221</v>
          </cell>
          <cell r="D39">
            <v>-151150.50200000001</v>
          </cell>
          <cell r="E39">
            <v>160874</v>
          </cell>
          <cell r="F39">
            <v>1.2209228270000001</v>
          </cell>
          <cell r="G39">
            <v>160874</v>
          </cell>
          <cell r="H39">
            <v>0.94508903099999997</v>
          </cell>
          <cell r="I39">
            <v>160874</v>
          </cell>
          <cell r="J39">
            <v>0.94508903099999997</v>
          </cell>
          <cell r="K39">
            <v>160874</v>
          </cell>
          <cell r="L39">
            <v>0.94508903099999997</v>
          </cell>
          <cell r="M39">
            <v>-0.51281298799999997</v>
          </cell>
          <cell r="N39">
            <v>-0.76223994900000003</v>
          </cell>
          <cell r="O39">
            <v>-0.88376249500000004</v>
          </cell>
        </row>
        <row r="40">
          <cell r="A40" t="str">
            <v>3300-EAG-7</v>
          </cell>
          <cell r="B40" t="str">
            <v>Muyeveld, Tienhovensche Plassen zuid</v>
          </cell>
          <cell r="C40">
            <v>180277</v>
          </cell>
          <cell r="D40">
            <v>-130662.0505</v>
          </cell>
          <cell r="E40">
            <v>176991</v>
          </cell>
          <cell r="F40">
            <v>1.150488768</v>
          </cell>
          <cell r="G40">
            <v>176991</v>
          </cell>
          <cell r="H40">
            <v>0.98177249499999997</v>
          </cell>
          <cell r="I40">
            <v>176991</v>
          </cell>
          <cell r="J40">
            <v>0.98177249499999997</v>
          </cell>
          <cell r="K40">
            <v>176991</v>
          </cell>
          <cell r="L40">
            <v>0.98177249499999997</v>
          </cell>
          <cell r="M40">
            <v>-0.51819507300000001</v>
          </cell>
          <cell r="N40">
            <v>-0.64022575999999998</v>
          </cell>
          <cell r="O40">
            <v>-0.69758297599999997</v>
          </cell>
        </row>
        <row r="41">
          <cell r="A41" t="str">
            <v>Tienhovenseplassen - grid oud</v>
          </cell>
          <cell r="B41" t="str">
            <v>Tienhovenseplassen</v>
          </cell>
          <cell r="C41">
            <v>350498</v>
          </cell>
          <cell r="D41">
            <v>-281812.5526</v>
          </cell>
          <cell r="E41">
            <v>328781</v>
          </cell>
          <cell r="F41">
            <v>1.150488768</v>
          </cell>
          <cell r="G41">
            <v>328781</v>
          </cell>
          <cell r="H41">
            <v>0.93803958899999995</v>
          </cell>
          <cell r="I41">
            <v>328781</v>
          </cell>
          <cell r="J41">
            <v>0.93803958899999995</v>
          </cell>
          <cell r="K41">
            <v>328781</v>
          </cell>
          <cell r="L41">
            <v>0.93803958899999995</v>
          </cell>
          <cell r="M41">
            <v>-0.51611531200000005</v>
          </cell>
          <cell r="N41">
            <v>-0.67410223899999999</v>
          </cell>
          <cell r="O41">
            <v>-0.75738068000000003</v>
          </cell>
        </row>
        <row r="42">
          <cell r="A42" t="str">
            <v>3300-EAG-6</v>
          </cell>
          <cell r="B42" t="str">
            <v>Muyeveld, Tienhovensche Plassen noord</v>
          </cell>
          <cell r="C42">
            <v>170221</v>
          </cell>
          <cell r="D42">
            <v>-151150.50200000001</v>
          </cell>
          <cell r="E42">
            <v>160874</v>
          </cell>
          <cell r="F42">
            <v>1.2209228270000001</v>
          </cell>
          <cell r="G42">
            <v>160874</v>
          </cell>
          <cell r="H42">
            <v>0.94508903099999997</v>
          </cell>
          <cell r="I42">
            <v>160874</v>
          </cell>
          <cell r="J42">
            <v>0.94508903099999997</v>
          </cell>
          <cell r="K42">
            <v>160874</v>
          </cell>
          <cell r="L42">
            <v>0.94508903099999997</v>
          </cell>
          <cell r="M42">
            <v>-0.51281298799999997</v>
          </cell>
          <cell r="N42">
            <v>-0.76223994900000003</v>
          </cell>
          <cell r="O42">
            <v>-0.88376249500000004</v>
          </cell>
        </row>
        <row r="43">
          <cell r="A43" t="str">
            <v>3300-EAG-7</v>
          </cell>
          <cell r="B43" t="str">
            <v>Muyeveld, Tienhovensche Plassen zuid</v>
          </cell>
          <cell r="C43">
            <v>180277</v>
          </cell>
          <cell r="D43">
            <v>-130662.0505</v>
          </cell>
          <cell r="E43">
            <v>176991</v>
          </cell>
          <cell r="F43">
            <v>1.150488768</v>
          </cell>
          <cell r="G43">
            <v>176991</v>
          </cell>
          <cell r="H43">
            <v>0.98177249499999997</v>
          </cell>
          <cell r="I43">
            <v>176991</v>
          </cell>
          <cell r="J43">
            <v>0.98177249499999997</v>
          </cell>
          <cell r="K43">
            <v>176991</v>
          </cell>
          <cell r="L43">
            <v>0.98177249499999997</v>
          </cell>
          <cell r="M43">
            <v>-0.51819507300000001</v>
          </cell>
          <cell r="N43">
            <v>-0.64022575999999998</v>
          </cell>
          <cell r="O43">
            <v>-0.69758297599999997</v>
          </cell>
        </row>
        <row r="44">
          <cell r="A44" t="str">
            <v>Vinkeveense Kleine plas</v>
          </cell>
          <cell r="B44" t="str">
            <v>Vinkeveense Kleine plas1</v>
          </cell>
          <cell r="C44">
            <v>586864</v>
          </cell>
          <cell r="D44">
            <v>-1928276.5589999999</v>
          </cell>
          <cell r="E44">
            <v>455472</v>
          </cell>
          <cell r="F44">
            <v>3.1900472500000001</v>
          </cell>
          <cell r="G44">
            <v>378313</v>
          </cell>
          <cell r="H44">
            <v>0.74486165500000001</v>
          </cell>
          <cell r="I44">
            <v>455475</v>
          </cell>
          <cell r="J44">
            <v>0.86059162099999997</v>
          </cell>
          <cell r="K44">
            <v>455475</v>
          </cell>
          <cell r="L44">
            <v>0.83455943700000002</v>
          </cell>
          <cell r="M44">
            <v>-0.86361489199999997</v>
          </cell>
          <cell r="N44">
            <v>-2.4446032039999999</v>
          </cell>
          <cell r="O44">
            <v>-2.807252836</v>
          </cell>
        </row>
        <row r="45">
          <cell r="A45" t="str">
            <v>2500-EAG-3</v>
          </cell>
          <cell r="B45" t="str">
            <v>Polder Groot Wilnis Vinkeveen, Kleine plas</v>
          </cell>
          <cell r="C45">
            <v>586800</v>
          </cell>
          <cell r="D45">
            <v>-1928160.8289999999</v>
          </cell>
          <cell r="E45">
            <v>455408</v>
          </cell>
          <cell r="F45">
            <v>3.1900472500000001</v>
          </cell>
          <cell r="G45">
            <v>378249</v>
          </cell>
          <cell r="H45">
            <v>0.744829501</v>
          </cell>
          <cell r="I45">
            <v>455411</v>
          </cell>
          <cell r="J45">
            <v>0.86057476099999997</v>
          </cell>
          <cell r="K45">
            <v>455411</v>
          </cell>
          <cell r="L45">
            <v>0.83454003399999999</v>
          </cell>
          <cell r="M45">
            <v>-0.86370433499999999</v>
          </cell>
          <cell r="N45">
            <v>-2.4447536460000001</v>
          </cell>
          <cell r="O45">
            <v>-2.8073422429999999</v>
          </cell>
        </row>
        <row r="46">
          <cell r="A46" t="str">
            <v>Vinkeveense Noordplas</v>
          </cell>
          <cell r="B46" t="str">
            <v>Vinkeveense Noordplas1</v>
          </cell>
          <cell r="C46">
            <v>8817550</v>
          </cell>
          <cell r="D46">
            <v>-70613429.200000003</v>
          </cell>
          <cell r="E46">
            <v>6568058</v>
          </cell>
          <cell r="F46">
            <v>5.7904608480000004</v>
          </cell>
          <cell r="G46">
            <v>3011818</v>
          </cell>
          <cell r="H46">
            <v>0.66390010200000005</v>
          </cell>
          <cell r="I46">
            <v>5682144</v>
          </cell>
          <cell r="J46">
            <v>0.92547734500000001</v>
          </cell>
          <cell r="K46">
            <v>6568058</v>
          </cell>
          <cell r="L46">
            <v>0.972701221</v>
          </cell>
          <cell r="M46">
            <v>-0.81282062499999996</v>
          </cell>
          <cell r="N46">
            <v>-2.8174471369999998</v>
          </cell>
          <cell r="O46">
            <v>-3.4581138600000001</v>
          </cell>
        </row>
        <row r="47">
          <cell r="A47" t="str">
            <v>2500-EAG-5</v>
          </cell>
          <cell r="B47" t="str">
            <v>Polder Groot Wilnis Vinkeveen, Noordplas</v>
          </cell>
          <cell r="C47">
            <v>5742756</v>
          </cell>
          <cell r="D47">
            <v>-58869835.579999998</v>
          </cell>
          <cell r="E47">
            <v>4012969</v>
          </cell>
          <cell r="F47">
            <v>6.0664828960000001</v>
          </cell>
          <cell r="G47">
            <v>1512259</v>
          </cell>
          <cell r="H47">
            <v>0.67496496299999997</v>
          </cell>
          <cell r="I47">
            <v>3245786</v>
          </cell>
          <cell r="J47">
            <v>0.88869643799999998</v>
          </cell>
          <cell r="K47">
            <v>4012970</v>
          </cell>
          <cell r="L47">
            <v>0.98946835799999999</v>
          </cell>
          <cell r="M47">
            <v>-0.89362223100000004</v>
          </cell>
          <cell r="N47">
            <v>-3.205385637</v>
          </cell>
          <cell r="O47">
            <v>-3.7686190119999998</v>
          </cell>
        </row>
        <row r="48">
          <cell r="A48" t="str">
            <v>2500-EAG-4</v>
          </cell>
          <cell r="B48" t="str">
            <v>Polder Groot Wilnis Vinkeveen, Zuidplas</v>
          </cell>
          <cell r="C48">
            <v>3074794</v>
          </cell>
          <cell r="D48">
            <v>-11743593.619999999</v>
          </cell>
          <cell r="E48">
            <v>2564674</v>
          </cell>
          <cell r="F48">
            <v>5.7904608480000004</v>
          </cell>
          <cell r="G48">
            <v>1499559</v>
          </cell>
          <cell r="H48">
            <v>0.65310295500000004</v>
          </cell>
          <cell r="I48">
            <v>2436358</v>
          </cell>
          <cell r="J48">
            <v>0.97948371599999995</v>
          </cell>
          <cell r="K48">
            <v>2564674</v>
          </cell>
          <cell r="L48">
            <v>0.95103917500000001</v>
          </cell>
          <cell r="M48">
            <v>-0.69658993400000002</v>
          </cell>
          <cell r="N48">
            <v>-2.5599149699999999</v>
          </cell>
          <cell r="O48">
            <v>-3.0295876970000002</v>
          </cell>
        </row>
        <row r="49">
          <cell r="A49" t="str">
            <v>Vuntus</v>
          </cell>
          <cell r="B49" t="str">
            <v>Vuntus</v>
          </cell>
          <cell r="C49">
            <v>980248</v>
          </cell>
          <cell r="D49">
            <v>-1254170.4779999999</v>
          </cell>
          <cell r="E49">
            <v>417655</v>
          </cell>
          <cell r="F49">
            <v>1.173087284</v>
          </cell>
          <cell r="G49">
            <v>417657</v>
          </cell>
          <cell r="H49">
            <v>0.42607278999999998</v>
          </cell>
          <cell r="I49">
            <v>417657</v>
          </cell>
          <cell r="J49">
            <v>0.42607278999999998</v>
          </cell>
          <cell r="K49">
            <v>417657</v>
          </cell>
          <cell r="L49">
            <v>0.42607278999999998</v>
          </cell>
          <cell r="M49">
            <v>-0.64302504400000005</v>
          </cell>
          <cell r="N49">
            <v>-0.95139948500000004</v>
          </cell>
          <cell r="O49">
            <v>-1.2926973260000001</v>
          </cell>
        </row>
        <row r="50">
          <cell r="A50" t="str">
            <v>3300-EAG-8</v>
          </cell>
          <cell r="B50" t="str">
            <v>Muyeveld, Vuntus</v>
          </cell>
          <cell r="C50">
            <v>798147</v>
          </cell>
          <cell r="D50">
            <v>-1113033.3740000001</v>
          </cell>
          <cell r="E50">
            <v>235581</v>
          </cell>
          <cell r="F50">
            <v>1.173087284</v>
          </cell>
          <cell r="G50">
            <v>235583</v>
          </cell>
          <cell r="H50">
            <v>0.29516241999999998</v>
          </cell>
          <cell r="I50">
            <v>235583</v>
          </cell>
          <cell r="J50">
            <v>0.29516241999999998</v>
          </cell>
          <cell r="K50">
            <v>235583</v>
          </cell>
          <cell r="L50">
            <v>0.29516241999999998</v>
          </cell>
          <cell r="M50">
            <v>-0.76419213200000002</v>
          </cell>
          <cell r="N50">
            <v>-1.1801726260000001</v>
          </cell>
          <cell r="O50">
            <v>-1.433074371</v>
          </cell>
        </row>
        <row r="51">
          <cell r="A51" t="str">
            <v>Vuntus - grid oud</v>
          </cell>
          <cell r="B51" t="str">
            <v>Vuntus1</v>
          </cell>
          <cell r="C51">
            <v>980248</v>
          </cell>
          <cell r="D51">
            <v>-1254170.4779999999</v>
          </cell>
          <cell r="E51">
            <v>417655</v>
          </cell>
          <cell r="F51">
            <v>1.173087284</v>
          </cell>
          <cell r="G51">
            <v>417657</v>
          </cell>
          <cell r="H51">
            <v>0.42607278999999998</v>
          </cell>
          <cell r="I51">
            <v>417657</v>
          </cell>
          <cell r="J51">
            <v>0.42607278999999998</v>
          </cell>
          <cell r="K51">
            <v>417657</v>
          </cell>
          <cell r="L51">
            <v>0.42607278999999998</v>
          </cell>
          <cell r="M51">
            <v>-0.64302504400000005</v>
          </cell>
          <cell r="N51">
            <v>-0.95139948500000004</v>
          </cell>
          <cell r="O51">
            <v>-1.2926973260000001</v>
          </cell>
        </row>
        <row r="52">
          <cell r="A52" t="str">
            <v>3300-EAG-8</v>
          </cell>
          <cell r="B52" t="str">
            <v>Muyeveld, Vuntus</v>
          </cell>
          <cell r="C52">
            <v>798147</v>
          </cell>
          <cell r="D52">
            <v>-1113033.3740000001</v>
          </cell>
          <cell r="E52">
            <v>235581</v>
          </cell>
          <cell r="F52">
            <v>1.173087284</v>
          </cell>
          <cell r="G52">
            <v>235583</v>
          </cell>
          <cell r="H52">
            <v>0.29516241999999998</v>
          </cell>
          <cell r="I52">
            <v>235583</v>
          </cell>
          <cell r="J52">
            <v>0.29516241999999998</v>
          </cell>
          <cell r="K52">
            <v>235583</v>
          </cell>
          <cell r="L52">
            <v>0.29516241999999998</v>
          </cell>
          <cell r="M52">
            <v>-0.76419213200000002</v>
          </cell>
          <cell r="N52">
            <v>-1.1801726260000001</v>
          </cell>
          <cell r="O52">
            <v>-1.433074371</v>
          </cell>
        </row>
        <row r="53">
          <cell r="A53" t="str">
            <v>Waterleidingplas</v>
          </cell>
          <cell r="B53" t="str">
            <v>Waterleidingplas1</v>
          </cell>
          <cell r="C53">
            <v>1224104</v>
          </cell>
          <cell r="D53">
            <v>-6839851.9699999997</v>
          </cell>
          <cell r="E53">
            <v>768787</v>
          </cell>
          <cell r="F53">
            <v>6.3691068319999999</v>
          </cell>
          <cell r="G53">
            <v>163357</v>
          </cell>
          <cell r="H53">
            <v>0.60789881099999998</v>
          </cell>
          <cell r="I53">
            <v>376730</v>
          </cell>
          <cell r="J53">
            <v>0.83954342500000001</v>
          </cell>
          <cell r="K53">
            <v>768792</v>
          </cell>
          <cell r="L53">
            <v>0.85616539000000003</v>
          </cell>
          <cell r="M53">
            <v>-1.4568097229999999</v>
          </cell>
          <cell r="N53">
            <v>-3.9438375470000002</v>
          </cell>
          <cell r="O53">
            <v>-5.5192682739999999</v>
          </cell>
        </row>
        <row r="54">
          <cell r="A54" t="str">
            <v>3310-EAG-2</v>
          </cell>
          <cell r="B54" t="str">
            <v>Loenderveen (GWA), Waterleidingplas</v>
          </cell>
          <cell r="C54">
            <v>1224104</v>
          </cell>
          <cell r="D54">
            <v>-6839851.9699999997</v>
          </cell>
          <cell r="E54">
            <v>768787</v>
          </cell>
          <cell r="F54">
            <v>6.3691068319999999</v>
          </cell>
          <cell r="G54">
            <v>163357</v>
          </cell>
          <cell r="H54">
            <v>0.60789881099999998</v>
          </cell>
          <cell r="I54">
            <v>376730</v>
          </cell>
          <cell r="J54">
            <v>0.83954342500000001</v>
          </cell>
          <cell r="K54">
            <v>768792</v>
          </cell>
          <cell r="L54">
            <v>0.85616539000000003</v>
          </cell>
          <cell r="M54">
            <v>-1.4568097229999999</v>
          </cell>
          <cell r="N54">
            <v>-3.9438375470000002</v>
          </cell>
          <cell r="O54">
            <v>-5.5192682739999999</v>
          </cell>
        </row>
        <row r="55">
          <cell r="A55" t="str">
            <v>Wijde Blik</v>
          </cell>
          <cell r="B55" t="str">
            <v>Wijde Blik1</v>
          </cell>
          <cell r="C55">
            <v>2712900</v>
          </cell>
          <cell r="D55">
            <v>-33454836.440000001</v>
          </cell>
          <cell r="E55">
            <v>920742</v>
          </cell>
          <cell r="F55">
            <v>3.6567053450000002</v>
          </cell>
          <cell r="G55">
            <v>880696</v>
          </cell>
          <cell r="H55">
            <v>0.96455541199999995</v>
          </cell>
          <cell r="I55">
            <v>920742</v>
          </cell>
          <cell r="J55">
            <v>0.96228680799999999</v>
          </cell>
          <cell r="K55">
            <v>920742</v>
          </cell>
          <cell r="L55">
            <v>0.85544661499999997</v>
          </cell>
          <cell r="M55">
            <v>-1.0739456039999999</v>
          </cell>
          <cell r="N55">
            <v>-2.726736007</v>
          </cell>
          <cell r="O55">
            <v>-12.368172230000001</v>
          </cell>
        </row>
        <row r="56">
          <cell r="A56" t="str">
            <v>3230-EAG-2</v>
          </cell>
          <cell r="B56" t="str">
            <v>Polder Kortenhoef, Wijde Blik</v>
          </cell>
          <cell r="C56">
            <v>2712900</v>
          </cell>
          <cell r="D56">
            <v>-33454836.440000001</v>
          </cell>
          <cell r="E56">
            <v>920742</v>
          </cell>
          <cell r="F56">
            <v>3.6567053450000002</v>
          </cell>
          <cell r="G56">
            <v>880696</v>
          </cell>
          <cell r="H56">
            <v>0.96455541199999995</v>
          </cell>
          <cell r="I56">
            <v>920742</v>
          </cell>
          <cell r="J56">
            <v>0.96228680799999999</v>
          </cell>
          <cell r="K56">
            <v>920742</v>
          </cell>
          <cell r="L56">
            <v>0.85544661499999997</v>
          </cell>
          <cell r="M56">
            <v>-1.0739456039999999</v>
          </cell>
          <cell r="N56">
            <v>-2.726736007</v>
          </cell>
          <cell r="O56">
            <v>-12.368172230000001</v>
          </cell>
        </row>
        <row r="57">
          <cell r="A57" t="str">
            <v>Wilgenplas</v>
          </cell>
          <cell r="B57" t="str">
            <v>Wilgenplas</v>
          </cell>
          <cell r="C57">
            <v>179218</v>
          </cell>
          <cell r="D57">
            <v>-384186.0515</v>
          </cell>
          <cell r="E57">
            <v>0</v>
          </cell>
          <cell r="F57" t="str">
            <v>NA</v>
          </cell>
          <cell r="G57">
            <v>145620</v>
          </cell>
          <cell r="H57">
            <v>0.91007380800000004</v>
          </cell>
          <cell r="I57">
            <v>166055</v>
          </cell>
          <cell r="J57">
            <v>0.98608067700000002</v>
          </cell>
          <cell r="K57">
            <v>177366</v>
          </cell>
          <cell r="L57">
            <v>0.99329648400000004</v>
          </cell>
          <cell r="M57">
            <v>-0.80515984200000001</v>
          </cell>
          <cell r="N57">
            <v>-1.397102772</v>
          </cell>
          <cell r="O57">
            <v>-1.731583678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ria, laura" refreshedDate="43559.629596180559" createdVersion="6" refreshedVersion="6" minRefreshableVersion="3" recordCount="218" xr:uid="{D0558155-9A6D-4100-B3E1-24E053C9B007}">
  <cacheSource type="worksheet">
    <worksheetSource ref="H1:I1048576" sheet="namenBalansen201903240706"/>
  </cacheSource>
  <cacheFields count="2">
    <cacheField name="KRW" numFmtId="0">
      <sharedItems containsBlank="1" count="24">
        <m/>
        <s v="NL11_2_2"/>
        <s v="NL11_2_3"/>
        <s v="NL11_2_4"/>
        <s v="NL11_2_5"/>
        <s v="NL11_2_6"/>
        <s v="NL11_2_7"/>
        <s v="NL11_3_1"/>
        <s v="NL11_3_2"/>
        <s v="NL11_3_3"/>
        <s v="NL11_3_4"/>
        <s v="NL11_3_6"/>
        <s v="NL11_3_7"/>
        <s v="NL11_3_8"/>
        <s v="NL11_4_1"/>
        <s v="NL11_5_1"/>
        <s v="NL11_6_1"/>
        <s v="NL11_6_2"/>
        <s v="NL11_6_3"/>
        <s v="NL11_6_4"/>
        <s v="NL11_6_5"/>
        <s v="NL11_7_1"/>
        <s v="NL11_8_1"/>
        <s v="NL11_8_2"/>
      </sharedItems>
    </cacheField>
    <cacheField name="KRWnaam" numFmtId="0">
      <sharedItems containsBlank="1" count="24">
        <m/>
        <s v="VaartenVechtstreek"/>
        <s v="VaartenRondeVenen"/>
        <s v="VaartenZevenhoven"/>
        <s v="VaartenRondeHoep"/>
        <s v="VaartenWesteramstel"/>
        <s v="VaartenGrootMijdrec"/>
        <s v="Sloterplas"/>
        <s v="Gaasperplas"/>
        <s v="Ouderkerkerplas"/>
        <s v="Vinkeveenseplassen"/>
        <s v="Spiegelplas"/>
        <s v="WijdeBlik"/>
        <s v="GroteMaarsseveensep"/>
        <s v="Naardermeer"/>
        <s v="Loosdrechtseplassen"/>
        <s v="Sterenzodden"/>
        <s v="HollandsAnkeveen"/>
        <s v="StichtsAnkeveen"/>
        <s v="Kortenhoefseplassen"/>
        <s v="MolenpolderTienhove"/>
        <s v="Botshol"/>
        <s v="Tussenboezema"/>
        <s v="Tussenboezem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</r>
  <r>
    <x v="0"/>
    <x v="0"/>
  </r>
  <r>
    <x v="0"/>
    <x v="0"/>
  </r>
  <r>
    <x v="1"/>
    <x v="1"/>
  </r>
  <r>
    <x v="0"/>
    <x v="0"/>
  </r>
  <r>
    <x v="0"/>
    <x v="0"/>
  </r>
  <r>
    <x v="2"/>
    <x v="2"/>
  </r>
  <r>
    <x v="0"/>
    <x v="0"/>
  </r>
  <r>
    <x v="3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4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5"/>
    <x v="5"/>
  </r>
  <r>
    <x v="5"/>
    <x v="5"/>
  </r>
  <r>
    <x v="0"/>
    <x v="0"/>
  </r>
  <r>
    <x v="6"/>
    <x v="6"/>
  </r>
  <r>
    <x v="0"/>
    <x v="0"/>
  </r>
  <r>
    <x v="7"/>
    <x v="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8"/>
    <x v="8"/>
  </r>
  <r>
    <x v="9"/>
    <x v="9"/>
  </r>
  <r>
    <x v="10"/>
    <x v="10"/>
  </r>
  <r>
    <x v="0"/>
    <x v="0"/>
  </r>
  <r>
    <x v="0"/>
    <x v="0"/>
  </r>
  <r>
    <x v="0"/>
    <x v="0"/>
  </r>
  <r>
    <x v="11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2"/>
    <x v="12"/>
  </r>
  <r>
    <x v="0"/>
    <x v="0"/>
  </r>
  <r>
    <x v="0"/>
    <x v="0"/>
  </r>
  <r>
    <x v="13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4"/>
    <x v="14"/>
  </r>
  <r>
    <x v="14"/>
    <x v="14"/>
  </r>
  <r>
    <x v="15"/>
    <x v="15"/>
  </r>
  <r>
    <x v="16"/>
    <x v="16"/>
  </r>
  <r>
    <x v="16"/>
    <x v="16"/>
  </r>
  <r>
    <x v="16"/>
    <x v="16"/>
  </r>
  <r>
    <x v="0"/>
    <x v="0"/>
  </r>
  <r>
    <x v="0"/>
    <x v="0"/>
  </r>
  <r>
    <x v="16"/>
    <x v="16"/>
  </r>
  <r>
    <x v="0"/>
    <x v="0"/>
  </r>
  <r>
    <x v="17"/>
    <x v="17"/>
  </r>
  <r>
    <x v="0"/>
    <x v="0"/>
  </r>
  <r>
    <x v="0"/>
    <x v="0"/>
  </r>
  <r>
    <x v="0"/>
    <x v="0"/>
  </r>
  <r>
    <x v="0"/>
    <x v="0"/>
  </r>
  <r>
    <x v="0"/>
    <x v="0"/>
  </r>
  <r>
    <x v="18"/>
    <x v="18"/>
  </r>
  <r>
    <x v="0"/>
    <x v="0"/>
  </r>
  <r>
    <x v="19"/>
    <x v="1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9"/>
    <x v="19"/>
  </r>
  <r>
    <x v="0"/>
    <x v="0"/>
  </r>
  <r>
    <x v="0"/>
    <x v="0"/>
  </r>
  <r>
    <x v="19"/>
    <x v="19"/>
  </r>
  <r>
    <x v="20"/>
    <x v="20"/>
  </r>
  <r>
    <x v="0"/>
    <x v="0"/>
  </r>
  <r>
    <x v="20"/>
    <x v="20"/>
  </r>
  <r>
    <x v="20"/>
    <x v="2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0"/>
    <x v="20"/>
  </r>
  <r>
    <x v="0"/>
    <x v="0"/>
  </r>
  <r>
    <x v="0"/>
    <x v="0"/>
  </r>
  <r>
    <x v="0"/>
    <x v="0"/>
  </r>
  <r>
    <x v="21"/>
    <x v="21"/>
  </r>
  <r>
    <x v="22"/>
    <x v="22"/>
  </r>
  <r>
    <x v="0"/>
    <x v="0"/>
  </r>
  <r>
    <x v="0"/>
    <x v="0"/>
  </r>
  <r>
    <x v="23"/>
    <x v="23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483FC-69E1-4340-97D8-8046B43E1A5E}" name="Draaitabel1" cacheId="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>
  <location ref="A3:B27" firstHeaderRow="1" firstDataRow="1" firstDataCol="2"/>
  <pivotFields count="2">
    <pivotField axis="axisRow" compact="0" outline="0" showAll="0" defaultSubtotal="0">
      <items count="2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</items>
    </pivotField>
    <pivotField axis="axisRow" compact="0" outline="0" showAll="0" defaultSubtotal="0">
      <items count="24">
        <item x="21"/>
        <item x="8"/>
        <item x="13"/>
        <item x="17"/>
        <item x="19"/>
        <item x="15"/>
        <item x="20"/>
        <item x="14"/>
        <item x="9"/>
        <item x="7"/>
        <item x="11"/>
        <item x="16"/>
        <item x="18"/>
        <item x="22"/>
        <item x="23"/>
        <item x="6"/>
        <item x="4"/>
        <item x="2"/>
        <item x="1"/>
        <item x="5"/>
        <item x="3"/>
        <item x="10"/>
        <item x="12"/>
        <item x="0"/>
      </items>
    </pivotField>
  </pivotFields>
  <rowFields count="2">
    <field x="0"/>
    <field x="1"/>
  </rowFields>
  <rowItems count="24">
    <i>
      <x/>
      <x v="18"/>
    </i>
    <i>
      <x v="1"/>
      <x v="17"/>
    </i>
    <i>
      <x v="2"/>
      <x v="20"/>
    </i>
    <i>
      <x v="3"/>
      <x v="16"/>
    </i>
    <i>
      <x v="4"/>
      <x v="19"/>
    </i>
    <i>
      <x v="5"/>
      <x v="15"/>
    </i>
    <i>
      <x v="6"/>
      <x v="9"/>
    </i>
    <i>
      <x v="7"/>
      <x v="1"/>
    </i>
    <i>
      <x v="8"/>
      <x v="8"/>
    </i>
    <i>
      <x v="9"/>
      <x v="21"/>
    </i>
    <i>
      <x v="10"/>
      <x v="10"/>
    </i>
    <i>
      <x v="11"/>
      <x v="22"/>
    </i>
    <i>
      <x v="12"/>
      <x v="2"/>
    </i>
    <i>
      <x v="13"/>
      <x v="7"/>
    </i>
    <i>
      <x v="14"/>
      <x v="5"/>
    </i>
    <i>
      <x v="15"/>
      <x v="11"/>
    </i>
    <i>
      <x v="16"/>
      <x v="3"/>
    </i>
    <i>
      <x v="17"/>
      <x v="12"/>
    </i>
    <i>
      <x v="18"/>
      <x v="4"/>
    </i>
    <i>
      <x v="19"/>
      <x v="6"/>
    </i>
    <i>
      <x v="20"/>
      <x/>
    </i>
    <i>
      <x v="21"/>
      <x v="13"/>
    </i>
    <i>
      <x v="22"/>
      <x v="14"/>
    </i>
    <i>
      <x v="23"/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29"/>
  <sheetViews>
    <sheetView tabSelected="1" zoomScale="85" zoomScaleNormal="85" workbookViewId="0">
      <selection activeCell="P73" sqref="P73"/>
    </sheetView>
  </sheetViews>
  <sheetFormatPr defaultColWidth="9.140625" defaultRowHeight="15" x14ac:dyDescent="0.25"/>
  <cols>
    <col min="1" max="1" width="31.28515625" style="15" customWidth="1"/>
    <col min="2" max="2" width="21.85546875" style="15" customWidth="1"/>
    <col min="3" max="3" width="9.140625" style="15"/>
    <col min="4" max="5" width="9.140625" style="4"/>
    <col min="6" max="6" width="12" style="4" bestFit="1" customWidth="1"/>
    <col min="7" max="7" width="18.7109375" style="4" customWidth="1"/>
    <col min="8" max="8" width="9.140625" style="4"/>
    <col min="9" max="9" width="10.5703125" style="4" customWidth="1"/>
    <col min="10" max="10" width="7.42578125" style="4" customWidth="1"/>
    <col min="11" max="16384" width="9.140625" style="4"/>
  </cols>
  <sheetData>
    <row r="1" spans="1:13" x14ac:dyDescent="0.25">
      <c r="A1" s="15" t="s">
        <v>555</v>
      </c>
      <c r="B1" s="15" t="s">
        <v>209</v>
      </c>
      <c r="C1" s="15" t="s">
        <v>385</v>
      </c>
      <c r="D1" s="4" t="s">
        <v>1153</v>
      </c>
      <c r="E1" s="4" t="s">
        <v>386</v>
      </c>
      <c r="F1" s="4" t="s">
        <v>387</v>
      </c>
      <c r="G1" s="4" t="s">
        <v>392</v>
      </c>
      <c r="H1" s="4" t="s">
        <v>389</v>
      </c>
      <c r="I1" t="s">
        <v>388</v>
      </c>
      <c r="J1" t="s">
        <v>391</v>
      </c>
      <c r="K1" s="7" t="s">
        <v>538</v>
      </c>
      <c r="L1" s="4" t="s">
        <v>1262</v>
      </c>
      <c r="M1" s="4" t="s">
        <v>1263</v>
      </c>
    </row>
    <row r="2" spans="1:13" x14ac:dyDescent="0.25">
      <c r="A2" s="15" t="s">
        <v>0</v>
      </c>
      <c r="B2" s="15" t="s">
        <v>210</v>
      </c>
      <c r="C2" s="15" t="s">
        <v>211</v>
      </c>
      <c r="D2" s="4">
        <f>IF(AND(ISBLANK(E2),ISBLANK(F2)),0,1)</f>
        <v>1</v>
      </c>
      <c r="E2" s="4">
        <v>2010</v>
      </c>
      <c r="G2" s="4" t="s">
        <v>393</v>
      </c>
      <c r="H2" s="4">
        <v>0</v>
      </c>
      <c r="K2" s="4" t="s">
        <v>539</v>
      </c>
    </row>
    <row r="3" spans="1:13" hidden="1" x14ac:dyDescent="0.25">
      <c r="A3" s="15" t="s">
        <v>1</v>
      </c>
      <c r="B3" s="15" t="s">
        <v>212</v>
      </c>
      <c r="C3" s="15" t="s">
        <v>213</v>
      </c>
      <c r="D3" s="4">
        <f>IF(AND(ISBLANK(E3),ISBLANK(F3)),0,1)</f>
        <v>0</v>
      </c>
      <c r="G3" s="4" t="s">
        <v>394</v>
      </c>
      <c r="H3" s="4">
        <v>0</v>
      </c>
    </row>
    <row r="4" spans="1:13" hidden="1" x14ac:dyDescent="0.25">
      <c r="A4" s="15" t="s">
        <v>2</v>
      </c>
      <c r="B4" s="15" t="s">
        <v>212</v>
      </c>
      <c r="C4" s="15" t="s">
        <v>211</v>
      </c>
      <c r="D4" s="4">
        <v>0</v>
      </c>
      <c r="G4" s="4" t="s">
        <v>394</v>
      </c>
      <c r="H4" s="4">
        <v>0</v>
      </c>
    </row>
    <row r="5" spans="1:13" x14ac:dyDescent="0.25">
      <c r="A5" s="16" t="s">
        <v>1155</v>
      </c>
      <c r="B5" s="15" t="s">
        <v>212</v>
      </c>
      <c r="C5" s="15" t="s">
        <v>216</v>
      </c>
      <c r="D5" s="4">
        <f>IF(AND(ISBLANK(E5),ISBLANK(F5)),0,1)</f>
        <v>1</v>
      </c>
      <c r="E5" s="4">
        <v>2100</v>
      </c>
      <c r="G5" s="4" t="s">
        <v>394</v>
      </c>
      <c r="H5" s="4">
        <v>0</v>
      </c>
      <c r="K5" s="4" t="s">
        <v>521</v>
      </c>
    </row>
    <row r="6" spans="1:13" hidden="1" x14ac:dyDescent="0.25">
      <c r="A6" s="15" t="s">
        <v>3</v>
      </c>
      <c r="B6" s="15" t="s">
        <v>214</v>
      </c>
      <c r="C6" s="15" t="s">
        <v>211</v>
      </c>
      <c r="D6" s="4">
        <v>0</v>
      </c>
      <c r="G6" s="4" t="s">
        <v>395</v>
      </c>
      <c r="H6" s="4">
        <v>1</v>
      </c>
    </row>
    <row r="7" spans="1:13" x14ac:dyDescent="0.25">
      <c r="A7" s="16" t="s">
        <v>1156</v>
      </c>
      <c r="B7" s="16" t="s">
        <v>214</v>
      </c>
      <c r="C7" s="15" t="s">
        <v>216</v>
      </c>
      <c r="D7" s="4">
        <f>IF(AND(ISBLANK(E7),ISBLANK(F7)),0,1)</f>
        <v>1</v>
      </c>
      <c r="E7" s="4">
        <v>2110</v>
      </c>
      <c r="G7" s="4" t="s">
        <v>395</v>
      </c>
      <c r="H7" s="4">
        <v>1</v>
      </c>
      <c r="K7" s="4" t="s">
        <v>521</v>
      </c>
    </row>
    <row r="8" spans="1:13" hidden="1" x14ac:dyDescent="0.25">
      <c r="A8" s="15" t="s">
        <v>4</v>
      </c>
      <c r="B8" s="15" t="s">
        <v>215</v>
      </c>
      <c r="C8" s="15" t="s">
        <v>211</v>
      </c>
      <c r="D8" s="4">
        <f>IF(AND(ISBLANK(E8),ISBLANK(F8)),0,1)</f>
        <v>0</v>
      </c>
      <c r="G8" s="4" t="s">
        <v>396</v>
      </c>
      <c r="H8" s="4">
        <v>1</v>
      </c>
    </row>
    <row r="9" spans="1:13" hidden="1" x14ac:dyDescent="0.25">
      <c r="A9" s="15" t="s">
        <v>5</v>
      </c>
      <c r="B9" s="15" t="s">
        <v>215</v>
      </c>
      <c r="C9" s="15" t="s">
        <v>216</v>
      </c>
      <c r="D9" s="4">
        <f>IF(AND(ISBLANK(E9),ISBLANK(F9)),0,1)</f>
        <v>0</v>
      </c>
      <c r="G9" s="4" t="s">
        <v>396</v>
      </c>
      <c r="H9" s="4">
        <v>1</v>
      </c>
    </row>
    <row r="10" spans="1:13" hidden="1" x14ac:dyDescent="0.25">
      <c r="A10" s="15" t="s">
        <v>6</v>
      </c>
      <c r="B10" s="15" t="s">
        <v>215</v>
      </c>
      <c r="C10" s="15" t="s">
        <v>217</v>
      </c>
      <c r="D10" s="4">
        <v>0</v>
      </c>
      <c r="G10" s="4" t="s">
        <v>396</v>
      </c>
      <c r="H10" s="4">
        <v>1</v>
      </c>
    </row>
    <row r="11" spans="1:13" x14ac:dyDescent="0.25">
      <c r="A11" s="16" t="s">
        <v>1157</v>
      </c>
      <c r="B11" s="16" t="s">
        <v>215</v>
      </c>
      <c r="C11" s="15" t="s">
        <v>602</v>
      </c>
      <c r="D11" s="4">
        <f>IF(AND(ISBLANK(E11),ISBLANK(F11)),0,1)</f>
        <v>1</v>
      </c>
      <c r="E11" s="4">
        <v>2120</v>
      </c>
      <c r="G11" s="4" t="s">
        <v>396</v>
      </c>
      <c r="H11" s="4">
        <v>1</v>
      </c>
      <c r="I11" s="19" t="s">
        <v>1217</v>
      </c>
      <c r="K11" s="4" t="s">
        <v>541</v>
      </c>
    </row>
    <row r="12" spans="1:13" hidden="1" x14ac:dyDescent="0.25">
      <c r="A12" s="15" t="s">
        <v>7</v>
      </c>
      <c r="B12" s="15" t="s">
        <v>218</v>
      </c>
      <c r="C12" s="15" t="s">
        <v>213</v>
      </c>
      <c r="D12" s="4">
        <v>0</v>
      </c>
      <c r="G12" s="4" t="s">
        <v>625</v>
      </c>
      <c r="H12" s="4">
        <v>1</v>
      </c>
    </row>
    <row r="13" spans="1:13" x14ac:dyDescent="0.25">
      <c r="A13" s="16" t="s">
        <v>1158</v>
      </c>
      <c r="B13" s="16" t="s">
        <v>218</v>
      </c>
      <c r="C13" s="15" t="s">
        <v>1200</v>
      </c>
      <c r="D13" s="4">
        <v>1</v>
      </c>
      <c r="F13" s="4" t="s">
        <v>218</v>
      </c>
      <c r="G13" s="4" t="s">
        <v>1131</v>
      </c>
      <c r="H13" s="4">
        <v>1</v>
      </c>
      <c r="K13" s="4" t="s">
        <v>541</v>
      </c>
    </row>
    <row r="14" spans="1:13" hidden="1" x14ac:dyDescent="0.25">
      <c r="A14" s="15" t="s">
        <v>9</v>
      </c>
      <c r="B14" s="15" t="s">
        <v>221</v>
      </c>
      <c r="C14" s="15" t="s">
        <v>213</v>
      </c>
      <c r="D14" s="4">
        <f>IF(AND(ISBLANK(E14),ISBLANK(F14)),0,1)</f>
        <v>0</v>
      </c>
      <c r="G14" s="4" t="s">
        <v>397</v>
      </c>
      <c r="H14" s="4">
        <v>1</v>
      </c>
    </row>
    <row r="15" spans="1:13" x14ac:dyDescent="0.25">
      <c r="A15" s="16" t="s">
        <v>1159</v>
      </c>
      <c r="B15" s="16" t="s">
        <v>221</v>
      </c>
      <c r="C15" s="15" t="s">
        <v>211</v>
      </c>
      <c r="D15" s="4">
        <v>1</v>
      </c>
      <c r="E15" s="4">
        <v>2130</v>
      </c>
      <c r="G15" s="4" t="s">
        <v>397</v>
      </c>
      <c r="H15" s="4">
        <v>1</v>
      </c>
      <c r="I15" s="19" t="s">
        <v>1218</v>
      </c>
      <c r="K15" s="4" t="s">
        <v>541</v>
      </c>
    </row>
    <row r="16" spans="1:13" hidden="1" x14ac:dyDescent="0.25">
      <c r="A16" s="15" t="s">
        <v>8</v>
      </c>
      <c r="B16" s="15" t="s">
        <v>219</v>
      </c>
      <c r="C16" s="15" t="s">
        <v>220</v>
      </c>
      <c r="D16" s="4">
        <v>0</v>
      </c>
      <c r="G16" s="4" t="s">
        <v>397</v>
      </c>
      <c r="H16" s="4">
        <v>1</v>
      </c>
    </row>
    <row r="17" spans="1:13" x14ac:dyDescent="0.25">
      <c r="A17" s="15" t="s">
        <v>10</v>
      </c>
      <c r="B17" s="15" t="s">
        <v>222</v>
      </c>
      <c r="C17" s="15" t="s">
        <v>213</v>
      </c>
      <c r="D17" s="4">
        <f>IF(AND(ISBLANK(E17),ISBLANK(F17)),0,1)</f>
        <v>1</v>
      </c>
      <c r="F17" s="4" t="s">
        <v>222</v>
      </c>
      <c r="G17" s="4" t="s">
        <v>626</v>
      </c>
      <c r="H17" s="4">
        <v>0</v>
      </c>
      <c r="K17" s="4" t="s">
        <v>542</v>
      </c>
      <c r="L17" s="4">
        <v>377</v>
      </c>
    </row>
    <row r="18" spans="1:13" x14ac:dyDescent="0.25">
      <c r="A18" s="15" t="s">
        <v>11</v>
      </c>
      <c r="B18" s="15" t="s">
        <v>223</v>
      </c>
      <c r="C18" s="15" t="s">
        <v>213</v>
      </c>
      <c r="D18" s="4">
        <f>IF(AND(ISBLANK(E18),ISBLANK(F18)),0,1)</f>
        <v>1</v>
      </c>
      <c r="F18" s="4" t="s">
        <v>223</v>
      </c>
      <c r="G18" s="4" t="s">
        <v>627</v>
      </c>
      <c r="H18" s="4">
        <v>0</v>
      </c>
      <c r="K18" s="4" t="s">
        <v>521</v>
      </c>
    </row>
    <row r="19" spans="1:13" hidden="1" x14ac:dyDescent="0.25">
      <c r="A19" s="15" t="s">
        <v>12</v>
      </c>
      <c r="B19" s="15" t="s">
        <v>224</v>
      </c>
      <c r="C19" s="15" t="s">
        <v>213</v>
      </c>
      <c r="D19" s="4">
        <f>IF(AND(ISBLANK(E19),ISBLANK(F19)),0,1)</f>
        <v>0</v>
      </c>
      <c r="G19" s="4" t="s">
        <v>398</v>
      </c>
      <c r="H19" s="4">
        <v>1</v>
      </c>
    </row>
    <row r="20" spans="1:13" hidden="1" x14ac:dyDescent="0.25">
      <c r="A20" s="15" t="s">
        <v>13</v>
      </c>
      <c r="B20" s="15" t="s">
        <v>224</v>
      </c>
      <c r="C20" s="15" t="s">
        <v>211</v>
      </c>
      <c r="D20" s="4">
        <v>0</v>
      </c>
      <c r="G20" s="4" t="s">
        <v>398</v>
      </c>
      <c r="H20" s="4">
        <v>1</v>
      </c>
    </row>
    <row r="21" spans="1:13" x14ac:dyDescent="0.25">
      <c r="A21" s="16" t="s">
        <v>1160</v>
      </c>
      <c r="B21" s="16" t="s">
        <v>224</v>
      </c>
      <c r="C21" s="15" t="s">
        <v>216</v>
      </c>
      <c r="D21" s="4">
        <f>IF(AND(ISBLANK(E21),ISBLANK(F21)),0,1)</f>
        <v>1</v>
      </c>
      <c r="E21" s="4">
        <v>2140</v>
      </c>
      <c r="G21" s="4" t="s">
        <v>398</v>
      </c>
      <c r="H21" s="4">
        <v>1</v>
      </c>
      <c r="K21" s="4" t="s">
        <v>521</v>
      </c>
    </row>
    <row r="22" spans="1:13" hidden="1" x14ac:dyDescent="0.25">
      <c r="A22" s="15" t="s">
        <v>14</v>
      </c>
      <c r="B22" s="15" t="s">
        <v>225</v>
      </c>
      <c r="C22" s="15" t="s">
        <v>213</v>
      </c>
      <c r="D22" s="4">
        <v>0</v>
      </c>
      <c r="G22" s="4" t="s">
        <v>399</v>
      </c>
      <c r="H22" s="4">
        <v>1</v>
      </c>
    </row>
    <row r="23" spans="1:13" x14ac:dyDescent="0.25">
      <c r="A23" s="16" t="s">
        <v>1161</v>
      </c>
      <c r="B23" s="16" t="s">
        <v>225</v>
      </c>
      <c r="C23" s="15" t="s">
        <v>211</v>
      </c>
      <c r="D23" s="4">
        <f t="shared" ref="D23:D48" si="0">IF(AND(ISBLANK(E23),ISBLANK(F23)),0,1)</f>
        <v>1</v>
      </c>
      <c r="E23" s="4">
        <v>2150</v>
      </c>
      <c r="G23" s="4" t="s">
        <v>399</v>
      </c>
      <c r="H23" s="4">
        <v>1</v>
      </c>
      <c r="K23" s="4" t="s">
        <v>541</v>
      </c>
    </row>
    <row r="24" spans="1:13" hidden="1" x14ac:dyDescent="0.25">
      <c r="A24" s="15" t="s">
        <v>15</v>
      </c>
      <c r="B24" s="15" t="s">
        <v>226</v>
      </c>
      <c r="C24" s="15" t="s">
        <v>211</v>
      </c>
      <c r="D24" s="4">
        <f t="shared" si="0"/>
        <v>0</v>
      </c>
      <c r="G24" s="4" t="s">
        <v>400</v>
      </c>
      <c r="H24" s="4">
        <v>0</v>
      </c>
    </row>
    <row r="25" spans="1:13" x14ac:dyDescent="0.25">
      <c r="A25" s="15" t="s">
        <v>16</v>
      </c>
      <c r="B25" s="15" t="s">
        <v>226</v>
      </c>
      <c r="C25" s="15" t="s">
        <v>216</v>
      </c>
      <c r="D25" s="4">
        <f t="shared" si="0"/>
        <v>1</v>
      </c>
      <c r="E25" s="4">
        <v>2210</v>
      </c>
      <c r="G25" s="4" t="s">
        <v>400</v>
      </c>
      <c r="H25" s="4">
        <v>0</v>
      </c>
      <c r="K25" s="4" t="s">
        <v>543</v>
      </c>
    </row>
    <row r="26" spans="1:13" hidden="1" x14ac:dyDescent="0.25">
      <c r="A26" s="16" t="s">
        <v>1104</v>
      </c>
      <c r="B26" s="15" t="s">
        <v>227</v>
      </c>
      <c r="C26" s="15" t="s">
        <v>213</v>
      </c>
      <c r="D26" s="4">
        <f t="shared" si="0"/>
        <v>0</v>
      </c>
      <c r="G26" s="4" t="s">
        <v>400</v>
      </c>
    </row>
    <row r="27" spans="1:13" hidden="1" x14ac:dyDescent="0.25">
      <c r="A27" s="16" t="s">
        <v>1101</v>
      </c>
      <c r="B27" s="15" t="s">
        <v>227</v>
      </c>
      <c r="C27" s="15" t="s">
        <v>213</v>
      </c>
      <c r="D27" s="4">
        <f t="shared" si="0"/>
        <v>0</v>
      </c>
      <c r="G27" s="4" t="s">
        <v>400</v>
      </c>
    </row>
    <row r="28" spans="1:13" x14ac:dyDescent="0.25">
      <c r="A28" s="15" t="s">
        <v>608</v>
      </c>
      <c r="B28" s="15" t="s">
        <v>227</v>
      </c>
      <c r="C28" s="15" t="s">
        <v>211</v>
      </c>
      <c r="D28" s="4">
        <f t="shared" si="0"/>
        <v>1</v>
      </c>
      <c r="F28" s="4" t="s">
        <v>584</v>
      </c>
      <c r="G28" s="4" t="s">
        <v>507</v>
      </c>
      <c r="H28" s="4">
        <v>0</v>
      </c>
      <c r="I28" s="4" t="s">
        <v>506</v>
      </c>
      <c r="K28" s="4" t="s">
        <v>508</v>
      </c>
      <c r="L28" s="4">
        <v>791.77494365507675</v>
      </c>
      <c r="M28" s="4">
        <f>VLOOKUP(F28,[1]dieptelichtstats_rasters2010201!$A$2:$O$57,15,FALSE)</f>
        <v>-13.20554368</v>
      </c>
    </row>
    <row r="29" spans="1:13" x14ac:dyDescent="0.25">
      <c r="A29" s="15" t="s">
        <v>17</v>
      </c>
      <c r="B29" s="15" t="s">
        <v>227</v>
      </c>
      <c r="C29" s="15" t="s">
        <v>211</v>
      </c>
      <c r="D29" s="4">
        <f t="shared" si="0"/>
        <v>1</v>
      </c>
      <c r="E29" s="4">
        <v>2220</v>
      </c>
      <c r="G29" s="4" t="s">
        <v>401</v>
      </c>
      <c r="H29" s="4">
        <v>0</v>
      </c>
      <c r="K29" s="4" t="s">
        <v>521</v>
      </c>
    </row>
    <row r="30" spans="1:13" x14ac:dyDescent="0.25">
      <c r="A30" s="15" t="s">
        <v>18</v>
      </c>
      <c r="B30" s="15" t="s">
        <v>228</v>
      </c>
      <c r="C30" s="15" t="s">
        <v>211</v>
      </c>
      <c r="D30" s="4">
        <f t="shared" si="0"/>
        <v>1</v>
      </c>
      <c r="E30" s="4">
        <v>2230</v>
      </c>
      <c r="G30" s="4" t="s">
        <v>402</v>
      </c>
      <c r="H30" s="4">
        <v>1</v>
      </c>
      <c r="K30" s="4" t="s">
        <v>541</v>
      </c>
    </row>
    <row r="31" spans="1:13" x14ac:dyDescent="0.25">
      <c r="A31" s="15" t="s">
        <v>19</v>
      </c>
      <c r="B31" s="15" t="s">
        <v>229</v>
      </c>
      <c r="C31" s="15" t="s">
        <v>211</v>
      </c>
      <c r="D31" s="4">
        <f t="shared" si="0"/>
        <v>1</v>
      </c>
      <c r="E31" s="4">
        <v>2240</v>
      </c>
      <c r="G31" s="4" t="s">
        <v>403</v>
      </c>
      <c r="H31" s="4">
        <v>1</v>
      </c>
      <c r="K31" s="4" t="s">
        <v>539</v>
      </c>
    </row>
    <row r="32" spans="1:13" x14ac:dyDescent="0.25">
      <c r="A32" s="15" t="s">
        <v>556</v>
      </c>
      <c r="B32" s="15" t="s">
        <v>557</v>
      </c>
      <c r="C32" s="15" t="s">
        <v>211</v>
      </c>
      <c r="D32" s="4">
        <f t="shared" si="0"/>
        <v>1</v>
      </c>
      <c r="F32" s="4" t="s">
        <v>557</v>
      </c>
      <c r="G32" s="4" t="s">
        <v>558</v>
      </c>
      <c r="H32" s="4">
        <v>1</v>
      </c>
      <c r="I32" s="4" t="s">
        <v>559</v>
      </c>
      <c r="K32" s="4" t="s">
        <v>508</v>
      </c>
      <c r="L32" s="4">
        <v>854.8691907537667</v>
      </c>
      <c r="M32" s="4">
        <f>VLOOKUP(F32,[1]dieptelichtstats_rasters2010201!$A$2:$O$57,15,FALSE)</f>
        <v>-13.591314069999999</v>
      </c>
    </row>
    <row r="33" spans="1:11" hidden="1" x14ac:dyDescent="0.25">
      <c r="A33" s="16" t="s">
        <v>1094</v>
      </c>
      <c r="B33" s="15" t="s">
        <v>557</v>
      </c>
      <c r="D33" s="4">
        <f t="shared" si="0"/>
        <v>0</v>
      </c>
    </row>
    <row r="34" spans="1:11" x14ac:dyDescent="0.25">
      <c r="A34" s="15" t="s">
        <v>20</v>
      </c>
      <c r="B34" s="15" t="s">
        <v>230</v>
      </c>
      <c r="C34" s="15" t="s">
        <v>211</v>
      </c>
      <c r="D34" s="4">
        <f t="shared" si="0"/>
        <v>1</v>
      </c>
      <c r="F34" s="4" t="s">
        <v>230</v>
      </c>
      <c r="G34" s="4" t="s">
        <v>629</v>
      </c>
      <c r="H34" s="4">
        <v>1</v>
      </c>
      <c r="K34" s="4" t="s">
        <v>543</v>
      </c>
    </row>
    <row r="35" spans="1:11" x14ac:dyDescent="0.25">
      <c r="A35" s="15" t="s">
        <v>21</v>
      </c>
      <c r="B35" s="15" t="s">
        <v>231</v>
      </c>
      <c r="C35" s="15" t="s">
        <v>216</v>
      </c>
      <c r="D35" s="4">
        <f t="shared" si="0"/>
        <v>1</v>
      </c>
      <c r="E35" s="4">
        <v>2250</v>
      </c>
      <c r="G35" s="4" t="s">
        <v>624</v>
      </c>
      <c r="H35" s="4">
        <v>1</v>
      </c>
      <c r="K35" s="4" t="s">
        <v>508</v>
      </c>
    </row>
    <row r="36" spans="1:11" x14ac:dyDescent="0.25">
      <c r="A36" s="15" t="s">
        <v>22</v>
      </c>
      <c r="B36" s="15" t="s">
        <v>232</v>
      </c>
      <c r="C36" s="15" t="s">
        <v>211</v>
      </c>
      <c r="D36" s="4">
        <f t="shared" si="0"/>
        <v>1</v>
      </c>
      <c r="E36" s="4">
        <v>2270</v>
      </c>
      <c r="G36" s="4" t="s">
        <v>404</v>
      </c>
      <c r="H36" s="4">
        <v>1</v>
      </c>
      <c r="K36" s="4" t="s">
        <v>539</v>
      </c>
    </row>
    <row r="37" spans="1:11" hidden="1" x14ac:dyDescent="0.25">
      <c r="A37" s="15" t="s">
        <v>23</v>
      </c>
      <c r="B37" s="15" t="s">
        <v>233</v>
      </c>
      <c r="C37" s="15" t="s">
        <v>213</v>
      </c>
      <c r="D37" s="4">
        <f t="shared" si="0"/>
        <v>0</v>
      </c>
      <c r="G37" s="4" t="s">
        <v>405</v>
      </c>
      <c r="H37" s="4">
        <v>1</v>
      </c>
    </row>
    <row r="38" spans="1:11" hidden="1" x14ac:dyDescent="0.25">
      <c r="A38" s="15" t="s">
        <v>24</v>
      </c>
      <c r="B38" s="15" t="s">
        <v>234</v>
      </c>
      <c r="C38" s="15" t="s">
        <v>213</v>
      </c>
      <c r="D38" s="4">
        <f t="shared" si="0"/>
        <v>0</v>
      </c>
      <c r="G38" s="4" t="s">
        <v>405</v>
      </c>
      <c r="H38" s="4">
        <v>0</v>
      </c>
    </row>
    <row r="39" spans="1:11" x14ac:dyDescent="0.25">
      <c r="A39" s="15" t="s">
        <v>25</v>
      </c>
      <c r="B39" s="15" t="s">
        <v>235</v>
      </c>
      <c r="C39" s="15" t="s">
        <v>211</v>
      </c>
      <c r="D39" s="4">
        <f t="shared" si="0"/>
        <v>1</v>
      </c>
      <c r="E39" s="4">
        <v>2290</v>
      </c>
      <c r="G39" s="4" t="s">
        <v>406</v>
      </c>
      <c r="H39" s="4">
        <v>0</v>
      </c>
      <c r="K39" s="4" t="s">
        <v>539</v>
      </c>
    </row>
    <row r="40" spans="1:11" x14ac:dyDescent="0.25">
      <c r="A40" s="15" t="s">
        <v>26</v>
      </c>
      <c r="B40" s="15" t="s">
        <v>236</v>
      </c>
      <c r="C40" s="15" t="s">
        <v>211</v>
      </c>
      <c r="D40" s="4">
        <f t="shared" si="0"/>
        <v>1</v>
      </c>
      <c r="E40" s="4">
        <v>2300</v>
      </c>
      <c r="G40" s="4" t="s">
        <v>407</v>
      </c>
      <c r="H40" s="4">
        <v>0</v>
      </c>
      <c r="K40" s="4" t="s">
        <v>539</v>
      </c>
    </row>
    <row r="41" spans="1:11" x14ac:dyDescent="0.25">
      <c r="A41" s="15" t="s">
        <v>27</v>
      </c>
      <c r="B41" s="15" t="s">
        <v>237</v>
      </c>
      <c r="C41" s="15" t="s">
        <v>211</v>
      </c>
      <c r="D41" s="4">
        <f t="shared" si="0"/>
        <v>1</v>
      </c>
      <c r="E41" s="4">
        <v>2310</v>
      </c>
      <c r="G41" s="4" t="s">
        <v>408</v>
      </c>
      <c r="H41" s="4">
        <v>1</v>
      </c>
      <c r="K41" s="4" t="s">
        <v>539</v>
      </c>
    </row>
    <row r="42" spans="1:11" hidden="1" x14ac:dyDescent="0.25">
      <c r="A42" s="15" t="s">
        <v>28</v>
      </c>
      <c r="B42" s="15" t="s">
        <v>238</v>
      </c>
      <c r="C42" s="15" t="s">
        <v>211</v>
      </c>
      <c r="D42" s="4">
        <f t="shared" si="0"/>
        <v>0</v>
      </c>
      <c r="G42" s="4" t="s">
        <v>409</v>
      </c>
      <c r="H42" s="4">
        <v>1</v>
      </c>
    </row>
    <row r="43" spans="1:11" hidden="1" x14ac:dyDescent="0.25">
      <c r="A43" s="15" t="s">
        <v>29</v>
      </c>
      <c r="B43" s="15" t="s">
        <v>239</v>
      </c>
      <c r="C43" s="15" t="s">
        <v>211</v>
      </c>
      <c r="D43" s="4">
        <f t="shared" si="0"/>
        <v>0</v>
      </c>
      <c r="G43" s="4" t="s">
        <v>409</v>
      </c>
      <c r="H43" s="4">
        <v>1</v>
      </c>
    </row>
    <row r="44" spans="1:11" x14ac:dyDescent="0.25">
      <c r="A44" s="15" t="s">
        <v>30</v>
      </c>
      <c r="B44" s="15" t="s">
        <v>239</v>
      </c>
      <c r="C44" s="15" t="s">
        <v>216</v>
      </c>
      <c r="D44" s="4">
        <f t="shared" si="0"/>
        <v>1</v>
      </c>
      <c r="E44" s="4">
        <v>2330</v>
      </c>
      <c r="G44" s="4" t="s">
        <v>409</v>
      </c>
      <c r="H44" s="4">
        <v>1</v>
      </c>
      <c r="K44" s="4" t="s">
        <v>539</v>
      </c>
    </row>
    <row r="45" spans="1:11" x14ac:dyDescent="0.25">
      <c r="A45" s="15" t="s">
        <v>31</v>
      </c>
      <c r="B45" s="15" t="s">
        <v>240</v>
      </c>
      <c r="C45" s="15" t="s">
        <v>211</v>
      </c>
      <c r="D45" s="4">
        <f t="shared" si="0"/>
        <v>1</v>
      </c>
      <c r="E45" s="4">
        <v>2340</v>
      </c>
      <c r="G45" s="4" t="s">
        <v>410</v>
      </c>
      <c r="H45" s="4">
        <v>1</v>
      </c>
      <c r="K45" s="4" t="s">
        <v>541</v>
      </c>
    </row>
    <row r="46" spans="1:11" hidden="1" x14ac:dyDescent="0.25">
      <c r="A46" s="15" t="s">
        <v>32</v>
      </c>
      <c r="B46" s="15" t="s">
        <v>241</v>
      </c>
      <c r="C46" s="15" t="s">
        <v>213</v>
      </c>
      <c r="D46" s="4">
        <f t="shared" si="0"/>
        <v>0</v>
      </c>
      <c r="G46" s="4" t="s">
        <v>411</v>
      </c>
      <c r="H46" s="4">
        <v>1</v>
      </c>
    </row>
    <row r="47" spans="1:11" hidden="1" x14ac:dyDescent="0.25">
      <c r="A47" s="15" t="s">
        <v>612</v>
      </c>
      <c r="B47" s="15" t="s">
        <v>241</v>
      </c>
      <c r="D47" s="4">
        <f t="shared" si="0"/>
        <v>0</v>
      </c>
    </row>
    <row r="48" spans="1:11" hidden="1" x14ac:dyDescent="0.25">
      <c r="A48" s="16" t="s">
        <v>1072</v>
      </c>
      <c r="B48" s="15" t="s">
        <v>241</v>
      </c>
      <c r="D48" s="4">
        <f t="shared" si="0"/>
        <v>0</v>
      </c>
    </row>
    <row r="49" spans="1:11" hidden="1" x14ac:dyDescent="0.25">
      <c r="A49" s="16" t="s">
        <v>1068</v>
      </c>
      <c r="B49" s="15" t="s">
        <v>241</v>
      </c>
      <c r="D49" s="4">
        <v>0</v>
      </c>
      <c r="G49" s="4" t="s">
        <v>628</v>
      </c>
      <c r="H49" s="4">
        <v>1</v>
      </c>
    </row>
    <row r="50" spans="1:11" x14ac:dyDescent="0.25">
      <c r="A50" s="16" t="s">
        <v>1162</v>
      </c>
      <c r="B50" s="16" t="s">
        <v>241</v>
      </c>
      <c r="C50" s="15" t="s">
        <v>216</v>
      </c>
      <c r="D50" s="4">
        <f>IF(AND(ISBLANK(E50),ISBLANK(F50)),0,1)</f>
        <v>1</v>
      </c>
      <c r="F50" s="4" t="s">
        <v>241</v>
      </c>
      <c r="G50" s="4" t="s">
        <v>628</v>
      </c>
      <c r="H50" s="4">
        <v>1</v>
      </c>
      <c r="K50" s="4" t="s">
        <v>539</v>
      </c>
    </row>
    <row r="51" spans="1:11" hidden="1" x14ac:dyDescent="0.25">
      <c r="A51" s="15" t="s">
        <v>33</v>
      </c>
      <c r="B51" s="15" t="s">
        <v>241</v>
      </c>
      <c r="C51" s="15" t="s">
        <v>242</v>
      </c>
      <c r="D51" s="4">
        <f>IF(AND(ISBLANK(E51),ISBLANK(F51)),0,1)</f>
        <v>0</v>
      </c>
    </row>
    <row r="52" spans="1:11" hidden="1" x14ac:dyDescent="0.25">
      <c r="A52" s="15" t="s">
        <v>613</v>
      </c>
      <c r="B52" s="15" t="s">
        <v>615</v>
      </c>
      <c r="D52" s="4">
        <f>IF(AND(ISBLANK(E52),ISBLANK(F52)),0,1)</f>
        <v>0</v>
      </c>
    </row>
    <row r="53" spans="1:11" hidden="1" x14ac:dyDescent="0.25">
      <c r="A53" s="16" t="s">
        <v>1065</v>
      </c>
      <c r="B53" s="15" t="s">
        <v>615</v>
      </c>
      <c r="D53" s="4">
        <f>IF(AND(ISBLANK(E53),ISBLANK(F53)),0,1)</f>
        <v>0</v>
      </c>
    </row>
    <row r="54" spans="1:11" hidden="1" x14ac:dyDescent="0.25">
      <c r="A54" s="16" t="s">
        <v>1063</v>
      </c>
      <c r="B54" s="15" t="s">
        <v>615</v>
      </c>
      <c r="D54" s="4">
        <v>0</v>
      </c>
      <c r="G54" s="4" t="s">
        <v>632</v>
      </c>
      <c r="H54" s="4">
        <v>1</v>
      </c>
    </row>
    <row r="55" spans="1:11" x14ac:dyDescent="0.25">
      <c r="A55" s="16" t="s">
        <v>1163</v>
      </c>
      <c r="B55" s="16" t="s">
        <v>615</v>
      </c>
      <c r="C55" s="15" t="s">
        <v>216</v>
      </c>
      <c r="D55" s="4">
        <f t="shared" ref="D55:D63" si="1">IF(AND(ISBLANK(E55),ISBLANK(F55)),0,1)</f>
        <v>1</v>
      </c>
      <c r="F55" s="4" t="s">
        <v>615</v>
      </c>
      <c r="G55" s="4" t="s">
        <v>632</v>
      </c>
      <c r="H55" s="4">
        <v>1</v>
      </c>
      <c r="K55" s="4" t="s">
        <v>539</v>
      </c>
    </row>
    <row r="56" spans="1:11" hidden="1" x14ac:dyDescent="0.25">
      <c r="A56" s="15" t="s">
        <v>610</v>
      </c>
      <c r="B56" s="15" t="s">
        <v>243</v>
      </c>
      <c r="D56" s="4">
        <f t="shared" si="1"/>
        <v>0</v>
      </c>
    </row>
    <row r="57" spans="1:11" x14ac:dyDescent="0.25">
      <c r="A57" s="16" t="s">
        <v>1250</v>
      </c>
      <c r="B57" s="15" t="s">
        <v>243</v>
      </c>
      <c r="D57" s="4">
        <f>IF(AND(ISBLANK(E57),ISBLANK(#REF!)),0,1)</f>
        <v>1</v>
      </c>
      <c r="F57" s="4" t="s">
        <v>243</v>
      </c>
      <c r="G57" s="4" t="s">
        <v>630</v>
      </c>
      <c r="H57" s="4">
        <v>1</v>
      </c>
      <c r="K57" s="4" t="s">
        <v>539</v>
      </c>
    </row>
    <row r="58" spans="1:11" hidden="1" x14ac:dyDescent="0.25">
      <c r="A58" s="16" t="s">
        <v>1059</v>
      </c>
      <c r="B58" s="15" t="s">
        <v>243</v>
      </c>
      <c r="C58" s="15" t="s">
        <v>1216</v>
      </c>
      <c r="D58" s="4">
        <v>0</v>
      </c>
      <c r="H58" s="4">
        <v>1</v>
      </c>
      <c r="K58" s="4" t="s">
        <v>539</v>
      </c>
    </row>
    <row r="59" spans="1:11" hidden="1" x14ac:dyDescent="0.25">
      <c r="A59" s="15" t="s">
        <v>34</v>
      </c>
      <c r="B59" s="15" t="s">
        <v>243</v>
      </c>
      <c r="C59" s="15" t="s">
        <v>213</v>
      </c>
      <c r="D59" s="4">
        <f t="shared" si="1"/>
        <v>0</v>
      </c>
      <c r="G59" s="4" t="s">
        <v>412</v>
      </c>
      <c r="H59" s="4">
        <v>1</v>
      </c>
    </row>
    <row r="60" spans="1:11" hidden="1" x14ac:dyDescent="0.25">
      <c r="A60" s="15" t="s">
        <v>611</v>
      </c>
      <c r="B60" s="15" t="s">
        <v>244</v>
      </c>
      <c r="D60" s="4">
        <f t="shared" si="1"/>
        <v>0</v>
      </c>
    </row>
    <row r="61" spans="1:11" x14ac:dyDescent="0.25">
      <c r="A61" s="16" t="s">
        <v>1249</v>
      </c>
      <c r="B61" s="15" t="s">
        <v>244</v>
      </c>
      <c r="C61" s="15" t="s">
        <v>213</v>
      </c>
      <c r="D61" s="4">
        <f t="shared" si="1"/>
        <v>1</v>
      </c>
      <c r="F61" s="4" t="s">
        <v>244</v>
      </c>
      <c r="G61" s="4" t="s">
        <v>631</v>
      </c>
      <c r="H61" s="4">
        <v>1</v>
      </c>
      <c r="K61" s="4" t="s">
        <v>539</v>
      </c>
    </row>
    <row r="62" spans="1:11" hidden="1" x14ac:dyDescent="0.25">
      <c r="A62" s="16" t="s">
        <v>1054</v>
      </c>
      <c r="B62" s="15" t="s">
        <v>244</v>
      </c>
      <c r="D62" s="4">
        <f t="shared" si="1"/>
        <v>0</v>
      </c>
    </row>
    <row r="63" spans="1:11" hidden="1" x14ac:dyDescent="0.25">
      <c r="A63" s="15" t="s">
        <v>35</v>
      </c>
      <c r="B63" s="15" t="s">
        <v>244</v>
      </c>
      <c r="D63" s="4">
        <f t="shared" si="1"/>
        <v>0</v>
      </c>
    </row>
    <row r="64" spans="1:11" hidden="1" x14ac:dyDescent="0.25">
      <c r="A64" s="15" t="s">
        <v>609</v>
      </c>
      <c r="B64" s="15" t="s">
        <v>614</v>
      </c>
      <c r="D64" s="4">
        <v>0</v>
      </c>
      <c r="G64" s="4" t="s">
        <v>701</v>
      </c>
      <c r="H64" s="4">
        <v>1</v>
      </c>
    </row>
    <row r="65" spans="1:13" x14ac:dyDescent="0.25">
      <c r="A65" s="16" t="s">
        <v>1164</v>
      </c>
      <c r="B65" s="16" t="s">
        <v>614</v>
      </c>
      <c r="C65" s="15" t="s">
        <v>216</v>
      </c>
      <c r="D65" s="4">
        <f>IF(AND(ISBLANK(E65),ISBLANK(F65)),0,1)</f>
        <v>1</v>
      </c>
      <c r="F65" s="4" t="s">
        <v>614</v>
      </c>
      <c r="G65" s="4" t="s">
        <v>701</v>
      </c>
      <c r="H65" s="4">
        <v>1</v>
      </c>
      <c r="K65" s="4" t="s">
        <v>539</v>
      </c>
    </row>
    <row r="66" spans="1:13" hidden="1" x14ac:dyDescent="0.25">
      <c r="A66" s="16" t="s">
        <v>1049</v>
      </c>
      <c r="B66" s="15" t="s">
        <v>245</v>
      </c>
      <c r="D66" s="4">
        <f>IF(AND(ISBLANK(E66),ISBLANK(F66)),0,1)</f>
        <v>0</v>
      </c>
    </row>
    <row r="67" spans="1:13" hidden="1" x14ac:dyDescent="0.25">
      <c r="A67" s="15" t="s">
        <v>36</v>
      </c>
      <c r="B67" s="15" t="s">
        <v>245</v>
      </c>
      <c r="D67" s="4">
        <f>IF(AND(ISBLANK(E67),ISBLANK(F67)),0,1)</f>
        <v>0</v>
      </c>
      <c r="H67" s="4">
        <v>1</v>
      </c>
    </row>
    <row r="68" spans="1:13" hidden="1" x14ac:dyDescent="0.25">
      <c r="A68" s="16" t="s">
        <v>1046</v>
      </c>
      <c r="B68" s="15" t="s">
        <v>245</v>
      </c>
      <c r="C68" s="15" t="s">
        <v>246</v>
      </c>
      <c r="D68" s="4">
        <v>0</v>
      </c>
      <c r="G68" s="4" t="s">
        <v>703</v>
      </c>
      <c r="H68" s="4">
        <v>1</v>
      </c>
    </row>
    <row r="69" spans="1:13" x14ac:dyDescent="0.25">
      <c r="A69" s="16" t="s">
        <v>1165</v>
      </c>
      <c r="B69" s="16" t="s">
        <v>245</v>
      </c>
      <c r="C69" s="15" t="s">
        <v>1201</v>
      </c>
      <c r="D69" s="4">
        <f>IF(AND(ISBLANK(E69),ISBLANK(F69)),0,1)</f>
        <v>1</v>
      </c>
      <c r="F69" s="4" t="s">
        <v>245</v>
      </c>
      <c r="G69" s="4" t="s">
        <v>1202</v>
      </c>
      <c r="H69" s="4">
        <v>1</v>
      </c>
      <c r="K69" s="4" t="s">
        <v>539</v>
      </c>
    </row>
    <row r="70" spans="1:13" hidden="1" x14ac:dyDescent="0.25">
      <c r="A70" s="15" t="s">
        <v>37</v>
      </c>
      <c r="B70" s="15" t="s">
        <v>247</v>
      </c>
      <c r="C70" s="15" t="s">
        <v>213</v>
      </c>
      <c r="D70" s="4">
        <f>IF(AND(ISBLANK(E70),ISBLANK(F70)),0,1)</f>
        <v>0</v>
      </c>
      <c r="G70" s="4" t="s">
        <v>413</v>
      </c>
      <c r="H70" s="4">
        <v>1</v>
      </c>
    </row>
    <row r="71" spans="1:13" hidden="1" x14ac:dyDescent="0.25">
      <c r="A71" s="15" t="s">
        <v>38</v>
      </c>
      <c r="B71" s="15" t="s">
        <v>247</v>
      </c>
      <c r="D71" s="4">
        <f>IF(AND(ISBLANK(E71),ISBLANK(F71)),0,1)</f>
        <v>0</v>
      </c>
      <c r="G71" s="4" t="s">
        <v>413</v>
      </c>
      <c r="H71" s="4">
        <v>1</v>
      </c>
    </row>
    <row r="72" spans="1:13" hidden="1" x14ac:dyDescent="0.25">
      <c r="A72" s="16" t="s">
        <v>1038</v>
      </c>
      <c r="B72" s="15" t="s">
        <v>247</v>
      </c>
      <c r="C72" s="15" t="s">
        <v>211</v>
      </c>
      <c r="D72" s="4">
        <v>0</v>
      </c>
      <c r="G72" s="4" t="s">
        <v>413</v>
      </c>
      <c r="H72" s="4">
        <v>1</v>
      </c>
    </row>
    <row r="73" spans="1:13" x14ac:dyDescent="0.25">
      <c r="A73" s="16" t="s">
        <v>1166</v>
      </c>
      <c r="B73" s="16" t="s">
        <v>247</v>
      </c>
      <c r="C73" s="15" t="s">
        <v>217</v>
      </c>
      <c r="D73" s="4">
        <f>IF(AND(ISBLANK(E73),ISBLANK(F73)),0,1)</f>
        <v>1</v>
      </c>
      <c r="E73" s="4">
        <v>2400</v>
      </c>
      <c r="G73" s="4" t="s">
        <v>413</v>
      </c>
      <c r="H73" s="4">
        <v>1</v>
      </c>
      <c r="I73" s="4" t="s">
        <v>501</v>
      </c>
      <c r="K73" s="4" t="s">
        <v>539</v>
      </c>
    </row>
    <row r="74" spans="1:13" hidden="1" x14ac:dyDescent="0.25">
      <c r="A74" s="16" t="s">
        <v>1035</v>
      </c>
      <c r="B74" s="15" t="s">
        <v>247</v>
      </c>
      <c r="D74" s="4">
        <f>IF(AND(ISBLANK(E74),ISBLANK(F74)),0,1)</f>
        <v>0</v>
      </c>
    </row>
    <row r="75" spans="1:13" hidden="1" x14ac:dyDescent="0.25">
      <c r="A75" s="15" t="s">
        <v>39</v>
      </c>
      <c r="B75" s="15" t="s">
        <v>248</v>
      </c>
      <c r="C75" s="15" t="s">
        <v>211</v>
      </c>
      <c r="D75" s="4">
        <v>0</v>
      </c>
      <c r="G75" s="4" t="s">
        <v>414</v>
      </c>
      <c r="H75" s="4">
        <v>1</v>
      </c>
    </row>
    <row r="76" spans="1:13" x14ac:dyDescent="0.25">
      <c r="A76" s="16" t="s">
        <v>1167</v>
      </c>
      <c r="B76" s="16" t="s">
        <v>248</v>
      </c>
      <c r="C76" s="15" t="s">
        <v>216</v>
      </c>
      <c r="D76" s="4">
        <f t="shared" ref="D76:D81" si="2">IF(AND(ISBLANK(E76),ISBLANK(F76)),0,1)</f>
        <v>1</v>
      </c>
      <c r="E76" s="4">
        <v>2410</v>
      </c>
      <c r="G76" s="4" t="s">
        <v>414</v>
      </c>
      <c r="H76" s="4">
        <v>1</v>
      </c>
      <c r="K76" s="4" t="s">
        <v>539</v>
      </c>
    </row>
    <row r="77" spans="1:13" x14ac:dyDescent="0.25">
      <c r="A77" s="15" t="s">
        <v>40</v>
      </c>
      <c r="B77" s="15" t="s">
        <v>249</v>
      </c>
      <c r="C77" s="15" t="s">
        <v>250</v>
      </c>
      <c r="D77" s="4">
        <f t="shared" si="2"/>
        <v>1</v>
      </c>
      <c r="F77" s="4" t="s">
        <v>249</v>
      </c>
      <c r="G77" s="4" t="s">
        <v>702</v>
      </c>
      <c r="H77" s="4">
        <v>0</v>
      </c>
      <c r="I77" s="15" t="s">
        <v>498</v>
      </c>
      <c r="K77" s="4" t="s">
        <v>521</v>
      </c>
    </row>
    <row r="78" spans="1:13" x14ac:dyDescent="0.25">
      <c r="A78" s="15" t="s">
        <v>41</v>
      </c>
      <c r="B78" s="15" t="s">
        <v>251</v>
      </c>
      <c r="C78" s="15" t="s">
        <v>213</v>
      </c>
      <c r="D78" s="4">
        <f t="shared" si="2"/>
        <v>1</v>
      </c>
      <c r="F78" s="4" t="s">
        <v>581</v>
      </c>
      <c r="G78" s="4" t="s">
        <v>640</v>
      </c>
      <c r="H78" s="4">
        <v>0</v>
      </c>
      <c r="I78" s="4" t="s">
        <v>488</v>
      </c>
      <c r="K78" s="4" t="s">
        <v>508</v>
      </c>
      <c r="L78" s="4">
        <v>783.7996264990179</v>
      </c>
      <c r="M78" s="4">
        <f>VLOOKUP(F78,[1]dieptelichtstats_rasters2010201!$A$2:$O$57,15,FALSE)</f>
        <v>-2.8073422429999999</v>
      </c>
    </row>
    <row r="79" spans="1:13" x14ac:dyDescent="0.25">
      <c r="A79" s="15" t="s">
        <v>41</v>
      </c>
      <c r="B79" s="15" t="s">
        <v>251</v>
      </c>
      <c r="C79" s="15" t="s">
        <v>213</v>
      </c>
      <c r="D79" s="4">
        <f t="shared" si="2"/>
        <v>1</v>
      </c>
      <c r="F79" s="4" t="s">
        <v>582</v>
      </c>
      <c r="G79" s="4" t="s">
        <v>644</v>
      </c>
      <c r="H79" s="4">
        <v>0</v>
      </c>
      <c r="I79" s="4" t="s">
        <v>488</v>
      </c>
      <c r="K79" s="4" t="s">
        <v>508</v>
      </c>
      <c r="L79" s="4">
        <v>1797.2593304807183</v>
      </c>
      <c r="M79" s="4">
        <f>VLOOKUP(F79,[1]dieptelichtstats_rasters2010201!$A$2:$O$57,15,FALSE)</f>
        <v>-3.0295876970000002</v>
      </c>
    </row>
    <row r="80" spans="1:13" x14ac:dyDescent="0.25">
      <c r="A80" s="15" t="s">
        <v>41</v>
      </c>
      <c r="B80" s="15" t="s">
        <v>251</v>
      </c>
      <c r="C80" s="15" t="s">
        <v>213</v>
      </c>
      <c r="D80" s="4">
        <f t="shared" si="2"/>
        <v>1</v>
      </c>
      <c r="F80" s="4" t="s">
        <v>252</v>
      </c>
      <c r="G80" s="4" t="s">
        <v>645</v>
      </c>
      <c r="H80" s="4">
        <v>0</v>
      </c>
      <c r="I80" s="4" t="s">
        <v>488</v>
      </c>
      <c r="K80" s="4" t="s">
        <v>508</v>
      </c>
      <c r="L80" s="4">
        <v>2507.1862066866911</v>
      </c>
      <c r="M80" s="4">
        <f>VLOOKUP(F80,[1]dieptelichtstats_rasters2010201!$A$2:$O$57,15,FALSE)</f>
        <v>-3.7686190119999998</v>
      </c>
    </row>
    <row r="81" spans="1:11" hidden="1" x14ac:dyDescent="0.25">
      <c r="A81" s="15" t="s">
        <v>42</v>
      </c>
      <c r="B81" s="15" t="s">
        <v>252</v>
      </c>
      <c r="C81" s="15" t="s">
        <v>213</v>
      </c>
      <c r="D81" s="4">
        <f t="shared" si="2"/>
        <v>0</v>
      </c>
      <c r="G81" s="4" t="s">
        <v>415</v>
      </c>
      <c r="H81" s="4">
        <v>0</v>
      </c>
    </row>
    <row r="82" spans="1:11" hidden="1" x14ac:dyDescent="0.25">
      <c r="A82" s="15" t="s">
        <v>43</v>
      </c>
      <c r="B82" s="15" t="s">
        <v>253</v>
      </c>
      <c r="C82" s="15" t="s">
        <v>213</v>
      </c>
      <c r="D82" s="4">
        <v>0</v>
      </c>
      <c r="G82" s="4" t="s">
        <v>633</v>
      </c>
      <c r="H82" s="4">
        <v>1</v>
      </c>
    </row>
    <row r="83" spans="1:11" hidden="1" x14ac:dyDescent="0.25">
      <c r="A83" s="15" t="s">
        <v>44</v>
      </c>
      <c r="B83" s="15" t="s">
        <v>253</v>
      </c>
      <c r="C83" s="15" t="s">
        <v>211</v>
      </c>
      <c r="D83" s="4">
        <v>0</v>
      </c>
      <c r="G83" s="4" t="s">
        <v>633</v>
      </c>
      <c r="H83" s="4">
        <v>1</v>
      </c>
    </row>
    <row r="84" spans="1:11" hidden="1" x14ac:dyDescent="0.25">
      <c r="A84" s="15" t="s">
        <v>45</v>
      </c>
      <c r="B84" s="15" t="s">
        <v>253</v>
      </c>
      <c r="D84" s="4">
        <f>IF(AND(ISBLANK(E84),ISBLANK(F84)),0,1)</f>
        <v>0</v>
      </c>
    </row>
    <row r="85" spans="1:11" x14ac:dyDescent="0.25">
      <c r="A85" s="16" t="s">
        <v>1009</v>
      </c>
      <c r="B85" s="15" t="s">
        <v>253</v>
      </c>
      <c r="C85" s="15" t="s">
        <v>216</v>
      </c>
      <c r="D85" s="4">
        <f>IF(AND(ISBLANK(E85),ISBLANK(F85)),0,1)</f>
        <v>1</v>
      </c>
      <c r="F85" s="4" t="s">
        <v>253</v>
      </c>
      <c r="G85" s="4" t="s">
        <v>633</v>
      </c>
      <c r="H85" s="4">
        <v>1</v>
      </c>
      <c r="I85" s="15" t="s">
        <v>1233</v>
      </c>
      <c r="K85" s="4" t="s">
        <v>521</v>
      </c>
    </row>
    <row r="86" spans="1:11" x14ac:dyDescent="0.25">
      <c r="A86" s="15" t="s">
        <v>46</v>
      </c>
      <c r="B86" s="15" t="s">
        <v>254</v>
      </c>
      <c r="C86" s="15" t="s">
        <v>213</v>
      </c>
      <c r="D86" s="4">
        <f>IF(AND(ISBLANK(E86),ISBLANK(F86)),0,1)</f>
        <v>1</v>
      </c>
      <c r="E86" s="4">
        <v>2500</v>
      </c>
      <c r="G86" s="4" t="s">
        <v>416</v>
      </c>
      <c r="H86" s="4">
        <v>0</v>
      </c>
      <c r="K86" s="4" t="s">
        <v>521</v>
      </c>
    </row>
    <row r="87" spans="1:11" x14ac:dyDescent="0.25">
      <c r="A87" s="15" t="s">
        <v>50</v>
      </c>
      <c r="B87" s="15" t="s">
        <v>255</v>
      </c>
      <c r="C87" s="15" t="s">
        <v>257</v>
      </c>
      <c r="D87" s="4">
        <f>IF(AND(ISBLANK(E87),ISBLANK(F87)),0,1)</f>
        <v>1</v>
      </c>
      <c r="F87" s="4" t="s">
        <v>255</v>
      </c>
      <c r="G87" s="4" t="s">
        <v>634</v>
      </c>
      <c r="H87" s="4">
        <v>1</v>
      </c>
      <c r="K87" s="4" t="s">
        <v>539</v>
      </c>
    </row>
    <row r="88" spans="1:11" x14ac:dyDescent="0.25">
      <c r="A88" s="15" t="s">
        <v>49</v>
      </c>
      <c r="B88" s="15" t="s">
        <v>255</v>
      </c>
      <c r="C88" s="15" t="s">
        <v>257</v>
      </c>
      <c r="D88" s="4">
        <f>IF(AND(ISBLANK(E88),ISBLANK(F88)),0,1)</f>
        <v>1</v>
      </c>
      <c r="E88" s="4">
        <v>2501</v>
      </c>
      <c r="G88" s="4" t="s">
        <v>618</v>
      </c>
      <c r="H88" s="4">
        <v>1</v>
      </c>
      <c r="I88" s="4" t="s">
        <v>1222</v>
      </c>
      <c r="K88" s="4" t="s">
        <v>539</v>
      </c>
    </row>
    <row r="89" spans="1:11" hidden="1" x14ac:dyDescent="0.25">
      <c r="A89" s="15" t="s">
        <v>47</v>
      </c>
      <c r="B89" s="15" t="s">
        <v>255</v>
      </c>
      <c r="C89" s="15" t="s">
        <v>213</v>
      </c>
      <c r="D89" s="4">
        <v>0</v>
      </c>
      <c r="G89" s="4" t="s">
        <v>634</v>
      </c>
      <c r="H89" s="4">
        <v>1</v>
      </c>
    </row>
    <row r="90" spans="1:11" x14ac:dyDescent="0.25">
      <c r="A90" s="15" t="s">
        <v>48</v>
      </c>
      <c r="B90" s="15" t="s">
        <v>256</v>
      </c>
      <c r="C90" s="15" t="s">
        <v>213</v>
      </c>
      <c r="D90" s="4">
        <f>IF(AND(ISBLANK(E90),ISBLANK(F90)),0,1)</f>
        <v>1</v>
      </c>
      <c r="F90" s="4" t="s">
        <v>256</v>
      </c>
      <c r="G90" s="4" t="s">
        <v>635</v>
      </c>
      <c r="H90" s="4">
        <v>1</v>
      </c>
      <c r="K90" s="4" t="s">
        <v>539</v>
      </c>
    </row>
    <row r="91" spans="1:11" hidden="1" x14ac:dyDescent="0.25">
      <c r="A91" s="15" t="s">
        <v>51</v>
      </c>
      <c r="B91" s="15" t="s">
        <v>258</v>
      </c>
      <c r="C91" s="15" t="s">
        <v>213</v>
      </c>
      <c r="D91" s="4">
        <v>0</v>
      </c>
      <c r="G91" s="4" t="s">
        <v>417</v>
      </c>
      <c r="H91" s="4">
        <v>1</v>
      </c>
    </row>
    <row r="92" spans="1:11" x14ac:dyDescent="0.25">
      <c r="A92" s="16" t="s">
        <v>1168</v>
      </c>
      <c r="B92" s="16" t="s">
        <v>1203</v>
      </c>
      <c r="C92" s="15" t="s">
        <v>1204</v>
      </c>
      <c r="D92" s="4">
        <v>1</v>
      </c>
      <c r="E92" s="4">
        <v>2502</v>
      </c>
      <c r="G92" s="4" t="s">
        <v>417</v>
      </c>
      <c r="H92" s="4">
        <v>1</v>
      </c>
      <c r="K92" s="4" t="s">
        <v>521</v>
      </c>
    </row>
    <row r="93" spans="1:11" x14ac:dyDescent="0.25">
      <c r="A93" s="15" t="s">
        <v>52</v>
      </c>
      <c r="B93" s="15" t="s">
        <v>259</v>
      </c>
      <c r="C93" s="15" t="s">
        <v>213</v>
      </c>
      <c r="D93" s="4">
        <f>IF(AND(ISBLANK(E93),ISBLANK(F93)),0,1)</f>
        <v>1</v>
      </c>
      <c r="E93" s="4">
        <v>2503</v>
      </c>
      <c r="G93" s="4" t="s">
        <v>418</v>
      </c>
      <c r="H93" s="4">
        <v>1</v>
      </c>
      <c r="K93" s="4" t="s">
        <v>541</v>
      </c>
    </row>
    <row r="94" spans="1:11" x14ac:dyDescent="0.25">
      <c r="A94" s="15" t="s">
        <v>53</v>
      </c>
      <c r="B94" s="15" t="s">
        <v>260</v>
      </c>
      <c r="C94" s="15" t="s">
        <v>211</v>
      </c>
      <c r="D94" s="4">
        <f>IF(AND(ISBLANK(E94),ISBLANK(F94)),0,1)</f>
        <v>1</v>
      </c>
      <c r="E94" s="4">
        <v>2504</v>
      </c>
      <c r="G94" s="4" t="s">
        <v>419</v>
      </c>
      <c r="H94" s="4">
        <v>1</v>
      </c>
      <c r="I94" s="20"/>
      <c r="K94" s="4" t="s">
        <v>541</v>
      </c>
    </row>
    <row r="95" spans="1:11" hidden="1" x14ac:dyDescent="0.25">
      <c r="A95" s="15" t="s">
        <v>54</v>
      </c>
      <c r="B95" s="15" t="s">
        <v>261</v>
      </c>
      <c r="C95" s="15" t="s">
        <v>213</v>
      </c>
      <c r="D95" s="4">
        <v>0</v>
      </c>
      <c r="G95" s="4" t="s">
        <v>636</v>
      </c>
      <c r="H95" s="4">
        <v>1</v>
      </c>
      <c r="I95" s="20"/>
    </row>
    <row r="96" spans="1:11" x14ac:dyDescent="0.25">
      <c r="A96" s="16" t="s">
        <v>1169</v>
      </c>
      <c r="B96" s="15" t="s">
        <v>261</v>
      </c>
      <c r="C96" s="15" t="s">
        <v>211</v>
      </c>
      <c r="D96" s="4">
        <f>IF(AND(ISBLANK(E96),ISBLANK(F96)),0,1)</f>
        <v>1</v>
      </c>
      <c r="F96" s="4" t="s">
        <v>261</v>
      </c>
      <c r="G96" s="4" t="s">
        <v>636</v>
      </c>
      <c r="H96" s="4">
        <v>1</v>
      </c>
      <c r="K96" s="4" t="s">
        <v>521</v>
      </c>
    </row>
    <row r="97" spans="1:13" x14ac:dyDescent="0.25">
      <c r="A97" s="15" t="s">
        <v>55</v>
      </c>
      <c r="B97" s="15" t="s">
        <v>262</v>
      </c>
      <c r="C97" s="15" t="s">
        <v>213</v>
      </c>
      <c r="D97" s="4">
        <f>IF(AND(ISBLANK(E97),ISBLANK(F97)),0,1)</f>
        <v>1</v>
      </c>
      <c r="F97" s="4" t="s">
        <v>544</v>
      </c>
      <c r="G97" s="4" t="s">
        <v>637</v>
      </c>
      <c r="H97" s="4">
        <v>1</v>
      </c>
      <c r="K97" s="4" t="s">
        <v>521</v>
      </c>
    </row>
    <row r="98" spans="1:13" x14ac:dyDescent="0.25">
      <c r="A98" s="15" t="s">
        <v>56</v>
      </c>
      <c r="B98" s="15" t="s">
        <v>263</v>
      </c>
      <c r="C98" s="15" t="s">
        <v>213</v>
      </c>
      <c r="D98" s="4">
        <f>IF(AND(ISBLANK(E98),ISBLANK(F98)),0,1)</f>
        <v>1</v>
      </c>
      <c r="F98" s="4" t="s">
        <v>263</v>
      </c>
      <c r="G98" s="4" t="s">
        <v>638</v>
      </c>
      <c r="H98" s="4">
        <v>1</v>
      </c>
      <c r="K98" s="4" t="s">
        <v>539</v>
      </c>
    </row>
    <row r="99" spans="1:13" x14ac:dyDescent="0.25">
      <c r="A99" s="15" t="s">
        <v>57</v>
      </c>
      <c r="B99" s="15" t="s">
        <v>264</v>
      </c>
      <c r="C99" s="15" t="s">
        <v>213</v>
      </c>
      <c r="D99" s="4">
        <f>IF(AND(ISBLANK(E99),ISBLANK(F99)),0,1)</f>
        <v>1</v>
      </c>
      <c r="F99" s="4" t="s">
        <v>264</v>
      </c>
      <c r="G99" s="4" t="s">
        <v>639</v>
      </c>
      <c r="H99" s="4">
        <v>1</v>
      </c>
      <c r="K99" s="4" t="s">
        <v>521</v>
      </c>
    </row>
    <row r="100" spans="1:13" x14ac:dyDescent="0.25">
      <c r="A100" s="16" t="s">
        <v>1170</v>
      </c>
      <c r="B100" s="16" t="s">
        <v>1205</v>
      </c>
      <c r="C100" s="15" t="s">
        <v>211</v>
      </c>
      <c r="D100" s="4">
        <f>IF(AND(ISBLANK(E100),ISBLANK(F100)),0,1)</f>
        <v>1</v>
      </c>
      <c r="E100" s="4">
        <v>2510</v>
      </c>
      <c r="G100" s="4" t="s">
        <v>619</v>
      </c>
      <c r="H100" s="4">
        <v>1</v>
      </c>
      <c r="I100" s="4" t="s">
        <v>1223</v>
      </c>
      <c r="K100" s="4" t="s">
        <v>521</v>
      </c>
    </row>
    <row r="101" spans="1:13" hidden="1" x14ac:dyDescent="0.25">
      <c r="A101" s="15" t="s">
        <v>58</v>
      </c>
      <c r="B101" s="15" t="s">
        <v>265</v>
      </c>
      <c r="C101" s="15" t="s">
        <v>266</v>
      </c>
      <c r="D101" s="4">
        <v>0</v>
      </c>
      <c r="G101" s="4" t="s">
        <v>619</v>
      </c>
      <c r="H101" s="4">
        <v>1</v>
      </c>
    </row>
    <row r="102" spans="1:13" hidden="1" x14ac:dyDescent="0.25">
      <c r="A102" s="15" t="s">
        <v>59</v>
      </c>
      <c r="B102" s="15" t="s">
        <v>267</v>
      </c>
      <c r="C102" s="15" t="s">
        <v>213</v>
      </c>
      <c r="D102" s="4">
        <v>0</v>
      </c>
      <c r="G102" s="4" t="s">
        <v>420</v>
      </c>
      <c r="H102" s="4">
        <v>0</v>
      </c>
    </row>
    <row r="103" spans="1:13" x14ac:dyDescent="0.25">
      <c r="A103" s="16" t="s">
        <v>1171</v>
      </c>
      <c r="B103" s="16" t="s">
        <v>267</v>
      </c>
      <c r="C103" s="15" t="s">
        <v>211</v>
      </c>
      <c r="D103" s="4">
        <f>IF(AND(ISBLANK(E103),ISBLANK(F103)),0,1)</f>
        <v>1</v>
      </c>
      <c r="E103" s="4">
        <v>2511</v>
      </c>
      <c r="G103" s="4" t="s">
        <v>420</v>
      </c>
      <c r="H103" s="4">
        <v>0</v>
      </c>
      <c r="K103" s="4" t="s">
        <v>521</v>
      </c>
    </row>
    <row r="104" spans="1:13" x14ac:dyDescent="0.25">
      <c r="A104" s="16" t="s">
        <v>1171</v>
      </c>
      <c r="B104" s="16" t="s">
        <v>267</v>
      </c>
      <c r="C104" s="15" t="s">
        <v>211</v>
      </c>
      <c r="D104" s="4">
        <f>IF(AND(ISBLANK(E104),ISBLANK(F104)),0,1)</f>
        <v>1</v>
      </c>
      <c r="E104" s="4">
        <v>2512</v>
      </c>
      <c r="G104" s="4" t="s">
        <v>1214</v>
      </c>
      <c r="H104" s="4">
        <v>0</v>
      </c>
      <c r="K104" s="4" t="s">
        <v>539</v>
      </c>
    </row>
    <row r="105" spans="1:13" hidden="1" x14ac:dyDescent="0.25">
      <c r="A105" s="15" t="s">
        <v>60</v>
      </c>
      <c r="B105" s="15" t="s">
        <v>268</v>
      </c>
      <c r="C105" s="15" t="s">
        <v>211</v>
      </c>
      <c r="D105" s="4">
        <f>IF(AND(ISBLANK(E105),ISBLANK(F105)),0,1)</f>
        <v>0</v>
      </c>
      <c r="G105" s="4" t="s">
        <v>421</v>
      </c>
      <c r="H105" s="4">
        <v>1</v>
      </c>
    </row>
    <row r="106" spans="1:13" x14ac:dyDescent="0.25">
      <c r="A106" s="16" t="s">
        <v>1172</v>
      </c>
      <c r="B106" s="16" t="s">
        <v>268</v>
      </c>
      <c r="C106" s="15" t="s">
        <v>216</v>
      </c>
      <c r="D106" s="4">
        <f>IF(AND(ISBLANK(E106),ISBLANK(F106)),0,1)</f>
        <v>1</v>
      </c>
      <c r="E106" s="4">
        <v>2520</v>
      </c>
      <c r="G106" s="4" t="s">
        <v>421</v>
      </c>
      <c r="H106" s="4">
        <v>1</v>
      </c>
      <c r="K106" s="4" t="s">
        <v>539</v>
      </c>
    </row>
    <row r="107" spans="1:13" x14ac:dyDescent="0.25">
      <c r="A107" s="15" t="s">
        <v>61</v>
      </c>
      <c r="B107" s="15" t="s">
        <v>269</v>
      </c>
      <c r="C107" s="15" t="s">
        <v>211</v>
      </c>
      <c r="D107" s="4">
        <f>IF(AND(ISBLANK(E108),ISBLANK(F107)),0,1)</f>
        <v>1</v>
      </c>
      <c r="G107" s="4" t="s">
        <v>422</v>
      </c>
      <c r="H107" s="4">
        <v>1</v>
      </c>
      <c r="K107" s="4" t="s">
        <v>541</v>
      </c>
    </row>
    <row r="108" spans="1:13" hidden="1" x14ac:dyDescent="0.25">
      <c r="A108" s="16" t="s">
        <v>1173</v>
      </c>
      <c r="B108" s="16" t="s">
        <v>269</v>
      </c>
      <c r="C108" s="15" t="s">
        <v>216</v>
      </c>
      <c r="D108" s="4">
        <f>IF(AND(ISBLANK(E109),ISBLANK(F108)),0,1)</f>
        <v>0</v>
      </c>
      <c r="E108" s="4">
        <v>2530</v>
      </c>
      <c r="G108" s="4" t="s">
        <v>422</v>
      </c>
      <c r="K108" s="4" t="s">
        <v>541</v>
      </c>
    </row>
    <row r="109" spans="1:13" x14ac:dyDescent="0.25">
      <c r="A109" s="15" t="s">
        <v>62</v>
      </c>
      <c r="B109" s="15" t="s">
        <v>270</v>
      </c>
      <c r="C109" s="15" t="s">
        <v>211</v>
      </c>
      <c r="D109" s="4">
        <f>IF(AND(ISBLANK(E110),ISBLANK(F110)),0,1)</f>
        <v>1</v>
      </c>
      <c r="H109" s="4">
        <v>1</v>
      </c>
      <c r="K109" s="4" t="s">
        <v>541</v>
      </c>
    </row>
    <row r="110" spans="1:13" x14ac:dyDescent="0.25">
      <c r="A110" s="16" t="s">
        <v>1174</v>
      </c>
      <c r="B110" s="16" t="s">
        <v>270</v>
      </c>
      <c r="C110" s="15" t="s">
        <v>216</v>
      </c>
      <c r="D110" s="4">
        <v>1</v>
      </c>
      <c r="E110" s="4">
        <v>2540</v>
      </c>
      <c r="G110" s="4" t="s">
        <v>620</v>
      </c>
      <c r="I110" s="19" t="s">
        <v>525</v>
      </c>
      <c r="K110" s="4" t="s">
        <v>541</v>
      </c>
    </row>
    <row r="111" spans="1:13" hidden="1" x14ac:dyDescent="0.25">
      <c r="A111" s="15" t="s">
        <v>605</v>
      </c>
      <c r="B111" s="15" t="s">
        <v>270</v>
      </c>
      <c r="D111" s="4">
        <f>IF(AND(ISBLANK(E111),ISBLANK(F111)),0,1)</f>
        <v>0</v>
      </c>
    </row>
    <row r="112" spans="1:13" x14ac:dyDescent="0.25">
      <c r="A112" s="22" t="s">
        <v>1175</v>
      </c>
      <c r="B112" s="16" t="s">
        <v>1206</v>
      </c>
      <c r="C112" s="15" t="s">
        <v>216</v>
      </c>
      <c r="D112" s="4">
        <f>IF(AND(ISBLANK(E112),ISBLANK(F112)),0,1)</f>
        <v>1</v>
      </c>
      <c r="F112" s="4" t="s">
        <v>1215</v>
      </c>
      <c r="G112" s="4" t="s">
        <v>504</v>
      </c>
      <c r="H112" s="4">
        <v>0</v>
      </c>
      <c r="I112" s="15" t="s">
        <v>503</v>
      </c>
      <c r="K112" s="4" t="s">
        <v>505</v>
      </c>
      <c r="L112" s="4">
        <v>311.36273433087655</v>
      </c>
      <c r="M112" s="4">
        <f>VLOOKUP(F112,[1]dieptelichtstats_rasters2010201!$A$2:$O$57,15,FALSE)</f>
        <v>-1.6422614769999999</v>
      </c>
    </row>
    <row r="113" spans="1:13" hidden="1" x14ac:dyDescent="0.25">
      <c r="A113" s="15" t="s">
        <v>63</v>
      </c>
      <c r="B113" s="15" t="s">
        <v>271</v>
      </c>
      <c r="C113" s="15" t="s">
        <v>211</v>
      </c>
      <c r="D113" s="4">
        <f>IF(AND(ISBLANK(E113),ISBLANK(F113)),0,1)</f>
        <v>0</v>
      </c>
      <c r="G113" s="4" t="s">
        <v>423</v>
      </c>
      <c r="H113" s="4">
        <v>0</v>
      </c>
    </row>
    <row r="114" spans="1:13" hidden="1" x14ac:dyDescent="0.25">
      <c r="A114" s="15" t="s">
        <v>64</v>
      </c>
      <c r="B114" s="15" t="s">
        <v>271</v>
      </c>
      <c r="C114" s="15" t="s">
        <v>216</v>
      </c>
      <c r="D114" s="4">
        <f>IF(AND(ISBLANK(E114),ISBLANK(F114)),0,1)</f>
        <v>0</v>
      </c>
      <c r="G114" s="4" t="s">
        <v>622</v>
      </c>
      <c r="H114" s="4">
        <v>0</v>
      </c>
    </row>
    <row r="115" spans="1:13" x14ac:dyDescent="0.25">
      <c r="A115" s="16" t="s">
        <v>1176</v>
      </c>
      <c r="B115" s="16" t="s">
        <v>271</v>
      </c>
      <c r="C115" s="15" t="s">
        <v>217</v>
      </c>
      <c r="D115" s="4">
        <f>IF(AND(ISBLANK(E115),ISBLANK(F115)),0,1)</f>
        <v>1</v>
      </c>
      <c r="E115" s="4">
        <v>2550</v>
      </c>
      <c r="G115" s="4" t="s">
        <v>622</v>
      </c>
      <c r="H115" s="4">
        <v>0</v>
      </c>
      <c r="K115" s="4" t="s">
        <v>505</v>
      </c>
      <c r="L115" s="4">
        <v>311.36273433087655</v>
      </c>
      <c r="M115" s="4">
        <v>-1.64226147711713</v>
      </c>
    </row>
    <row r="116" spans="1:13" hidden="1" x14ac:dyDescent="0.25">
      <c r="A116" s="15" t="s">
        <v>65</v>
      </c>
      <c r="B116" s="15" t="s">
        <v>272</v>
      </c>
      <c r="C116" s="15" t="s">
        <v>211</v>
      </c>
      <c r="D116" s="4">
        <v>0</v>
      </c>
      <c r="G116" s="4" t="s">
        <v>424</v>
      </c>
      <c r="H116" s="4">
        <v>1</v>
      </c>
    </row>
    <row r="117" spans="1:13" x14ac:dyDescent="0.25">
      <c r="A117" s="16" t="s">
        <v>1177</v>
      </c>
      <c r="B117" s="16" t="s">
        <v>272</v>
      </c>
      <c r="C117" s="15" t="s">
        <v>216</v>
      </c>
      <c r="D117" s="4">
        <f t="shared" ref="D117:D122" si="3">IF(AND(ISBLANK(E117),ISBLANK(F117)),0,1)</f>
        <v>1</v>
      </c>
      <c r="E117" s="4">
        <v>2560</v>
      </c>
      <c r="G117" s="4" t="s">
        <v>424</v>
      </c>
      <c r="H117" s="4">
        <v>1</v>
      </c>
      <c r="K117" s="4" t="s">
        <v>541</v>
      </c>
    </row>
    <row r="118" spans="1:13" hidden="1" x14ac:dyDescent="0.25">
      <c r="A118" s="15" t="s">
        <v>66</v>
      </c>
      <c r="B118" s="15" t="s">
        <v>273</v>
      </c>
      <c r="C118" s="15" t="s">
        <v>211</v>
      </c>
      <c r="D118" s="4">
        <f t="shared" si="3"/>
        <v>0</v>
      </c>
      <c r="G118" s="4" t="s">
        <v>425</v>
      </c>
      <c r="H118" s="4">
        <v>1</v>
      </c>
    </row>
    <row r="119" spans="1:13" x14ac:dyDescent="0.25">
      <c r="A119" s="15" t="s">
        <v>67</v>
      </c>
      <c r="B119" s="15" t="s">
        <v>273</v>
      </c>
      <c r="C119" s="15" t="s">
        <v>216</v>
      </c>
      <c r="D119" s="4">
        <f t="shared" si="3"/>
        <v>1</v>
      </c>
      <c r="E119" s="4">
        <v>2570</v>
      </c>
      <c r="G119" s="4" t="s">
        <v>425</v>
      </c>
      <c r="H119" s="4">
        <v>1</v>
      </c>
      <c r="K119" s="4" t="s">
        <v>539</v>
      </c>
    </row>
    <row r="120" spans="1:13" hidden="1" x14ac:dyDescent="0.25">
      <c r="A120" s="15" t="s">
        <v>68</v>
      </c>
      <c r="B120" s="15" t="s">
        <v>274</v>
      </c>
      <c r="C120" s="15" t="s">
        <v>211</v>
      </c>
      <c r="D120" s="4">
        <f t="shared" si="3"/>
        <v>0</v>
      </c>
      <c r="G120" s="4" t="s">
        <v>426</v>
      </c>
      <c r="H120" s="4">
        <v>1</v>
      </c>
    </row>
    <row r="121" spans="1:13" x14ac:dyDescent="0.25">
      <c r="A121" s="15" t="s">
        <v>589</v>
      </c>
      <c r="B121" s="15" t="s">
        <v>274</v>
      </c>
      <c r="C121" s="15" t="s">
        <v>216</v>
      </c>
      <c r="D121" s="4">
        <f t="shared" si="3"/>
        <v>1</v>
      </c>
      <c r="E121" s="4">
        <v>2600</v>
      </c>
      <c r="G121" s="4" t="s">
        <v>426</v>
      </c>
      <c r="H121" s="4">
        <v>1</v>
      </c>
      <c r="I121" s="18" t="s">
        <v>532</v>
      </c>
      <c r="K121" s="4" t="s">
        <v>541</v>
      </c>
    </row>
    <row r="122" spans="1:13" hidden="1" x14ac:dyDescent="0.25">
      <c r="A122" s="15" t="s">
        <v>69</v>
      </c>
      <c r="B122" s="15" t="s">
        <v>275</v>
      </c>
      <c r="C122" s="15" t="s">
        <v>211</v>
      </c>
      <c r="D122" s="4">
        <f t="shared" si="3"/>
        <v>0</v>
      </c>
      <c r="G122" s="4" t="s">
        <v>427</v>
      </c>
      <c r="H122" s="4">
        <v>1</v>
      </c>
    </row>
    <row r="123" spans="1:13" hidden="1" x14ac:dyDescent="0.25">
      <c r="A123" s="15" t="s">
        <v>70</v>
      </c>
      <c r="B123" s="15" t="s">
        <v>275</v>
      </c>
      <c r="C123" s="15" t="s">
        <v>216</v>
      </c>
      <c r="D123" s="4">
        <v>0</v>
      </c>
      <c r="G123" s="4" t="s">
        <v>427</v>
      </c>
      <c r="H123" s="4">
        <v>1</v>
      </c>
    </row>
    <row r="124" spans="1:13" x14ac:dyDescent="0.25">
      <c r="A124" s="16" t="s">
        <v>1178</v>
      </c>
      <c r="B124" s="16" t="s">
        <v>275</v>
      </c>
      <c r="C124" s="15" t="s">
        <v>217</v>
      </c>
      <c r="D124" s="4">
        <f t="shared" ref="D124:D171" si="4">IF(AND(ISBLANK(E124),ISBLANK(F124)),0,1)</f>
        <v>1</v>
      </c>
      <c r="E124" s="4">
        <v>2610</v>
      </c>
      <c r="G124" s="4" t="s">
        <v>427</v>
      </c>
      <c r="H124" s="4">
        <v>1</v>
      </c>
      <c r="K124" s="4" t="s">
        <v>539</v>
      </c>
    </row>
    <row r="125" spans="1:13" hidden="1" x14ac:dyDescent="0.25">
      <c r="A125" s="15" t="s">
        <v>71</v>
      </c>
      <c r="B125" s="15" t="s">
        <v>276</v>
      </c>
      <c r="C125" s="15" t="s">
        <v>213</v>
      </c>
      <c r="D125" s="4">
        <f t="shared" si="4"/>
        <v>0</v>
      </c>
      <c r="G125" s="4" t="s">
        <v>428</v>
      </c>
      <c r="H125" s="4">
        <v>1</v>
      </c>
      <c r="I125" s="20"/>
    </row>
    <row r="126" spans="1:13" hidden="1" x14ac:dyDescent="0.25">
      <c r="A126" s="15" t="s">
        <v>72</v>
      </c>
      <c r="B126" s="15" t="s">
        <v>276</v>
      </c>
      <c r="C126" s="15" t="s">
        <v>211</v>
      </c>
      <c r="D126" s="4">
        <f t="shared" si="4"/>
        <v>0</v>
      </c>
      <c r="G126" s="4" t="s">
        <v>428</v>
      </c>
      <c r="H126" s="4">
        <v>1</v>
      </c>
    </row>
    <row r="127" spans="1:13" hidden="1" x14ac:dyDescent="0.25">
      <c r="A127" s="15" t="s">
        <v>590</v>
      </c>
      <c r="B127" s="15" t="s">
        <v>276</v>
      </c>
      <c r="C127" s="15" t="s">
        <v>216</v>
      </c>
      <c r="D127" s="4">
        <f t="shared" si="4"/>
        <v>0</v>
      </c>
      <c r="G127" s="4" t="s">
        <v>428</v>
      </c>
      <c r="H127" s="4">
        <v>1</v>
      </c>
    </row>
    <row r="128" spans="1:13" x14ac:dyDescent="0.25">
      <c r="A128" s="16" t="s">
        <v>1179</v>
      </c>
      <c r="B128" s="16" t="s">
        <v>276</v>
      </c>
      <c r="C128" s="15" t="s">
        <v>217</v>
      </c>
      <c r="D128" s="4">
        <f t="shared" si="4"/>
        <v>1</v>
      </c>
      <c r="E128" s="4">
        <v>2620</v>
      </c>
      <c r="G128" s="4" t="s">
        <v>428</v>
      </c>
      <c r="H128" s="4">
        <v>1</v>
      </c>
      <c r="K128" s="4" t="s">
        <v>521</v>
      </c>
    </row>
    <row r="129" spans="1:11" hidden="1" x14ac:dyDescent="0.25">
      <c r="A129" s="15" t="s">
        <v>591</v>
      </c>
      <c r="B129" s="15" t="s">
        <v>601</v>
      </c>
      <c r="C129" s="15" t="s">
        <v>211</v>
      </c>
      <c r="D129" s="4">
        <f t="shared" si="4"/>
        <v>0</v>
      </c>
      <c r="G129" s="4" t="s">
        <v>641</v>
      </c>
      <c r="H129" s="4">
        <v>0</v>
      </c>
    </row>
    <row r="130" spans="1:11" x14ac:dyDescent="0.25">
      <c r="A130" s="16" t="s">
        <v>1180</v>
      </c>
      <c r="B130" s="16" t="s">
        <v>601</v>
      </c>
      <c r="C130" s="15" t="s">
        <v>216</v>
      </c>
      <c r="D130" s="4">
        <f t="shared" si="4"/>
        <v>1</v>
      </c>
      <c r="F130" s="4" t="s">
        <v>601</v>
      </c>
      <c r="G130" s="4" t="s">
        <v>1240</v>
      </c>
      <c r="H130" s="4">
        <v>0</v>
      </c>
      <c r="I130" s="4" t="s">
        <v>1224</v>
      </c>
      <c r="K130" s="4" t="s">
        <v>521</v>
      </c>
    </row>
    <row r="131" spans="1:11" hidden="1" x14ac:dyDescent="0.25">
      <c r="A131" s="15" t="s">
        <v>73</v>
      </c>
      <c r="B131" s="15" t="s">
        <v>277</v>
      </c>
      <c r="C131" s="15" t="s">
        <v>213</v>
      </c>
      <c r="D131" s="4">
        <f t="shared" si="4"/>
        <v>0</v>
      </c>
      <c r="G131" s="4" t="s">
        <v>429</v>
      </c>
      <c r="H131" s="4">
        <v>1</v>
      </c>
    </row>
    <row r="132" spans="1:11" hidden="1" x14ac:dyDescent="0.25">
      <c r="A132" s="15" t="s">
        <v>74</v>
      </c>
      <c r="B132" s="15" t="s">
        <v>277</v>
      </c>
      <c r="C132" s="15" t="s">
        <v>211</v>
      </c>
      <c r="D132" s="4">
        <f t="shared" si="4"/>
        <v>0</v>
      </c>
      <c r="G132" s="4" t="s">
        <v>429</v>
      </c>
      <c r="H132" s="4">
        <v>1</v>
      </c>
    </row>
    <row r="133" spans="1:11" x14ac:dyDescent="0.25">
      <c r="A133" s="16" t="s">
        <v>1181</v>
      </c>
      <c r="B133" s="16" t="s">
        <v>277</v>
      </c>
      <c r="C133" s="15" t="s">
        <v>216</v>
      </c>
      <c r="D133" s="4">
        <f t="shared" si="4"/>
        <v>1</v>
      </c>
      <c r="E133" s="4">
        <v>2630</v>
      </c>
      <c r="G133" s="4" t="s">
        <v>429</v>
      </c>
      <c r="H133" s="4">
        <v>1</v>
      </c>
      <c r="K133" s="4" t="s">
        <v>539</v>
      </c>
    </row>
    <row r="134" spans="1:11" x14ac:dyDescent="0.25">
      <c r="A134" s="15" t="s">
        <v>75</v>
      </c>
      <c r="B134" s="15" t="s">
        <v>278</v>
      </c>
      <c r="C134" s="15" t="s">
        <v>211</v>
      </c>
      <c r="D134" s="4">
        <f t="shared" si="4"/>
        <v>1</v>
      </c>
      <c r="F134" s="4" t="s">
        <v>545</v>
      </c>
      <c r="G134" s="4" t="s">
        <v>623</v>
      </c>
      <c r="H134" s="4">
        <v>0</v>
      </c>
      <c r="K134" s="4" t="s">
        <v>546</v>
      </c>
    </row>
    <row r="135" spans="1:11" hidden="1" x14ac:dyDescent="0.25">
      <c r="A135" s="15" t="s">
        <v>76</v>
      </c>
      <c r="B135" s="15" t="s">
        <v>279</v>
      </c>
      <c r="C135" s="15" t="s">
        <v>211</v>
      </c>
      <c r="D135" s="4">
        <f t="shared" si="4"/>
        <v>0</v>
      </c>
      <c r="G135" s="4" t="s">
        <v>430</v>
      </c>
      <c r="H135" s="4">
        <v>0</v>
      </c>
    </row>
    <row r="136" spans="1:11" x14ac:dyDescent="0.25">
      <c r="A136" s="15" t="s">
        <v>77</v>
      </c>
      <c r="B136" s="15" t="s">
        <v>279</v>
      </c>
      <c r="C136" s="15" t="s">
        <v>216</v>
      </c>
      <c r="D136" s="4">
        <f t="shared" si="4"/>
        <v>1</v>
      </c>
      <c r="E136" s="4">
        <v>3020</v>
      </c>
      <c r="G136" s="4" t="s">
        <v>430</v>
      </c>
      <c r="H136" s="4">
        <v>0</v>
      </c>
      <c r="K136" s="4" t="s">
        <v>521</v>
      </c>
    </row>
    <row r="137" spans="1:11" hidden="1" x14ac:dyDescent="0.25">
      <c r="A137" s="15" t="s">
        <v>78</v>
      </c>
      <c r="B137" s="15" t="s">
        <v>280</v>
      </c>
      <c r="C137" s="15" t="s">
        <v>213</v>
      </c>
      <c r="D137" s="4">
        <f t="shared" si="4"/>
        <v>0</v>
      </c>
      <c r="G137" s="4" t="s">
        <v>431</v>
      </c>
      <c r="H137" s="4">
        <v>1</v>
      </c>
      <c r="I137" s="20"/>
    </row>
    <row r="138" spans="1:11" x14ac:dyDescent="0.25">
      <c r="A138" s="15" t="s">
        <v>79</v>
      </c>
      <c r="B138" s="15" t="s">
        <v>280</v>
      </c>
      <c r="C138" s="15" t="s">
        <v>211</v>
      </c>
      <c r="D138" s="4">
        <f t="shared" si="4"/>
        <v>1</v>
      </c>
      <c r="F138" s="4" t="s">
        <v>280</v>
      </c>
      <c r="G138" s="4" t="s">
        <v>642</v>
      </c>
      <c r="H138" s="4">
        <v>1</v>
      </c>
      <c r="K138" s="4" t="s">
        <v>539</v>
      </c>
    </row>
    <row r="139" spans="1:11" hidden="1" x14ac:dyDescent="0.25">
      <c r="A139" s="15" t="s">
        <v>80</v>
      </c>
      <c r="B139" s="15" t="s">
        <v>281</v>
      </c>
      <c r="C139" s="15" t="s">
        <v>213</v>
      </c>
      <c r="D139" s="4">
        <f t="shared" si="4"/>
        <v>0</v>
      </c>
      <c r="G139" s="4" t="s">
        <v>432</v>
      </c>
      <c r="H139" s="4">
        <v>0</v>
      </c>
    </row>
    <row r="140" spans="1:11" x14ac:dyDescent="0.25">
      <c r="A140" s="15" t="s">
        <v>81</v>
      </c>
      <c r="B140" s="15" t="s">
        <v>281</v>
      </c>
      <c r="C140" s="15" t="s">
        <v>211</v>
      </c>
      <c r="D140" s="4">
        <f t="shared" si="4"/>
        <v>1</v>
      </c>
      <c r="F140" s="4" t="s">
        <v>281</v>
      </c>
      <c r="G140" s="4" t="s">
        <v>643</v>
      </c>
      <c r="H140" s="4">
        <v>0</v>
      </c>
      <c r="K140" s="4" t="s">
        <v>541</v>
      </c>
    </row>
    <row r="141" spans="1:11" hidden="1" x14ac:dyDescent="0.25">
      <c r="A141" s="15" t="s">
        <v>82</v>
      </c>
      <c r="B141" s="15" t="s">
        <v>282</v>
      </c>
      <c r="C141" s="15" t="s">
        <v>211</v>
      </c>
      <c r="D141" s="4">
        <f t="shared" si="4"/>
        <v>0</v>
      </c>
      <c r="G141" s="4" t="s">
        <v>433</v>
      </c>
      <c r="H141" s="4">
        <v>1</v>
      </c>
    </row>
    <row r="142" spans="1:11" x14ac:dyDescent="0.25">
      <c r="A142" s="15" t="s">
        <v>83</v>
      </c>
      <c r="B142" s="15" t="s">
        <v>282</v>
      </c>
      <c r="C142" s="15" t="s">
        <v>216</v>
      </c>
      <c r="D142" s="4">
        <f t="shared" si="4"/>
        <v>1</v>
      </c>
      <c r="E142" s="4">
        <v>3070</v>
      </c>
      <c r="G142" s="4" t="s">
        <v>433</v>
      </c>
      <c r="H142" s="4">
        <v>1</v>
      </c>
      <c r="K142" s="4" t="s">
        <v>541</v>
      </c>
    </row>
    <row r="143" spans="1:11" hidden="1" x14ac:dyDescent="0.25">
      <c r="A143" s="15" t="s">
        <v>84</v>
      </c>
      <c r="B143" s="15" t="s">
        <v>283</v>
      </c>
      <c r="C143" s="15" t="s">
        <v>213</v>
      </c>
      <c r="D143" s="4">
        <f t="shared" si="4"/>
        <v>0</v>
      </c>
      <c r="G143" s="4" t="s">
        <v>434</v>
      </c>
      <c r="H143" s="4">
        <v>0</v>
      </c>
    </row>
    <row r="144" spans="1:11" hidden="1" x14ac:dyDescent="0.25">
      <c r="A144" s="16" t="s">
        <v>607</v>
      </c>
      <c r="B144" s="15" t="s">
        <v>283</v>
      </c>
      <c r="C144" s="15" t="s">
        <v>246</v>
      </c>
      <c r="D144" s="4">
        <f t="shared" si="4"/>
        <v>0</v>
      </c>
      <c r="G144" s="4" t="s">
        <v>434</v>
      </c>
      <c r="H144" s="4">
        <v>0</v>
      </c>
      <c r="I144" s="19" t="s">
        <v>514</v>
      </c>
      <c r="K144" s="4" t="s">
        <v>515</v>
      </c>
    </row>
    <row r="145" spans="1:13" x14ac:dyDescent="0.25">
      <c r="A145" s="15" t="s">
        <v>85</v>
      </c>
      <c r="B145" s="15" t="s">
        <v>284</v>
      </c>
      <c r="C145" s="15" t="s">
        <v>213</v>
      </c>
      <c r="D145" s="4">
        <f t="shared" si="4"/>
        <v>1</v>
      </c>
      <c r="F145" s="4" t="s">
        <v>284</v>
      </c>
      <c r="G145" s="4" t="s">
        <v>646</v>
      </c>
      <c r="H145" s="4">
        <v>1</v>
      </c>
      <c r="K145" s="4" t="s">
        <v>542</v>
      </c>
      <c r="L145" s="4">
        <v>1594510</v>
      </c>
    </row>
    <row r="146" spans="1:13" x14ac:dyDescent="0.25">
      <c r="A146" s="15" t="s">
        <v>86</v>
      </c>
      <c r="B146" s="15" t="s">
        <v>285</v>
      </c>
      <c r="C146" s="15" t="s">
        <v>211</v>
      </c>
      <c r="D146" s="4">
        <f t="shared" si="4"/>
        <v>1</v>
      </c>
      <c r="F146" s="4" t="s">
        <v>547</v>
      </c>
      <c r="G146" s="4" t="s">
        <v>646</v>
      </c>
      <c r="H146" s="4">
        <v>1</v>
      </c>
      <c r="K146" s="4" t="s">
        <v>542</v>
      </c>
      <c r="L146" s="4">
        <v>871799</v>
      </c>
    </row>
    <row r="147" spans="1:13" x14ac:dyDescent="0.25">
      <c r="A147" s="15" t="s">
        <v>87</v>
      </c>
      <c r="B147" s="15" t="s">
        <v>286</v>
      </c>
      <c r="C147" s="15" t="s">
        <v>213</v>
      </c>
      <c r="D147" s="4">
        <f t="shared" si="4"/>
        <v>1</v>
      </c>
      <c r="F147" s="4" t="s">
        <v>286</v>
      </c>
      <c r="G147" s="4" t="s">
        <v>647</v>
      </c>
      <c r="H147" s="4">
        <v>1</v>
      </c>
      <c r="K147" s="4" t="s">
        <v>539</v>
      </c>
    </row>
    <row r="148" spans="1:13" hidden="1" x14ac:dyDescent="0.25">
      <c r="A148" s="15" t="s">
        <v>88</v>
      </c>
      <c r="B148" s="15" t="s">
        <v>287</v>
      </c>
      <c r="C148" s="15" t="s">
        <v>213</v>
      </c>
      <c r="D148" s="4">
        <f t="shared" si="4"/>
        <v>0</v>
      </c>
      <c r="G148" s="4" t="s">
        <v>435</v>
      </c>
      <c r="H148" s="4">
        <v>0</v>
      </c>
    </row>
    <row r="149" spans="1:13" x14ac:dyDescent="0.25">
      <c r="A149" s="15" t="s">
        <v>89</v>
      </c>
      <c r="B149" s="15" t="s">
        <v>287</v>
      </c>
      <c r="C149" s="15" t="s">
        <v>242</v>
      </c>
      <c r="D149" s="4">
        <f t="shared" si="4"/>
        <v>1</v>
      </c>
      <c r="E149" s="4">
        <v>3200</v>
      </c>
      <c r="G149" s="4" t="s">
        <v>435</v>
      </c>
      <c r="H149" s="4">
        <v>0</v>
      </c>
      <c r="K149" s="4" t="s">
        <v>508</v>
      </c>
      <c r="L149" s="4">
        <v>1598.3443727807849</v>
      </c>
      <c r="M149" s="4">
        <v>-16.794208659999999</v>
      </c>
    </row>
    <row r="150" spans="1:13" hidden="1" x14ac:dyDescent="0.25">
      <c r="A150" s="15" t="s">
        <v>90</v>
      </c>
      <c r="B150" s="15" t="s">
        <v>288</v>
      </c>
      <c r="C150" s="15" t="s">
        <v>213</v>
      </c>
      <c r="D150" s="4">
        <f t="shared" si="4"/>
        <v>0</v>
      </c>
      <c r="G150" s="4" t="s">
        <v>436</v>
      </c>
      <c r="H150" s="4">
        <v>0</v>
      </c>
    </row>
    <row r="151" spans="1:13" x14ac:dyDescent="0.25">
      <c r="A151" s="15" t="s">
        <v>91</v>
      </c>
      <c r="B151" s="15" t="s">
        <v>288</v>
      </c>
      <c r="C151" s="15" t="s">
        <v>211</v>
      </c>
      <c r="D151" s="4">
        <f t="shared" si="4"/>
        <v>1</v>
      </c>
      <c r="F151" s="4" t="s">
        <v>288</v>
      </c>
      <c r="G151" s="4" t="s">
        <v>648</v>
      </c>
      <c r="H151" s="4">
        <v>0</v>
      </c>
      <c r="K151" s="4" t="s">
        <v>505</v>
      </c>
      <c r="L151" s="4">
        <v>992.48436294986539</v>
      </c>
      <c r="M151" s="4">
        <f>VLOOKUP(F151,[1]dieptelichtstats_rasters2010201!$A$2:$O$57,15,FALSE)</f>
        <v>-1.087510771</v>
      </c>
    </row>
    <row r="152" spans="1:13" hidden="1" x14ac:dyDescent="0.25">
      <c r="A152" s="15" t="s">
        <v>92</v>
      </c>
      <c r="B152" s="15" t="s">
        <v>289</v>
      </c>
      <c r="C152" s="15" t="s">
        <v>290</v>
      </c>
      <c r="D152" s="4">
        <f t="shared" si="4"/>
        <v>0</v>
      </c>
      <c r="G152" s="4" t="s">
        <v>616</v>
      </c>
      <c r="H152" s="4">
        <v>0</v>
      </c>
      <c r="K152" s="4" t="s">
        <v>505</v>
      </c>
    </row>
    <row r="153" spans="1:13" hidden="1" x14ac:dyDescent="0.25">
      <c r="A153" s="15" t="s">
        <v>92</v>
      </c>
      <c r="B153" s="15" t="s">
        <v>289</v>
      </c>
      <c r="C153" s="15" t="s">
        <v>290</v>
      </c>
      <c r="D153" s="4">
        <f t="shared" si="4"/>
        <v>0</v>
      </c>
      <c r="G153" s="4" t="s">
        <v>616</v>
      </c>
      <c r="H153" s="4">
        <v>0</v>
      </c>
      <c r="K153" s="4" t="s">
        <v>505</v>
      </c>
    </row>
    <row r="154" spans="1:13" hidden="1" x14ac:dyDescent="0.25">
      <c r="A154" s="15" t="s">
        <v>93</v>
      </c>
      <c r="B154" s="15" t="s">
        <v>291</v>
      </c>
      <c r="C154" s="15" t="s">
        <v>213</v>
      </c>
      <c r="D154" s="4">
        <f t="shared" si="4"/>
        <v>0</v>
      </c>
      <c r="G154" s="4" t="s">
        <v>437</v>
      </c>
      <c r="H154" s="4">
        <v>0</v>
      </c>
    </row>
    <row r="155" spans="1:13" x14ac:dyDescent="0.25">
      <c r="A155" s="15" t="s">
        <v>94</v>
      </c>
      <c r="B155" s="15" t="s">
        <v>291</v>
      </c>
      <c r="C155" s="15" t="s">
        <v>211</v>
      </c>
      <c r="D155" s="4">
        <f t="shared" si="4"/>
        <v>1</v>
      </c>
      <c r="F155" s="4" t="s">
        <v>291</v>
      </c>
      <c r="G155" s="4" t="s">
        <v>650</v>
      </c>
      <c r="H155" s="4">
        <v>0</v>
      </c>
      <c r="K155" s="4" t="s">
        <v>505</v>
      </c>
      <c r="L155" s="4">
        <v>526.99610615259769</v>
      </c>
      <c r="M155" s="4">
        <v>-1.0702154109999999</v>
      </c>
    </row>
    <row r="156" spans="1:13" hidden="1" x14ac:dyDescent="0.25">
      <c r="A156" s="15" t="s">
        <v>95</v>
      </c>
      <c r="B156" s="15" t="s">
        <v>292</v>
      </c>
      <c r="C156" s="15" t="s">
        <v>213</v>
      </c>
      <c r="D156" s="4">
        <f t="shared" si="4"/>
        <v>0</v>
      </c>
      <c r="G156" s="4" t="s">
        <v>438</v>
      </c>
      <c r="H156" s="4">
        <v>1</v>
      </c>
    </row>
    <row r="157" spans="1:13" x14ac:dyDescent="0.25">
      <c r="A157" s="15" t="s">
        <v>96</v>
      </c>
      <c r="B157" s="15" t="s">
        <v>292</v>
      </c>
      <c r="C157" s="15" t="s">
        <v>211</v>
      </c>
      <c r="D157" s="4">
        <f t="shared" si="4"/>
        <v>1</v>
      </c>
      <c r="F157" s="4" t="s">
        <v>292</v>
      </c>
      <c r="G157" s="4" t="s">
        <v>651</v>
      </c>
      <c r="H157" s="4">
        <v>1</v>
      </c>
      <c r="K157" s="4" t="s">
        <v>539</v>
      </c>
    </row>
    <row r="158" spans="1:13" x14ac:dyDescent="0.25">
      <c r="A158" s="15" t="s">
        <v>97</v>
      </c>
      <c r="B158" s="15" t="s">
        <v>293</v>
      </c>
      <c r="C158" s="15" t="s">
        <v>213</v>
      </c>
      <c r="D158" s="4">
        <f t="shared" si="4"/>
        <v>1</v>
      </c>
      <c r="E158" s="4">
        <v>3210</v>
      </c>
      <c r="G158" s="4" t="s">
        <v>439</v>
      </c>
      <c r="H158" s="4">
        <v>1</v>
      </c>
      <c r="K158" s="4" t="s">
        <v>541</v>
      </c>
    </row>
    <row r="159" spans="1:13" hidden="1" x14ac:dyDescent="0.25">
      <c r="A159" s="15" t="s">
        <v>592</v>
      </c>
      <c r="B159" s="15" t="s">
        <v>293</v>
      </c>
      <c r="C159" s="15" t="s">
        <v>211</v>
      </c>
      <c r="D159" s="4">
        <f t="shared" si="4"/>
        <v>0</v>
      </c>
    </row>
    <row r="160" spans="1:13" hidden="1" x14ac:dyDescent="0.25">
      <c r="A160" s="15" t="s">
        <v>593</v>
      </c>
      <c r="B160" s="15" t="s">
        <v>293</v>
      </c>
      <c r="C160" s="15" t="s">
        <v>216</v>
      </c>
      <c r="D160" s="4">
        <f t="shared" si="4"/>
        <v>0</v>
      </c>
    </row>
    <row r="161" spans="1:13" x14ac:dyDescent="0.25">
      <c r="A161" s="15" t="s">
        <v>99</v>
      </c>
      <c r="B161" s="15" t="s">
        <v>390</v>
      </c>
      <c r="C161" s="15" t="s">
        <v>295</v>
      </c>
      <c r="D161" s="4">
        <f t="shared" si="4"/>
        <v>1</v>
      </c>
      <c r="F161" s="4" t="s">
        <v>390</v>
      </c>
      <c r="G161" s="4" t="s">
        <v>652</v>
      </c>
      <c r="H161" s="4">
        <v>1</v>
      </c>
      <c r="K161" s="4" t="s">
        <v>541</v>
      </c>
    </row>
    <row r="162" spans="1:13" x14ac:dyDescent="0.25">
      <c r="A162" s="15" t="s">
        <v>98</v>
      </c>
      <c r="B162" s="15" t="s">
        <v>294</v>
      </c>
      <c r="C162" s="15" t="s">
        <v>213</v>
      </c>
      <c r="D162" s="4">
        <f t="shared" si="4"/>
        <v>1</v>
      </c>
      <c r="E162" s="4">
        <v>3220</v>
      </c>
      <c r="G162" s="4" t="s">
        <v>440</v>
      </c>
      <c r="H162" s="4">
        <v>1</v>
      </c>
      <c r="K162" s="4" t="s">
        <v>541</v>
      </c>
    </row>
    <row r="163" spans="1:13" x14ac:dyDescent="0.25">
      <c r="A163" s="15" t="s">
        <v>110</v>
      </c>
      <c r="B163" s="15" t="s">
        <v>302</v>
      </c>
      <c r="C163" s="15" t="s">
        <v>304</v>
      </c>
      <c r="D163" s="4">
        <f t="shared" si="4"/>
        <v>1</v>
      </c>
      <c r="F163" s="4" t="s">
        <v>302</v>
      </c>
      <c r="G163" s="4" t="s">
        <v>655</v>
      </c>
      <c r="H163" s="4">
        <v>0</v>
      </c>
      <c r="I163" s="15" t="s">
        <v>1232</v>
      </c>
      <c r="K163" s="4" t="s">
        <v>505</v>
      </c>
      <c r="L163" s="4">
        <v>509.02196298391681</v>
      </c>
    </row>
    <row r="164" spans="1:13" hidden="1" x14ac:dyDescent="0.25">
      <c r="A164" s="15" t="s">
        <v>100</v>
      </c>
      <c r="B164" s="15" t="s">
        <v>296</v>
      </c>
      <c r="C164" s="15" t="s">
        <v>213</v>
      </c>
      <c r="D164" s="4">
        <f t="shared" si="4"/>
        <v>0</v>
      </c>
      <c r="G164" s="4" t="s">
        <v>441</v>
      </c>
      <c r="H164" s="4">
        <v>0</v>
      </c>
    </row>
    <row r="165" spans="1:13" x14ac:dyDescent="0.25">
      <c r="A165" s="15" t="s">
        <v>101</v>
      </c>
      <c r="B165" s="15" t="s">
        <v>296</v>
      </c>
      <c r="C165" s="15" t="s">
        <v>246</v>
      </c>
      <c r="D165" s="4">
        <f t="shared" si="4"/>
        <v>1</v>
      </c>
      <c r="F165" s="4" t="s">
        <v>296</v>
      </c>
      <c r="G165" s="4" t="s">
        <v>670</v>
      </c>
      <c r="H165" s="4">
        <v>0</v>
      </c>
      <c r="I165" s="15" t="s">
        <v>1230</v>
      </c>
      <c r="K165" s="4" t="s">
        <v>505</v>
      </c>
      <c r="L165" s="4">
        <v>673.01320707694879</v>
      </c>
      <c r="M165" s="4">
        <f>VLOOKUP(F165,[1]dieptelichtstats_rasters2010201!$A$2:$O$57,15,FALSE)</f>
        <v>-1.0851886129999999</v>
      </c>
    </row>
    <row r="166" spans="1:13" hidden="1" x14ac:dyDescent="0.25">
      <c r="A166" s="15" t="s">
        <v>102</v>
      </c>
      <c r="B166" s="15" t="s">
        <v>297</v>
      </c>
      <c r="C166" s="15" t="s">
        <v>213</v>
      </c>
      <c r="D166" s="4">
        <f t="shared" si="4"/>
        <v>0</v>
      </c>
      <c r="G166" s="4" t="s">
        <v>442</v>
      </c>
      <c r="H166" s="4">
        <v>0</v>
      </c>
    </row>
    <row r="167" spans="1:13" x14ac:dyDescent="0.25">
      <c r="A167" s="15" t="s">
        <v>103</v>
      </c>
      <c r="B167" s="15" t="s">
        <v>297</v>
      </c>
      <c r="C167" s="15" t="s">
        <v>246</v>
      </c>
      <c r="D167" s="4">
        <f t="shared" si="4"/>
        <v>1</v>
      </c>
      <c r="F167" s="4" t="s">
        <v>297</v>
      </c>
      <c r="G167" s="4" t="s">
        <v>649</v>
      </c>
      <c r="H167" s="4">
        <v>0</v>
      </c>
      <c r="I167" s="4" t="s">
        <v>494</v>
      </c>
      <c r="K167" s="4" t="s">
        <v>508</v>
      </c>
      <c r="L167" s="4">
        <v>1711.9559801583684</v>
      </c>
      <c r="M167" s="5">
        <v>-12.368171999999999</v>
      </c>
    </row>
    <row r="168" spans="1:13" hidden="1" x14ac:dyDescent="0.25">
      <c r="A168" s="15" t="s">
        <v>104</v>
      </c>
      <c r="B168" s="15" t="s">
        <v>298</v>
      </c>
      <c r="C168" s="15" t="s">
        <v>213</v>
      </c>
      <c r="D168" s="4">
        <f t="shared" si="4"/>
        <v>0</v>
      </c>
      <c r="G168" s="4" t="s">
        <v>443</v>
      </c>
      <c r="H168" s="4">
        <v>0</v>
      </c>
    </row>
    <row r="169" spans="1:13" x14ac:dyDescent="0.25">
      <c r="A169" s="15" t="s">
        <v>105</v>
      </c>
      <c r="B169" s="15" t="s">
        <v>298</v>
      </c>
      <c r="C169" s="15" t="s">
        <v>299</v>
      </c>
      <c r="D169" s="4">
        <f t="shared" si="4"/>
        <v>1</v>
      </c>
      <c r="F169" s="4" t="s">
        <v>298</v>
      </c>
      <c r="G169" s="4" t="s">
        <v>671</v>
      </c>
      <c r="H169" s="4">
        <v>0</v>
      </c>
      <c r="I169" s="15" t="s">
        <v>1231</v>
      </c>
      <c r="K169" s="4" t="s">
        <v>505</v>
      </c>
      <c r="L169" s="4">
        <v>1053.277941476038</v>
      </c>
      <c r="M169" s="4">
        <f>VLOOKUP(F169,[1]dieptelichtstats_rasters2010201!$A$2:$O$57,15,FALSE)</f>
        <v>-0.93115156700000001</v>
      </c>
    </row>
    <row r="170" spans="1:13" x14ac:dyDescent="0.25">
      <c r="A170" s="15" t="s">
        <v>107</v>
      </c>
      <c r="B170" s="15" t="s">
        <v>301</v>
      </c>
      <c r="C170" s="15" t="s">
        <v>213</v>
      </c>
      <c r="D170" s="4">
        <f t="shared" si="4"/>
        <v>1</v>
      </c>
      <c r="F170" s="4" t="s">
        <v>301</v>
      </c>
      <c r="G170" s="4" t="s">
        <v>654</v>
      </c>
      <c r="H170" s="4">
        <v>1</v>
      </c>
      <c r="K170" s="4" t="s">
        <v>539</v>
      </c>
    </row>
    <row r="171" spans="1:13" hidden="1" x14ac:dyDescent="0.25">
      <c r="A171" s="15" t="s">
        <v>106</v>
      </c>
      <c r="B171" s="15" t="s">
        <v>300</v>
      </c>
      <c r="C171" s="15" t="s">
        <v>213</v>
      </c>
      <c r="D171" s="4">
        <f t="shared" si="4"/>
        <v>0</v>
      </c>
      <c r="G171" s="4" t="s">
        <v>444</v>
      </c>
      <c r="H171" s="4">
        <v>1</v>
      </c>
    </row>
    <row r="172" spans="1:13" hidden="1" x14ac:dyDescent="0.25">
      <c r="A172" s="15" t="s">
        <v>108</v>
      </c>
      <c r="B172" s="15" t="s">
        <v>302</v>
      </c>
      <c r="C172" s="15" t="s">
        <v>213</v>
      </c>
      <c r="D172" s="4">
        <v>0</v>
      </c>
      <c r="G172" s="4" t="s">
        <v>655</v>
      </c>
      <c r="H172" s="4">
        <v>0</v>
      </c>
    </row>
    <row r="173" spans="1:13" x14ac:dyDescent="0.25">
      <c r="A173" s="15" t="s">
        <v>109</v>
      </c>
      <c r="B173" s="15" t="s">
        <v>303</v>
      </c>
      <c r="C173" s="15" t="s">
        <v>213</v>
      </c>
      <c r="D173" s="4">
        <f t="shared" ref="D173:D183" si="5">IF(AND(ISBLANK(E173),ISBLANK(F173)),0,1)</f>
        <v>1</v>
      </c>
      <c r="E173" s="4">
        <v>3230</v>
      </c>
      <c r="G173" s="4" t="s">
        <v>445</v>
      </c>
      <c r="H173" s="4">
        <v>0</v>
      </c>
      <c r="K173" s="4" t="s">
        <v>505</v>
      </c>
      <c r="L173" s="4">
        <v>1053.277941476038</v>
      </c>
      <c r="M173" s="4">
        <v>-0.98439878000000003</v>
      </c>
    </row>
    <row r="174" spans="1:13" x14ac:dyDescent="0.25">
      <c r="A174" s="15" t="s">
        <v>111</v>
      </c>
      <c r="B174" s="15" t="s">
        <v>305</v>
      </c>
      <c r="C174" s="15" t="s">
        <v>211</v>
      </c>
      <c r="D174" s="4">
        <f t="shared" si="5"/>
        <v>1</v>
      </c>
      <c r="E174" s="4">
        <v>3240</v>
      </c>
      <c r="G174" s="4" t="s">
        <v>446</v>
      </c>
      <c r="H174" s="4">
        <v>1</v>
      </c>
      <c r="K174" s="4" t="s">
        <v>541</v>
      </c>
    </row>
    <row r="175" spans="1:13" x14ac:dyDescent="0.25">
      <c r="A175" s="15" t="s">
        <v>112</v>
      </c>
      <c r="B175" s="15" t="s">
        <v>306</v>
      </c>
      <c r="C175" s="15" t="s">
        <v>211</v>
      </c>
      <c r="D175" s="4">
        <f t="shared" si="5"/>
        <v>1</v>
      </c>
      <c r="F175" s="4" t="s">
        <v>306</v>
      </c>
      <c r="G175" s="4" t="s">
        <v>656</v>
      </c>
      <c r="H175" s="4">
        <v>0</v>
      </c>
      <c r="K175" s="4" t="s">
        <v>521</v>
      </c>
    </row>
    <row r="176" spans="1:13" hidden="1" x14ac:dyDescent="0.25">
      <c r="A176" s="16" t="s">
        <v>1182</v>
      </c>
      <c r="B176" s="16" t="s">
        <v>1207</v>
      </c>
      <c r="C176" s="15" t="s">
        <v>213</v>
      </c>
      <c r="D176" s="4">
        <f t="shared" si="5"/>
        <v>0</v>
      </c>
      <c r="H176" s="4">
        <v>0</v>
      </c>
    </row>
    <row r="177" spans="1:13" x14ac:dyDescent="0.25">
      <c r="A177" s="16" t="s">
        <v>1183</v>
      </c>
      <c r="B177" s="16" t="s">
        <v>1207</v>
      </c>
      <c r="C177" s="15" t="s">
        <v>211</v>
      </c>
      <c r="D177" s="4">
        <f t="shared" si="5"/>
        <v>1</v>
      </c>
      <c r="F177" s="16" t="s">
        <v>1207</v>
      </c>
      <c r="H177" s="4">
        <v>0</v>
      </c>
      <c r="I177" s="4" t="s">
        <v>496</v>
      </c>
      <c r="K177" s="4" t="s">
        <v>521</v>
      </c>
    </row>
    <row r="178" spans="1:13" x14ac:dyDescent="0.25">
      <c r="A178" s="16" t="s">
        <v>1184</v>
      </c>
      <c r="B178" s="16" t="s">
        <v>1208</v>
      </c>
      <c r="C178" s="15" t="s">
        <v>213</v>
      </c>
      <c r="D178" s="4">
        <f t="shared" si="5"/>
        <v>1</v>
      </c>
      <c r="F178" s="16" t="s">
        <v>1208</v>
      </c>
      <c r="H178" s="4">
        <v>0</v>
      </c>
      <c r="I178" s="4" t="s">
        <v>496</v>
      </c>
      <c r="K178" s="4" t="s">
        <v>521</v>
      </c>
    </row>
    <row r="179" spans="1:13" hidden="1" x14ac:dyDescent="0.25">
      <c r="A179" s="16" t="s">
        <v>1185</v>
      </c>
      <c r="B179" s="16" t="s">
        <v>1209</v>
      </c>
      <c r="C179" s="15" t="s">
        <v>213</v>
      </c>
      <c r="D179" s="4">
        <f t="shared" si="5"/>
        <v>0</v>
      </c>
      <c r="H179" s="4">
        <v>0</v>
      </c>
    </row>
    <row r="180" spans="1:13" x14ac:dyDescent="0.25">
      <c r="A180" s="16" t="s">
        <v>1186</v>
      </c>
      <c r="B180" s="16" t="s">
        <v>1209</v>
      </c>
      <c r="C180" s="15" t="s">
        <v>211</v>
      </c>
      <c r="D180" s="4">
        <f t="shared" si="5"/>
        <v>1</v>
      </c>
      <c r="F180" s="16" t="s">
        <v>1209</v>
      </c>
      <c r="H180" s="4">
        <v>0</v>
      </c>
      <c r="I180" s="4" t="s">
        <v>496</v>
      </c>
      <c r="K180" s="4" t="s">
        <v>521</v>
      </c>
    </row>
    <row r="181" spans="1:13" x14ac:dyDescent="0.25">
      <c r="A181" s="16" t="s">
        <v>1187</v>
      </c>
      <c r="B181" s="16" t="s">
        <v>1210</v>
      </c>
      <c r="C181" s="15" t="s">
        <v>213</v>
      </c>
      <c r="D181" s="4">
        <f t="shared" si="5"/>
        <v>1</v>
      </c>
      <c r="F181" s="16" t="s">
        <v>1210</v>
      </c>
      <c r="H181" s="4">
        <v>0</v>
      </c>
      <c r="I181" s="4" t="s">
        <v>496</v>
      </c>
      <c r="K181" s="4" t="s">
        <v>521</v>
      </c>
    </row>
    <row r="182" spans="1:13" x14ac:dyDescent="0.25">
      <c r="A182" s="16" t="s">
        <v>1188</v>
      </c>
      <c r="B182" s="16" t="s">
        <v>1211</v>
      </c>
      <c r="C182" s="15" t="s">
        <v>213</v>
      </c>
      <c r="D182" s="4">
        <f t="shared" si="5"/>
        <v>1</v>
      </c>
      <c r="F182" s="16" t="s">
        <v>1211</v>
      </c>
      <c r="H182" s="4">
        <v>0</v>
      </c>
      <c r="K182" s="4" t="s">
        <v>541</v>
      </c>
    </row>
    <row r="183" spans="1:13" x14ac:dyDescent="0.25">
      <c r="A183" s="16" t="s">
        <v>1189</v>
      </c>
      <c r="B183" s="16" t="s">
        <v>1212</v>
      </c>
      <c r="C183" s="15" t="s">
        <v>213</v>
      </c>
      <c r="D183" s="4">
        <f t="shared" si="5"/>
        <v>1</v>
      </c>
      <c r="F183" s="16" t="s">
        <v>1212</v>
      </c>
      <c r="H183" s="4">
        <v>0</v>
      </c>
      <c r="K183" s="4" t="s">
        <v>541</v>
      </c>
    </row>
    <row r="184" spans="1:13" hidden="1" x14ac:dyDescent="0.25">
      <c r="A184" s="15" t="s">
        <v>113</v>
      </c>
      <c r="B184" s="15" t="s">
        <v>307</v>
      </c>
      <c r="C184" s="15" t="s">
        <v>213</v>
      </c>
      <c r="D184" s="4">
        <v>0</v>
      </c>
      <c r="G184" s="4" t="s">
        <v>657</v>
      </c>
      <c r="H184" s="4">
        <v>0</v>
      </c>
    </row>
    <row r="185" spans="1:13" hidden="1" x14ac:dyDescent="0.25">
      <c r="A185" s="15" t="s">
        <v>113</v>
      </c>
      <c r="B185" s="15" t="s">
        <v>307</v>
      </c>
      <c r="C185" s="15" t="s">
        <v>213</v>
      </c>
      <c r="D185" s="4">
        <v>0</v>
      </c>
      <c r="G185" s="4" t="s">
        <v>658</v>
      </c>
      <c r="H185" s="4">
        <v>0</v>
      </c>
    </row>
    <row r="186" spans="1:13" hidden="1" x14ac:dyDescent="0.25">
      <c r="A186" s="16" t="s">
        <v>1190</v>
      </c>
      <c r="B186" s="16" t="s">
        <v>307</v>
      </c>
      <c r="C186" s="15" t="s">
        <v>246</v>
      </c>
      <c r="D186" s="4">
        <v>0</v>
      </c>
      <c r="H186" s="4">
        <v>0</v>
      </c>
    </row>
    <row r="187" spans="1:13" x14ac:dyDescent="0.25">
      <c r="A187" s="16" t="s">
        <v>1191</v>
      </c>
      <c r="B187" s="16" t="s">
        <v>307</v>
      </c>
      <c r="C187" s="15" t="s">
        <v>1200</v>
      </c>
      <c r="D187" s="4">
        <v>1</v>
      </c>
      <c r="F187" s="4" t="s">
        <v>585</v>
      </c>
      <c r="G187" s="4" t="s">
        <v>658</v>
      </c>
      <c r="H187" s="4">
        <v>0</v>
      </c>
      <c r="I187" s="4" t="s">
        <v>1225</v>
      </c>
      <c r="K187" s="4" t="s">
        <v>505</v>
      </c>
      <c r="L187" s="4">
        <v>1366.5019140125637</v>
      </c>
      <c r="M187" s="4">
        <v>-1.433074371</v>
      </c>
    </row>
    <row r="188" spans="1:13" x14ac:dyDescent="0.25">
      <c r="A188" s="16" t="s">
        <v>1191</v>
      </c>
      <c r="B188" s="16" t="s">
        <v>307</v>
      </c>
      <c r="C188" s="15" t="s">
        <v>1200</v>
      </c>
      <c r="D188" s="4">
        <v>1</v>
      </c>
      <c r="F188" s="4" t="s">
        <v>548</v>
      </c>
      <c r="G188" s="4" t="s">
        <v>657</v>
      </c>
      <c r="H188" s="4">
        <v>0</v>
      </c>
      <c r="K188" s="4" t="s">
        <v>521</v>
      </c>
    </row>
    <row r="189" spans="1:13" hidden="1" x14ac:dyDescent="0.25">
      <c r="A189" s="15" t="s">
        <v>114</v>
      </c>
      <c r="B189" s="15" t="s">
        <v>308</v>
      </c>
      <c r="C189" s="15" t="s">
        <v>213</v>
      </c>
      <c r="D189" s="4">
        <v>0</v>
      </c>
      <c r="G189" s="4" t="s">
        <v>659</v>
      </c>
      <c r="H189" s="4">
        <v>0</v>
      </c>
    </row>
    <row r="190" spans="1:13" x14ac:dyDescent="0.25">
      <c r="A190" s="16" t="s">
        <v>1192</v>
      </c>
      <c r="B190" s="16" t="s">
        <v>308</v>
      </c>
      <c r="C190" s="15" t="s">
        <v>211</v>
      </c>
      <c r="D190" s="4">
        <f>IF(AND(ISBLANK(E190),ISBLANK(F190)),0,1)</f>
        <v>1</v>
      </c>
      <c r="F190" s="4" t="s">
        <v>549</v>
      </c>
      <c r="G190" s="4" t="s">
        <v>659</v>
      </c>
      <c r="H190" s="4">
        <v>0</v>
      </c>
      <c r="I190" s="4" t="s">
        <v>1226</v>
      </c>
      <c r="K190" s="4" t="s">
        <v>505</v>
      </c>
      <c r="L190" s="4">
        <v>458.80083838197157</v>
      </c>
      <c r="M190" s="4">
        <f>VLOOKUP(F190,[1]dieptelichtstats_rasters2010201!$A$2:$O$57,15,FALSE)</f>
        <v>-0.88376249500000004</v>
      </c>
    </row>
    <row r="191" spans="1:13" x14ac:dyDescent="0.25">
      <c r="A191" s="16" t="s">
        <v>1192</v>
      </c>
      <c r="B191" s="16" t="s">
        <v>308</v>
      </c>
      <c r="C191" s="15" t="s">
        <v>211</v>
      </c>
      <c r="D191" s="4">
        <f>IF(AND(ISBLANK(E191),ISBLANK(F191)),0,1)</f>
        <v>1</v>
      </c>
      <c r="F191" s="4" t="s">
        <v>586</v>
      </c>
      <c r="G191" s="4" t="s">
        <v>660</v>
      </c>
      <c r="H191" s="4">
        <v>0</v>
      </c>
      <c r="I191" s="4" t="s">
        <v>1226</v>
      </c>
      <c r="K191" s="4" t="s">
        <v>505</v>
      </c>
      <c r="L191" s="4">
        <v>496.62613372636764</v>
      </c>
      <c r="M191" s="4">
        <f>VLOOKUP(F191,[1]dieptelichtstats_rasters2010201!$A$2:$O$57,15,FALSE)</f>
        <v>-0.69758297599999997</v>
      </c>
    </row>
    <row r="192" spans="1:13" hidden="1" x14ac:dyDescent="0.25">
      <c r="A192" s="15" t="s">
        <v>115</v>
      </c>
      <c r="B192" s="15" t="s">
        <v>309</v>
      </c>
      <c r="C192" s="15" t="s">
        <v>213</v>
      </c>
      <c r="D192" s="4">
        <v>0</v>
      </c>
      <c r="G192" s="4" t="s">
        <v>661</v>
      </c>
      <c r="H192" s="4">
        <v>0</v>
      </c>
    </row>
    <row r="193" spans="1:13" x14ac:dyDescent="0.25">
      <c r="A193" s="16" t="s">
        <v>1193</v>
      </c>
      <c r="B193" s="16" t="s">
        <v>309</v>
      </c>
      <c r="C193" s="15" t="s">
        <v>246</v>
      </c>
      <c r="D193" s="4">
        <f>IF(AND(ISBLANK(E193),ISBLANK(F193)),0,1)</f>
        <v>1</v>
      </c>
      <c r="F193" s="4" t="s">
        <v>550</v>
      </c>
      <c r="G193" s="4" t="s">
        <v>661</v>
      </c>
      <c r="H193" s="4">
        <v>0</v>
      </c>
      <c r="I193" s="4" t="s">
        <v>1227</v>
      </c>
      <c r="K193" s="4" t="s">
        <v>505</v>
      </c>
      <c r="L193" s="4">
        <v>979.25166157632839</v>
      </c>
      <c r="M193" s="4">
        <f>VLOOKUP(F193,[1]dieptelichtstats_rasters2010201!$A$2:$O$57,15,FALSE)</f>
        <v>-1.433074371</v>
      </c>
    </row>
    <row r="194" spans="1:13" x14ac:dyDescent="0.25">
      <c r="A194" s="16" t="s">
        <v>1193</v>
      </c>
      <c r="B194" s="16" t="s">
        <v>309</v>
      </c>
      <c r="C194" s="15" t="s">
        <v>246</v>
      </c>
      <c r="D194" s="4">
        <f>IF(AND(ISBLANK(E194),ISBLANK(F194)),0,1)</f>
        <v>1</v>
      </c>
      <c r="F194" s="4" t="s">
        <v>587</v>
      </c>
      <c r="G194" s="4" t="s">
        <v>662</v>
      </c>
      <c r="H194" s="4">
        <v>1</v>
      </c>
      <c r="I194" s="4" t="s">
        <v>496</v>
      </c>
      <c r="K194" s="4" t="s">
        <v>521</v>
      </c>
    </row>
    <row r="195" spans="1:13" hidden="1" x14ac:dyDescent="0.25">
      <c r="A195" s="15" t="s">
        <v>116</v>
      </c>
      <c r="B195" s="15" t="s">
        <v>116</v>
      </c>
      <c r="D195" s="4">
        <v>0</v>
      </c>
      <c r="G195" s="4" t="s">
        <v>657</v>
      </c>
      <c r="H195" s="4">
        <v>1</v>
      </c>
    </row>
    <row r="196" spans="1:13" hidden="1" x14ac:dyDescent="0.25">
      <c r="A196" s="15" t="s">
        <v>116</v>
      </c>
      <c r="B196" s="15" t="s">
        <v>116</v>
      </c>
      <c r="D196" s="4">
        <v>0</v>
      </c>
      <c r="G196" s="4" t="s">
        <v>663</v>
      </c>
      <c r="H196" s="4">
        <v>1</v>
      </c>
    </row>
    <row r="197" spans="1:13" hidden="1" x14ac:dyDescent="0.25">
      <c r="A197" s="15" t="s">
        <v>116</v>
      </c>
      <c r="B197" s="15" t="s">
        <v>116</v>
      </c>
      <c r="D197" s="4">
        <v>0</v>
      </c>
      <c r="G197" s="4" t="s">
        <v>664</v>
      </c>
      <c r="H197" s="4">
        <v>1</v>
      </c>
    </row>
    <row r="198" spans="1:13" hidden="1" x14ac:dyDescent="0.25">
      <c r="A198" s="15" t="s">
        <v>117</v>
      </c>
      <c r="B198" s="15" t="s">
        <v>310</v>
      </c>
      <c r="C198" s="15" t="s">
        <v>213</v>
      </c>
      <c r="D198" s="4">
        <f>IF(AND(ISBLANK(E198),ISBLANK(F198)),0,1)</f>
        <v>0</v>
      </c>
      <c r="G198" s="4" t="s">
        <v>447</v>
      </c>
      <c r="H198" s="4">
        <v>0</v>
      </c>
    </row>
    <row r="199" spans="1:13" x14ac:dyDescent="0.25">
      <c r="A199" s="15" t="s">
        <v>594</v>
      </c>
      <c r="B199" s="15" t="s">
        <v>310</v>
      </c>
      <c r="C199" s="15" t="s">
        <v>246</v>
      </c>
      <c r="D199" s="4">
        <v>1</v>
      </c>
      <c r="E199" s="4">
        <v>3300</v>
      </c>
      <c r="G199" s="4" t="s">
        <v>512</v>
      </c>
      <c r="H199" s="4">
        <v>0</v>
      </c>
      <c r="I199" s="19" t="s">
        <v>1219</v>
      </c>
      <c r="K199" s="4" t="s">
        <v>505</v>
      </c>
      <c r="L199">
        <v>3132.1480036869266</v>
      </c>
      <c r="M199" s="4">
        <v>-2.2288161390000001</v>
      </c>
    </row>
    <row r="200" spans="1:13" x14ac:dyDescent="0.25">
      <c r="A200" s="15" t="s">
        <v>594</v>
      </c>
      <c r="B200" s="15" t="s">
        <v>310</v>
      </c>
      <c r="C200" s="15" t="s">
        <v>246</v>
      </c>
      <c r="D200" s="4">
        <v>1</v>
      </c>
      <c r="E200" s="4">
        <v>3300</v>
      </c>
      <c r="G200" s="4" t="s">
        <v>512</v>
      </c>
      <c r="H200" s="4">
        <v>0</v>
      </c>
      <c r="I200" s="19" t="s">
        <v>1220</v>
      </c>
      <c r="K200" s="4" t="s">
        <v>505</v>
      </c>
      <c r="L200">
        <v>3132.1480036869266</v>
      </c>
      <c r="M200" s="4">
        <v>-2.2288161390000001</v>
      </c>
    </row>
    <row r="201" spans="1:13" hidden="1" x14ac:dyDescent="0.25">
      <c r="A201" s="15" t="s">
        <v>595</v>
      </c>
      <c r="B201" s="15" t="s">
        <v>310</v>
      </c>
      <c r="C201" s="15" t="s">
        <v>246</v>
      </c>
      <c r="D201" s="4">
        <v>0</v>
      </c>
      <c r="G201" s="4" t="s">
        <v>512</v>
      </c>
    </row>
    <row r="202" spans="1:13" x14ac:dyDescent="0.25">
      <c r="A202" s="15" t="s">
        <v>118</v>
      </c>
      <c r="B202" s="15" t="s">
        <v>311</v>
      </c>
      <c r="C202" s="15" t="s">
        <v>211</v>
      </c>
      <c r="D202" s="4">
        <f>IF(AND(ISBLANK(E202),ISBLANK(F202)),0,1)</f>
        <v>1</v>
      </c>
      <c r="F202" s="4" t="s">
        <v>311</v>
      </c>
      <c r="G202" s="4" t="s">
        <v>665</v>
      </c>
      <c r="H202" s="4">
        <v>1</v>
      </c>
      <c r="K202" s="4" t="s">
        <v>540</v>
      </c>
    </row>
    <row r="203" spans="1:13" x14ac:dyDescent="0.25">
      <c r="A203" s="15" t="s">
        <v>119</v>
      </c>
      <c r="B203" s="15" t="s">
        <v>312</v>
      </c>
      <c r="C203" s="15" t="s">
        <v>211</v>
      </c>
      <c r="D203" s="4">
        <f>IF(AND(ISBLANK(E203),ISBLANK(F203)),0,1)</f>
        <v>1</v>
      </c>
      <c r="F203" s="4" t="s">
        <v>312</v>
      </c>
      <c r="G203" s="4" t="s">
        <v>666</v>
      </c>
      <c r="H203" s="4">
        <v>0</v>
      </c>
      <c r="K203" s="4" t="s">
        <v>551</v>
      </c>
    </row>
    <row r="204" spans="1:13" hidden="1" x14ac:dyDescent="0.25">
      <c r="A204" s="15" t="s">
        <v>121</v>
      </c>
      <c r="B204" s="15" t="s">
        <v>315</v>
      </c>
      <c r="C204" s="15" t="s">
        <v>213</v>
      </c>
      <c r="D204" s="4">
        <f>IF(AND(ISBLANK(E204),ISBLANK(F204)),0,1)</f>
        <v>0</v>
      </c>
      <c r="G204" s="4" t="s">
        <v>448</v>
      </c>
      <c r="H204" s="4">
        <v>1</v>
      </c>
    </row>
    <row r="205" spans="1:13" hidden="1" x14ac:dyDescent="0.25">
      <c r="A205" s="15" t="s">
        <v>122</v>
      </c>
      <c r="B205" s="15" t="s">
        <v>315</v>
      </c>
      <c r="C205" s="15" t="s">
        <v>314</v>
      </c>
      <c r="D205" s="4">
        <f>IF(AND(ISBLANK(E205),ISBLANK(F205)),0,1)</f>
        <v>0</v>
      </c>
      <c r="G205" s="4" t="s">
        <v>448</v>
      </c>
      <c r="H205" s="4">
        <v>1</v>
      </c>
    </row>
    <row r="206" spans="1:13" hidden="1" x14ac:dyDescent="0.25">
      <c r="A206" s="15" t="s">
        <v>120</v>
      </c>
      <c r="B206" s="15" t="s">
        <v>313</v>
      </c>
      <c r="C206" s="15" t="s">
        <v>314</v>
      </c>
      <c r="D206" s="4">
        <v>0</v>
      </c>
      <c r="G206" s="4" t="s">
        <v>448</v>
      </c>
      <c r="H206" s="4">
        <v>0</v>
      </c>
    </row>
    <row r="207" spans="1:13" x14ac:dyDescent="0.25">
      <c r="A207" s="16" t="s">
        <v>1194</v>
      </c>
      <c r="B207" s="16" t="s">
        <v>1213</v>
      </c>
      <c r="C207" s="15" t="s">
        <v>314</v>
      </c>
      <c r="D207" s="4">
        <f t="shared" ref="D207:D215" si="6">IF(AND(ISBLANK(E207),ISBLANK(F207)),0,1)</f>
        <v>1</v>
      </c>
      <c r="E207" s="4">
        <v>3302</v>
      </c>
      <c r="G207" s="4" t="s">
        <v>448</v>
      </c>
      <c r="H207" s="4">
        <v>0</v>
      </c>
      <c r="I207" s="19" t="s">
        <v>1221</v>
      </c>
      <c r="K207" s="4" t="s">
        <v>521</v>
      </c>
    </row>
    <row r="208" spans="1:13" x14ac:dyDescent="0.25">
      <c r="A208" s="15" t="s">
        <v>123</v>
      </c>
      <c r="B208" s="15" t="s">
        <v>316</v>
      </c>
      <c r="C208" s="15" t="s">
        <v>211</v>
      </c>
      <c r="D208" s="4">
        <f t="shared" si="6"/>
        <v>1</v>
      </c>
      <c r="F208" s="4" t="s">
        <v>316</v>
      </c>
      <c r="G208" s="4" t="s">
        <v>667</v>
      </c>
      <c r="H208" s="4">
        <v>1</v>
      </c>
      <c r="K208" s="4" t="s">
        <v>539</v>
      </c>
    </row>
    <row r="209" spans="1:13" x14ac:dyDescent="0.25">
      <c r="A209" s="15" t="s">
        <v>124</v>
      </c>
      <c r="B209" s="15" t="s">
        <v>317</v>
      </c>
      <c r="C209" s="15" t="s">
        <v>211</v>
      </c>
      <c r="D209" s="4">
        <f t="shared" si="6"/>
        <v>1</v>
      </c>
      <c r="E209" s="4">
        <v>3311</v>
      </c>
      <c r="G209" s="4" t="s">
        <v>449</v>
      </c>
      <c r="H209" s="4">
        <v>1</v>
      </c>
      <c r="K209" s="4" t="s">
        <v>539</v>
      </c>
    </row>
    <row r="210" spans="1:13" x14ac:dyDescent="0.25">
      <c r="A210" s="15" t="s">
        <v>125</v>
      </c>
      <c r="B210" s="15" t="s">
        <v>318</v>
      </c>
      <c r="C210" s="15" t="s">
        <v>211</v>
      </c>
      <c r="D210" s="4">
        <f t="shared" si="6"/>
        <v>1</v>
      </c>
      <c r="F210" s="4" t="s">
        <v>552</v>
      </c>
      <c r="G210" s="4" t="s">
        <v>668</v>
      </c>
      <c r="H210" s="4">
        <v>1</v>
      </c>
      <c r="K210" s="4" t="s">
        <v>539</v>
      </c>
    </row>
    <row r="211" spans="1:13" x14ac:dyDescent="0.25">
      <c r="A211" s="15" t="s">
        <v>126</v>
      </c>
      <c r="B211" s="15" t="s">
        <v>319</v>
      </c>
      <c r="C211" s="15" t="s">
        <v>211</v>
      </c>
      <c r="D211" s="4">
        <f t="shared" si="6"/>
        <v>1</v>
      </c>
      <c r="E211" s="4">
        <v>3350</v>
      </c>
      <c r="G211" s="4" t="s">
        <v>450</v>
      </c>
      <c r="H211" s="4">
        <v>1</v>
      </c>
      <c r="K211" s="4" t="s">
        <v>539</v>
      </c>
    </row>
    <row r="212" spans="1:13" x14ac:dyDescent="0.25">
      <c r="A212" s="15" t="s">
        <v>127</v>
      </c>
      <c r="B212" s="15" t="s">
        <v>320</v>
      </c>
      <c r="C212" s="15" t="s">
        <v>211</v>
      </c>
      <c r="D212" s="4">
        <f t="shared" si="6"/>
        <v>1</v>
      </c>
      <c r="F212" s="4" t="s">
        <v>320</v>
      </c>
      <c r="G212" s="4" t="s">
        <v>669</v>
      </c>
      <c r="H212" s="4">
        <v>1</v>
      </c>
      <c r="K212" s="4" t="s">
        <v>539</v>
      </c>
    </row>
    <row r="213" spans="1:13" x14ac:dyDescent="0.25">
      <c r="A213" s="15" t="s">
        <v>128</v>
      </c>
      <c r="B213" s="15" t="s">
        <v>321</v>
      </c>
      <c r="C213" s="15" t="s">
        <v>211</v>
      </c>
      <c r="D213" s="4">
        <f t="shared" si="6"/>
        <v>1</v>
      </c>
      <c r="F213" s="4" t="s">
        <v>321</v>
      </c>
      <c r="G213" s="4" t="s">
        <v>673</v>
      </c>
      <c r="H213" s="4">
        <v>0</v>
      </c>
      <c r="I213" s="4" t="s">
        <v>1228</v>
      </c>
      <c r="K213" s="4" t="s">
        <v>505</v>
      </c>
      <c r="L213" s="4">
        <v>570.58101659624117</v>
      </c>
    </row>
    <row r="214" spans="1:13" hidden="1" x14ac:dyDescent="0.25">
      <c r="A214" s="15" t="s">
        <v>129</v>
      </c>
      <c r="B214" s="15" t="s">
        <v>322</v>
      </c>
      <c r="C214" s="15" t="s">
        <v>211</v>
      </c>
      <c r="D214" s="4">
        <f t="shared" si="6"/>
        <v>0</v>
      </c>
      <c r="G214" s="4" t="s">
        <v>451</v>
      </c>
      <c r="H214" s="4">
        <v>0</v>
      </c>
    </row>
    <row r="215" spans="1:13" x14ac:dyDescent="0.25">
      <c r="A215" s="15" t="s">
        <v>537</v>
      </c>
      <c r="B215" s="15" t="s">
        <v>322</v>
      </c>
      <c r="C215" s="15" t="s">
        <v>536</v>
      </c>
      <c r="D215" s="4">
        <f t="shared" si="6"/>
        <v>1</v>
      </c>
      <c r="F215" s="4" t="s">
        <v>322</v>
      </c>
      <c r="G215" s="4" t="s">
        <v>653</v>
      </c>
      <c r="H215" s="4">
        <v>0</v>
      </c>
      <c r="I215" s="4" t="s">
        <v>495</v>
      </c>
      <c r="K215" s="4" t="s">
        <v>508</v>
      </c>
      <c r="L215" s="4">
        <v>779.91441722794173</v>
      </c>
      <c r="M215" s="4">
        <f>VLOOKUP(F215,[1]dieptelichtstats_rasters2010201!$A$2:$O$57,15,FALSE)</f>
        <v>-11.37671321</v>
      </c>
    </row>
    <row r="216" spans="1:13" hidden="1" x14ac:dyDescent="0.25">
      <c r="A216" s="15" t="s">
        <v>606</v>
      </c>
      <c r="B216" s="15" t="s">
        <v>322</v>
      </c>
      <c r="D216" s="4">
        <v>0</v>
      </c>
      <c r="G216" s="4" t="s">
        <v>653</v>
      </c>
      <c r="H216" s="4">
        <v>0</v>
      </c>
    </row>
    <row r="217" spans="1:13" hidden="1" x14ac:dyDescent="0.25">
      <c r="A217" s="15" t="s">
        <v>130</v>
      </c>
      <c r="B217" s="15" t="s">
        <v>323</v>
      </c>
      <c r="C217" s="15" t="s">
        <v>213</v>
      </c>
      <c r="D217" s="4">
        <v>0</v>
      </c>
      <c r="G217" s="4" t="s">
        <v>674</v>
      </c>
      <c r="H217" s="4">
        <v>0</v>
      </c>
    </row>
    <row r="218" spans="1:13" x14ac:dyDescent="0.25">
      <c r="A218" s="16" t="s">
        <v>1195</v>
      </c>
      <c r="B218" s="16" t="s">
        <v>323</v>
      </c>
      <c r="C218" s="15" t="s">
        <v>211</v>
      </c>
      <c r="D218" s="4">
        <f>IF(AND(ISBLANK(E218),ISBLANK(F218)),0,1)</f>
        <v>1</v>
      </c>
      <c r="F218" s="4" t="s">
        <v>323</v>
      </c>
      <c r="G218" s="4" t="s">
        <v>674</v>
      </c>
      <c r="H218" s="4">
        <v>0</v>
      </c>
      <c r="K218" s="4" t="s">
        <v>505</v>
      </c>
      <c r="L218" s="4">
        <v>207469</v>
      </c>
    </row>
    <row r="219" spans="1:13" x14ac:dyDescent="0.25">
      <c r="A219" s="15" t="s">
        <v>131</v>
      </c>
      <c r="B219" s="15" t="s">
        <v>324</v>
      </c>
      <c r="C219" s="15" t="s">
        <v>213</v>
      </c>
      <c r="D219" s="4">
        <f>IF(AND(ISBLANK(E219),ISBLANK(F219)),0,1)</f>
        <v>1</v>
      </c>
      <c r="F219" s="4" t="s">
        <v>324</v>
      </c>
      <c r="G219" s="4" t="s">
        <v>687</v>
      </c>
      <c r="H219" s="4">
        <v>0</v>
      </c>
      <c r="I219" s="4" t="s">
        <v>1228</v>
      </c>
      <c r="K219" s="4" t="s">
        <v>505</v>
      </c>
      <c r="L219" s="4">
        <v>299534</v>
      </c>
    </row>
    <row r="220" spans="1:13" x14ac:dyDescent="0.25">
      <c r="A220" s="15" t="s">
        <v>132</v>
      </c>
      <c r="B220" s="15" t="s">
        <v>325</v>
      </c>
      <c r="C220" s="15" t="s">
        <v>211</v>
      </c>
      <c r="D220" s="4">
        <f>IF(AND(ISBLANK(E220),ISBLANK(F220)),0,1)</f>
        <v>1</v>
      </c>
      <c r="F220" s="4" t="s">
        <v>325</v>
      </c>
      <c r="G220" s="4" t="s">
        <v>692</v>
      </c>
      <c r="H220" s="4">
        <v>0</v>
      </c>
      <c r="I220" s="4" t="s">
        <v>1228</v>
      </c>
      <c r="K220" s="4" t="s">
        <v>505</v>
      </c>
      <c r="L220" s="4">
        <v>357.08070152277901</v>
      </c>
    </row>
    <row r="221" spans="1:13" x14ac:dyDescent="0.25">
      <c r="A221" s="15" t="s">
        <v>133</v>
      </c>
      <c r="B221" s="15" t="s">
        <v>326</v>
      </c>
      <c r="C221" s="15" t="s">
        <v>211</v>
      </c>
      <c r="D221" s="4">
        <f>IF(AND(ISBLANK(E221),ISBLANK(F221)),0,1)</f>
        <v>1</v>
      </c>
      <c r="F221" s="4" t="s">
        <v>326</v>
      </c>
      <c r="G221" s="4" t="s">
        <v>672</v>
      </c>
      <c r="H221" s="4">
        <v>1</v>
      </c>
      <c r="K221" s="4" t="s">
        <v>539</v>
      </c>
    </row>
    <row r="222" spans="1:13" hidden="1" x14ac:dyDescent="0.25">
      <c r="A222" s="15" t="s">
        <v>134</v>
      </c>
      <c r="B222" s="15" t="s">
        <v>327</v>
      </c>
      <c r="C222" s="15" t="s">
        <v>213</v>
      </c>
      <c r="D222" s="4">
        <f>IF(AND(ISBLANK(E222),ISBLANK(F222)),0,1)</f>
        <v>0</v>
      </c>
      <c r="G222" s="4" t="s">
        <v>452</v>
      </c>
      <c r="H222" s="4">
        <v>0</v>
      </c>
    </row>
    <row r="223" spans="1:13" x14ac:dyDescent="0.25">
      <c r="A223" s="16" t="s">
        <v>1196</v>
      </c>
      <c r="B223" s="16" t="s">
        <v>327</v>
      </c>
      <c r="C223" s="15" t="s">
        <v>211</v>
      </c>
      <c r="D223" s="4">
        <v>1</v>
      </c>
      <c r="F223" s="4" t="s">
        <v>327</v>
      </c>
      <c r="G223" s="4" t="s">
        <v>699</v>
      </c>
      <c r="H223" s="4">
        <v>0</v>
      </c>
      <c r="I223" s="4" t="s">
        <v>1229</v>
      </c>
      <c r="K223" s="4" t="s">
        <v>505</v>
      </c>
      <c r="L223" s="4">
        <v>715.86623855298558</v>
      </c>
    </row>
    <row r="224" spans="1:13" hidden="1" x14ac:dyDescent="0.25">
      <c r="A224" s="15" t="s">
        <v>135</v>
      </c>
      <c r="B224" s="15" t="s">
        <v>327</v>
      </c>
      <c r="C224" s="15" t="s">
        <v>242</v>
      </c>
      <c r="D224" s="4">
        <v>0</v>
      </c>
      <c r="G224" s="4" t="s">
        <v>699</v>
      </c>
      <c r="H224" s="4">
        <v>0</v>
      </c>
    </row>
    <row r="225" spans="1:13" hidden="1" x14ac:dyDescent="0.25">
      <c r="A225" s="15" t="s">
        <v>136</v>
      </c>
      <c r="B225" s="15" t="s">
        <v>328</v>
      </c>
      <c r="C225" s="15" t="s">
        <v>213</v>
      </c>
      <c r="D225" s="4">
        <f>IF(AND(ISBLANK(E225),ISBLANK(F225)),0,1)</f>
        <v>0</v>
      </c>
      <c r="G225" s="4" t="s">
        <v>453</v>
      </c>
      <c r="H225" s="4">
        <v>1</v>
      </c>
    </row>
    <row r="226" spans="1:13" x14ac:dyDescent="0.25">
      <c r="A226" s="16" t="s">
        <v>1197</v>
      </c>
      <c r="B226" s="16" t="s">
        <v>328</v>
      </c>
      <c r="C226" s="15" t="s">
        <v>211</v>
      </c>
      <c r="D226" s="4">
        <f>IF(AND(ISBLANK(E226),ISBLANK(F226)),0,1)</f>
        <v>1</v>
      </c>
      <c r="F226" s="4" t="s">
        <v>328</v>
      </c>
      <c r="G226" s="4" t="s">
        <v>700</v>
      </c>
      <c r="H226" s="4">
        <v>1</v>
      </c>
      <c r="I226" s="4" t="s">
        <v>1229</v>
      </c>
      <c r="K226" s="4" t="s">
        <v>505</v>
      </c>
      <c r="L226" s="4">
        <v>2573034</v>
      </c>
    </row>
    <row r="227" spans="1:13" hidden="1" x14ac:dyDescent="0.25">
      <c r="A227" s="15" t="s">
        <v>137</v>
      </c>
      <c r="B227" s="15" t="s">
        <v>328</v>
      </c>
      <c r="C227" s="15" t="s">
        <v>242</v>
      </c>
      <c r="D227" s="4">
        <v>0</v>
      </c>
      <c r="G227" s="4" t="s">
        <v>700</v>
      </c>
      <c r="H227" s="4">
        <v>1</v>
      </c>
    </row>
    <row r="228" spans="1:13" x14ac:dyDescent="0.25">
      <c r="A228" s="15" t="s">
        <v>138</v>
      </c>
      <c r="B228" s="15" t="s">
        <v>329</v>
      </c>
      <c r="C228" s="15" t="s">
        <v>211</v>
      </c>
      <c r="D228" s="4">
        <f t="shared" ref="D228:D234" si="7">IF(AND(ISBLANK(E228),ISBLANK(F228)),0,1)</f>
        <v>1</v>
      </c>
      <c r="F228" s="4" t="s">
        <v>329</v>
      </c>
      <c r="G228" s="4" t="s">
        <v>675</v>
      </c>
      <c r="H228" s="4">
        <v>1</v>
      </c>
      <c r="K228" s="4" t="s">
        <v>521</v>
      </c>
    </row>
    <row r="229" spans="1:13" hidden="1" x14ac:dyDescent="0.25">
      <c r="A229" s="15" t="s">
        <v>139</v>
      </c>
      <c r="B229" s="15" t="s">
        <v>330</v>
      </c>
      <c r="C229" s="15" t="s">
        <v>211</v>
      </c>
      <c r="D229" s="4">
        <f t="shared" si="7"/>
        <v>0</v>
      </c>
      <c r="G229" s="4" t="s">
        <v>454</v>
      </c>
      <c r="H229" s="4">
        <v>1</v>
      </c>
    </row>
    <row r="230" spans="1:13" x14ac:dyDescent="0.25">
      <c r="A230" s="15" t="s">
        <v>140</v>
      </c>
      <c r="B230" s="15" t="s">
        <v>330</v>
      </c>
      <c r="C230" s="15" t="s">
        <v>216</v>
      </c>
      <c r="D230" s="4">
        <f t="shared" si="7"/>
        <v>1</v>
      </c>
      <c r="F230" s="4" t="s">
        <v>330</v>
      </c>
      <c r="G230" s="4" t="s">
        <v>676</v>
      </c>
      <c r="H230" s="4">
        <v>1</v>
      </c>
      <c r="K230" s="4" t="s">
        <v>539</v>
      </c>
    </row>
    <row r="231" spans="1:13" x14ac:dyDescent="0.25">
      <c r="A231" s="15" t="s">
        <v>141</v>
      </c>
      <c r="B231" s="15" t="s">
        <v>331</v>
      </c>
      <c r="C231" s="15" t="s">
        <v>211</v>
      </c>
      <c r="D231" s="4">
        <f t="shared" si="7"/>
        <v>1</v>
      </c>
      <c r="F231" s="4" t="s">
        <v>331</v>
      </c>
      <c r="G231" s="4" t="s">
        <v>677</v>
      </c>
      <c r="H231" s="4">
        <v>1</v>
      </c>
      <c r="K231" s="4" t="s">
        <v>539</v>
      </c>
    </row>
    <row r="232" spans="1:13" x14ac:dyDescent="0.25">
      <c r="A232" s="15" t="s">
        <v>142</v>
      </c>
      <c r="B232" s="15" t="s">
        <v>332</v>
      </c>
      <c r="C232" s="15" t="s">
        <v>211</v>
      </c>
      <c r="D232" s="4">
        <f t="shared" si="7"/>
        <v>1</v>
      </c>
      <c r="F232" s="4" t="s">
        <v>332</v>
      </c>
      <c r="G232" s="4" t="s">
        <v>678</v>
      </c>
      <c r="H232" s="4">
        <v>0</v>
      </c>
      <c r="K232" s="4" t="s">
        <v>542</v>
      </c>
      <c r="L232" s="4">
        <v>601.80199202063136</v>
      </c>
    </row>
    <row r="233" spans="1:13" x14ac:dyDescent="0.25">
      <c r="A233" s="15" t="s">
        <v>143</v>
      </c>
      <c r="B233" s="15" t="s">
        <v>333</v>
      </c>
      <c r="C233" s="15" t="s">
        <v>211</v>
      </c>
      <c r="D233" s="4">
        <f t="shared" si="7"/>
        <v>1</v>
      </c>
      <c r="F233" s="4" t="s">
        <v>333</v>
      </c>
      <c r="G233" s="4" t="s">
        <v>679</v>
      </c>
      <c r="H233" s="4">
        <v>1</v>
      </c>
      <c r="K233" s="4" t="s">
        <v>539</v>
      </c>
    </row>
    <row r="234" spans="1:13" x14ac:dyDescent="0.25">
      <c r="A234" s="15" t="s">
        <v>144</v>
      </c>
      <c r="B234" s="15" t="s">
        <v>334</v>
      </c>
      <c r="C234" s="15" t="s">
        <v>211</v>
      </c>
      <c r="D234" s="4">
        <f t="shared" si="7"/>
        <v>1</v>
      </c>
      <c r="F234" s="4" t="s">
        <v>334</v>
      </c>
      <c r="G234" s="4" t="s">
        <v>680</v>
      </c>
      <c r="H234" s="4">
        <v>0</v>
      </c>
      <c r="K234" s="4" t="s">
        <v>539</v>
      </c>
    </row>
    <row r="235" spans="1:13" hidden="1" x14ac:dyDescent="0.25">
      <c r="A235" s="15" t="s">
        <v>145</v>
      </c>
      <c r="B235" s="15" t="s">
        <v>335</v>
      </c>
      <c r="C235" s="15" t="s">
        <v>211</v>
      </c>
      <c r="D235" s="4">
        <v>0</v>
      </c>
      <c r="G235" s="4" t="s">
        <v>681</v>
      </c>
      <c r="H235" s="4">
        <v>0</v>
      </c>
    </row>
    <row r="236" spans="1:13" x14ac:dyDescent="0.25">
      <c r="A236" s="16" t="s">
        <v>1198</v>
      </c>
      <c r="B236" s="16" t="s">
        <v>335</v>
      </c>
      <c r="C236" s="15" t="s">
        <v>216</v>
      </c>
      <c r="D236" s="4">
        <f t="shared" ref="D236:D266" si="8">IF(AND(ISBLANK(E236),ISBLANK(F236)),0,1)</f>
        <v>1</v>
      </c>
      <c r="F236" s="4" t="s">
        <v>335</v>
      </c>
      <c r="G236" s="4" t="s">
        <v>681</v>
      </c>
      <c r="H236" s="4">
        <v>0</v>
      </c>
      <c r="K236" s="4" t="s">
        <v>539</v>
      </c>
    </row>
    <row r="237" spans="1:13" x14ac:dyDescent="0.25">
      <c r="A237" s="15" t="s">
        <v>146</v>
      </c>
      <c r="B237" s="15" t="s">
        <v>336</v>
      </c>
      <c r="C237" s="15" t="s">
        <v>211</v>
      </c>
      <c r="D237" s="4">
        <f t="shared" si="8"/>
        <v>1</v>
      </c>
      <c r="F237" s="4" t="s">
        <v>336</v>
      </c>
      <c r="G237" s="4" t="s">
        <v>682</v>
      </c>
      <c r="H237" s="4">
        <v>0</v>
      </c>
      <c r="K237" s="4" t="s">
        <v>539</v>
      </c>
    </row>
    <row r="238" spans="1:13" x14ac:dyDescent="0.25">
      <c r="A238" s="15" t="s">
        <v>147</v>
      </c>
      <c r="B238" s="15" t="s">
        <v>337</v>
      </c>
      <c r="C238" s="15" t="s">
        <v>211</v>
      </c>
      <c r="D238" s="4">
        <f t="shared" si="8"/>
        <v>1</v>
      </c>
      <c r="F238" s="4" t="s">
        <v>337</v>
      </c>
      <c r="G238" s="4" t="s">
        <v>683</v>
      </c>
      <c r="H238" s="4">
        <v>0</v>
      </c>
      <c r="K238" s="4" t="s">
        <v>508</v>
      </c>
      <c r="L238" s="4">
        <v>462.77423329308215</v>
      </c>
      <c r="M238" s="4">
        <f>VLOOKUP(F238,[1]dieptelichtstats_rasters2010201!$A$2:$O$57,15,FALSE)</f>
        <v>-10.07659836</v>
      </c>
    </row>
    <row r="239" spans="1:13" x14ac:dyDescent="0.25">
      <c r="A239" s="15" t="s">
        <v>148</v>
      </c>
      <c r="B239" s="15" t="s">
        <v>338</v>
      </c>
      <c r="C239" s="15" t="s">
        <v>211</v>
      </c>
      <c r="D239" s="4">
        <f t="shared" si="8"/>
        <v>1</v>
      </c>
      <c r="F239" s="4" t="s">
        <v>553</v>
      </c>
      <c r="G239" s="4" t="s">
        <v>684</v>
      </c>
      <c r="H239" s="4">
        <v>1</v>
      </c>
      <c r="K239" s="4" t="s">
        <v>541</v>
      </c>
    </row>
    <row r="240" spans="1:13" x14ac:dyDescent="0.25">
      <c r="A240" s="15" t="s">
        <v>149</v>
      </c>
      <c r="B240" s="15" t="s">
        <v>339</v>
      </c>
      <c r="C240" s="15" t="s">
        <v>211</v>
      </c>
      <c r="D240" s="4">
        <f t="shared" si="8"/>
        <v>1</v>
      </c>
      <c r="F240" s="4" t="s">
        <v>339</v>
      </c>
      <c r="G240" s="4" t="s">
        <v>685</v>
      </c>
      <c r="H240" s="4">
        <v>1</v>
      </c>
      <c r="K240" s="4" t="s">
        <v>541</v>
      </c>
    </row>
    <row r="241" spans="1:12" x14ac:dyDescent="0.25">
      <c r="A241" s="15" t="s">
        <v>150</v>
      </c>
      <c r="B241" s="15" t="s">
        <v>340</v>
      </c>
      <c r="C241" s="15" t="s">
        <v>211</v>
      </c>
      <c r="D241" s="4">
        <f t="shared" si="8"/>
        <v>1</v>
      </c>
      <c r="F241" s="4" t="s">
        <v>340</v>
      </c>
      <c r="G241" s="4" t="s">
        <v>686</v>
      </c>
      <c r="H241" s="4">
        <v>1</v>
      </c>
      <c r="K241" s="4" t="s">
        <v>541</v>
      </c>
    </row>
    <row r="242" spans="1:12" hidden="1" x14ac:dyDescent="0.25">
      <c r="A242" s="15" t="s">
        <v>156</v>
      </c>
      <c r="B242" s="15" t="s">
        <v>341</v>
      </c>
      <c r="C242" s="15" t="s">
        <v>344</v>
      </c>
      <c r="D242" s="4">
        <f t="shared" si="8"/>
        <v>0</v>
      </c>
      <c r="G242" s="4" t="s">
        <v>456</v>
      </c>
      <c r="H242" s="4">
        <v>1</v>
      </c>
    </row>
    <row r="243" spans="1:12" hidden="1" x14ac:dyDescent="0.25">
      <c r="A243" s="15" t="s">
        <v>151</v>
      </c>
      <c r="B243" s="15" t="s">
        <v>341</v>
      </c>
      <c r="C243" s="15" t="s">
        <v>213</v>
      </c>
      <c r="D243" s="4">
        <f t="shared" si="8"/>
        <v>0</v>
      </c>
      <c r="H243" s="4">
        <v>1</v>
      </c>
    </row>
    <row r="244" spans="1:12" hidden="1" x14ac:dyDescent="0.25">
      <c r="A244" s="15" t="s">
        <v>152</v>
      </c>
      <c r="B244" s="15" t="s">
        <v>341</v>
      </c>
      <c r="C244" s="15" t="s">
        <v>216</v>
      </c>
      <c r="D244" s="4">
        <f t="shared" si="8"/>
        <v>0</v>
      </c>
      <c r="H244" s="4">
        <v>1</v>
      </c>
    </row>
    <row r="245" spans="1:12" hidden="1" x14ac:dyDescent="0.25">
      <c r="A245" s="15" t="s">
        <v>153</v>
      </c>
      <c r="B245" s="15" t="s">
        <v>342</v>
      </c>
      <c r="C245" s="15" t="s">
        <v>217</v>
      </c>
      <c r="D245" s="4">
        <v>0</v>
      </c>
      <c r="G245" s="17" t="s">
        <v>617</v>
      </c>
      <c r="H245" s="4">
        <v>1</v>
      </c>
      <c r="K245" s="4" t="s">
        <v>530</v>
      </c>
    </row>
    <row r="246" spans="1:12" hidden="1" x14ac:dyDescent="0.25">
      <c r="A246" s="15" t="s">
        <v>154</v>
      </c>
      <c r="B246" s="15" t="s">
        <v>343</v>
      </c>
      <c r="C246" s="15" t="s">
        <v>213</v>
      </c>
      <c r="D246" s="4">
        <f t="shared" si="8"/>
        <v>0</v>
      </c>
      <c r="G246" s="4" t="s">
        <v>455</v>
      </c>
      <c r="H246" s="4">
        <v>0</v>
      </c>
    </row>
    <row r="247" spans="1:12" x14ac:dyDescent="0.25">
      <c r="A247" s="15" t="s">
        <v>155</v>
      </c>
      <c r="B247" s="15" t="s">
        <v>343</v>
      </c>
      <c r="C247" s="15" t="s">
        <v>211</v>
      </c>
      <c r="D247" s="4">
        <f t="shared" si="8"/>
        <v>1</v>
      </c>
      <c r="F247" s="4" t="s">
        <v>343</v>
      </c>
      <c r="G247" s="4" t="s">
        <v>688</v>
      </c>
      <c r="H247" s="4">
        <v>0</v>
      </c>
      <c r="K247" s="4" t="s">
        <v>530</v>
      </c>
    </row>
    <row r="248" spans="1:12" x14ac:dyDescent="0.25">
      <c r="A248" s="15" t="s">
        <v>157</v>
      </c>
      <c r="B248" s="15" t="s">
        <v>345</v>
      </c>
      <c r="C248" s="15" t="s">
        <v>211</v>
      </c>
      <c r="D248" s="4">
        <f t="shared" si="8"/>
        <v>1</v>
      </c>
      <c r="E248" s="4">
        <v>4100</v>
      </c>
      <c r="G248" s="4" t="s">
        <v>457</v>
      </c>
      <c r="H248" s="4">
        <v>1</v>
      </c>
      <c r="K248" s="4" t="s">
        <v>539</v>
      </c>
    </row>
    <row r="249" spans="1:12" hidden="1" x14ac:dyDescent="0.25">
      <c r="A249" s="15" t="s">
        <v>158</v>
      </c>
      <c r="B249" s="15" t="s">
        <v>346</v>
      </c>
      <c r="C249" s="15" t="s">
        <v>211</v>
      </c>
      <c r="D249" s="4">
        <f t="shared" si="8"/>
        <v>0</v>
      </c>
      <c r="G249" s="4" t="s">
        <v>458</v>
      </c>
      <c r="H249" s="4">
        <v>1</v>
      </c>
    </row>
    <row r="250" spans="1:12" x14ac:dyDescent="0.25">
      <c r="A250" s="15" t="s">
        <v>159</v>
      </c>
      <c r="B250" s="15" t="s">
        <v>346</v>
      </c>
      <c r="C250" s="15" t="s">
        <v>216</v>
      </c>
      <c r="D250" s="4">
        <f t="shared" si="8"/>
        <v>1</v>
      </c>
      <c r="E250" s="4">
        <v>4110</v>
      </c>
      <c r="G250" s="4" t="s">
        <v>458</v>
      </c>
      <c r="H250" s="4">
        <v>1</v>
      </c>
      <c r="K250" s="4" t="s">
        <v>541</v>
      </c>
    </row>
    <row r="251" spans="1:12" x14ac:dyDescent="0.25">
      <c r="A251" s="15" t="s">
        <v>160</v>
      </c>
      <c r="B251" s="15" t="s">
        <v>347</v>
      </c>
      <c r="C251" s="15" t="s">
        <v>211</v>
      </c>
      <c r="D251" s="4">
        <f t="shared" si="8"/>
        <v>1</v>
      </c>
      <c r="E251" s="4">
        <v>4130</v>
      </c>
      <c r="G251" s="4" t="s">
        <v>459</v>
      </c>
      <c r="H251" s="4">
        <v>1</v>
      </c>
      <c r="K251" s="4" t="s">
        <v>539</v>
      </c>
    </row>
    <row r="252" spans="1:12" x14ac:dyDescent="0.25">
      <c r="A252" s="15" t="s">
        <v>161</v>
      </c>
      <c r="B252" s="15" t="s">
        <v>348</v>
      </c>
      <c r="C252" s="15" t="s">
        <v>213</v>
      </c>
      <c r="D252" s="4">
        <f t="shared" si="8"/>
        <v>1</v>
      </c>
      <c r="E252" s="4">
        <v>4140</v>
      </c>
      <c r="G252" s="4" t="s">
        <v>460</v>
      </c>
      <c r="H252" s="4">
        <v>1</v>
      </c>
      <c r="K252" s="4" t="s">
        <v>539</v>
      </c>
    </row>
    <row r="253" spans="1:12" x14ac:dyDescent="0.25">
      <c r="A253" s="15" t="s">
        <v>162</v>
      </c>
      <c r="B253" s="15" t="s">
        <v>349</v>
      </c>
      <c r="C253" s="15" t="s">
        <v>211</v>
      </c>
      <c r="D253" s="4">
        <f t="shared" si="8"/>
        <v>1</v>
      </c>
      <c r="F253" s="4" t="s">
        <v>554</v>
      </c>
      <c r="G253" s="4" t="s">
        <v>689</v>
      </c>
      <c r="H253" s="4">
        <v>1</v>
      </c>
      <c r="K253" s="4" t="s">
        <v>539</v>
      </c>
    </row>
    <row r="254" spans="1:12" x14ac:dyDescent="0.25">
      <c r="A254" s="15" t="s">
        <v>163</v>
      </c>
      <c r="B254" s="15" t="s">
        <v>350</v>
      </c>
      <c r="C254" s="15" t="s">
        <v>211</v>
      </c>
      <c r="D254" s="4">
        <f t="shared" si="8"/>
        <v>1</v>
      </c>
      <c r="F254" s="4" t="s">
        <v>350</v>
      </c>
      <c r="G254" s="4" t="s">
        <v>690</v>
      </c>
      <c r="H254" s="4">
        <v>1</v>
      </c>
      <c r="K254" s="4" t="s">
        <v>539</v>
      </c>
    </row>
    <row r="255" spans="1:12" x14ac:dyDescent="0.25">
      <c r="A255" s="15" t="s">
        <v>164</v>
      </c>
      <c r="B255" s="15" t="s">
        <v>351</v>
      </c>
      <c r="C255" s="15" t="s">
        <v>211</v>
      </c>
      <c r="D255" s="4">
        <f t="shared" si="8"/>
        <v>1</v>
      </c>
      <c r="E255" s="4">
        <v>4200</v>
      </c>
      <c r="G255" s="4" t="s">
        <v>461</v>
      </c>
      <c r="H255" s="4">
        <v>1</v>
      </c>
      <c r="K255" s="4" t="s">
        <v>539</v>
      </c>
    </row>
    <row r="256" spans="1:12" x14ac:dyDescent="0.25">
      <c r="A256" s="15" t="s">
        <v>166</v>
      </c>
      <c r="B256" s="15" t="s">
        <v>353</v>
      </c>
      <c r="C256" s="15" t="s">
        <v>213</v>
      </c>
      <c r="D256" s="4">
        <f t="shared" si="8"/>
        <v>1</v>
      </c>
      <c r="F256" s="4" t="s">
        <v>353</v>
      </c>
      <c r="G256" s="4" t="s">
        <v>691</v>
      </c>
      <c r="H256" s="4">
        <v>0</v>
      </c>
      <c r="I256" s="4" t="s">
        <v>492</v>
      </c>
      <c r="K256" s="4" t="s">
        <v>505</v>
      </c>
      <c r="L256" s="4">
        <v>163.38977718939458</v>
      </c>
    </row>
    <row r="257" spans="1:13" hidden="1" x14ac:dyDescent="0.25">
      <c r="A257" s="15" t="s">
        <v>165</v>
      </c>
      <c r="B257" s="15" t="s">
        <v>352</v>
      </c>
      <c r="C257" s="15" t="s">
        <v>213</v>
      </c>
      <c r="D257" s="4">
        <f t="shared" si="8"/>
        <v>0</v>
      </c>
      <c r="H257" s="4">
        <v>0</v>
      </c>
    </row>
    <row r="258" spans="1:13" x14ac:dyDescent="0.25">
      <c r="A258" s="21" t="s">
        <v>1235</v>
      </c>
      <c r="B258" s="15" t="s">
        <v>352</v>
      </c>
      <c r="C258" s="21" t="s">
        <v>211</v>
      </c>
      <c r="D258" s="4">
        <f t="shared" si="8"/>
        <v>1</v>
      </c>
      <c r="F258" s="4" t="s">
        <v>353</v>
      </c>
      <c r="G258" s="4" t="s">
        <v>621</v>
      </c>
      <c r="H258" s="4">
        <v>0</v>
      </c>
      <c r="I258" s="4" t="s">
        <v>492</v>
      </c>
      <c r="K258" s="4" t="s">
        <v>505</v>
      </c>
      <c r="L258" s="4">
        <v>163.38977718939458</v>
      </c>
    </row>
    <row r="259" spans="1:13" x14ac:dyDescent="0.25">
      <c r="A259" s="21" t="s">
        <v>1235</v>
      </c>
      <c r="B259" s="15" t="s">
        <v>352</v>
      </c>
      <c r="C259" s="21" t="s">
        <v>211</v>
      </c>
      <c r="D259" s="4">
        <f t="shared" si="8"/>
        <v>1</v>
      </c>
      <c r="F259" s="4" t="s">
        <v>354</v>
      </c>
      <c r="G259" s="4" t="s">
        <v>621</v>
      </c>
      <c r="H259" s="4">
        <v>0</v>
      </c>
      <c r="I259" s="4" t="s">
        <v>492</v>
      </c>
      <c r="K259" s="4" t="s">
        <v>505</v>
      </c>
      <c r="L259" s="4">
        <v>439.74649685927005</v>
      </c>
      <c r="M259" s="4">
        <f>VLOOKUP(F259,[1]dieptelichtstats_rasters2010201!$A$2:$O$57,15,FALSE)</f>
        <v>-1.167752117</v>
      </c>
    </row>
    <row r="260" spans="1:13" x14ac:dyDescent="0.25">
      <c r="A260" s="21" t="s">
        <v>1235</v>
      </c>
      <c r="B260" s="15" t="s">
        <v>352</v>
      </c>
      <c r="C260" s="21" t="s">
        <v>211</v>
      </c>
      <c r="D260" s="4">
        <f t="shared" si="8"/>
        <v>1</v>
      </c>
      <c r="F260" s="4" t="s">
        <v>355</v>
      </c>
      <c r="G260" s="4" t="s">
        <v>621</v>
      </c>
      <c r="H260" s="4">
        <v>0</v>
      </c>
      <c r="I260" s="4" t="s">
        <v>492</v>
      </c>
      <c r="K260" s="4" t="s">
        <v>505</v>
      </c>
      <c r="L260" s="4">
        <v>850.47579483486766</v>
      </c>
      <c r="M260" s="4">
        <f>VLOOKUP(F260,[1]dieptelichtstats_rasters2010201!$A$2:$O$57,15,FALSE)</f>
        <v>-1.237261385</v>
      </c>
    </row>
    <row r="261" spans="1:13" x14ac:dyDescent="0.25">
      <c r="A261" s="21" t="s">
        <v>1235</v>
      </c>
      <c r="B261" s="15" t="s">
        <v>352</v>
      </c>
      <c r="C261" s="21" t="s">
        <v>211</v>
      </c>
      <c r="D261" s="4">
        <f t="shared" si="8"/>
        <v>1</v>
      </c>
      <c r="F261" s="4" t="s">
        <v>357</v>
      </c>
      <c r="G261" s="4" t="s">
        <v>621</v>
      </c>
      <c r="H261" s="4">
        <v>0</v>
      </c>
      <c r="I261" s="4" t="s">
        <v>492</v>
      </c>
      <c r="K261" s="4" t="s">
        <v>505</v>
      </c>
      <c r="L261" s="4">
        <v>313.40858831563634</v>
      </c>
      <c r="M261" s="4">
        <f>VLOOKUP(F261,[1]dieptelichtstats_rasters2010201!$A$2:$O$57,15,FALSE)</f>
        <v>-1.6799012120000001</v>
      </c>
    </row>
    <row r="262" spans="1:13" hidden="1" x14ac:dyDescent="0.25">
      <c r="A262" s="15" t="s">
        <v>167</v>
      </c>
      <c r="B262" s="15" t="s">
        <v>354</v>
      </c>
      <c r="C262" s="15" t="s">
        <v>213</v>
      </c>
      <c r="D262" s="4">
        <f t="shared" si="8"/>
        <v>0</v>
      </c>
      <c r="G262" s="4" t="s">
        <v>462</v>
      </c>
      <c r="H262" s="4">
        <v>0</v>
      </c>
    </row>
    <row r="263" spans="1:13" x14ac:dyDescent="0.25">
      <c r="A263" s="15" t="s">
        <v>168</v>
      </c>
      <c r="B263" s="15" t="s">
        <v>354</v>
      </c>
      <c r="C263" s="15" t="s">
        <v>211</v>
      </c>
      <c r="D263" s="4">
        <f t="shared" si="8"/>
        <v>1</v>
      </c>
      <c r="F263" s="4" t="s">
        <v>354</v>
      </c>
      <c r="G263" s="4" t="s">
        <v>693</v>
      </c>
      <c r="H263" s="4">
        <v>0</v>
      </c>
      <c r="K263" s="4" t="s">
        <v>505</v>
      </c>
      <c r="L263" s="4">
        <v>439.74649685927005</v>
      </c>
      <c r="M263" s="4">
        <f>VLOOKUP(F263,[1]dieptelichtstats_rasters2010201!$A$2:$O$57,15,FALSE)</f>
        <v>-1.167752117</v>
      </c>
    </row>
    <row r="264" spans="1:13" hidden="1" x14ac:dyDescent="0.25">
      <c r="A264" s="15" t="s">
        <v>169</v>
      </c>
      <c r="B264" s="15" t="s">
        <v>355</v>
      </c>
      <c r="C264" s="15" t="s">
        <v>213</v>
      </c>
      <c r="D264" s="4">
        <f t="shared" si="8"/>
        <v>0</v>
      </c>
      <c r="G264" s="4" t="s">
        <v>463</v>
      </c>
      <c r="H264" s="4">
        <v>0</v>
      </c>
    </row>
    <row r="265" spans="1:13" x14ac:dyDescent="0.25">
      <c r="A265" s="15" t="s">
        <v>170</v>
      </c>
      <c r="B265" s="15" t="s">
        <v>355</v>
      </c>
      <c r="C265" s="15" t="s">
        <v>211</v>
      </c>
      <c r="D265" s="4">
        <f t="shared" si="8"/>
        <v>1</v>
      </c>
      <c r="F265" s="4" t="s">
        <v>355</v>
      </c>
      <c r="G265" s="4" t="s">
        <v>694</v>
      </c>
      <c r="H265" s="4">
        <v>0</v>
      </c>
      <c r="K265" s="4" t="s">
        <v>505</v>
      </c>
      <c r="L265" s="4">
        <v>850.47579483486766</v>
      </c>
      <c r="M265" s="4">
        <f>VLOOKUP(F265,[1]dieptelichtstats_rasters2010201!$A$2:$O$57,15,FALSE)</f>
        <v>-1.237261385</v>
      </c>
    </row>
    <row r="266" spans="1:13" hidden="1" x14ac:dyDescent="0.25">
      <c r="A266" s="15" t="s">
        <v>171</v>
      </c>
      <c r="B266" s="15" t="s">
        <v>356</v>
      </c>
      <c r="C266" s="15" t="s">
        <v>213</v>
      </c>
      <c r="D266" s="4">
        <f t="shared" si="8"/>
        <v>0</v>
      </c>
      <c r="G266" s="4" t="s">
        <v>464</v>
      </c>
      <c r="H266" s="4">
        <v>0</v>
      </c>
    </row>
    <row r="267" spans="1:13" x14ac:dyDescent="0.25">
      <c r="A267" s="15" t="s">
        <v>172</v>
      </c>
      <c r="B267" s="15" t="s">
        <v>356</v>
      </c>
      <c r="C267" s="15" t="s">
        <v>211</v>
      </c>
      <c r="D267" s="4">
        <f t="shared" ref="D267:D298" si="9">IF(AND(ISBLANK(E267),ISBLANK(F267)),0,1)</f>
        <v>1</v>
      </c>
      <c r="F267" s="4" t="s">
        <v>356</v>
      </c>
      <c r="G267" s="4" t="s">
        <v>695</v>
      </c>
      <c r="H267" s="4">
        <v>0</v>
      </c>
      <c r="I267" s="20"/>
      <c r="K267" s="4" t="s">
        <v>521</v>
      </c>
    </row>
    <row r="268" spans="1:13" hidden="1" x14ac:dyDescent="0.25">
      <c r="A268" s="15" t="s">
        <v>173</v>
      </c>
      <c r="B268" s="15" t="s">
        <v>357</v>
      </c>
      <c r="C268" s="15" t="s">
        <v>213</v>
      </c>
      <c r="D268" s="4">
        <f t="shared" si="9"/>
        <v>0</v>
      </c>
      <c r="G268" s="4" t="s">
        <v>465</v>
      </c>
      <c r="H268" s="4">
        <v>0</v>
      </c>
    </row>
    <row r="269" spans="1:13" x14ac:dyDescent="0.25">
      <c r="A269" s="15" t="s">
        <v>174</v>
      </c>
      <c r="B269" s="15" t="s">
        <v>357</v>
      </c>
      <c r="C269" s="15" t="s">
        <v>211</v>
      </c>
      <c r="D269" s="4">
        <f t="shared" si="9"/>
        <v>1</v>
      </c>
      <c r="F269" s="4" t="s">
        <v>357</v>
      </c>
      <c r="G269" s="4" t="s">
        <v>696</v>
      </c>
      <c r="H269" s="4">
        <v>0</v>
      </c>
      <c r="K269" s="4" t="s">
        <v>505</v>
      </c>
      <c r="L269" s="4">
        <v>313.40858831563634</v>
      </c>
      <c r="M269" s="4">
        <f>VLOOKUP(F269,[1]dieptelichtstats_rasters2010201!$A$2:$O$57,15,FALSE)</f>
        <v>-1.6799012120000001</v>
      </c>
    </row>
    <row r="270" spans="1:13" x14ac:dyDescent="0.25">
      <c r="A270" s="15" t="s">
        <v>175</v>
      </c>
      <c r="B270" s="15" t="s">
        <v>358</v>
      </c>
      <c r="C270" s="15" t="s">
        <v>211</v>
      </c>
      <c r="D270" s="4">
        <f t="shared" si="9"/>
        <v>1</v>
      </c>
      <c r="E270" s="4">
        <v>4230</v>
      </c>
      <c r="G270" s="4" t="s">
        <v>466</v>
      </c>
      <c r="H270" s="4">
        <v>1</v>
      </c>
      <c r="K270" s="4" t="s">
        <v>539</v>
      </c>
    </row>
    <row r="271" spans="1:13" x14ac:dyDescent="0.25">
      <c r="A271" s="15" t="s">
        <v>176</v>
      </c>
      <c r="B271" s="15" t="s">
        <v>359</v>
      </c>
      <c r="C271" s="15" t="s">
        <v>213</v>
      </c>
      <c r="D271" s="4">
        <f t="shared" si="9"/>
        <v>1</v>
      </c>
      <c r="E271" s="4">
        <v>4240</v>
      </c>
      <c r="G271" s="4" t="s">
        <v>467</v>
      </c>
      <c r="H271" s="4">
        <v>0</v>
      </c>
      <c r="K271" s="4" t="s">
        <v>521</v>
      </c>
    </row>
    <row r="272" spans="1:13" x14ac:dyDescent="0.25">
      <c r="A272" s="15" t="s">
        <v>177</v>
      </c>
      <c r="B272" s="15" t="s">
        <v>360</v>
      </c>
      <c r="C272" s="15" t="s">
        <v>211</v>
      </c>
      <c r="D272" s="4">
        <f t="shared" si="9"/>
        <v>1</v>
      </c>
      <c r="E272" s="4">
        <v>4250</v>
      </c>
      <c r="G272" s="4" t="s">
        <v>468</v>
      </c>
      <c r="H272" s="4">
        <v>0</v>
      </c>
      <c r="K272" s="4" t="s">
        <v>540</v>
      </c>
    </row>
    <row r="273" spans="1:11" hidden="1" x14ac:dyDescent="0.25">
      <c r="A273" s="15" t="s">
        <v>178</v>
      </c>
      <c r="B273" s="15" t="s">
        <v>361</v>
      </c>
      <c r="C273" s="15" t="s">
        <v>211</v>
      </c>
      <c r="D273" s="4">
        <f t="shared" si="9"/>
        <v>0</v>
      </c>
      <c r="G273" s="4" t="s">
        <v>469</v>
      </c>
      <c r="H273" s="4">
        <v>1</v>
      </c>
    </row>
    <row r="274" spans="1:11" x14ac:dyDescent="0.25">
      <c r="A274" s="15" t="s">
        <v>179</v>
      </c>
      <c r="B274" s="15" t="s">
        <v>362</v>
      </c>
      <c r="C274" s="15" t="s">
        <v>211</v>
      </c>
      <c r="D274" s="4">
        <f t="shared" si="9"/>
        <v>1</v>
      </c>
      <c r="E274" s="4">
        <v>6110</v>
      </c>
      <c r="G274" s="4" t="s">
        <v>469</v>
      </c>
      <c r="H274" s="4">
        <v>0</v>
      </c>
      <c r="K274" s="4" t="s">
        <v>540</v>
      </c>
    </row>
    <row r="275" spans="1:11" x14ac:dyDescent="0.25">
      <c r="A275" s="15" t="s">
        <v>180</v>
      </c>
      <c r="B275" s="15" t="s">
        <v>363</v>
      </c>
      <c r="C275" s="15" t="s">
        <v>211</v>
      </c>
      <c r="D275" s="4">
        <f t="shared" si="9"/>
        <v>1</v>
      </c>
      <c r="E275" s="4">
        <v>6400</v>
      </c>
      <c r="G275" s="4" t="s">
        <v>470</v>
      </c>
      <c r="H275" s="4">
        <v>0</v>
      </c>
      <c r="K275" s="4" t="s">
        <v>540</v>
      </c>
    </row>
    <row r="276" spans="1:11" hidden="1" x14ac:dyDescent="0.25">
      <c r="A276" s="15" t="s">
        <v>181</v>
      </c>
      <c r="B276" s="15" t="s">
        <v>364</v>
      </c>
      <c r="C276" s="15" t="s">
        <v>365</v>
      </c>
      <c r="D276" s="4">
        <f t="shared" si="9"/>
        <v>0</v>
      </c>
      <c r="H276" s="4">
        <v>1</v>
      </c>
    </row>
    <row r="277" spans="1:11" x14ac:dyDescent="0.25">
      <c r="A277" s="15" t="s">
        <v>596</v>
      </c>
      <c r="B277" s="15" t="s">
        <v>364</v>
      </c>
      <c r="C277" s="15" t="s">
        <v>216</v>
      </c>
      <c r="D277" s="4">
        <f t="shared" si="9"/>
        <v>1</v>
      </c>
      <c r="E277" s="4">
        <v>6430</v>
      </c>
      <c r="G277" s="4" t="s">
        <v>409</v>
      </c>
      <c r="K277" s="4" t="s">
        <v>539</v>
      </c>
    </row>
    <row r="278" spans="1:11" hidden="1" x14ac:dyDescent="0.25">
      <c r="A278" s="15" t="s">
        <v>182</v>
      </c>
      <c r="B278" s="15" t="s">
        <v>366</v>
      </c>
      <c r="C278" s="15" t="s">
        <v>213</v>
      </c>
      <c r="D278" s="4">
        <f t="shared" si="9"/>
        <v>0</v>
      </c>
      <c r="G278" s="4" t="s">
        <v>471</v>
      </c>
      <c r="H278" s="4">
        <v>1</v>
      </c>
    </row>
    <row r="279" spans="1:11" x14ac:dyDescent="0.25">
      <c r="A279" s="15" t="s">
        <v>183</v>
      </c>
      <c r="B279" s="15" t="s">
        <v>367</v>
      </c>
      <c r="C279" s="15" t="s">
        <v>211</v>
      </c>
      <c r="D279" s="4">
        <f t="shared" si="9"/>
        <v>1</v>
      </c>
      <c r="E279" s="4">
        <v>6440</v>
      </c>
      <c r="G279" s="4" t="s">
        <v>472</v>
      </c>
      <c r="H279" s="4">
        <v>1</v>
      </c>
      <c r="K279" s="4" t="s">
        <v>541</v>
      </c>
    </row>
    <row r="280" spans="1:11" hidden="1" x14ac:dyDescent="0.25">
      <c r="A280" s="15" t="s">
        <v>184</v>
      </c>
      <c r="B280" s="15" t="s">
        <v>368</v>
      </c>
      <c r="C280" s="15" t="s">
        <v>211</v>
      </c>
      <c r="D280" s="4">
        <f t="shared" si="9"/>
        <v>0</v>
      </c>
      <c r="G280" s="4" t="s">
        <v>473</v>
      </c>
      <c r="H280" s="4">
        <v>1</v>
      </c>
    </row>
    <row r="281" spans="1:11" x14ac:dyDescent="0.25">
      <c r="A281" s="15" t="s">
        <v>185</v>
      </c>
      <c r="B281" s="15" t="s">
        <v>368</v>
      </c>
      <c r="C281" s="15" t="s">
        <v>216</v>
      </c>
      <c r="D281" s="4">
        <f t="shared" si="9"/>
        <v>1</v>
      </c>
      <c r="E281" s="4">
        <v>6450</v>
      </c>
      <c r="G281" s="4" t="s">
        <v>473</v>
      </c>
      <c r="H281" s="4">
        <v>1</v>
      </c>
      <c r="K281" s="4" t="s">
        <v>541</v>
      </c>
    </row>
    <row r="282" spans="1:11" hidden="1" x14ac:dyDescent="0.25">
      <c r="A282" s="15" t="s">
        <v>187</v>
      </c>
      <c r="B282" s="15" t="s">
        <v>369</v>
      </c>
      <c r="C282" s="15" t="s">
        <v>211</v>
      </c>
      <c r="D282" s="4">
        <f t="shared" si="9"/>
        <v>0</v>
      </c>
      <c r="G282" s="4" t="s">
        <v>474</v>
      </c>
      <c r="H282" s="4">
        <v>1</v>
      </c>
    </row>
    <row r="283" spans="1:11" x14ac:dyDescent="0.25">
      <c r="A283" s="15" t="s">
        <v>186</v>
      </c>
      <c r="B283" s="15" t="s">
        <v>369</v>
      </c>
      <c r="C283" s="15" t="s">
        <v>370</v>
      </c>
      <c r="D283" s="4">
        <f t="shared" si="9"/>
        <v>1</v>
      </c>
      <c r="E283" s="4">
        <v>6480</v>
      </c>
      <c r="G283" s="4" t="s">
        <v>474</v>
      </c>
      <c r="H283" s="4">
        <v>1</v>
      </c>
      <c r="K283" s="4" t="s">
        <v>541</v>
      </c>
    </row>
    <row r="284" spans="1:11" hidden="1" x14ac:dyDescent="0.25">
      <c r="A284" s="15" t="s">
        <v>188</v>
      </c>
      <c r="B284" s="15" t="s">
        <v>1151</v>
      </c>
      <c r="C284" s="15" t="s">
        <v>213</v>
      </c>
      <c r="D284" s="4">
        <f t="shared" si="9"/>
        <v>0</v>
      </c>
      <c r="G284" s="4" t="s">
        <v>475</v>
      </c>
      <c r="H284" s="4">
        <v>1</v>
      </c>
    </row>
    <row r="285" spans="1:11" hidden="1" x14ac:dyDescent="0.25">
      <c r="A285" s="15" t="s">
        <v>189</v>
      </c>
      <c r="B285" s="15" t="s">
        <v>1151</v>
      </c>
      <c r="C285" s="15" t="s">
        <v>211</v>
      </c>
      <c r="D285" s="4">
        <f t="shared" si="9"/>
        <v>0</v>
      </c>
      <c r="G285" s="4" t="s">
        <v>475</v>
      </c>
      <c r="H285" s="4">
        <v>1</v>
      </c>
    </row>
    <row r="286" spans="1:11" x14ac:dyDescent="0.25">
      <c r="A286" s="15" t="s">
        <v>190</v>
      </c>
      <c r="B286" s="15" t="s">
        <v>1151</v>
      </c>
      <c r="C286" s="15" t="s">
        <v>216</v>
      </c>
      <c r="D286" s="4">
        <f t="shared" si="9"/>
        <v>1</v>
      </c>
      <c r="E286" s="4">
        <v>6530</v>
      </c>
      <c r="G286" s="4" t="s">
        <v>475</v>
      </c>
      <c r="H286" s="4">
        <v>1</v>
      </c>
      <c r="K286" s="4" t="s">
        <v>539</v>
      </c>
    </row>
    <row r="287" spans="1:11" hidden="1" x14ac:dyDescent="0.25">
      <c r="A287" s="15" t="s">
        <v>191</v>
      </c>
      <c r="B287" s="15" t="s">
        <v>371</v>
      </c>
      <c r="C287" s="15" t="s">
        <v>211</v>
      </c>
      <c r="D287" s="4">
        <f t="shared" si="9"/>
        <v>0</v>
      </c>
      <c r="G287" s="4" t="s">
        <v>476</v>
      </c>
      <c r="H287" s="4">
        <v>1</v>
      </c>
    </row>
    <row r="288" spans="1:11" hidden="1" x14ac:dyDescent="0.25">
      <c r="A288" s="15" t="s">
        <v>192</v>
      </c>
      <c r="B288" s="15" t="s">
        <v>371</v>
      </c>
      <c r="C288" s="15" t="s">
        <v>216</v>
      </c>
      <c r="D288" s="4">
        <f t="shared" si="9"/>
        <v>0</v>
      </c>
      <c r="G288" s="4" t="s">
        <v>476</v>
      </c>
      <c r="H288" s="4">
        <v>1</v>
      </c>
    </row>
    <row r="289" spans="1:13" hidden="1" x14ac:dyDescent="0.25">
      <c r="A289" s="15" t="s">
        <v>597</v>
      </c>
      <c r="B289" s="15" t="s">
        <v>371</v>
      </c>
      <c r="C289" s="15" t="s">
        <v>217</v>
      </c>
      <c r="D289" s="4">
        <f t="shared" si="9"/>
        <v>0</v>
      </c>
    </row>
    <row r="290" spans="1:13" x14ac:dyDescent="0.25">
      <c r="A290" s="15" t="s">
        <v>598</v>
      </c>
      <c r="B290" s="15" t="s">
        <v>371</v>
      </c>
      <c r="C290" s="15" t="s">
        <v>602</v>
      </c>
      <c r="D290" s="4">
        <f t="shared" si="9"/>
        <v>1</v>
      </c>
      <c r="E290" s="4">
        <v>6540</v>
      </c>
      <c r="K290" s="4" t="s">
        <v>541</v>
      </c>
    </row>
    <row r="291" spans="1:13" x14ac:dyDescent="0.25">
      <c r="A291" s="15" t="s">
        <v>193</v>
      </c>
      <c r="B291" s="15" t="s">
        <v>372</v>
      </c>
      <c r="C291" s="15" t="s">
        <v>213</v>
      </c>
      <c r="D291" s="4">
        <f t="shared" si="9"/>
        <v>1</v>
      </c>
      <c r="E291" s="4">
        <v>6550</v>
      </c>
      <c r="G291" s="4" t="s">
        <v>477</v>
      </c>
      <c r="H291" s="4">
        <v>1</v>
      </c>
      <c r="K291" s="4" t="s">
        <v>541</v>
      </c>
    </row>
    <row r="292" spans="1:13" x14ac:dyDescent="0.25">
      <c r="A292" s="15" t="s">
        <v>194</v>
      </c>
      <c r="B292" s="15" t="s">
        <v>373</v>
      </c>
      <c r="C292" s="15" t="s">
        <v>213</v>
      </c>
      <c r="D292" s="4">
        <f t="shared" si="9"/>
        <v>1</v>
      </c>
      <c r="F292" s="4" t="s">
        <v>373</v>
      </c>
      <c r="G292" s="4" t="s">
        <v>697</v>
      </c>
      <c r="H292" s="4">
        <v>0</v>
      </c>
      <c r="K292" s="4" t="s">
        <v>541</v>
      </c>
    </row>
    <row r="293" spans="1:13" x14ac:dyDescent="0.25">
      <c r="A293" s="15" t="s">
        <v>197</v>
      </c>
      <c r="B293" s="15" t="s">
        <v>375</v>
      </c>
      <c r="C293" s="15" t="s">
        <v>216</v>
      </c>
      <c r="D293" s="4">
        <f t="shared" si="9"/>
        <v>1</v>
      </c>
      <c r="E293" s="4">
        <v>7060</v>
      </c>
      <c r="G293" s="4" t="s">
        <v>479</v>
      </c>
      <c r="H293" s="4">
        <v>0</v>
      </c>
      <c r="K293" s="4" t="s">
        <v>540</v>
      </c>
    </row>
    <row r="294" spans="1:13" hidden="1" x14ac:dyDescent="0.25">
      <c r="A294" s="15" t="s">
        <v>195</v>
      </c>
      <c r="B294" s="15" t="s">
        <v>374</v>
      </c>
      <c r="C294" s="15" t="s">
        <v>211</v>
      </c>
      <c r="D294" s="4">
        <f t="shared" si="9"/>
        <v>0</v>
      </c>
      <c r="G294" s="4" t="s">
        <v>478</v>
      </c>
      <c r="H294" s="4">
        <v>0</v>
      </c>
    </row>
    <row r="295" spans="1:13" x14ac:dyDescent="0.25">
      <c r="A295" s="15" t="s">
        <v>196</v>
      </c>
      <c r="B295" s="15" t="s">
        <v>374</v>
      </c>
      <c r="C295" s="15" t="s">
        <v>216</v>
      </c>
      <c r="D295" s="4">
        <f t="shared" si="9"/>
        <v>1</v>
      </c>
      <c r="F295" s="4" t="s">
        <v>374</v>
      </c>
      <c r="G295" s="4" t="s">
        <v>479</v>
      </c>
      <c r="H295" s="4">
        <v>0</v>
      </c>
      <c r="K295" s="4" t="s">
        <v>540</v>
      </c>
    </row>
    <row r="296" spans="1:13" x14ac:dyDescent="0.25">
      <c r="A296" s="15" t="s">
        <v>198</v>
      </c>
      <c r="B296" s="15" t="s">
        <v>376</v>
      </c>
      <c r="C296" s="15" t="s">
        <v>211</v>
      </c>
      <c r="D296" s="4">
        <f t="shared" si="9"/>
        <v>1</v>
      </c>
      <c r="E296" s="4">
        <v>8020</v>
      </c>
      <c r="G296" s="4" t="s">
        <v>480</v>
      </c>
      <c r="H296" s="4">
        <v>0</v>
      </c>
      <c r="K296" s="4" t="s">
        <v>539</v>
      </c>
    </row>
    <row r="297" spans="1:13" x14ac:dyDescent="0.25">
      <c r="A297" s="15" t="s">
        <v>199</v>
      </c>
      <c r="B297" s="15" t="s">
        <v>377</v>
      </c>
      <c r="C297" s="15" t="s">
        <v>213</v>
      </c>
      <c r="D297" s="4">
        <f t="shared" si="9"/>
        <v>1</v>
      </c>
      <c r="F297" s="4" t="s">
        <v>377</v>
      </c>
      <c r="G297" s="4" t="s">
        <v>698</v>
      </c>
      <c r="H297" s="4">
        <v>0</v>
      </c>
      <c r="K297" s="4" t="s">
        <v>521</v>
      </c>
    </row>
    <row r="298" spans="1:13" x14ac:dyDescent="0.25">
      <c r="A298" s="15" t="s">
        <v>200</v>
      </c>
      <c r="B298" s="15" t="s">
        <v>378</v>
      </c>
      <c r="C298" s="15" t="s">
        <v>211</v>
      </c>
      <c r="D298" s="4">
        <f t="shared" si="9"/>
        <v>1</v>
      </c>
      <c r="E298" s="4">
        <v>8030</v>
      </c>
      <c r="G298" s="4" t="s">
        <v>481</v>
      </c>
      <c r="H298" s="4">
        <v>0</v>
      </c>
      <c r="K298" s="4" t="s">
        <v>521</v>
      </c>
    </row>
    <row r="299" spans="1:13" x14ac:dyDescent="0.25">
      <c r="A299" s="15" t="s">
        <v>201</v>
      </c>
      <c r="B299" s="15" t="s">
        <v>379</v>
      </c>
      <c r="C299" s="15" t="s">
        <v>211</v>
      </c>
      <c r="D299" s="4">
        <f t="shared" ref="D299:D306" si="10">IF(AND(ISBLANK(E299),ISBLANK(F299)),0,1)</f>
        <v>1</v>
      </c>
      <c r="E299" s="4">
        <v>8040</v>
      </c>
      <c r="G299" s="4" t="s">
        <v>482</v>
      </c>
      <c r="H299" s="4">
        <v>0</v>
      </c>
      <c r="K299" s="4" t="s">
        <v>539</v>
      </c>
    </row>
    <row r="300" spans="1:13" x14ac:dyDescent="0.25">
      <c r="A300" s="15" t="s">
        <v>202</v>
      </c>
      <c r="B300" s="15" t="s">
        <v>380</v>
      </c>
      <c r="C300" s="15" t="s">
        <v>211</v>
      </c>
      <c r="D300" s="4">
        <f t="shared" si="10"/>
        <v>1</v>
      </c>
      <c r="E300" s="4">
        <v>8050</v>
      </c>
      <c r="G300" s="4" t="s">
        <v>483</v>
      </c>
      <c r="H300" s="4">
        <v>1</v>
      </c>
      <c r="K300" s="4" t="s">
        <v>541</v>
      </c>
    </row>
    <row r="301" spans="1:13" x14ac:dyDescent="0.25">
      <c r="A301" s="15" t="s">
        <v>203</v>
      </c>
      <c r="B301" s="15" t="s">
        <v>381</v>
      </c>
      <c r="C301" s="15" t="s">
        <v>211</v>
      </c>
      <c r="D301" s="4">
        <f t="shared" si="10"/>
        <v>1</v>
      </c>
      <c r="E301" s="4">
        <v>8060</v>
      </c>
      <c r="G301" s="4" t="s">
        <v>484</v>
      </c>
      <c r="H301" s="4">
        <v>0</v>
      </c>
      <c r="K301" s="4" t="s">
        <v>540</v>
      </c>
    </row>
    <row r="302" spans="1:13" hidden="1" x14ac:dyDescent="0.25">
      <c r="A302" s="15" t="s">
        <v>204</v>
      </c>
      <c r="B302" s="15" t="s">
        <v>382</v>
      </c>
      <c r="C302" s="15" t="s">
        <v>211</v>
      </c>
      <c r="D302" s="4">
        <f t="shared" si="10"/>
        <v>0</v>
      </c>
      <c r="G302" s="4" t="s">
        <v>485</v>
      </c>
      <c r="H302" s="4">
        <v>0</v>
      </c>
    </row>
    <row r="303" spans="1:13" x14ac:dyDescent="0.25">
      <c r="A303" s="15" t="s">
        <v>205</v>
      </c>
      <c r="B303" s="15" t="s">
        <v>382</v>
      </c>
      <c r="C303" s="15" t="s">
        <v>216</v>
      </c>
      <c r="D303" s="4">
        <f t="shared" si="10"/>
        <v>1</v>
      </c>
      <c r="E303" s="4">
        <v>8070</v>
      </c>
      <c r="G303" s="4" t="s">
        <v>485</v>
      </c>
      <c r="H303" s="4">
        <v>0</v>
      </c>
      <c r="K303" s="4" t="s">
        <v>508</v>
      </c>
      <c r="L303" s="4">
        <v>948.61679555023693</v>
      </c>
      <c r="M303" s="23">
        <v>-15.980524239999999</v>
      </c>
    </row>
    <row r="304" spans="1:13" x14ac:dyDescent="0.25">
      <c r="A304" s="15" t="s">
        <v>206</v>
      </c>
      <c r="B304" s="15" t="s">
        <v>383</v>
      </c>
      <c r="C304" s="15" t="s">
        <v>211</v>
      </c>
      <c r="D304" s="4">
        <f t="shared" si="10"/>
        <v>1</v>
      </c>
      <c r="E304" s="4">
        <v>8080</v>
      </c>
      <c r="G304" s="4" t="s">
        <v>486</v>
      </c>
      <c r="H304" s="4">
        <v>0</v>
      </c>
      <c r="K304" s="4" t="s">
        <v>521</v>
      </c>
    </row>
    <row r="305" spans="1:13" x14ac:dyDescent="0.25">
      <c r="A305" s="15" t="s">
        <v>207</v>
      </c>
      <c r="B305" s="15" t="s">
        <v>384</v>
      </c>
      <c r="C305" s="15" t="s">
        <v>211</v>
      </c>
      <c r="D305" s="4">
        <f t="shared" si="10"/>
        <v>1</v>
      </c>
      <c r="E305" s="4">
        <v>8090</v>
      </c>
      <c r="G305" s="4" t="s">
        <v>487</v>
      </c>
      <c r="H305" s="4">
        <v>0</v>
      </c>
      <c r="K305" s="4" t="s">
        <v>521</v>
      </c>
    </row>
    <row r="306" spans="1:13" hidden="1" x14ac:dyDescent="0.25">
      <c r="A306" s="15" t="s">
        <v>599</v>
      </c>
      <c r="B306" s="15" t="s">
        <v>603</v>
      </c>
      <c r="C306" s="15" t="s">
        <v>213</v>
      </c>
      <c r="D306" s="4">
        <f t="shared" si="10"/>
        <v>0</v>
      </c>
    </row>
    <row r="307" spans="1:13" x14ac:dyDescent="0.25">
      <c r="A307" s="15" t="s">
        <v>208</v>
      </c>
      <c r="B307" s="15" t="s">
        <v>310</v>
      </c>
      <c r="C307" s="15" t="s">
        <v>211</v>
      </c>
      <c r="D307" s="4">
        <f>IF(AND(ISBLANK(#REF!),ISBLANK(F307)),0,1)</f>
        <v>1</v>
      </c>
      <c r="E307" s="4">
        <v>3300</v>
      </c>
      <c r="G307" s="4" t="s">
        <v>447</v>
      </c>
      <c r="H307" s="4">
        <v>0</v>
      </c>
      <c r="K307" s="4" t="s">
        <v>505</v>
      </c>
      <c r="L307">
        <v>3132.1480036869266</v>
      </c>
      <c r="M307" s="23">
        <v>-2.2288161390000001</v>
      </c>
    </row>
    <row r="308" spans="1:13" hidden="1" x14ac:dyDescent="0.25">
      <c r="A308" s="15" t="s">
        <v>600</v>
      </c>
      <c r="B308" s="15" t="s">
        <v>604</v>
      </c>
      <c r="C308" s="15" t="s">
        <v>213</v>
      </c>
      <c r="D308" s="4">
        <f>IF(AND(ISBLANK(E308),ISBLANK(F308)),0,1)</f>
        <v>0</v>
      </c>
    </row>
    <row r="309" spans="1:13" hidden="1" x14ac:dyDescent="0.25">
      <c r="A309" s="15" t="s">
        <v>588</v>
      </c>
      <c r="B309" s="15" t="s">
        <v>1152</v>
      </c>
      <c r="D309" s="4">
        <f>IF(AND(ISBLANK(E309),ISBLANK(F309)),0,1)</f>
        <v>0</v>
      </c>
      <c r="H309" s="4">
        <v>0</v>
      </c>
      <c r="I309" s="20"/>
    </row>
    <row r="310" spans="1:13" x14ac:dyDescent="0.25">
      <c r="A310" s="15" t="s">
        <v>1248</v>
      </c>
      <c r="B310" s="21" t="s">
        <v>1234</v>
      </c>
      <c r="C310" s="15" t="s">
        <v>211</v>
      </c>
      <c r="D310" s="4">
        <f t="shared" ref="D310:D315" si="11">IF(AND(ISBLANK(E310),ISBLANK(F310)),0,1)</f>
        <v>1</v>
      </c>
      <c r="F310" s="4" t="s">
        <v>288</v>
      </c>
      <c r="G310" s="4" t="s">
        <v>616</v>
      </c>
      <c r="H310" s="4">
        <v>0</v>
      </c>
      <c r="I310" s="4" t="s">
        <v>490</v>
      </c>
      <c r="K310" s="4" t="s">
        <v>505</v>
      </c>
      <c r="L310" s="4">
        <v>992.48436294986539</v>
      </c>
      <c r="M310" s="4">
        <f>VLOOKUP(F310,[1]dieptelichtstats_rasters2010201!$A$2:$O$57,15,FALSE)</f>
        <v>-1.087510771</v>
      </c>
    </row>
    <row r="311" spans="1:13" x14ac:dyDescent="0.25">
      <c r="A311" s="15" t="s">
        <v>1248</v>
      </c>
      <c r="B311" s="21" t="s">
        <v>1234</v>
      </c>
      <c r="C311" s="15" t="s">
        <v>211</v>
      </c>
      <c r="D311" s="4">
        <f t="shared" si="11"/>
        <v>1</v>
      </c>
      <c r="F311" s="4" t="s">
        <v>291</v>
      </c>
      <c r="G311" s="4" t="s">
        <v>616</v>
      </c>
      <c r="H311" s="4">
        <v>0</v>
      </c>
      <c r="I311" s="4" t="s">
        <v>490</v>
      </c>
      <c r="K311" s="4" t="s">
        <v>505</v>
      </c>
      <c r="L311" s="4">
        <v>526.99610615259769</v>
      </c>
      <c r="M311" s="4">
        <v>-1.087510771</v>
      </c>
    </row>
    <row r="312" spans="1:13" x14ac:dyDescent="0.25">
      <c r="A312" s="21" t="s">
        <v>1236</v>
      </c>
      <c r="B312" s="15" t="s">
        <v>352</v>
      </c>
      <c r="C312" s="21" t="s">
        <v>1237</v>
      </c>
      <c r="D312" s="4">
        <f t="shared" si="11"/>
        <v>1</v>
      </c>
      <c r="F312" s="4" t="s">
        <v>353</v>
      </c>
      <c r="G312" s="4" t="s">
        <v>621</v>
      </c>
      <c r="H312" s="4">
        <v>0</v>
      </c>
      <c r="I312" s="4" t="s">
        <v>492</v>
      </c>
      <c r="K312" s="4" t="s">
        <v>505</v>
      </c>
      <c r="L312" s="4">
        <v>163.38977718939458</v>
      </c>
    </row>
    <row r="313" spans="1:13" x14ac:dyDescent="0.25">
      <c r="A313" s="21" t="s">
        <v>1236</v>
      </c>
      <c r="B313" s="15" t="s">
        <v>352</v>
      </c>
      <c r="C313" s="21" t="s">
        <v>1237</v>
      </c>
      <c r="D313" s="4">
        <f t="shared" si="11"/>
        <v>1</v>
      </c>
      <c r="F313" s="4" t="s">
        <v>354</v>
      </c>
      <c r="G313" s="4" t="s">
        <v>621</v>
      </c>
      <c r="H313" s="4">
        <v>0</v>
      </c>
      <c r="I313" s="4" t="s">
        <v>492</v>
      </c>
      <c r="K313" s="4" t="s">
        <v>505</v>
      </c>
      <c r="L313" s="4">
        <v>439.74649685927005</v>
      </c>
      <c r="M313" s="4">
        <f>VLOOKUP(F313,[1]dieptelichtstats_rasters2010201!$A$2:$O$57,15,FALSE)</f>
        <v>-1.167752117</v>
      </c>
    </row>
    <row r="314" spans="1:13" x14ac:dyDescent="0.25">
      <c r="A314" s="21" t="s">
        <v>1236</v>
      </c>
      <c r="B314" s="15" t="s">
        <v>352</v>
      </c>
      <c r="C314" s="21" t="s">
        <v>1237</v>
      </c>
      <c r="D314" s="4">
        <f t="shared" si="11"/>
        <v>1</v>
      </c>
      <c r="F314" s="4" t="s">
        <v>355</v>
      </c>
      <c r="G314" s="4" t="s">
        <v>621</v>
      </c>
      <c r="H314" s="4">
        <v>0</v>
      </c>
      <c r="I314" s="4" t="s">
        <v>492</v>
      </c>
      <c r="K314" s="4" t="s">
        <v>505</v>
      </c>
      <c r="L314" s="4">
        <v>850.47579483486766</v>
      </c>
      <c r="M314" s="4">
        <f>VLOOKUP(F314,[1]dieptelichtstats_rasters2010201!$A$2:$O$57,15,FALSE)</f>
        <v>-1.237261385</v>
      </c>
    </row>
    <row r="315" spans="1:13" x14ac:dyDescent="0.25">
      <c r="A315" s="21" t="s">
        <v>1236</v>
      </c>
      <c r="B315" s="15" t="s">
        <v>352</v>
      </c>
      <c r="C315" s="21" t="s">
        <v>1237</v>
      </c>
      <c r="D315" s="4">
        <f t="shared" si="11"/>
        <v>1</v>
      </c>
      <c r="F315" s="4" t="s">
        <v>357</v>
      </c>
      <c r="G315" s="4" t="s">
        <v>621</v>
      </c>
      <c r="H315" s="4">
        <v>0</v>
      </c>
      <c r="I315" s="4" t="s">
        <v>492</v>
      </c>
      <c r="K315" s="4" t="s">
        <v>505</v>
      </c>
      <c r="L315" s="4">
        <v>313.40858831563634</v>
      </c>
      <c r="M315" s="4">
        <f>VLOOKUP(F315,[1]dieptelichtstats_rasters2010201!$A$2:$O$57,15,FALSE)</f>
        <v>-1.6799012120000001</v>
      </c>
    </row>
    <row r="316" spans="1:13" x14ac:dyDescent="0.25">
      <c r="A316" s="21" t="s">
        <v>1251</v>
      </c>
      <c r="B316" s="21" t="s">
        <v>1234</v>
      </c>
      <c r="C316" s="21" t="s">
        <v>1237</v>
      </c>
      <c r="D316" s="4">
        <f t="shared" ref="D316:D317" si="12">IF(AND(ISBLANK(E316),ISBLANK(F316)),0,1)</f>
        <v>1</v>
      </c>
      <c r="F316" s="4" t="s">
        <v>288</v>
      </c>
      <c r="G316" s="4" t="s">
        <v>616</v>
      </c>
      <c r="H316" s="4">
        <v>0</v>
      </c>
      <c r="I316" s="4" t="s">
        <v>490</v>
      </c>
      <c r="K316" s="4" t="s">
        <v>505</v>
      </c>
      <c r="L316" s="4">
        <v>992.48436294986539</v>
      </c>
      <c r="M316" s="4">
        <f>VLOOKUP(F316,[1]dieptelichtstats_rasters2010201!$A$2:$O$57,15,FALSE)</f>
        <v>-1.087510771</v>
      </c>
    </row>
    <row r="317" spans="1:13" x14ac:dyDescent="0.25">
      <c r="A317" s="21" t="s">
        <v>1251</v>
      </c>
      <c r="B317" s="21" t="s">
        <v>1234</v>
      </c>
      <c r="C317" s="21" t="s">
        <v>1237</v>
      </c>
      <c r="D317" s="4">
        <f t="shared" si="12"/>
        <v>1</v>
      </c>
      <c r="F317" s="4" t="s">
        <v>291</v>
      </c>
      <c r="G317" s="4" t="s">
        <v>616</v>
      </c>
      <c r="H317" s="4">
        <v>0</v>
      </c>
      <c r="I317" s="4" t="s">
        <v>490</v>
      </c>
      <c r="K317" s="4" t="s">
        <v>505</v>
      </c>
      <c r="L317" s="4">
        <v>526.99610615259769</v>
      </c>
      <c r="M317" s="4">
        <v>-1.087510771</v>
      </c>
    </row>
    <row r="318" spans="1:13" x14ac:dyDescent="0.25">
      <c r="A318" s="16" t="s">
        <v>1175</v>
      </c>
      <c r="B318" s="16" t="s">
        <v>1206</v>
      </c>
      <c r="C318" s="15" t="s">
        <v>216</v>
      </c>
      <c r="D318" s="4">
        <f>IF(AND(ISBLANK(E318),ISBLANK(F318)),0,1)</f>
        <v>1</v>
      </c>
      <c r="F318" s="4" t="s">
        <v>1238</v>
      </c>
      <c r="G318" s="4" t="s">
        <v>504</v>
      </c>
      <c r="H318" s="4">
        <v>0</v>
      </c>
      <c r="I318" s="15" t="s">
        <v>503</v>
      </c>
      <c r="K318" s="4" t="s">
        <v>505</v>
      </c>
      <c r="L318" s="4">
        <v>332.06453363766508</v>
      </c>
      <c r="M318" s="23">
        <v>-1.6422614769999999</v>
      </c>
    </row>
    <row r="319" spans="1:13" x14ac:dyDescent="0.25">
      <c r="A319" s="16" t="s">
        <v>1175</v>
      </c>
      <c r="B319" s="16" t="s">
        <v>1206</v>
      </c>
      <c r="C319" s="15" t="s">
        <v>216</v>
      </c>
      <c r="D319" s="4">
        <f>IF(AND(ISBLANK(E319),ISBLANK(F319)),0,1)</f>
        <v>1</v>
      </c>
      <c r="F319" s="4" t="s">
        <v>1239</v>
      </c>
      <c r="G319" s="4" t="s">
        <v>504</v>
      </c>
      <c r="H319" s="4">
        <v>0</v>
      </c>
      <c r="I319" s="15" t="s">
        <v>503</v>
      </c>
      <c r="K319" s="4" t="s">
        <v>505</v>
      </c>
      <c r="L319" s="4">
        <v>860.25723565687031</v>
      </c>
      <c r="M319" s="23">
        <v>-1.6422614769999999</v>
      </c>
    </row>
    <row r="320" spans="1:13" x14ac:dyDescent="0.25">
      <c r="A320" s="16" t="s">
        <v>1241</v>
      </c>
      <c r="D320" s="4">
        <f t="shared" ref="D320:D329" si="13">IF(AND(ISBLANK(E320),ISBLANK(F320)),0,1)</f>
        <v>1</v>
      </c>
      <c r="E320" s="4">
        <v>3110</v>
      </c>
      <c r="G320" s="4" t="s">
        <v>1243</v>
      </c>
      <c r="I320" s="19"/>
      <c r="K320" t="s">
        <v>539</v>
      </c>
    </row>
    <row r="321" spans="1:13" x14ac:dyDescent="0.25">
      <c r="A321" s="15" t="s">
        <v>1242</v>
      </c>
      <c r="D321" s="4">
        <f t="shared" si="13"/>
        <v>1</v>
      </c>
      <c r="F321" s="4" t="s">
        <v>284</v>
      </c>
      <c r="K321" t="s">
        <v>539</v>
      </c>
    </row>
    <row r="322" spans="1:13" x14ac:dyDescent="0.25">
      <c r="A322" s="16" t="s">
        <v>1244</v>
      </c>
      <c r="B322" s="15" t="s">
        <v>283</v>
      </c>
      <c r="C322" s="15" t="s">
        <v>246</v>
      </c>
      <c r="D322" s="4">
        <f t="shared" si="13"/>
        <v>1</v>
      </c>
      <c r="E322" s="4">
        <v>3100</v>
      </c>
      <c r="G322" s="4" t="s">
        <v>434</v>
      </c>
      <c r="H322" s="4">
        <v>0</v>
      </c>
      <c r="I322" s="19" t="s">
        <v>514</v>
      </c>
      <c r="K322" s="4" t="s">
        <v>515</v>
      </c>
      <c r="L322" s="4">
        <v>912.15207120304228</v>
      </c>
      <c r="M322" s="23">
        <v>-0.97782443500000005</v>
      </c>
    </row>
    <row r="323" spans="1:13" x14ac:dyDescent="0.25">
      <c r="A323" s="15" t="s">
        <v>159</v>
      </c>
      <c r="D323" s="4">
        <f t="shared" si="13"/>
        <v>1</v>
      </c>
      <c r="E323" s="4">
        <v>4110</v>
      </c>
      <c r="G323" t="s">
        <v>1247</v>
      </c>
      <c r="K323" t="s">
        <v>541</v>
      </c>
    </row>
    <row r="324" spans="1:13" x14ac:dyDescent="0.25">
      <c r="A324" s="15" t="s">
        <v>1245</v>
      </c>
      <c r="B324" s="15" t="s">
        <v>341</v>
      </c>
      <c r="C324" s="15" t="s">
        <v>1246</v>
      </c>
      <c r="D324" s="4">
        <f t="shared" si="13"/>
        <v>1</v>
      </c>
      <c r="E324" s="4">
        <v>4000</v>
      </c>
      <c r="G324" s="4" t="s">
        <v>455</v>
      </c>
      <c r="I324" s="4" t="s">
        <v>491</v>
      </c>
      <c r="K324" t="s">
        <v>530</v>
      </c>
    </row>
    <row r="325" spans="1:13" x14ac:dyDescent="0.25">
      <c r="A325" s="16" t="s">
        <v>1191</v>
      </c>
      <c r="B325" s="16" t="s">
        <v>307</v>
      </c>
      <c r="C325" s="15" t="s">
        <v>1200</v>
      </c>
      <c r="D325" s="4">
        <f t="shared" si="13"/>
        <v>1</v>
      </c>
      <c r="F325" s="4" t="s">
        <v>1207</v>
      </c>
      <c r="G325" s="4" t="s">
        <v>658</v>
      </c>
      <c r="H325" s="4">
        <v>0</v>
      </c>
      <c r="K325" s="4" t="s">
        <v>521</v>
      </c>
    </row>
    <row r="326" spans="1:13" x14ac:dyDescent="0.25">
      <c r="A326" s="15" t="s">
        <v>1252</v>
      </c>
      <c r="D326" s="4">
        <f t="shared" si="13"/>
        <v>1</v>
      </c>
      <c r="F326" s="4" t="s">
        <v>1255</v>
      </c>
      <c r="G326" s="4" t="s">
        <v>1258</v>
      </c>
      <c r="I326" t="s">
        <v>572</v>
      </c>
    </row>
    <row r="327" spans="1:13" x14ac:dyDescent="0.25">
      <c r="A327" s="15" t="s">
        <v>1252</v>
      </c>
      <c r="D327" s="4">
        <f t="shared" si="13"/>
        <v>1</v>
      </c>
      <c r="F327" s="4" t="s">
        <v>1257</v>
      </c>
      <c r="G327" s="4" t="s">
        <v>1258</v>
      </c>
    </row>
    <row r="328" spans="1:13" x14ac:dyDescent="0.25">
      <c r="A328" s="15" t="s">
        <v>1253</v>
      </c>
      <c r="D328" s="4">
        <f t="shared" si="13"/>
        <v>1</v>
      </c>
      <c r="F328" s="4" t="s">
        <v>1256</v>
      </c>
      <c r="G328" s="4" t="s">
        <v>1259</v>
      </c>
      <c r="I328" t="s">
        <v>572</v>
      </c>
      <c r="K328" s="4" t="s">
        <v>505</v>
      </c>
      <c r="L328" s="4">
        <v>790.31874006631017</v>
      </c>
      <c r="M328" s="4">
        <v>-1.37</v>
      </c>
    </row>
    <row r="329" spans="1:13" x14ac:dyDescent="0.25">
      <c r="A329" s="15" t="s">
        <v>1254</v>
      </c>
      <c r="D329" s="4">
        <f t="shared" si="13"/>
        <v>1</v>
      </c>
      <c r="F329" s="4" t="s">
        <v>1261</v>
      </c>
      <c r="G329" s="4" t="s">
        <v>1260</v>
      </c>
      <c r="I329" t="s">
        <v>568</v>
      </c>
    </row>
  </sheetData>
  <autoFilter ref="A1:M329" xr:uid="{DCB81AEA-3879-4B38-8189-D0346B062995}">
    <filterColumn colId="3">
      <filters>
        <filter val="1"/>
      </filters>
    </filterColumn>
  </autoFilter>
  <phoneticPr fontId="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AJ240"/>
  <sheetViews>
    <sheetView topLeftCell="I1" workbookViewId="0">
      <selection activeCell="M18" sqref="M18"/>
    </sheetView>
  </sheetViews>
  <sheetFormatPr defaultRowHeight="15" x14ac:dyDescent="0.25"/>
  <cols>
    <col min="1" max="1" width="25" bestFit="1" customWidth="1"/>
    <col min="2" max="2" width="21.140625" bestFit="1" customWidth="1"/>
    <col min="12" max="12" width="9.140625" style="7"/>
    <col min="13" max="13" width="49.140625" bestFit="1" customWidth="1"/>
  </cols>
  <sheetData>
    <row r="2" spans="1:36" ht="15.75" thickBot="1" x14ac:dyDescent="0.3">
      <c r="L2" s="13"/>
      <c r="M2" s="13" t="s">
        <v>1154</v>
      </c>
      <c r="N2" t="s">
        <v>583</v>
      </c>
      <c r="S2" s="8" t="s">
        <v>704</v>
      </c>
      <c r="U2" s="9">
        <v>343.21062000000001</v>
      </c>
      <c r="V2" s="9">
        <v>0</v>
      </c>
      <c r="W2" s="9">
        <v>0</v>
      </c>
      <c r="X2" s="9">
        <v>0</v>
      </c>
      <c r="Y2" s="9">
        <v>34.321080000000002</v>
      </c>
      <c r="Z2" s="9">
        <v>-1</v>
      </c>
      <c r="AA2" s="9">
        <v>0.6</v>
      </c>
      <c r="AB2" s="9" t="s">
        <v>705</v>
      </c>
      <c r="AC2" s="12" t="s">
        <v>706</v>
      </c>
      <c r="AD2" s="12" t="s">
        <v>706</v>
      </c>
      <c r="AE2" s="12" t="s">
        <v>706</v>
      </c>
      <c r="AF2" s="9" t="s">
        <v>707</v>
      </c>
      <c r="AG2" s="12" t="s">
        <v>706</v>
      </c>
      <c r="AH2" s="12" t="s">
        <v>706</v>
      </c>
      <c r="AI2" s="12" t="s">
        <v>706</v>
      </c>
      <c r="AJ2" s="12" t="s">
        <v>706</v>
      </c>
    </row>
    <row r="3" spans="1:36" ht="15.75" thickBot="1" x14ac:dyDescent="0.3">
      <c r="A3" s="1" t="s">
        <v>388</v>
      </c>
      <c r="B3" s="1" t="s">
        <v>391</v>
      </c>
      <c r="F3" s="2" t="s">
        <v>562</v>
      </c>
      <c r="G3" s="2" t="s">
        <v>563</v>
      </c>
      <c r="H3" s="2" t="s">
        <v>564</v>
      </c>
      <c r="L3" s="8">
        <v>1</v>
      </c>
      <c r="M3" s="14" t="s">
        <v>0</v>
      </c>
      <c r="N3" t="str">
        <f>VLOOKUP(M3,namenBalansen201903240706!A:A,1,FALSE)</f>
        <v>2010-GAF_F002.xlsx</v>
      </c>
      <c r="S3" s="8" t="s">
        <v>708</v>
      </c>
      <c r="U3" s="9">
        <v>709.79781000000003</v>
      </c>
      <c r="V3" s="9">
        <v>0</v>
      </c>
      <c r="W3" s="9">
        <v>0</v>
      </c>
      <c r="X3" s="9">
        <v>0</v>
      </c>
      <c r="Y3" s="9">
        <v>70.979789999999994</v>
      </c>
      <c r="Z3" s="9">
        <v>-1.2</v>
      </c>
      <c r="AA3" s="9">
        <v>0.55000000000000004</v>
      </c>
      <c r="AB3" s="9" t="s">
        <v>709</v>
      </c>
      <c r="AC3" s="9" t="s">
        <v>710</v>
      </c>
      <c r="AD3" s="12" t="s">
        <v>706</v>
      </c>
      <c r="AE3" s="12" t="s">
        <v>706</v>
      </c>
      <c r="AF3" s="9" t="s">
        <v>707</v>
      </c>
      <c r="AG3" s="9" t="s">
        <v>711</v>
      </c>
      <c r="AH3" s="9" t="s">
        <v>712</v>
      </c>
      <c r="AI3" s="9" t="s">
        <v>713</v>
      </c>
      <c r="AJ3" s="9" t="s">
        <v>714</v>
      </c>
    </row>
    <row r="4" spans="1:36" ht="15.75" thickBot="1" x14ac:dyDescent="0.3">
      <c r="A4" t="s">
        <v>491</v>
      </c>
      <c r="B4" t="s">
        <v>529</v>
      </c>
      <c r="E4" t="s">
        <v>561</v>
      </c>
      <c r="F4" s="3" t="s">
        <v>565</v>
      </c>
      <c r="G4" s="3" t="s">
        <v>566</v>
      </c>
      <c r="H4" s="3" t="s">
        <v>567</v>
      </c>
      <c r="I4" t="e">
        <f>VLOOKUP(F4,$A$4:$A$26,1,FALSE)</f>
        <v>#N/A</v>
      </c>
      <c r="L4" s="8">
        <v>2</v>
      </c>
      <c r="M4" s="14" t="s">
        <v>1</v>
      </c>
      <c r="N4" t="str">
        <f>VLOOKUP(M4,namenBalansen201903240706!A:A,1,FALSE)</f>
        <v>2100-GAF_F001.xlsx</v>
      </c>
      <c r="S4" s="8" t="s">
        <v>715</v>
      </c>
      <c r="U4" s="9">
        <v>100.57921</v>
      </c>
      <c r="V4" s="9">
        <v>0</v>
      </c>
      <c r="W4" s="9">
        <v>0</v>
      </c>
      <c r="X4" s="9">
        <v>0</v>
      </c>
      <c r="Y4" s="9">
        <v>28.87651</v>
      </c>
      <c r="Z4" s="9">
        <v>-5</v>
      </c>
      <c r="AA4" s="9">
        <v>3.7</v>
      </c>
      <c r="AB4" s="9" t="s">
        <v>716</v>
      </c>
      <c r="AC4" s="9" t="s">
        <v>717</v>
      </c>
      <c r="AD4" s="9" t="s">
        <v>718</v>
      </c>
      <c r="AE4" s="9" t="s">
        <v>719</v>
      </c>
      <c r="AF4" s="9" t="s">
        <v>707</v>
      </c>
      <c r="AG4" s="9" t="s">
        <v>720</v>
      </c>
      <c r="AH4" s="9" t="s">
        <v>721</v>
      </c>
      <c r="AI4" s="9" t="s">
        <v>722</v>
      </c>
      <c r="AJ4" s="9" t="s">
        <v>714</v>
      </c>
    </row>
    <row r="5" spans="1:36" ht="15.75" thickBot="1" x14ac:dyDescent="0.3">
      <c r="A5" t="s">
        <v>502</v>
      </c>
      <c r="B5" t="s">
        <v>528</v>
      </c>
      <c r="F5" s="3" t="s">
        <v>503</v>
      </c>
      <c r="G5" s="3" t="s">
        <v>504</v>
      </c>
      <c r="H5" s="3" t="s">
        <v>505</v>
      </c>
      <c r="I5" t="str">
        <f t="shared" ref="I5:I33" si="0">VLOOKUP(F5,$A$4:$A$26,1,FALSE)</f>
        <v>NL11_7_1</v>
      </c>
      <c r="L5" s="8">
        <v>3</v>
      </c>
      <c r="M5" s="14" t="s">
        <v>2</v>
      </c>
      <c r="N5" t="str">
        <f>VLOOKUP(M5,namenBalansen201903240706!A:A,1,FALSE)</f>
        <v>2100-GAF_F002.xlsx</v>
      </c>
      <c r="S5" s="8" t="s">
        <v>723</v>
      </c>
      <c r="U5" s="9">
        <v>147.86870999999999</v>
      </c>
      <c r="V5" s="9">
        <v>0</v>
      </c>
      <c r="W5" s="9">
        <v>0</v>
      </c>
      <c r="X5" s="9">
        <v>0</v>
      </c>
      <c r="Y5" s="9">
        <v>36.875909999999998</v>
      </c>
      <c r="Z5" s="9">
        <v>-1.2</v>
      </c>
      <c r="AA5" s="9">
        <v>0.45</v>
      </c>
      <c r="AB5" s="9" t="s">
        <v>724</v>
      </c>
      <c r="AC5" s="9" t="s">
        <v>725</v>
      </c>
      <c r="AD5" s="9" t="s">
        <v>726</v>
      </c>
      <c r="AE5" s="9" t="s">
        <v>727</v>
      </c>
      <c r="AF5" s="9" t="s">
        <v>707</v>
      </c>
      <c r="AG5" s="9" t="s">
        <v>728</v>
      </c>
      <c r="AH5" s="9" t="s">
        <v>721</v>
      </c>
      <c r="AI5" s="9" t="s">
        <v>722</v>
      </c>
      <c r="AJ5" s="9" t="s">
        <v>714</v>
      </c>
    </row>
    <row r="6" spans="1:36" ht="15.75" thickBot="1" x14ac:dyDescent="0.3">
      <c r="A6" t="s">
        <v>532</v>
      </c>
      <c r="B6" t="s">
        <v>533</v>
      </c>
      <c r="F6" s="3" t="s">
        <v>506</v>
      </c>
      <c r="G6" s="3" t="s">
        <v>507</v>
      </c>
      <c r="H6" s="3" t="s">
        <v>508</v>
      </c>
      <c r="I6" t="str">
        <f t="shared" si="0"/>
        <v>NL11_3_2</v>
      </c>
      <c r="L6" s="8">
        <v>4</v>
      </c>
      <c r="M6" s="14" t="s">
        <v>1155</v>
      </c>
      <c r="N6" t="str">
        <f>VLOOKUP(M6,namenBalansen201903240706!A:A,1,FALSE)</f>
        <v>2100-GAF_F003.xlsx</v>
      </c>
      <c r="S6" s="8" t="s">
        <v>729</v>
      </c>
      <c r="U6" s="9">
        <v>28.077110000000001</v>
      </c>
      <c r="V6" s="9">
        <v>0</v>
      </c>
      <c r="W6" s="9">
        <v>0</v>
      </c>
      <c r="X6" s="9">
        <v>0</v>
      </c>
      <c r="Y6" s="9">
        <v>1.30721</v>
      </c>
      <c r="Z6" s="9">
        <v>-1.4</v>
      </c>
      <c r="AA6" s="9">
        <v>0.5</v>
      </c>
      <c r="AB6" s="9" t="s">
        <v>730</v>
      </c>
      <c r="AC6" s="9" t="s">
        <v>717</v>
      </c>
      <c r="AD6" s="9" t="s">
        <v>718</v>
      </c>
      <c r="AE6" s="9" t="s">
        <v>719</v>
      </c>
      <c r="AF6" s="9" t="s">
        <v>707</v>
      </c>
      <c r="AG6" s="9" t="s">
        <v>731</v>
      </c>
      <c r="AH6" s="9" t="s">
        <v>721</v>
      </c>
      <c r="AI6" s="9" t="s">
        <v>722</v>
      </c>
      <c r="AJ6" s="9" t="s">
        <v>714</v>
      </c>
    </row>
    <row r="7" spans="1:36" ht="15.75" thickBot="1" x14ac:dyDescent="0.3">
      <c r="A7" t="s">
        <v>501</v>
      </c>
      <c r="B7" t="s">
        <v>527</v>
      </c>
      <c r="F7" s="3" t="s">
        <v>495</v>
      </c>
      <c r="G7" s="3" t="s">
        <v>509</v>
      </c>
      <c r="H7" s="3" t="s">
        <v>508</v>
      </c>
      <c r="I7" t="str">
        <f t="shared" si="0"/>
        <v>NL11_3_8</v>
      </c>
      <c r="L7" s="8">
        <v>5</v>
      </c>
      <c r="M7" s="14" t="s">
        <v>3</v>
      </c>
      <c r="N7" t="str">
        <f>VLOOKUP(M7,namenBalansen201903240706!A:A,1,FALSE)</f>
        <v>2110-GAF_F002.xlsx</v>
      </c>
      <c r="S7" s="8" t="s">
        <v>732</v>
      </c>
      <c r="U7" s="9">
        <v>373.57801000000001</v>
      </c>
      <c r="V7" s="9">
        <v>0</v>
      </c>
      <c r="W7" s="9">
        <v>0</v>
      </c>
      <c r="X7" s="9">
        <v>0</v>
      </c>
      <c r="Y7" s="9">
        <v>28.651109999999999</v>
      </c>
      <c r="Z7" s="9">
        <v>-1.7</v>
      </c>
      <c r="AA7" s="9">
        <v>0.6</v>
      </c>
      <c r="AB7" s="9" t="s">
        <v>733</v>
      </c>
      <c r="AC7" s="9" t="s">
        <v>734</v>
      </c>
      <c r="AD7" s="9" t="s">
        <v>735</v>
      </c>
      <c r="AE7" s="9" t="s">
        <v>736</v>
      </c>
      <c r="AF7" s="9" t="s">
        <v>707</v>
      </c>
      <c r="AG7" s="9" t="s">
        <v>737</v>
      </c>
      <c r="AH7" s="9" t="s">
        <v>721</v>
      </c>
      <c r="AI7" s="9" t="s">
        <v>722</v>
      </c>
      <c r="AJ7" s="9" t="s">
        <v>714</v>
      </c>
    </row>
    <row r="8" spans="1:36" ht="15.75" thickBot="1" x14ac:dyDescent="0.3">
      <c r="A8" t="s">
        <v>500</v>
      </c>
      <c r="B8" t="s">
        <v>531</v>
      </c>
      <c r="F8" s="3" t="s">
        <v>492</v>
      </c>
      <c r="G8" s="3" t="s">
        <v>510</v>
      </c>
      <c r="H8" s="3" t="s">
        <v>505</v>
      </c>
      <c r="I8" t="str">
        <f t="shared" si="0"/>
        <v>NL11_6_2</v>
      </c>
      <c r="L8" s="8">
        <v>6</v>
      </c>
      <c r="M8" s="14" t="s">
        <v>1156</v>
      </c>
      <c r="N8" t="str">
        <f>VLOOKUP(M8,namenBalansen201903240706!A:A,1,FALSE)</f>
        <v>2110-GAF_F003.xlsx</v>
      </c>
      <c r="S8" s="8" t="s">
        <v>738</v>
      </c>
      <c r="U8" s="9">
        <v>80.485209999999995</v>
      </c>
      <c r="V8" s="9">
        <v>0</v>
      </c>
      <c r="W8" s="9">
        <v>0</v>
      </c>
      <c r="X8" s="9">
        <v>0</v>
      </c>
      <c r="Y8" s="9">
        <v>8.8358100000000004</v>
      </c>
      <c r="Z8" s="9">
        <v>-5</v>
      </c>
      <c r="AA8" s="9">
        <v>3.7</v>
      </c>
      <c r="AB8" s="9" t="s">
        <v>716</v>
      </c>
      <c r="AC8" s="9" t="s">
        <v>717</v>
      </c>
      <c r="AD8" s="9" t="s">
        <v>718</v>
      </c>
      <c r="AE8" s="9" t="s">
        <v>719</v>
      </c>
      <c r="AF8" s="9" t="s">
        <v>707</v>
      </c>
      <c r="AG8" s="9" t="s">
        <v>720</v>
      </c>
      <c r="AH8" s="9" t="s">
        <v>721</v>
      </c>
      <c r="AI8" s="9" t="s">
        <v>722</v>
      </c>
      <c r="AJ8" s="9" t="s">
        <v>714</v>
      </c>
    </row>
    <row r="9" spans="1:36" ht="15.75" thickBot="1" x14ac:dyDescent="0.3">
      <c r="A9" t="s">
        <v>525</v>
      </c>
      <c r="B9" t="s">
        <v>526</v>
      </c>
      <c r="F9" s="3" t="s">
        <v>497</v>
      </c>
      <c r="G9" s="3" t="s">
        <v>511</v>
      </c>
      <c r="H9" s="3" t="s">
        <v>505</v>
      </c>
      <c r="I9" t="str">
        <f t="shared" si="0"/>
        <v>NL11_6_4</v>
      </c>
      <c r="L9" s="8">
        <v>7</v>
      </c>
      <c r="M9" s="14" t="s">
        <v>4</v>
      </c>
      <c r="N9" t="str">
        <f>VLOOKUP(M9,namenBalansen201903240706!A:A,1,FALSE)</f>
        <v>2120-GAF_F002.xlsx</v>
      </c>
      <c r="S9" s="8" t="s">
        <v>739</v>
      </c>
      <c r="U9" s="9">
        <v>147.86870999999999</v>
      </c>
      <c r="V9" s="9">
        <v>0</v>
      </c>
      <c r="W9" s="9">
        <v>0</v>
      </c>
      <c r="X9" s="9">
        <v>0</v>
      </c>
      <c r="Y9" s="9">
        <v>36.875909999999998</v>
      </c>
      <c r="Z9" s="9">
        <v>-1.2</v>
      </c>
      <c r="AA9" s="9">
        <v>0.45</v>
      </c>
      <c r="AB9" s="9" t="s">
        <v>724</v>
      </c>
      <c r="AC9" s="9" t="s">
        <v>725</v>
      </c>
      <c r="AD9" s="9" t="s">
        <v>726</v>
      </c>
      <c r="AE9" s="9" t="s">
        <v>727</v>
      </c>
      <c r="AF9" s="9" t="s">
        <v>707</v>
      </c>
      <c r="AG9" s="9" t="s">
        <v>728</v>
      </c>
      <c r="AH9" s="9" t="s">
        <v>721</v>
      </c>
      <c r="AI9" s="9" t="s">
        <v>722</v>
      </c>
      <c r="AJ9" s="9" t="s">
        <v>714</v>
      </c>
    </row>
    <row r="10" spans="1:36" ht="15.75" thickBot="1" x14ac:dyDescent="0.3">
      <c r="A10" t="s">
        <v>516</v>
      </c>
      <c r="B10" t="s">
        <v>517</v>
      </c>
      <c r="F10" s="3" t="s">
        <v>568</v>
      </c>
      <c r="G10" s="3" t="s">
        <v>569</v>
      </c>
      <c r="H10" s="3" t="s">
        <v>505</v>
      </c>
      <c r="I10" t="e">
        <f t="shared" si="0"/>
        <v>#N/A</v>
      </c>
      <c r="L10" s="8">
        <v>8</v>
      </c>
      <c r="M10" s="14" t="s">
        <v>5</v>
      </c>
      <c r="N10" t="str">
        <f>VLOOKUP(M10,namenBalansen201903240706!A:A,1,FALSE)</f>
        <v>2120-GAF_F003.xlsx</v>
      </c>
      <c r="S10" s="8" t="s">
        <v>740</v>
      </c>
      <c r="U10" s="9">
        <v>213.07670999999999</v>
      </c>
      <c r="V10" s="9">
        <v>0</v>
      </c>
      <c r="W10" s="9">
        <v>101.5903</v>
      </c>
      <c r="X10" s="9">
        <v>0</v>
      </c>
      <c r="Y10" s="9">
        <v>9.8961100000000002</v>
      </c>
      <c r="Z10" s="9">
        <v>-1.65</v>
      </c>
      <c r="AA10" s="9">
        <v>0.5</v>
      </c>
      <c r="AB10" s="9" t="s">
        <v>730</v>
      </c>
      <c r="AC10" s="9" t="s">
        <v>717</v>
      </c>
      <c r="AD10" s="9" t="s">
        <v>718</v>
      </c>
      <c r="AE10" s="9" t="s">
        <v>719</v>
      </c>
      <c r="AF10" s="9" t="s">
        <v>707</v>
      </c>
      <c r="AG10" s="9" t="s">
        <v>731</v>
      </c>
      <c r="AH10" s="9" t="s">
        <v>721</v>
      </c>
      <c r="AI10" s="9" t="s">
        <v>722</v>
      </c>
      <c r="AJ10" s="9" t="s">
        <v>714</v>
      </c>
    </row>
    <row r="11" spans="1:36" ht="15.75" thickBot="1" x14ac:dyDescent="0.3">
      <c r="A11" t="s">
        <v>506</v>
      </c>
      <c r="B11" t="s">
        <v>507</v>
      </c>
      <c r="F11" s="3" t="s">
        <v>489</v>
      </c>
      <c r="G11" s="3" t="s">
        <v>512</v>
      </c>
      <c r="H11" s="3" t="s">
        <v>505</v>
      </c>
      <c r="I11" t="str">
        <f t="shared" si="0"/>
        <v>NL11_5_1</v>
      </c>
      <c r="L11" s="8">
        <v>9</v>
      </c>
      <c r="M11" s="14" t="s">
        <v>6</v>
      </c>
      <c r="N11" t="str">
        <f>VLOOKUP(M11,namenBalansen201903240706!A:A,1,FALSE)</f>
        <v>2120-GAF_F004.xlsx</v>
      </c>
      <c r="S11" s="8" t="s">
        <v>741</v>
      </c>
      <c r="U11" s="9">
        <v>126.52001</v>
      </c>
      <c r="V11" s="9">
        <v>0</v>
      </c>
      <c r="W11" s="9">
        <v>0</v>
      </c>
      <c r="X11" s="9">
        <v>0</v>
      </c>
      <c r="Y11" s="9">
        <v>14.93811</v>
      </c>
      <c r="Z11" s="9">
        <v>-1.2</v>
      </c>
      <c r="AA11" s="9">
        <v>0.45</v>
      </c>
      <c r="AB11" s="9" t="s">
        <v>742</v>
      </c>
      <c r="AC11" s="9" t="s">
        <v>717</v>
      </c>
      <c r="AD11" s="9" t="s">
        <v>718</v>
      </c>
      <c r="AE11" s="9" t="s">
        <v>719</v>
      </c>
      <c r="AF11" s="9" t="s">
        <v>707</v>
      </c>
      <c r="AG11" s="9" t="s">
        <v>731</v>
      </c>
      <c r="AH11" s="9" t="s">
        <v>721</v>
      </c>
      <c r="AI11" s="9" t="s">
        <v>722</v>
      </c>
      <c r="AJ11" s="9" t="s">
        <v>714</v>
      </c>
    </row>
    <row r="12" spans="1:36" ht="15.75" thickBot="1" x14ac:dyDescent="0.3">
      <c r="A12" t="s">
        <v>559</v>
      </c>
      <c r="B12" t="s">
        <v>558</v>
      </c>
      <c r="F12" s="3" t="s">
        <v>493</v>
      </c>
      <c r="G12" s="3" t="s">
        <v>513</v>
      </c>
      <c r="H12" s="3" t="s">
        <v>505</v>
      </c>
      <c r="I12" t="str">
        <f t="shared" si="0"/>
        <v>NL11_6_5</v>
      </c>
      <c r="L12" s="8">
        <v>10</v>
      </c>
      <c r="M12" s="14" t="s">
        <v>1157</v>
      </c>
      <c r="N12" t="str">
        <f>VLOOKUP(M12,namenBalansen201903240706!A:A,1,FALSE)</f>
        <v>2120-GAF_F005.xlsx</v>
      </c>
      <c r="S12" s="8" t="s">
        <v>743</v>
      </c>
      <c r="U12" s="9">
        <v>126.52001</v>
      </c>
      <c r="V12" s="9">
        <v>0</v>
      </c>
      <c r="W12" s="9">
        <v>0</v>
      </c>
      <c r="X12" s="9">
        <v>0</v>
      </c>
      <c r="Y12" s="9">
        <v>14.93811</v>
      </c>
      <c r="Z12" s="9">
        <v>-1.2</v>
      </c>
      <c r="AA12" s="9">
        <v>0.45</v>
      </c>
      <c r="AB12" s="9" t="s">
        <v>742</v>
      </c>
      <c r="AC12" s="9" t="s">
        <v>717</v>
      </c>
      <c r="AD12" s="9" t="s">
        <v>718</v>
      </c>
      <c r="AE12" s="9" t="s">
        <v>719</v>
      </c>
      <c r="AF12" s="9" t="s">
        <v>707</v>
      </c>
      <c r="AG12" s="9" t="s">
        <v>731</v>
      </c>
      <c r="AH12" s="9" t="s">
        <v>721</v>
      </c>
      <c r="AI12" s="9" t="s">
        <v>722</v>
      </c>
      <c r="AJ12" s="9" t="s">
        <v>714</v>
      </c>
    </row>
    <row r="13" spans="1:36" ht="15.75" thickBot="1" x14ac:dyDescent="0.3">
      <c r="A13" t="s">
        <v>488</v>
      </c>
      <c r="B13" t="s">
        <v>534</v>
      </c>
      <c r="F13" s="3" t="s">
        <v>514</v>
      </c>
      <c r="G13" s="3" t="s">
        <v>434</v>
      </c>
      <c r="H13" s="3" t="s">
        <v>515</v>
      </c>
      <c r="I13" t="str">
        <f t="shared" si="0"/>
        <v>NL11_4_1</v>
      </c>
      <c r="L13" s="8">
        <v>11</v>
      </c>
      <c r="M13" s="14" t="s">
        <v>7</v>
      </c>
      <c r="N13" t="str">
        <f>VLOOKUP(M13,namenBalansen201903240706!A:A,1,FALSE)</f>
        <v>2130-EAG-2_F001.xlsx</v>
      </c>
      <c r="S13" s="8" t="s">
        <v>744</v>
      </c>
      <c r="U13" s="9">
        <v>96.25421</v>
      </c>
      <c r="V13" s="9">
        <v>0</v>
      </c>
      <c r="W13" s="9">
        <v>0</v>
      </c>
      <c r="X13" s="9">
        <v>0</v>
      </c>
      <c r="Y13" s="9">
        <v>12.997389399999999</v>
      </c>
      <c r="Z13" s="9">
        <v>-1.2</v>
      </c>
      <c r="AA13" s="9">
        <v>0.45</v>
      </c>
      <c r="AB13" s="9" t="s">
        <v>730</v>
      </c>
      <c r="AC13" s="9" t="s">
        <v>717</v>
      </c>
      <c r="AD13" s="9" t="s">
        <v>718</v>
      </c>
      <c r="AE13" s="9" t="s">
        <v>719</v>
      </c>
      <c r="AF13" s="9" t="s">
        <v>707</v>
      </c>
      <c r="AG13" s="9" t="s">
        <v>731</v>
      </c>
      <c r="AH13" s="9" t="s">
        <v>721</v>
      </c>
      <c r="AI13" s="9" t="s">
        <v>722</v>
      </c>
      <c r="AJ13" s="9" t="s">
        <v>714</v>
      </c>
    </row>
    <row r="14" spans="1:36" ht="15.75" thickBot="1" x14ac:dyDescent="0.3">
      <c r="A14" t="s">
        <v>518</v>
      </c>
      <c r="B14" t="s">
        <v>519</v>
      </c>
      <c r="F14" s="3" t="s">
        <v>570</v>
      </c>
      <c r="G14" s="3" t="s">
        <v>571</v>
      </c>
      <c r="H14" s="3" t="s">
        <v>508</v>
      </c>
      <c r="I14" t="e">
        <f t="shared" si="0"/>
        <v>#N/A</v>
      </c>
      <c r="L14" s="8">
        <v>12</v>
      </c>
      <c r="M14" s="14" t="s">
        <v>1158</v>
      </c>
      <c r="N14" t="str">
        <f>VLOOKUP(M14,namenBalansen201903240706!A:A,1,FALSE)</f>
        <v>2130-EAG-2_F003_Westwijk.xlsx</v>
      </c>
      <c r="S14" s="8" t="s">
        <v>745</v>
      </c>
      <c r="U14" s="9">
        <v>230.73208</v>
      </c>
      <c r="V14" s="9">
        <v>0</v>
      </c>
      <c r="W14" s="9">
        <v>6.1322028</v>
      </c>
      <c r="X14" s="9">
        <v>0</v>
      </c>
      <c r="Y14" s="9">
        <v>36.906570899999998</v>
      </c>
      <c r="Z14" s="9">
        <v>-2</v>
      </c>
      <c r="AA14" s="9">
        <v>0.89</v>
      </c>
      <c r="AB14" s="12" t="s">
        <v>706</v>
      </c>
      <c r="AC14" s="9" t="s">
        <v>746</v>
      </c>
      <c r="AD14" s="9" t="s">
        <v>747</v>
      </c>
      <c r="AE14" s="9" t="s">
        <v>748</v>
      </c>
      <c r="AF14" s="9" t="s">
        <v>707</v>
      </c>
      <c r="AG14" s="12" t="s">
        <v>706</v>
      </c>
      <c r="AH14" s="9" t="s">
        <v>721</v>
      </c>
      <c r="AI14" s="9" t="s">
        <v>722</v>
      </c>
      <c r="AJ14" s="9" t="s">
        <v>714</v>
      </c>
    </row>
    <row r="15" spans="1:36" ht="15.75" thickBot="1" x14ac:dyDescent="0.3">
      <c r="A15" t="s">
        <v>494</v>
      </c>
      <c r="B15" t="s">
        <v>535</v>
      </c>
      <c r="F15" s="3" t="s">
        <v>559</v>
      </c>
      <c r="G15" s="3" t="s">
        <v>558</v>
      </c>
      <c r="H15" s="3" t="s">
        <v>508</v>
      </c>
      <c r="I15" t="str">
        <f t="shared" si="0"/>
        <v>NL11_3_3</v>
      </c>
      <c r="L15" s="8">
        <v>13</v>
      </c>
      <c r="M15" s="14" t="s">
        <v>8</v>
      </c>
      <c r="N15" t="str">
        <f>VLOOKUP(M15,namenBalansen201903240706!A:A,1,FALSE)</f>
        <v>2130-GAF-NLP_2015_V2.xlsx</v>
      </c>
      <c r="S15" s="8" t="s">
        <v>749</v>
      </c>
      <c r="U15" s="9">
        <v>230.73208</v>
      </c>
      <c r="V15" s="9">
        <v>0</v>
      </c>
      <c r="W15" s="9">
        <v>6.1322028</v>
      </c>
      <c r="X15" s="9">
        <v>0</v>
      </c>
      <c r="Y15" s="9">
        <v>36.906570899999998</v>
      </c>
      <c r="Z15" s="9">
        <v>-2</v>
      </c>
      <c r="AA15" s="9">
        <v>0.89</v>
      </c>
      <c r="AB15" s="12" t="s">
        <v>706</v>
      </c>
      <c r="AC15" s="9" t="s">
        <v>746</v>
      </c>
      <c r="AD15" s="9" t="s">
        <v>747</v>
      </c>
      <c r="AE15" s="9" t="s">
        <v>748</v>
      </c>
      <c r="AF15" s="9" t="s">
        <v>707</v>
      </c>
      <c r="AG15" s="12" t="s">
        <v>706</v>
      </c>
      <c r="AH15" s="9" t="s">
        <v>721</v>
      </c>
      <c r="AI15" s="9" t="s">
        <v>722</v>
      </c>
      <c r="AJ15" s="9" t="s">
        <v>714</v>
      </c>
    </row>
    <row r="16" spans="1:36" ht="15.75" thickBot="1" x14ac:dyDescent="0.3">
      <c r="A16" t="s">
        <v>495</v>
      </c>
      <c r="B16" t="s">
        <v>509</v>
      </c>
      <c r="F16" s="3" t="s">
        <v>516</v>
      </c>
      <c r="G16" s="3" t="s">
        <v>517</v>
      </c>
      <c r="H16" s="3" t="s">
        <v>508</v>
      </c>
      <c r="I16" t="str">
        <f t="shared" si="0"/>
        <v>NL11_3_1</v>
      </c>
      <c r="L16" s="8">
        <v>14</v>
      </c>
      <c r="M16" s="14" t="s">
        <v>9</v>
      </c>
      <c r="N16" t="str">
        <f>VLOOKUP(M16,namenBalansen201903240706!A:A,1,FALSE)</f>
        <v>2130-GAF_F001.xlsx</v>
      </c>
      <c r="S16" s="8" t="s">
        <v>750</v>
      </c>
      <c r="U16" s="9">
        <v>140.96340000000001</v>
      </c>
      <c r="V16" s="9">
        <v>0</v>
      </c>
      <c r="W16" s="9">
        <v>3.9859447000000001</v>
      </c>
      <c r="X16" s="9">
        <v>0</v>
      </c>
      <c r="Y16" s="9">
        <v>42.829899599999997</v>
      </c>
      <c r="Z16" s="9">
        <v>-2</v>
      </c>
      <c r="AA16" s="9">
        <v>0.89</v>
      </c>
      <c r="AB16" s="9" t="s">
        <v>751</v>
      </c>
      <c r="AC16" s="9" t="s">
        <v>746</v>
      </c>
      <c r="AD16" s="9" t="s">
        <v>747</v>
      </c>
      <c r="AE16" s="9" t="s">
        <v>748</v>
      </c>
      <c r="AF16" s="9" t="s">
        <v>707</v>
      </c>
      <c r="AG16" s="9" t="s">
        <v>752</v>
      </c>
      <c r="AH16" s="9" t="s">
        <v>753</v>
      </c>
      <c r="AI16" s="9" t="s">
        <v>722</v>
      </c>
      <c r="AJ16" s="9" t="s">
        <v>714</v>
      </c>
    </row>
    <row r="17" spans="1:36" ht="15.75" thickBot="1" x14ac:dyDescent="0.3">
      <c r="A17" t="s">
        <v>514</v>
      </c>
      <c r="B17" t="s">
        <v>434</v>
      </c>
      <c r="F17" s="3" t="s">
        <v>518</v>
      </c>
      <c r="G17" s="3" t="s">
        <v>519</v>
      </c>
      <c r="H17" s="3" t="s">
        <v>508</v>
      </c>
      <c r="I17" t="str">
        <f t="shared" si="0"/>
        <v>NL11_3_6</v>
      </c>
      <c r="L17" s="8">
        <v>15</v>
      </c>
      <c r="M17" s="14" t="s">
        <v>1159</v>
      </c>
      <c r="N17" t="str">
        <f>VLOOKUP(M17,namenBalansen201903240706!A:A,1,FALSE)</f>
        <v>2130-GAF_F002.xlsx</v>
      </c>
      <c r="S17" s="8" t="s">
        <v>754</v>
      </c>
      <c r="U17" s="9">
        <v>140.96340000000001</v>
      </c>
      <c r="V17" s="9">
        <v>0</v>
      </c>
      <c r="W17" s="9">
        <v>3.9859447000000001</v>
      </c>
      <c r="X17" s="9">
        <v>0</v>
      </c>
      <c r="Y17" s="9">
        <v>42.829899599999997</v>
      </c>
      <c r="Z17" s="9">
        <v>-2</v>
      </c>
      <c r="AA17" s="9">
        <v>0.89</v>
      </c>
      <c r="AB17" s="9" t="s">
        <v>751</v>
      </c>
      <c r="AC17" s="9" t="s">
        <v>746</v>
      </c>
      <c r="AD17" s="9" t="s">
        <v>747</v>
      </c>
      <c r="AE17" s="9" t="s">
        <v>748</v>
      </c>
      <c r="AF17" s="9" t="s">
        <v>707</v>
      </c>
      <c r="AG17" s="9" t="s">
        <v>752</v>
      </c>
      <c r="AH17" s="9" t="s">
        <v>753</v>
      </c>
      <c r="AI17" s="9" t="s">
        <v>722</v>
      </c>
      <c r="AJ17" s="9" t="s">
        <v>714</v>
      </c>
    </row>
    <row r="18" spans="1:36" ht="15.75" thickBot="1" x14ac:dyDescent="0.3">
      <c r="A18" t="s">
        <v>489</v>
      </c>
      <c r="B18" t="s">
        <v>512</v>
      </c>
      <c r="F18" s="3" t="s">
        <v>496</v>
      </c>
      <c r="G18" s="3" t="s">
        <v>520</v>
      </c>
      <c r="H18" s="3" t="s">
        <v>521</v>
      </c>
      <c r="I18" t="str">
        <f t="shared" si="0"/>
        <v>NL11_6_1</v>
      </c>
      <c r="L18" s="8">
        <v>16</v>
      </c>
      <c r="M18" s="14" t="s">
        <v>10</v>
      </c>
      <c r="N18" t="str">
        <f>VLOOKUP(M18,namenBalansen201903240706!A:A,1,FALSE)</f>
        <v>2140-EAG-3_F001.xlsx</v>
      </c>
      <c r="S18" s="8" t="s">
        <v>755</v>
      </c>
      <c r="U18" s="9">
        <v>174.43970999999999</v>
      </c>
      <c r="V18" s="9">
        <v>0</v>
      </c>
      <c r="W18" s="9">
        <v>0</v>
      </c>
      <c r="X18" s="9">
        <v>0</v>
      </c>
      <c r="Y18" s="9">
        <v>15.03631</v>
      </c>
      <c r="Z18" s="9">
        <v>-1.2</v>
      </c>
      <c r="AA18" s="9">
        <v>0.45</v>
      </c>
      <c r="AB18" s="9" t="s">
        <v>730</v>
      </c>
      <c r="AC18" s="9" t="s">
        <v>717</v>
      </c>
      <c r="AD18" s="9" t="s">
        <v>718</v>
      </c>
      <c r="AE18" s="9" t="s">
        <v>719</v>
      </c>
      <c r="AF18" s="9" t="s">
        <v>707</v>
      </c>
      <c r="AG18" s="9" t="s">
        <v>731</v>
      </c>
      <c r="AH18" s="9" t="s">
        <v>721</v>
      </c>
      <c r="AI18" s="9" t="s">
        <v>722</v>
      </c>
      <c r="AJ18" s="9" t="s">
        <v>714</v>
      </c>
    </row>
    <row r="19" spans="1:36" ht="15.75" thickBot="1" x14ac:dyDescent="0.3">
      <c r="A19" t="s">
        <v>496</v>
      </c>
      <c r="B19" t="s">
        <v>520</v>
      </c>
      <c r="F19" s="3" t="s">
        <v>490</v>
      </c>
      <c r="G19" s="3" t="s">
        <v>522</v>
      </c>
      <c r="H19" s="3" t="s">
        <v>505</v>
      </c>
      <c r="I19" t="str">
        <f t="shared" si="0"/>
        <v>NL11_6_3</v>
      </c>
      <c r="L19" s="8">
        <v>17</v>
      </c>
      <c r="M19" s="14" t="s">
        <v>11</v>
      </c>
      <c r="N19" t="str">
        <f>VLOOKUP(M19,namenBalansen201903240706!A:A,1,FALSE)</f>
        <v>2140-EAG-6_F001.xlsx</v>
      </c>
      <c r="S19" s="8" t="s">
        <v>756</v>
      </c>
      <c r="U19" s="9">
        <v>46.020310000000002</v>
      </c>
      <c r="V19" s="9">
        <v>0</v>
      </c>
      <c r="W19" s="9">
        <v>0</v>
      </c>
      <c r="X19" s="9">
        <v>0</v>
      </c>
      <c r="Y19" s="9">
        <v>12.75071</v>
      </c>
      <c r="Z19" s="9">
        <v>-1.2</v>
      </c>
      <c r="AA19" s="9">
        <v>0.45</v>
      </c>
      <c r="AB19" s="9" t="s">
        <v>757</v>
      </c>
      <c r="AC19" s="9" t="s">
        <v>717</v>
      </c>
      <c r="AD19" s="9" t="s">
        <v>718</v>
      </c>
      <c r="AE19" s="9" t="s">
        <v>719</v>
      </c>
      <c r="AF19" s="9" t="s">
        <v>707</v>
      </c>
      <c r="AG19" s="9" t="s">
        <v>728</v>
      </c>
      <c r="AH19" s="9" t="s">
        <v>721</v>
      </c>
      <c r="AI19" s="9" t="s">
        <v>722</v>
      </c>
      <c r="AJ19" s="9" t="s">
        <v>714</v>
      </c>
    </row>
    <row r="20" spans="1:36" ht="15.75" thickBot="1" x14ac:dyDescent="0.3">
      <c r="A20" t="s">
        <v>492</v>
      </c>
      <c r="B20" t="s">
        <v>510</v>
      </c>
      <c r="F20" s="3" t="s">
        <v>572</v>
      </c>
      <c r="G20" s="3" t="s">
        <v>573</v>
      </c>
      <c r="H20" s="3" t="s">
        <v>505</v>
      </c>
      <c r="I20" t="e">
        <f t="shared" si="0"/>
        <v>#N/A</v>
      </c>
      <c r="L20" s="8">
        <v>18</v>
      </c>
      <c r="M20" s="14" t="s">
        <v>12</v>
      </c>
      <c r="N20" t="str">
        <f>VLOOKUP(M20,namenBalansen201903240706!A:A,1,FALSE)</f>
        <v>2140-GAF_F001.xlsx</v>
      </c>
      <c r="S20" s="8" t="s">
        <v>758</v>
      </c>
      <c r="U20" s="9">
        <v>29.953410000000002</v>
      </c>
      <c r="V20" s="9">
        <v>0</v>
      </c>
      <c r="W20" s="9">
        <v>0</v>
      </c>
      <c r="X20" s="9">
        <v>0</v>
      </c>
      <c r="Y20" s="9">
        <v>13.14461</v>
      </c>
      <c r="Z20" s="9">
        <v>-1.8</v>
      </c>
      <c r="AA20" s="9">
        <v>0.52</v>
      </c>
      <c r="AB20" s="9" t="s">
        <v>730</v>
      </c>
      <c r="AC20" s="9" t="s">
        <v>717</v>
      </c>
      <c r="AD20" s="9" t="s">
        <v>718</v>
      </c>
      <c r="AE20" s="9" t="s">
        <v>719</v>
      </c>
      <c r="AF20" s="9" t="s">
        <v>707</v>
      </c>
      <c r="AG20" s="9" t="s">
        <v>731</v>
      </c>
      <c r="AH20" s="9" t="s">
        <v>721</v>
      </c>
      <c r="AI20" s="9" t="s">
        <v>722</v>
      </c>
      <c r="AJ20" s="9" t="s">
        <v>714</v>
      </c>
    </row>
    <row r="21" spans="1:36" ht="15.75" thickBot="1" x14ac:dyDescent="0.3">
      <c r="A21" t="s">
        <v>490</v>
      </c>
      <c r="B21" t="s">
        <v>522</v>
      </c>
      <c r="F21" s="3" t="s">
        <v>498</v>
      </c>
      <c r="G21" s="3" t="s">
        <v>523</v>
      </c>
      <c r="H21" s="3" t="s">
        <v>521</v>
      </c>
      <c r="I21" t="str">
        <f t="shared" si="0"/>
        <v>NL11_8_1</v>
      </c>
      <c r="L21" s="8">
        <v>19</v>
      </c>
      <c r="M21" s="14" t="s">
        <v>13</v>
      </c>
      <c r="N21" t="str">
        <f>VLOOKUP(M21,namenBalansen201903240706!A:A,1,FALSE)</f>
        <v>2140-GAF_F002.xlsx</v>
      </c>
      <c r="S21" s="8" t="s">
        <v>759</v>
      </c>
      <c r="U21" s="9">
        <v>20.74691</v>
      </c>
      <c r="V21" s="9">
        <v>0</v>
      </c>
      <c r="W21" s="9">
        <v>0</v>
      </c>
      <c r="X21" s="9">
        <v>0</v>
      </c>
      <c r="Y21" s="9">
        <v>4.2899099999999999</v>
      </c>
      <c r="Z21" s="9">
        <v>-1.9</v>
      </c>
      <c r="AA21" s="9">
        <v>0.8</v>
      </c>
      <c r="AB21" s="9" t="s">
        <v>760</v>
      </c>
      <c r="AC21" s="9" t="s">
        <v>717</v>
      </c>
      <c r="AD21" s="9" t="s">
        <v>718</v>
      </c>
      <c r="AE21" s="9" t="s">
        <v>719</v>
      </c>
      <c r="AF21" s="9" t="s">
        <v>707</v>
      </c>
      <c r="AG21" s="9" t="s">
        <v>760</v>
      </c>
      <c r="AH21" s="9" t="s">
        <v>761</v>
      </c>
      <c r="AI21" s="9" t="s">
        <v>722</v>
      </c>
      <c r="AJ21" s="9" t="s">
        <v>714</v>
      </c>
    </row>
    <row r="22" spans="1:36" ht="15.75" thickBot="1" x14ac:dyDescent="0.3">
      <c r="A22" t="s">
        <v>497</v>
      </c>
      <c r="B22" t="s">
        <v>511</v>
      </c>
      <c r="F22" s="3" t="s">
        <v>499</v>
      </c>
      <c r="G22" s="3" t="s">
        <v>524</v>
      </c>
      <c r="H22" s="3" t="s">
        <v>521</v>
      </c>
      <c r="I22" t="str">
        <f t="shared" si="0"/>
        <v>NL11_8_2</v>
      </c>
      <c r="L22" s="8">
        <v>20</v>
      </c>
      <c r="M22" s="14" t="s">
        <v>1160</v>
      </c>
      <c r="N22" t="str">
        <f>VLOOKUP(M22,namenBalansen201903240706!A:A,1,FALSE)</f>
        <v>2140-GAF_F003.xlsx</v>
      </c>
      <c r="S22" s="8" t="s">
        <v>762</v>
      </c>
      <c r="U22" s="9">
        <v>85.691609999999997</v>
      </c>
      <c r="V22" s="9">
        <v>0</v>
      </c>
      <c r="W22" s="9">
        <v>0</v>
      </c>
      <c r="X22" s="9">
        <v>0</v>
      </c>
      <c r="Y22" s="9">
        <v>60.826709999999999</v>
      </c>
      <c r="Z22" s="9">
        <v>-14.1</v>
      </c>
      <c r="AA22" s="9">
        <v>12.8</v>
      </c>
      <c r="AB22" s="9" t="s">
        <v>730</v>
      </c>
      <c r="AC22" s="9" t="s">
        <v>717</v>
      </c>
      <c r="AD22" s="9" t="s">
        <v>718</v>
      </c>
      <c r="AE22" s="9" t="s">
        <v>719</v>
      </c>
      <c r="AF22" s="9" t="s">
        <v>707</v>
      </c>
      <c r="AG22" s="9" t="s">
        <v>731</v>
      </c>
      <c r="AH22" s="9" t="s">
        <v>721</v>
      </c>
      <c r="AI22" s="9" t="s">
        <v>722</v>
      </c>
      <c r="AJ22" s="9" t="s">
        <v>714</v>
      </c>
    </row>
    <row r="23" spans="1:36" ht="15.75" thickBot="1" x14ac:dyDescent="0.3">
      <c r="A23" t="s">
        <v>493</v>
      </c>
      <c r="B23" t="s">
        <v>513</v>
      </c>
      <c r="F23" s="3" t="s">
        <v>574</v>
      </c>
      <c r="G23" s="3" t="s">
        <v>575</v>
      </c>
      <c r="H23" s="3" t="s">
        <v>567</v>
      </c>
      <c r="I23" t="e">
        <f t="shared" si="0"/>
        <v>#N/A</v>
      </c>
      <c r="L23" s="8">
        <v>21</v>
      </c>
      <c r="M23" s="14" t="s">
        <v>14</v>
      </c>
      <c r="N23" t="str">
        <f>VLOOKUP(M23,namenBalansen201903240706!A:A,1,FALSE)</f>
        <v>2150-GAF_F001.xlsx</v>
      </c>
      <c r="S23" s="8" t="s">
        <v>763</v>
      </c>
      <c r="U23" s="9">
        <v>85.691609999999997</v>
      </c>
      <c r="V23" s="9">
        <v>0</v>
      </c>
      <c r="W23" s="9">
        <v>0</v>
      </c>
      <c r="X23" s="9">
        <v>0</v>
      </c>
      <c r="Y23" s="9">
        <v>60.826709999999999</v>
      </c>
      <c r="Z23" s="9">
        <v>-14.1</v>
      </c>
      <c r="AA23" s="9">
        <v>12.8</v>
      </c>
      <c r="AB23" s="9" t="s">
        <v>730</v>
      </c>
      <c r="AC23" s="9" t="s">
        <v>717</v>
      </c>
      <c r="AD23" s="9" t="s">
        <v>718</v>
      </c>
      <c r="AE23" s="9" t="s">
        <v>719</v>
      </c>
      <c r="AF23" s="9" t="s">
        <v>707</v>
      </c>
      <c r="AG23" s="9" t="s">
        <v>731</v>
      </c>
      <c r="AH23" s="9" t="s">
        <v>721</v>
      </c>
      <c r="AI23" s="9" t="s">
        <v>722</v>
      </c>
      <c r="AJ23" s="9" t="s">
        <v>714</v>
      </c>
    </row>
    <row r="24" spans="1:36" ht="15.75" thickBot="1" x14ac:dyDescent="0.3">
      <c r="A24" t="s">
        <v>503</v>
      </c>
      <c r="B24" t="s">
        <v>504</v>
      </c>
      <c r="F24" s="3" t="s">
        <v>525</v>
      </c>
      <c r="G24" s="3" t="s">
        <v>526</v>
      </c>
      <c r="H24" s="3" t="s">
        <v>521</v>
      </c>
      <c r="I24" t="str">
        <f t="shared" si="0"/>
        <v>NL11_2_7</v>
      </c>
      <c r="L24" s="8">
        <v>22</v>
      </c>
      <c r="M24" s="14" t="s">
        <v>1161</v>
      </c>
      <c r="N24" t="str">
        <f>VLOOKUP(M24,namenBalansen201903240706!A:A,1,FALSE)</f>
        <v>2150-GAF_F002.xlsx</v>
      </c>
      <c r="S24" s="8" t="s">
        <v>764</v>
      </c>
      <c r="U24" s="9">
        <v>85.691609999999997</v>
      </c>
      <c r="V24" s="9">
        <v>0</v>
      </c>
      <c r="W24" s="9">
        <v>0</v>
      </c>
      <c r="X24" s="9">
        <v>0</v>
      </c>
      <c r="Y24" s="9">
        <v>60.826709999999999</v>
      </c>
      <c r="Z24" s="9">
        <v>-14.1</v>
      </c>
      <c r="AA24" s="9">
        <v>12.8</v>
      </c>
      <c r="AB24" s="9" t="s">
        <v>730</v>
      </c>
      <c r="AC24" s="9" t="s">
        <v>717</v>
      </c>
      <c r="AD24" s="9" t="s">
        <v>718</v>
      </c>
      <c r="AE24" s="9" t="s">
        <v>719</v>
      </c>
      <c r="AF24" s="9" t="s">
        <v>707</v>
      </c>
      <c r="AG24" s="9" t="s">
        <v>731</v>
      </c>
      <c r="AH24" s="9" t="s">
        <v>721</v>
      </c>
      <c r="AI24" s="9" t="s">
        <v>722</v>
      </c>
      <c r="AJ24" s="9" t="s">
        <v>714</v>
      </c>
    </row>
    <row r="25" spans="1:36" ht="15.75" thickBot="1" x14ac:dyDescent="0.3">
      <c r="A25" t="s">
        <v>498</v>
      </c>
      <c r="B25" t="s">
        <v>523</v>
      </c>
      <c r="F25" s="3" t="s">
        <v>501</v>
      </c>
      <c r="G25" s="3" t="s">
        <v>527</v>
      </c>
      <c r="H25" s="3" t="s">
        <v>521</v>
      </c>
      <c r="I25" t="str">
        <f t="shared" si="0"/>
        <v>NL11_2_5</v>
      </c>
      <c r="L25" s="8">
        <v>23</v>
      </c>
      <c r="M25" s="14" t="s">
        <v>15</v>
      </c>
      <c r="N25" t="str">
        <f>VLOOKUP(M25,namenBalansen201903240706!A:A,1,FALSE)</f>
        <v>2210-GAF_F002.xlsx</v>
      </c>
      <c r="S25" s="8" t="s">
        <v>765</v>
      </c>
      <c r="U25" s="9">
        <v>52.687609999999999</v>
      </c>
      <c r="V25" s="9">
        <v>0</v>
      </c>
      <c r="W25" s="9">
        <v>0</v>
      </c>
      <c r="X25" s="9">
        <v>0</v>
      </c>
      <c r="Y25" s="9">
        <v>32.53631</v>
      </c>
      <c r="Z25" s="9">
        <v>-2.1</v>
      </c>
      <c r="AA25" s="9">
        <v>0.8</v>
      </c>
      <c r="AB25" s="9" t="s">
        <v>766</v>
      </c>
      <c r="AC25" s="9" t="s">
        <v>717</v>
      </c>
      <c r="AD25" s="9" t="s">
        <v>718</v>
      </c>
      <c r="AE25" s="9" t="s">
        <v>719</v>
      </c>
      <c r="AF25" s="9" t="s">
        <v>707</v>
      </c>
      <c r="AG25" s="9" t="s">
        <v>767</v>
      </c>
      <c r="AH25" s="9" t="s">
        <v>721</v>
      </c>
      <c r="AI25" s="9" t="s">
        <v>722</v>
      </c>
      <c r="AJ25" s="9" t="s">
        <v>714</v>
      </c>
    </row>
    <row r="26" spans="1:36" ht="15.75" thickBot="1" x14ac:dyDescent="0.3">
      <c r="A26" t="s">
        <v>499</v>
      </c>
      <c r="B26" t="s">
        <v>524</v>
      </c>
      <c r="F26" s="3" t="s">
        <v>502</v>
      </c>
      <c r="G26" s="3" t="s">
        <v>528</v>
      </c>
      <c r="H26" s="3" t="s">
        <v>521</v>
      </c>
      <c r="I26" t="str">
        <f t="shared" si="0"/>
        <v>NL11_2_3</v>
      </c>
      <c r="L26" s="8">
        <v>24</v>
      </c>
      <c r="M26" s="14" t="s">
        <v>16</v>
      </c>
      <c r="N26" t="str">
        <f>VLOOKUP(M26,namenBalansen201903240706!A:A,1,FALSE)</f>
        <v>2210-GAF_F003.xlsx</v>
      </c>
      <c r="S26" s="8" t="s">
        <v>768</v>
      </c>
      <c r="U26" s="9">
        <v>373.57801000000001</v>
      </c>
      <c r="V26" s="9">
        <v>0</v>
      </c>
      <c r="W26" s="9">
        <v>0</v>
      </c>
      <c r="X26" s="9">
        <v>0</v>
      </c>
      <c r="Y26" s="9">
        <v>28.651109999999999</v>
      </c>
      <c r="Z26" s="9">
        <v>-1.7</v>
      </c>
      <c r="AA26" s="9">
        <v>0.6</v>
      </c>
      <c r="AB26" s="9" t="s">
        <v>733</v>
      </c>
      <c r="AC26" s="9" t="s">
        <v>734</v>
      </c>
      <c r="AD26" s="9" t="s">
        <v>735</v>
      </c>
      <c r="AE26" s="9" t="s">
        <v>736</v>
      </c>
      <c r="AF26" s="9" t="s">
        <v>707</v>
      </c>
      <c r="AG26" s="9" t="s">
        <v>737</v>
      </c>
      <c r="AH26" s="9" t="s">
        <v>721</v>
      </c>
      <c r="AI26" s="9" t="s">
        <v>722</v>
      </c>
      <c r="AJ26" s="9" t="s">
        <v>714</v>
      </c>
    </row>
    <row r="27" spans="1:36" ht="15.75" thickBot="1" x14ac:dyDescent="0.3">
      <c r="A27" t="s">
        <v>560</v>
      </c>
      <c r="B27" t="s">
        <v>560</v>
      </c>
      <c r="F27" s="3" t="s">
        <v>491</v>
      </c>
      <c r="G27" s="3" t="s">
        <v>529</v>
      </c>
      <c r="H27" s="3" t="s">
        <v>530</v>
      </c>
      <c r="I27" t="str">
        <f t="shared" si="0"/>
        <v>NL11_2_2</v>
      </c>
      <c r="L27" s="8">
        <v>25</v>
      </c>
      <c r="M27" s="14" t="s">
        <v>1104</v>
      </c>
      <c r="N27" t="str">
        <f>VLOOKUP(M27,namenBalansen201903240706!A:A,1,FALSE)</f>
        <v>2220-EAG-1_F001.xlsx</v>
      </c>
      <c r="S27" s="8" t="s">
        <v>769</v>
      </c>
      <c r="U27" s="9">
        <v>357.39488999999998</v>
      </c>
      <c r="V27" s="9">
        <v>0</v>
      </c>
      <c r="W27" s="9">
        <v>15.371689</v>
      </c>
      <c r="X27" s="9">
        <v>0</v>
      </c>
      <c r="Y27" s="9">
        <v>23.398562200000001</v>
      </c>
      <c r="Z27" s="9">
        <v>-2</v>
      </c>
      <c r="AA27" s="9">
        <v>0.45</v>
      </c>
      <c r="AB27" s="9" t="s">
        <v>770</v>
      </c>
      <c r="AC27" s="9" t="s">
        <v>746</v>
      </c>
      <c r="AD27" s="9" t="s">
        <v>747</v>
      </c>
      <c r="AE27" s="9" t="s">
        <v>748</v>
      </c>
      <c r="AF27" s="9" t="s">
        <v>707</v>
      </c>
      <c r="AG27" s="9" t="s">
        <v>731</v>
      </c>
      <c r="AH27" s="9" t="s">
        <v>721</v>
      </c>
      <c r="AI27" s="9" t="s">
        <v>722</v>
      </c>
      <c r="AJ27" s="9" t="s">
        <v>714</v>
      </c>
    </row>
    <row r="28" spans="1:36" ht="15.75" thickBot="1" x14ac:dyDescent="0.3">
      <c r="F28" s="3" t="s">
        <v>500</v>
      </c>
      <c r="G28" s="3" t="s">
        <v>531</v>
      </c>
      <c r="H28" s="3" t="s">
        <v>521</v>
      </c>
      <c r="I28" t="str">
        <f t="shared" si="0"/>
        <v>NL11_2_6</v>
      </c>
      <c r="L28" s="8">
        <v>26</v>
      </c>
      <c r="M28" s="14" t="s">
        <v>1101</v>
      </c>
      <c r="N28" t="str">
        <f>VLOOKUP(M28,namenBalansen201903240706!A:A,1,FALSE)</f>
        <v>2220-EAG-1_F001a.xlsx</v>
      </c>
      <c r="S28" s="8" t="s">
        <v>771</v>
      </c>
      <c r="U28" s="9">
        <v>307.86374000000001</v>
      </c>
      <c r="V28" s="9">
        <v>0</v>
      </c>
      <c r="W28" s="9">
        <v>0</v>
      </c>
      <c r="X28" s="9">
        <v>0</v>
      </c>
      <c r="Y28" s="9">
        <v>24.913</v>
      </c>
      <c r="Z28" s="9">
        <v>-2.8</v>
      </c>
      <c r="AA28" s="9">
        <v>1.84</v>
      </c>
      <c r="AB28" s="9" t="s">
        <v>772</v>
      </c>
      <c r="AC28" s="9" t="s">
        <v>773</v>
      </c>
      <c r="AD28" s="9" t="s">
        <v>747</v>
      </c>
      <c r="AE28" s="9" t="s">
        <v>748</v>
      </c>
      <c r="AF28" s="9" t="s">
        <v>707</v>
      </c>
      <c r="AG28" s="9" t="s">
        <v>731</v>
      </c>
      <c r="AH28" s="9" t="s">
        <v>721</v>
      </c>
      <c r="AI28" s="9" t="s">
        <v>722</v>
      </c>
      <c r="AJ28" s="9" t="s">
        <v>714</v>
      </c>
    </row>
    <row r="29" spans="1:36" ht="15.75" thickBot="1" x14ac:dyDescent="0.3">
      <c r="F29" s="3" t="s">
        <v>532</v>
      </c>
      <c r="G29" s="3" t="s">
        <v>533</v>
      </c>
      <c r="H29" s="3" t="s">
        <v>521</v>
      </c>
      <c r="I29" t="str">
        <f t="shared" si="0"/>
        <v>NL11_2_4</v>
      </c>
      <c r="L29" s="8">
        <v>27</v>
      </c>
      <c r="M29" s="14" t="s">
        <v>608</v>
      </c>
      <c r="N29" t="str">
        <f>VLOOKUP(M29,namenBalansen201903240706!A:A,1,FALSE)</f>
        <v>2220-EAG-1_F002.xlsx</v>
      </c>
      <c r="S29" s="8" t="s">
        <v>774</v>
      </c>
      <c r="U29" s="9">
        <v>536.50125000000003</v>
      </c>
      <c r="V29" s="9">
        <v>0</v>
      </c>
      <c r="W29" s="9">
        <v>22.607164699999998</v>
      </c>
      <c r="X29" s="9">
        <v>0</v>
      </c>
      <c r="Y29" s="9">
        <v>34.374230699999998</v>
      </c>
      <c r="Z29" s="9">
        <v>-4.5</v>
      </c>
      <c r="AA29" s="9">
        <v>0.56999999999999995</v>
      </c>
      <c r="AB29" s="9" t="s">
        <v>775</v>
      </c>
      <c r="AC29" s="9" t="s">
        <v>746</v>
      </c>
      <c r="AD29" s="9" t="s">
        <v>747</v>
      </c>
      <c r="AE29" s="9" t="s">
        <v>748</v>
      </c>
      <c r="AF29" s="9" t="s">
        <v>707</v>
      </c>
      <c r="AG29" s="9" t="s">
        <v>731</v>
      </c>
      <c r="AH29" s="9" t="s">
        <v>721</v>
      </c>
      <c r="AI29" s="9" t="s">
        <v>722</v>
      </c>
      <c r="AJ29" s="9" t="s">
        <v>714</v>
      </c>
    </row>
    <row r="30" spans="1:36" ht="15.75" thickBot="1" x14ac:dyDescent="0.3">
      <c r="F30" s="3" t="s">
        <v>576</v>
      </c>
      <c r="G30" s="3" t="s">
        <v>577</v>
      </c>
      <c r="H30" s="3" t="s">
        <v>578</v>
      </c>
      <c r="I30" t="e">
        <f t="shared" si="0"/>
        <v>#N/A</v>
      </c>
      <c r="L30" s="8">
        <v>28</v>
      </c>
      <c r="M30" s="14" t="s">
        <v>17</v>
      </c>
      <c r="N30" t="str">
        <f>VLOOKUP(M30,namenBalansen201903240706!A:A,1,FALSE)</f>
        <v>2220-GAF_F002.xlsx</v>
      </c>
      <c r="S30" s="8" t="s">
        <v>776</v>
      </c>
      <c r="U30" s="9">
        <v>35.96284</v>
      </c>
      <c r="V30" s="9">
        <v>0</v>
      </c>
      <c r="W30" s="9">
        <v>3.6841556999999998</v>
      </c>
      <c r="X30" s="9">
        <v>0</v>
      </c>
      <c r="Y30" s="9">
        <v>0.99110069999999995</v>
      </c>
      <c r="Z30" s="9">
        <v>-1.85</v>
      </c>
      <c r="AA30" s="9">
        <v>0.49</v>
      </c>
      <c r="AB30" s="9" t="s">
        <v>709</v>
      </c>
      <c r="AC30" s="12" t="s">
        <v>706</v>
      </c>
      <c r="AD30" s="12" t="s">
        <v>706</v>
      </c>
      <c r="AE30" s="12" t="s">
        <v>706</v>
      </c>
      <c r="AF30" s="9" t="s">
        <v>707</v>
      </c>
      <c r="AG30" s="9" t="s">
        <v>731</v>
      </c>
      <c r="AH30" s="9" t="s">
        <v>721</v>
      </c>
      <c r="AI30" s="9" t="s">
        <v>722</v>
      </c>
      <c r="AJ30" s="9" t="s">
        <v>714</v>
      </c>
    </row>
    <row r="31" spans="1:36" ht="15.75" thickBot="1" x14ac:dyDescent="0.3">
      <c r="F31" s="3" t="s">
        <v>488</v>
      </c>
      <c r="G31" s="3" t="s">
        <v>534</v>
      </c>
      <c r="H31" s="3" t="s">
        <v>508</v>
      </c>
      <c r="I31" t="str">
        <f t="shared" si="0"/>
        <v>NL11_3_4</v>
      </c>
      <c r="L31" s="8">
        <v>29</v>
      </c>
      <c r="M31" s="14" t="s">
        <v>18</v>
      </c>
      <c r="N31" t="str">
        <f>VLOOKUP(M31,namenBalansen201903240706!A:A,1,FALSE)</f>
        <v>2230-GAF_F002.xlsx</v>
      </c>
      <c r="S31" s="8" t="s">
        <v>777</v>
      </c>
      <c r="U31" s="9">
        <v>202.84631999999999</v>
      </c>
      <c r="V31" s="9">
        <v>0</v>
      </c>
      <c r="W31" s="9">
        <v>0</v>
      </c>
      <c r="X31" s="9">
        <v>0</v>
      </c>
      <c r="Y31" s="9">
        <v>22.449425600000001</v>
      </c>
      <c r="Z31" s="9">
        <v>-1.7</v>
      </c>
      <c r="AA31" s="9">
        <v>0.4</v>
      </c>
      <c r="AB31" s="9" t="s">
        <v>778</v>
      </c>
      <c r="AC31" s="9" t="s">
        <v>779</v>
      </c>
      <c r="AD31" s="9" t="s">
        <v>747</v>
      </c>
      <c r="AE31" s="9" t="s">
        <v>748</v>
      </c>
      <c r="AF31" s="9" t="s">
        <v>707</v>
      </c>
      <c r="AG31" s="9" t="s">
        <v>731</v>
      </c>
      <c r="AH31" s="9" t="s">
        <v>721</v>
      </c>
      <c r="AI31" s="9" t="s">
        <v>722</v>
      </c>
      <c r="AJ31" s="9" t="s">
        <v>714</v>
      </c>
    </row>
    <row r="32" spans="1:36" ht="15.75" thickBot="1" x14ac:dyDescent="0.3">
      <c r="F32" s="3" t="s">
        <v>579</v>
      </c>
      <c r="G32" s="3" t="s">
        <v>580</v>
      </c>
      <c r="H32" s="3" t="s">
        <v>508</v>
      </c>
      <c r="I32" t="e">
        <f t="shared" si="0"/>
        <v>#N/A</v>
      </c>
      <c r="L32" s="8">
        <v>30</v>
      </c>
      <c r="M32" s="14" t="s">
        <v>19</v>
      </c>
      <c r="N32" t="str">
        <f>VLOOKUP(M32,namenBalansen201903240706!A:A,1,FALSE)</f>
        <v>2240-GAF_F002.xlsx</v>
      </c>
      <c r="S32" s="8" t="s">
        <v>780</v>
      </c>
      <c r="U32" s="9">
        <v>202.84631999999999</v>
      </c>
      <c r="V32" s="9">
        <v>0</v>
      </c>
      <c r="W32" s="9">
        <v>0</v>
      </c>
      <c r="X32" s="9">
        <v>0</v>
      </c>
      <c r="Y32" s="9">
        <v>22.449425600000001</v>
      </c>
      <c r="Z32" s="9">
        <v>-1.7</v>
      </c>
      <c r="AA32" s="9">
        <v>0.4</v>
      </c>
      <c r="AB32" s="9" t="s">
        <v>778</v>
      </c>
      <c r="AC32" s="9" t="s">
        <v>779</v>
      </c>
      <c r="AD32" s="9" t="s">
        <v>747</v>
      </c>
      <c r="AE32" s="9" t="s">
        <v>748</v>
      </c>
      <c r="AF32" s="9" t="s">
        <v>707</v>
      </c>
      <c r="AG32" s="9" t="s">
        <v>731</v>
      </c>
      <c r="AH32" s="9" t="s">
        <v>721</v>
      </c>
      <c r="AI32" s="9" t="s">
        <v>722</v>
      </c>
      <c r="AJ32" s="9" t="s">
        <v>714</v>
      </c>
    </row>
    <row r="33" spans="6:36" ht="15.75" thickBot="1" x14ac:dyDescent="0.3">
      <c r="F33" s="3" t="s">
        <v>494</v>
      </c>
      <c r="G33" s="3" t="s">
        <v>535</v>
      </c>
      <c r="H33" s="3" t="s">
        <v>508</v>
      </c>
      <c r="I33" t="str">
        <f t="shared" si="0"/>
        <v>NL11_3_7</v>
      </c>
      <c r="L33" s="8">
        <v>31</v>
      </c>
      <c r="M33" s="14" t="s">
        <v>556</v>
      </c>
      <c r="N33" t="str">
        <f>VLOOKUP(M33,namenBalansen201903240706!A:A,1,FALSE)</f>
        <v>2250-EAG-1_F001.xlsx</v>
      </c>
      <c r="S33" s="8" t="s">
        <v>781</v>
      </c>
      <c r="U33" s="9">
        <v>202.84631999999999</v>
      </c>
      <c r="V33" s="9">
        <v>0</v>
      </c>
      <c r="W33" s="9">
        <v>0</v>
      </c>
      <c r="X33" s="9">
        <v>0</v>
      </c>
      <c r="Y33" s="9">
        <v>22.449425600000001</v>
      </c>
      <c r="Z33" s="9">
        <v>-1.7</v>
      </c>
      <c r="AA33" s="9">
        <v>0.4</v>
      </c>
      <c r="AB33" s="9" t="s">
        <v>778</v>
      </c>
      <c r="AC33" s="9" t="s">
        <v>779</v>
      </c>
      <c r="AD33" s="9" t="s">
        <v>747</v>
      </c>
      <c r="AE33" s="9" t="s">
        <v>748</v>
      </c>
      <c r="AF33" s="9" t="s">
        <v>707</v>
      </c>
      <c r="AG33" s="9" t="s">
        <v>731</v>
      </c>
      <c r="AH33" s="9" t="s">
        <v>721</v>
      </c>
      <c r="AI33" s="9" t="s">
        <v>722</v>
      </c>
      <c r="AJ33" s="9" t="s">
        <v>714</v>
      </c>
    </row>
    <row r="34" spans="6:36" ht="15.75" thickBot="1" x14ac:dyDescent="0.3">
      <c r="L34" s="8">
        <v>32</v>
      </c>
      <c r="M34" s="14" t="s">
        <v>1094</v>
      </c>
      <c r="N34" t="str">
        <f>VLOOKUP(M34,namenBalansen201903240706!A:A,1,FALSE)</f>
        <v>2250-EAG-1_F001_speelversie.xlsx</v>
      </c>
      <c r="S34" s="8" t="s">
        <v>782</v>
      </c>
      <c r="U34" s="9">
        <v>82.087789999999998</v>
      </c>
      <c r="V34" s="9">
        <v>0</v>
      </c>
      <c r="W34" s="9">
        <v>4.3202150000000001</v>
      </c>
      <c r="X34" s="9">
        <v>0</v>
      </c>
      <c r="Y34" s="9">
        <v>9.3092609999999993</v>
      </c>
      <c r="Z34" s="9">
        <v>-1.85</v>
      </c>
      <c r="AA34" s="9">
        <v>0.49</v>
      </c>
      <c r="AB34" s="9" t="s">
        <v>709</v>
      </c>
      <c r="AC34" s="12" t="s">
        <v>706</v>
      </c>
      <c r="AD34" s="12" t="s">
        <v>706</v>
      </c>
      <c r="AE34" s="12" t="s">
        <v>706</v>
      </c>
      <c r="AF34" s="9" t="s">
        <v>707</v>
      </c>
      <c r="AG34" s="9" t="s">
        <v>731</v>
      </c>
      <c r="AH34" s="9" t="s">
        <v>721</v>
      </c>
      <c r="AI34" s="9" t="s">
        <v>722</v>
      </c>
      <c r="AJ34" s="9" t="s">
        <v>714</v>
      </c>
    </row>
    <row r="35" spans="6:36" ht="15.75" thickBot="1" x14ac:dyDescent="0.3">
      <c r="L35" s="8">
        <v>33</v>
      </c>
      <c r="M35" s="14" t="s">
        <v>20</v>
      </c>
      <c r="N35" t="str">
        <f>VLOOKUP(M35,namenBalansen201903240706!A:A,1,FALSE)</f>
        <v>2250-EAG-2_F002.xlsx</v>
      </c>
      <c r="S35" s="8" t="s">
        <v>783</v>
      </c>
      <c r="U35" s="9">
        <v>82.087789999999998</v>
      </c>
      <c r="V35" s="9">
        <v>0</v>
      </c>
      <c r="W35" s="9">
        <v>4.3202150000000001</v>
      </c>
      <c r="X35" s="9">
        <v>0</v>
      </c>
      <c r="Y35" s="9">
        <v>9.3092609999999993</v>
      </c>
      <c r="Z35" s="9">
        <v>-1.85</v>
      </c>
      <c r="AA35" s="9">
        <v>0.49</v>
      </c>
      <c r="AB35" s="9" t="s">
        <v>709</v>
      </c>
      <c r="AC35" s="12" t="s">
        <v>706</v>
      </c>
      <c r="AD35" s="12" t="s">
        <v>706</v>
      </c>
      <c r="AE35" s="12" t="s">
        <v>706</v>
      </c>
      <c r="AF35" s="9" t="s">
        <v>707</v>
      </c>
      <c r="AG35" s="9" t="s">
        <v>731</v>
      </c>
      <c r="AH35" s="9" t="s">
        <v>721</v>
      </c>
      <c r="AI35" s="9" t="s">
        <v>722</v>
      </c>
      <c r="AJ35" s="9" t="s">
        <v>714</v>
      </c>
    </row>
    <row r="36" spans="6:36" ht="15.75" thickBot="1" x14ac:dyDescent="0.3">
      <c r="L36" s="8">
        <v>34</v>
      </c>
      <c r="M36" s="14" t="s">
        <v>21</v>
      </c>
      <c r="N36" t="str">
        <f>VLOOKUP(M36,namenBalansen201903240706!A:A,1,FALSE)</f>
        <v>2250-GAF_F003.xlsx</v>
      </c>
      <c r="S36" s="8" t="s">
        <v>784</v>
      </c>
      <c r="U36" s="9">
        <v>3449.9947999999999</v>
      </c>
      <c r="V36" s="9">
        <v>0</v>
      </c>
      <c r="W36" s="9">
        <v>267.98328459999999</v>
      </c>
      <c r="X36" s="9">
        <v>0</v>
      </c>
      <c r="Y36" s="9">
        <v>1629.2311999999999</v>
      </c>
      <c r="Z36" s="9">
        <v>-3</v>
      </c>
      <c r="AA36" s="9">
        <v>1.89</v>
      </c>
      <c r="AB36" s="9" t="s">
        <v>785</v>
      </c>
      <c r="AC36" s="9" t="s">
        <v>786</v>
      </c>
      <c r="AD36" s="9" t="s">
        <v>787</v>
      </c>
      <c r="AE36" s="9" t="s">
        <v>788</v>
      </c>
      <c r="AF36" s="9" t="s">
        <v>707</v>
      </c>
      <c r="AG36" s="9" t="s">
        <v>789</v>
      </c>
      <c r="AH36" s="9" t="s">
        <v>790</v>
      </c>
      <c r="AI36" s="9" t="s">
        <v>791</v>
      </c>
      <c r="AJ36" s="9" t="s">
        <v>792</v>
      </c>
    </row>
    <row r="37" spans="6:36" ht="15.75" thickBot="1" x14ac:dyDescent="0.3">
      <c r="L37" s="8">
        <v>35</v>
      </c>
      <c r="M37" s="14" t="s">
        <v>22</v>
      </c>
      <c r="N37" t="str">
        <f>VLOOKUP(M37,namenBalansen201903240706!A:A,1,FALSE)</f>
        <v>2270-GAF_F002.xlsx</v>
      </c>
      <c r="S37" s="8" t="s">
        <v>793</v>
      </c>
      <c r="U37" s="9">
        <v>3449.9947999999999</v>
      </c>
      <c r="V37" s="9">
        <v>0</v>
      </c>
      <c r="W37" s="9">
        <v>267.98328459999999</v>
      </c>
      <c r="X37" s="9">
        <v>0</v>
      </c>
      <c r="Y37" s="9">
        <v>1629.2311999999999</v>
      </c>
      <c r="Z37" s="9">
        <v>-3</v>
      </c>
      <c r="AA37" s="9">
        <v>1.89</v>
      </c>
      <c r="AB37" s="9" t="s">
        <v>785</v>
      </c>
      <c r="AC37" s="9" t="s">
        <v>786</v>
      </c>
      <c r="AD37" s="9" t="s">
        <v>787</v>
      </c>
      <c r="AE37" s="9" t="s">
        <v>788</v>
      </c>
      <c r="AF37" s="9" t="s">
        <v>707</v>
      </c>
      <c r="AG37" s="9" t="s">
        <v>789</v>
      </c>
      <c r="AH37" s="9" t="s">
        <v>790</v>
      </c>
      <c r="AI37" s="9" t="s">
        <v>791</v>
      </c>
      <c r="AJ37" s="9" t="s">
        <v>792</v>
      </c>
    </row>
    <row r="38" spans="6:36" ht="15.75" thickBot="1" x14ac:dyDescent="0.3">
      <c r="L38" s="8">
        <v>36</v>
      </c>
      <c r="M38" s="14" t="s">
        <v>23</v>
      </c>
      <c r="N38" t="str">
        <f>VLOOKUP(M38,namenBalansen201903240706!A:A,1,FALSE)</f>
        <v>2280-EAG_F001.xlsx</v>
      </c>
      <c r="S38" s="8" t="s">
        <v>794</v>
      </c>
      <c r="U38" s="9">
        <v>3449.9947999999999</v>
      </c>
      <c r="V38" s="9">
        <v>0</v>
      </c>
      <c r="W38" s="9">
        <v>267.98328459999999</v>
      </c>
      <c r="X38" s="9">
        <v>0</v>
      </c>
      <c r="Y38" s="9">
        <v>1629.2311999999999</v>
      </c>
      <c r="Z38" s="9">
        <v>-3</v>
      </c>
      <c r="AA38" s="9">
        <v>1.89</v>
      </c>
      <c r="AB38" s="9" t="s">
        <v>785</v>
      </c>
      <c r="AC38" s="9" t="s">
        <v>786</v>
      </c>
      <c r="AD38" s="9" t="s">
        <v>787</v>
      </c>
      <c r="AE38" s="9" t="s">
        <v>788</v>
      </c>
      <c r="AF38" s="9" t="s">
        <v>707</v>
      </c>
      <c r="AG38" s="9" t="s">
        <v>789</v>
      </c>
      <c r="AH38" s="9" t="s">
        <v>790</v>
      </c>
      <c r="AI38" s="9" t="s">
        <v>791</v>
      </c>
      <c r="AJ38" s="9" t="s">
        <v>792</v>
      </c>
    </row>
    <row r="39" spans="6:36" ht="15.75" thickBot="1" x14ac:dyDescent="0.3">
      <c r="L39" s="8">
        <v>37</v>
      </c>
      <c r="M39" s="14" t="s">
        <v>24</v>
      </c>
      <c r="N39" t="str">
        <f>VLOOKUP(M39,namenBalansen201903240706!A:A,1,FALSE)</f>
        <v>2280-GAF_F001.xlsx</v>
      </c>
      <c r="S39" s="8" t="s">
        <v>795</v>
      </c>
      <c r="U39" s="9">
        <v>1546.2026000000001</v>
      </c>
      <c r="V39" s="9">
        <v>15.5987784</v>
      </c>
      <c r="W39" s="9">
        <v>0</v>
      </c>
      <c r="X39" s="9">
        <v>0</v>
      </c>
      <c r="Y39" s="9">
        <v>108.234182</v>
      </c>
      <c r="Z39" s="9">
        <v>-3.1</v>
      </c>
      <c r="AA39" s="9">
        <v>1.99</v>
      </c>
      <c r="AB39" s="9" t="s">
        <v>730</v>
      </c>
      <c r="AC39" s="9" t="s">
        <v>717</v>
      </c>
      <c r="AD39" s="9" t="s">
        <v>718</v>
      </c>
      <c r="AE39" s="9" t="s">
        <v>719</v>
      </c>
      <c r="AF39" s="9" t="s">
        <v>707</v>
      </c>
      <c r="AG39" s="9" t="s">
        <v>731</v>
      </c>
      <c r="AH39" s="9" t="s">
        <v>721</v>
      </c>
      <c r="AI39" s="9" t="s">
        <v>722</v>
      </c>
      <c r="AJ39" s="9" t="s">
        <v>714</v>
      </c>
    </row>
    <row r="40" spans="6:36" ht="15.75" thickBot="1" x14ac:dyDescent="0.3">
      <c r="L40" s="8">
        <v>38</v>
      </c>
      <c r="M40" s="14" t="s">
        <v>25</v>
      </c>
      <c r="N40" t="str">
        <f>VLOOKUP(M40,namenBalansen201903240706!A:A,1,FALSE)</f>
        <v>2290-GAF_F002.xlsx</v>
      </c>
      <c r="S40" s="8" t="s">
        <v>796</v>
      </c>
      <c r="U40" s="9">
        <v>315.57139999999998</v>
      </c>
      <c r="V40" s="9">
        <v>0</v>
      </c>
      <c r="W40" s="9">
        <v>0</v>
      </c>
      <c r="X40" s="9">
        <v>0</v>
      </c>
      <c r="Y40" s="9">
        <v>128.56983170000001</v>
      </c>
      <c r="Z40" s="9">
        <v>-2.41</v>
      </c>
      <c r="AA40" s="9">
        <v>1.3</v>
      </c>
      <c r="AB40" s="9" t="s">
        <v>797</v>
      </c>
      <c r="AC40" s="9" t="s">
        <v>746</v>
      </c>
      <c r="AD40" s="9" t="s">
        <v>747</v>
      </c>
      <c r="AE40" s="9" t="s">
        <v>748</v>
      </c>
      <c r="AF40" s="9" t="s">
        <v>707</v>
      </c>
      <c r="AG40" s="9" t="s">
        <v>798</v>
      </c>
      <c r="AH40" s="9" t="s">
        <v>799</v>
      </c>
      <c r="AI40" s="9" t="s">
        <v>800</v>
      </c>
      <c r="AJ40" s="9" t="s">
        <v>801</v>
      </c>
    </row>
    <row r="41" spans="6:36" ht="15.75" thickBot="1" x14ac:dyDescent="0.3">
      <c r="L41" s="8">
        <v>39</v>
      </c>
      <c r="M41" s="14" t="s">
        <v>26</v>
      </c>
      <c r="N41" t="str">
        <f>VLOOKUP(M41,namenBalansen201903240706!A:A,1,FALSE)</f>
        <v>2300-GAF_F002.xlsx</v>
      </c>
      <c r="S41" s="8" t="s">
        <v>802</v>
      </c>
      <c r="U41" s="9">
        <v>85.777739999999994</v>
      </c>
      <c r="V41" s="9">
        <v>0</v>
      </c>
      <c r="W41" s="9">
        <v>9.1750237000000006</v>
      </c>
      <c r="X41" s="9">
        <v>0</v>
      </c>
      <c r="Y41" s="9">
        <v>45.425899999999999</v>
      </c>
      <c r="Z41" s="9">
        <v>-2</v>
      </c>
      <c r="AA41" s="9">
        <v>0.89</v>
      </c>
      <c r="AB41" s="9" t="s">
        <v>803</v>
      </c>
      <c r="AC41" s="9" t="s">
        <v>746</v>
      </c>
      <c r="AD41" s="9" t="s">
        <v>747</v>
      </c>
      <c r="AE41" s="9" t="s">
        <v>748</v>
      </c>
      <c r="AF41" s="9" t="s">
        <v>707</v>
      </c>
      <c r="AG41" s="9" t="s">
        <v>804</v>
      </c>
      <c r="AH41" s="9" t="s">
        <v>721</v>
      </c>
      <c r="AI41" s="9" t="s">
        <v>722</v>
      </c>
      <c r="AJ41" s="9" t="s">
        <v>714</v>
      </c>
    </row>
    <row r="42" spans="6:36" ht="15.75" thickBot="1" x14ac:dyDescent="0.3">
      <c r="L42" s="8">
        <v>40</v>
      </c>
      <c r="M42" s="14" t="s">
        <v>27</v>
      </c>
      <c r="N42" t="str">
        <f>VLOOKUP(M42,namenBalansen201903240706!A:A,1,FALSE)</f>
        <v>2310-GAF_F002.xlsx</v>
      </c>
      <c r="S42" s="8" t="s">
        <v>805</v>
      </c>
      <c r="U42" s="9">
        <v>373.55058000000002</v>
      </c>
      <c r="V42" s="9">
        <v>0</v>
      </c>
      <c r="W42" s="9">
        <v>0</v>
      </c>
      <c r="X42" s="9">
        <v>0</v>
      </c>
      <c r="Y42" s="9">
        <v>199.3579427</v>
      </c>
      <c r="Z42" s="9">
        <v>-2.56</v>
      </c>
      <c r="AA42" s="9">
        <v>1.45</v>
      </c>
      <c r="AB42" s="9" t="s">
        <v>797</v>
      </c>
      <c r="AC42" s="9" t="s">
        <v>806</v>
      </c>
      <c r="AD42" s="9" t="s">
        <v>807</v>
      </c>
      <c r="AE42" s="9" t="s">
        <v>808</v>
      </c>
      <c r="AF42" s="9" t="s">
        <v>707</v>
      </c>
      <c r="AG42" s="9" t="s">
        <v>798</v>
      </c>
      <c r="AH42" s="9" t="s">
        <v>806</v>
      </c>
      <c r="AI42" s="9" t="s">
        <v>807</v>
      </c>
      <c r="AJ42" s="9" t="s">
        <v>801</v>
      </c>
    </row>
    <row r="43" spans="6:36" ht="15.75" thickBot="1" x14ac:dyDescent="0.3">
      <c r="L43" s="8">
        <v>41</v>
      </c>
      <c r="M43" s="14" t="s">
        <v>28</v>
      </c>
      <c r="N43" t="str">
        <f>VLOOKUP(M43,namenBalansen201903240706!A:A,1,FALSE)</f>
        <v>2330-EAG_F002.xlsx</v>
      </c>
      <c r="S43" s="8" t="s">
        <v>809</v>
      </c>
      <c r="U43" s="9">
        <v>48.643709999999999</v>
      </c>
      <c r="V43" s="9">
        <v>0</v>
      </c>
      <c r="W43" s="9">
        <v>22.696914400000001</v>
      </c>
      <c r="X43" s="9">
        <v>0</v>
      </c>
      <c r="Y43" s="9">
        <v>8.5562467000000009</v>
      </c>
      <c r="Z43" s="9">
        <v>-2.2200000000000002</v>
      </c>
      <c r="AA43" s="9">
        <v>0.13</v>
      </c>
      <c r="AB43" s="9" t="s">
        <v>810</v>
      </c>
      <c r="AC43" s="9" t="s">
        <v>811</v>
      </c>
      <c r="AD43" s="12" t="s">
        <v>706</v>
      </c>
      <c r="AE43" s="12" t="s">
        <v>706</v>
      </c>
      <c r="AF43" s="9" t="s">
        <v>707</v>
      </c>
      <c r="AG43" s="12" t="s">
        <v>706</v>
      </c>
      <c r="AH43" s="12" t="s">
        <v>706</v>
      </c>
      <c r="AI43" s="12" t="s">
        <v>706</v>
      </c>
      <c r="AJ43" s="12" t="s">
        <v>706</v>
      </c>
    </row>
    <row r="44" spans="6:36" ht="15.75" thickBot="1" x14ac:dyDescent="0.3">
      <c r="L44" s="8">
        <v>42</v>
      </c>
      <c r="M44" s="14" t="s">
        <v>29</v>
      </c>
      <c r="N44" t="str">
        <f>VLOOKUP(M44,namenBalansen201903240706!A:A,1,FALSE)</f>
        <v>2330-GAF_F002.xlsx</v>
      </c>
      <c r="S44" s="8" t="s">
        <v>812</v>
      </c>
      <c r="U44" s="9">
        <v>150.21629999999999</v>
      </c>
      <c r="V44" s="9">
        <v>0</v>
      </c>
      <c r="W44" s="9">
        <v>18.269671200000001</v>
      </c>
      <c r="X44" s="9">
        <v>0</v>
      </c>
      <c r="Y44" s="9">
        <v>8.1774939</v>
      </c>
      <c r="Z44" s="9">
        <v>-1.9</v>
      </c>
      <c r="AA44" s="9">
        <v>0.4</v>
      </c>
      <c r="AB44" s="9" t="s">
        <v>779</v>
      </c>
      <c r="AC44" s="9" t="s">
        <v>813</v>
      </c>
      <c r="AD44" s="9" t="s">
        <v>718</v>
      </c>
      <c r="AE44" s="9" t="s">
        <v>719</v>
      </c>
      <c r="AF44" s="9" t="s">
        <v>707</v>
      </c>
      <c r="AG44" s="9" t="s">
        <v>731</v>
      </c>
      <c r="AH44" s="9" t="s">
        <v>721</v>
      </c>
      <c r="AI44" s="9" t="s">
        <v>722</v>
      </c>
      <c r="AJ44" s="9" t="s">
        <v>714</v>
      </c>
    </row>
    <row r="45" spans="6:36" ht="15.75" thickBot="1" x14ac:dyDescent="0.3">
      <c r="L45" s="8">
        <v>43</v>
      </c>
      <c r="M45" s="14" t="s">
        <v>30</v>
      </c>
      <c r="N45" t="str">
        <f>VLOOKUP(M45,namenBalansen201903240706!A:A,1,FALSE)</f>
        <v>2330-GAF_F003.xlsx</v>
      </c>
      <c r="S45" s="8" t="s">
        <v>814</v>
      </c>
      <c r="U45" s="9">
        <v>90.976900000000001</v>
      </c>
      <c r="V45" s="9">
        <v>0</v>
      </c>
      <c r="W45" s="9">
        <v>3.8711000000000002</v>
      </c>
      <c r="X45" s="9">
        <v>0</v>
      </c>
      <c r="Y45" s="9">
        <v>22.6571</v>
      </c>
      <c r="Z45" s="9">
        <v>-2.2000000000000002</v>
      </c>
      <c r="AA45" s="9">
        <v>0.98</v>
      </c>
      <c r="AB45" s="9" t="s">
        <v>815</v>
      </c>
      <c r="AC45" s="9" t="s">
        <v>816</v>
      </c>
      <c r="AD45" s="9" t="s">
        <v>747</v>
      </c>
      <c r="AE45" s="9" t="s">
        <v>748</v>
      </c>
      <c r="AF45" s="9" t="s">
        <v>817</v>
      </c>
      <c r="AG45" s="9" t="s">
        <v>818</v>
      </c>
      <c r="AH45" s="9" t="s">
        <v>819</v>
      </c>
      <c r="AI45" s="9" t="s">
        <v>722</v>
      </c>
      <c r="AJ45" s="9" t="s">
        <v>714</v>
      </c>
    </row>
    <row r="46" spans="6:36" ht="15.75" thickBot="1" x14ac:dyDescent="0.3">
      <c r="L46" s="8">
        <v>44</v>
      </c>
      <c r="M46" s="14" t="s">
        <v>31</v>
      </c>
      <c r="N46" t="str">
        <f>VLOOKUP(M46,namenBalansen201903240706!A:A,1,FALSE)</f>
        <v>2340-GAF_F002.xlsx</v>
      </c>
      <c r="S46" s="8" t="s">
        <v>820</v>
      </c>
      <c r="U46" s="9">
        <v>1597.1259700000001</v>
      </c>
      <c r="V46" s="9">
        <v>0</v>
      </c>
      <c r="W46" s="9">
        <v>303.18751229999998</v>
      </c>
      <c r="X46" s="9">
        <v>0</v>
      </c>
      <c r="Y46" s="9">
        <v>544.18079239999997</v>
      </c>
      <c r="Z46" s="9">
        <v>-2.2200000000000002</v>
      </c>
      <c r="AA46" s="9">
        <v>1</v>
      </c>
      <c r="AB46" s="9" t="s">
        <v>821</v>
      </c>
      <c r="AC46" s="9" t="s">
        <v>822</v>
      </c>
      <c r="AD46" s="9" t="s">
        <v>823</v>
      </c>
      <c r="AE46" s="9" t="s">
        <v>824</v>
      </c>
      <c r="AF46" s="9" t="s">
        <v>707</v>
      </c>
      <c r="AG46" s="9" t="s">
        <v>825</v>
      </c>
      <c r="AH46" s="9" t="s">
        <v>826</v>
      </c>
      <c r="AI46" s="9" t="s">
        <v>722</v>
      </c>
      <c r="AJ46" s="9" t="s">
        <v>714</v>
      </c>
    </row>
    <row r="47" spans="6:36" ht="15.75" thickBot="1" x14ac:dyDescent="0.3">
      <c r="L47" s="8">
        <v>45</v>
      </c>
      <c r="M47" s="14" t="s">
        <v>32</v>
      </c>
      <c r="N47" t="str">
        <f>VLOOKUP(M47,namenBalansen201903240706!A:A,1,FALSE)</f>
        <v>2400-EAG-1_F001.xlsx</v>
      </c>
      <c r="S47" s="8" t="s">
        <v>827</v>
      </c>
      <c r="U47" s="9">
        <v>90.976900000000001</v>
      </c>
      <c r="V47" s="9">
        <v>0</v>
      </c>
      <c r="W47" s="9">
        <v>3.8711000000000002</v>
      </c>
      <c r="X47" s="9">
        <v>0</v>
      </c>
      <c r="Y47" s="9">
        <v>22.6571</v>
      </c>
      <c r="Z47" s="9">
        <v>-2.2000000000000002</v>
      </c>
      <c r="AA47" s="9">
        <v>0.98</v>
      </c>
      <c r="AB47" s="9" t="s">
        <v>815</v>
      </c>
      <c r="AC47" s="9" t="s">
        <v>816</v>
      </c>
      <c r="AD47" s="9" t="s">
        <v>747</v>
      </c>
      <c r="AE47" s="9" t="s">
        <v>748</v>
      </c>
      <c r="AF47" s="9" t="s">
        <v>817</v>
      </c>
      <c r="AG47" s="9" t="s">
        <v>818</v>
      </c>
      <c r="AH47" s="9" t="s">
        <v>819</v>
      </c>
      <c r="AI47" s="9" t="s">
        <v>722</v>
      </c>
      <c r="AJ47" s="9" t="s">
        <v>714</v>
      </c>
    </row>
    <row r="48" spans="6:36" ht="15.75" thickBot="1" x14ac:dyDescent="0.3">
      <c r="L48" s="8">
        <v>46</v>
      </c>
      <c r="M48" s="14" t="s">
        <v>1072</v>
      </c>
      <c r="N48" t="str">
        <f>VLOOKUP(M48,namenBalansen201903240706!A:A,1,FALSE)</f>
        <v>2400-EAG-1_F002 speelversie.xlsx</v>
      </c>
      <c r="S48" s="8" t="s">
        <v>828</v>
      </c>
      <c r="U48" s="9">
        <v>279.98599999999999</v>
      </c>
      <c r="V48" s="9">
        <v>0</v>
      </c>
      <c r="W48" s="9">
        <v>24.258189999999999</v>
      </c>
      <c r="X48" s="9">
        <v>30.72</v>
      </c>
      <c r="Y48" s="9">
        <v>23.219838899999999</v>
      </c>
      <c r="Z48" s="9">
        <v>-2</v>
      </c>
      <c r="AA48" s="9">
        <v>0.78</v>
      </c>
      <c r="AB48" s="9" t="s">
        <v>829</v>
      </c>
      <c r="AC48" s="9" t="s">
        <v>830</v>
      </c>
      <c r="AD48" s="9" t="s">
        <v>831</v>
      </c>
      <c r="AE48" s="9" t="s">
        <v>832</v>
      </c>
      <c r="AF48" s="9" t="s">
        <v>817</v>
      </c>
      <c r="AG48" s="9" t="s">
        <v>833</v>
      </c>
      <c r="AH48" s="9" t="s">
        <v>834</v>
      </c>
      <c r="AI48" s="9" t="s">
        <v>722</v>
      </c>
      <c r="AJ48" s="9" t="s">
        <v>714</v>
      </c>
    </row>
    <row r="49" spans="12:36" ht="15.75" thickBot="1" x14ac:dyDescent="0.3">
      <c r="L49" s="8">
        <v>47</v>
      </c>
      <c r="M49" s="14" t="s">
        <v>1068</v>
      </c>
      <c r="N49" t="str">
        <f>VLOOKUP(M49,namenBalansen201903240706!A:A,1,FALSE)</f>
        <v>2400-EAG-1_F003 laatste versie.xlsx</v>
      </c>
      <c r="S49" s="8" t="s">
        <v>835</v>
      </c>
      <c r="U49" s="9">
        <v>371.0419</v>
      </c>
      <c r="V49" s="9">
        <v>0</v>
      </c>
      <c r="W49" s="9">
        <v>38.632150899999999</v>
      </c>
      <c r="X49" s="9">
        <v>0</v>
      </c>
      <c r="Y49" s="9">
        <v>49.107309000000001</v>
      </c>
      <c r="Z49" s="9">
        <v>-2.2200000000000002</v>
      </c>
      <c r="AA49" s="9">
        <v>1</v>
      </c>
      <c r="AB49" s="12" t="s">
        <v>706</v>
      </c>
      <c r="AC49" s="12" t="s">
        <v>706</v>
      </c>
      <c r="AD49" s="9" t="s">
        <v>823</v>
      </c>
      <c r="AE49" s="12" t="s">
        <v>706</v>
      </c>
      <c r="AF49" s="9" t="s">
        <v>707</v>
      </c>
      <c r="AG49" s="9" t="s">
        <v>825</v>
      </c>
      <c r="AH49" s="9" t="s">
        <v>826</v>
      </c>
      <c r="AI49" s="9" t="s">
        <v>722</v>
      </c>
      <c r="AJ49" s="9" t="s">
        <v>714</v>
      </c>
    </row>
    <row r="50" spans="12:36" ht="15.75" thickBot="1" x14ac:dyDescent="0.3">
      <c r="L50" s="8">
        <v>48</v>
      </c>
      <c r="M50" s="14" t="s">
        <v>1162</v>
      </c>
      <c r="N50" t="str">
        <f>VLOOKUP(M50,namenBalansen201903240706!A:A,1,FALSE)</f>
        <v>2400-EAG-1_F003.xlsx</v>
      </c>
      <c r="S50" s="8" t="s">
        <v>836</v>
      </c>
      <c r="U50" s="9">
        <v>335.31580000000002</v>
      </c>
      <c r="V50" s="9">
        <v>0</v>
      </c>
      <c r="W50" s="9">
        <v>15.454485</v>
      </c>
      <c r="X50" s="9">
        <v>0</v>
      </c>
      <c r="Y50" s="9">
        <v>110.8153889</v>
      </c>
      <c r="Z50" s="9">
        <v>-2.2000000000000002</v>
      </c>
      <c r="AA50" s="9">
        <v>0.98</v>
      </c>
      <c r="AB50" s="9" t="s">
        <v>837</v>
      </c>
      <c r="AC50" s="9" t="s">
        <v>816</v>
      </c>
      <c r="AD50" s="9" t="s">
        <v>838</v>
      </c>
      <c r="AE50" s="9" t="s">
        <v>748</v>
      </c>
      <c r="AF50" s="9" t="s">
        <v>817</v>
      </c>
      <c r="AG50" s="9" t="s">
        <v>839</v>
      </c>
      <c r="AH50" s="9" t="s">
        <v>818</v>
      </c>
      <c r="AI50" s="9" t="s">
        <v>840</v>
      </c>
      <c r="AJ50" s="9" t="s">
        <v>714</v>
      </c>
    </row>
    <row r="51" spans="12:36" ht="15.75" thickBot="1" x14ac:dyDescent="0.3">
      <c r="L51" s="8">
        <v>49</v>
      </c>
      <c r="M51" s="14" t="s">
        <v>33</v>
      </c>
      <c r="N51" t="str">
        <f>VLOOKUP(M51,namenBalansen201903240706!A:A,1,FALSE)</f>
        <v>2400-EAG-1_PRH_tm2017.xlsx</v>
      </c>
      <c r="S51" s="8" t="s">
        <v>841</v>
      </c>
      <c r="U51" s="9">
        <v>334.57567999999998</v>
      </c>
      <c r="V51" s="9">
        <v>0</v>
      </c>
      <c r="W51" s="9">
        <v>0</v>
      </c>
      <c r="X51" s="9">
        <v>0</v>
      </c>
      <c r="Y51" s="9">
        <v>110.850257</v>
      </c>
      <c r="Z51" s="9">
        <v>-2.2200000000000002</v>
      </c>
      <c r="AA51" s="9">
        <v>1</v>
      </c>
      <c r="AB51" s="9" t="s">
        <v>821</v>
      </c>
      <c r="AC51" s="9" t="s">
        <v>822</v>
      </c>
      <c r="AD51" s="9" t="s">
        <v>823</v>
      </c>
      <c r="AE51" s="9" t="s">
        <v>824</v>
      </c>
      <c r="AF51" s="9" t="s">
        <v>707</v>
      </c>
      <c r="AG51" s="9" t="s">
        <v>825</v>
      </c>
      <c r="AH51" s="9" t="s">
        <v>826</v>
      </c>
      <c r="AI51" s="9" t="s">
        <v>722</v>
      </c>
      <c r="AJ51" s="9" t="s">
        <v>714</v>
      </c>
    </row>
    <row r="52" spans="12:36" ht="15.75" thickBot="1" x14ac:dyDescent="0.3">
      <c r="L52" s="8">
        <v>50</v>
      </c>
      <c r="M52" s="14" t="s">
        <v>1065</v>
      </c>
      <c r="N52" t="str">
        <f>VLOOKUP(M52,namenBalansen201903240706!A:A,1,FALSE)</f>
        <v>2400-EAG-2_F001 speelversie.xlsx</v>
      </c>
      <c r="S52" s="8" t="s">
        <v>842</v>
      </c>
      <c r="U52" s="9">
        <v>401.3297</v>
      </c>
      <c r="V52" s="9">
        <v>0</v>
      </c>
      <c r="W52" s="9">
        <v>16.7363</v>
      </c>
      <c r="X52" s="9">
        <v>0</v>
      </c>
      <c r="Y52" s="9">
        <v>293.04541139999998</v>
      </c>
      <c r="Z52" s="9">
        <v>-18</v>
      </c>
      <c r="AA52" s="9">
        <v>16.78</v>
      </c>
      <c r="AB52" s="9" t="s">
        <v>843</v>
      </c>
      <c r="AC52" s="9" t="s">
        <v>844</v>
      </c>
      <c r="AD52" s="9" t="s">
        <v>747</v>
      </c>
      <c r="AE52" s="9" t="s">
        <v>748</v>
      </c>
      <c r="AF52" s="9" t="s">
        <v>817</v>
      </c>
      <c r="AG52" s="9" t="s">
        <v>845</v>
      </c>
      <c r="AH52" s="9" t="s">
        <v>846</v>
      </c>
      <c r="AI52" s="9" t="s">
        <v>722</v>
      </c>
      <c r="AJ52" s="9" t="s">
        <v>714</v>
      </c>
    </row>
    <row r="53" spans="12:36" ht="15.75" thickBot="1" x14ac:dyDescent="0.3">
      <c r="L53" s="8">
        <v>51</v>
      </c>
      <c r="M53" s="14" t="s">
        <v>1063</v>
      </c>
      <c r="N53" t="str">
        <f>VLOOKUP(M53,namenBalansen201903240706!A:A,1,FALSE)</f>
        <v>2400-EAG-2_F003 laatste versie.xlsx</v>
      </c>
      <c r="S53" s="8" t="s">
        <v>847</v>
      </c>
      <c r="U53" s="9">
        <v>401.3297</v>
      </c>
      <c r="V53" s="9">
        <v>0</v>
      </c>
      <c r="W53" s="9">
        <v>16.7363</v>
      </c>
      <c r="X53" s="9">
        <v>0</v>
      </c>
      <c r="Y53" s="9">
        <v>293.04541139999998</v>
      </c>
      <c r="Z53" s="9">
        <v>-18</v>
      </c>
      <c r="AA53" s="9">
        <v>16.78</v>
      </c>
      <c r="AB53" s="9" t="s">
        <v>843</v>
      </c>
      <c r="AC53" s="9" t="s">
        <v>844</v>
      </c>
      <c r="AD53" s="9" t="s">
        <v>747</v>
      </c>
      <c r="AE53" s="9" t="s">
        <v>748</v>
      </c>
      <c r="AF53" s="9" t="s">
        <v>817</v>
      </c>
      <c r="AG53" s="9" t="s">
        <v>845</v>
      </c>
      <c r="AH53" s="9" t="s">
        <v>846</v>
      </c>
      <c r="AI53" s="9" t="s">
        <v>722</v>
      </c>
      <c r="AJ53" s="9" t="s">
        <v>714</v>
      </c>
    </row>
    <row r="54" spans="12:36" ht="15.75" thickBot="1" x14ac:dyDescent="0.3">
      <c r="L54" s="8">
        <v>52</v>
      </c>
      <c r="M54" s="14" t="s">
        <v>1163</v>
      </c>
      <c r="N54" t="str">
        <f>VLOOKUP(M54,namenBalansen201903240706!A:A,1,FALSE)</f>
        <v>2400-EAG-2_F003.xlsx</v>
      </c>
      <c r="S54" s="8" t="s">
        <v>848</v>
      </c>
      <c r="U54" s="9">
        <v>120.31281</v>
      </c>
      <c r="V54" s="9">
        <v>0</v>
      </c>
      <c r="W54" s="9">
        <v>0.1072</v>
      </c>
      <c r="X54" s="9">
        <v>0</v>
      </c>
      <c r="Y54" s="9">
        <v>28.296987900000001</v>
      </c>
      <c r="Z54" s="9">
        <v>-2.1</v>
      </c>
      <c r="AA54" s="9">
        <v>0.88</v>
      </c>
      <c r="AB54" s="9" t="s">
        <v>849</v>
      </c>
      <c r="AC54" s="9" t="s">
        <v>850</v>
      </c>
      <c r="AD54" s="9" t="s">
        <v>747</v>
      </c>
      <c r="AE54" s="9" t="s">
        <v>748</v>
      </c>
      <c r="AF54" s="9" t="s">
        <v>817</v>
      </c>
      <c r="AG54" s="9" t="s">
        <v>849</v>
      </c>
      <c r="AH54" s="9" t="s">
        <v>850</v>
      </c>
      <c r="AI54" s="9" t="s">
        <v>800</v>
      </c>
      <c r="AJ54" s="9" t="s">
        <v>801</v>
      </c>
    </row>
    <row r="55" spans="12:36" ht="15.75" thickBot="1" x14ac:dyDescent="0.3">
      <c r="L55" s="8">
        <v>53</v>
      </c>
      <c r="M55" s="14" t="s">
        <v>1061</v>
      </c>
      <c r="N55" t="e">
        <f>VLOOKUP(M55,namenBalansen201903240706!A:A,1,FALSE)</f>
        <v>#N/A</v>
      </c>
      <c r="S55" s="8" t="s">
        <v>851</v>
      </c>
      <c r="U55" s="9">
        <v>248.7997</v>
      </c>
      <c r="V55" s="9">
        <v>0</v>
      </c>
      <c r="W55" s="9">
        <v>16.196549999999998</v>
      </c>
      <c r="X55" s="9">
        <v>0.85245000000000004</v>
      </c>
      <c r="Y55" s="9">
        <v>43.924638000000002</v>
      </c>
      <c r="Z55" s="9">
        <v>-2.1</v>
      </c>
      <c r="AA55" s="9">
        <v>0.88</v>
      </c>
      <c r="AB55" s="9" t="s">
        <v>849</v>
      </c>
      <c r="AC55" s="9" t="s">
        <v>850</v>
      </c>
      <c r="AD55" s="9" t="s">
        <v>747</v>
      </c>
      <c r="AE55" s="9" t="s">
        <v>748</v>
      </c>
      <c r="AF55" s="9" t="s">
        <v>817</v>
      </c>
      <c r="AG55" s="9" t="s">
        <v>849</v>
      </c>
      <c r="AH55" s="9" t="s">
        <v>850</v>
      </c>
      <c r="AI55" s="9" t="s">
        <v>800</v>
      </c>
      <c r="AJ55" s="9" t="s">
        <v>801</v>
      </c>
    </row>
    <row r="56" spans="12:36" ht="15.75" thickBot="1" x14ac:dyDescent="0.3">
      <c r="L56" s="8">
        <v>54</v>
      </c>
      <c r="M56" s="14" t="s">
        <v>1059</v>
      </c>
      <c r="N56" t="str">
        <f>VLOOKUP(M56,namenBalansen201903240706!A:A,1,FALSE)</f>
        <v>2400-EAG-3_F001 speelversie.xlsx</v>
      </c>
      <c r="S56" s="8" t="s">
        <v>852</v>
      </c>
      <c r="U56" s="9">
        <v>84.093140000000005</v>
      </c>
      <c r="V56" s="9">
        <v>0</v>
      </c>
      <c r="W56" s="9">
        <v>7.6940227999999999</v>
      </c>
      <c r="X56" s="9">
        <v>0</v>
      </c>
      <c r="Y56" s="9">
        <v>8.0287159999999993</v>
      </c>
      <c r="Z56" s="9">
        <v>-2</v>
      </c>
      <c r="AA56" s="9">
        <v>0.49</v>
      </c>
      <c r="AB56" s="9" t="s">
        <v>853</v>
      </c>
      <c r="AC56" s="9" t="s">
        <v>717</v>
      </c>
      <c r="AD56" s="9" t="s">
        <v>718</v>
      </c>
      <c r="AE56" s="9" t="s">
        <v>719</v>
      </c>
      <c r="AF56" s="9" t="s">
        <v>707</v>
      </c>
      <c r="AG56" s="9" t="s">
        <v>854</v>
      </c>
      <c r="AH56" s="9" t="s">
        <v>721</v>
      </c>
      <c r="AI56" s="9" t="s">
        <v>722</v>
      </c>
      <c r="AJ56" s="9" t="s">
        <v>714</v>
      </c>
    </row>
    <row r="57" spans="12:36" ht="15.75" thickBot="1" x14ac:dyDescent="0.3">
      <c r="L57" s="8">
        <v>55</v>
      </c>
      <c r="M57" s="14" t="s">
        <v>34</v>
      </c>
      <c r="N57" t="str">
        <f>VLOOKUP(M57,namenBalansen201903240706!A:A,1,FALSE)</f>
        <v>2400-EAG-3_F001.xlsx</v>
      </c>
      <c r="S57" s="8" t="s">
        <v>855</v>
      </c>
      <c r="U57" s="9">
        <v>822.28792999999996</v>
      </c>
      <c r="V57" s="9">
        <v>0</v>
      </c>
      <c r="W57" s="9">
        <v>63.483336999999999</v>
      </c>
      <c r="X57" s="9">
        <v>0</v>
      </c>
      <c r="Y57" s="9">
        <v>44.650234400000002</v>
      </c>
      <c r="Z57" s="9">
        <v>-4</v>
      </c>
      <c r="AA57" s="9">
        <v>0.46</v>
      </c>
      <c r="AB57" s="9" t="s">
        <v>856</v>
      </c>
      <c r="AC57" s="9" t="s">
        <v>857</v>
      </c>
      <c r="AD57" s="9" t="s">
        <v>747</v>
      </c>
      <c r="AE57" s="9" t="s">
        <v>748</v>
      </c>
      <c r="AF57" s="9" t="s">
        <v>707</v>
      </c>
      <c r="AG57" s="9" t="s">
        <v>858</v>
      </c>
      <c r="AH57" s="9" t="s">
        <v>721</v>
      </c>
      <c r="AI57" s="9" t="s">
        <v>722</v>
      </c>
      <c r="AJ57" s="9" t="s">
        <v>714</v>
      </c>
    </row>
    <row r="58" spans="12:36" ht="15.75" thickBot="1" x14ac:dyDescent="0.3">
      <c r="L58" s="8">
        <v>56</v>
      </c>
      <c r="M58" s="14" t="s">
        <v>1056</v>
      </c>
      <c r="N58" t="e">
        <f>VLOOKUP(M58,namenBalansen201903240706!A:A,1,FALSE)</f>
        <v>#N/A</v>
      </c>
      <c r="S58" s="8" t="s">
        <v>859</v>
      </c>
      <c r="U58" s="9">
        <v>249.4871</v>
      </c>
      <c r="V58" s="9">
        <v>0</v>
      </c>
      <c r="W58" s="9">
        <v>25.2653815</v>
      </c>
      <c r="X58" s="9">
        <v>0</v>
      </c>
      <c r="Y58" s="9">
        <v>16.002186900000002</v>
      </c>
      <c r="Z58" s="9">
        <v>-2.7</v>
      </c>
      <c r="AA58" s="9">
        <v>0.55000000000000004</v>
      </c>
      <c r="AB58" s="9" t="s">
        <v>860</v>
      </c>
      <c r="AC58" s="9" t="s">
        <v>746</v>
      </c>
      <c r="AD58" s="9" t="s">
        <v>861</v>
      </c>
      <c r="AE58" s="9" t="s">
        <v>862</v>
      </c>
      <c r="AF58" s="9" t="s">
        <v>707</v>
      </c>
      <c r="AG58" s="9" t="s">
        <v>731</v>
      </c>
      <c r="AH58" s="9" t="s">
        <v>721</v>
      </c>
      <c r="AI58" s="9" t="s">
        <v>722</v>
      </c>
      <c r="AJ58" s="9" t="s">
        <v>714</v>
      </c>
    </row>
    <row r="59" spans="12:36" ht="15.75" thickBot="1" x14ac:dyDescent="0.3">
      <c r="L59" s="8">
        <v>57</v>
      </c>
      <c r="M59" s="14" t="s">
        <v>1054</v>
      </c>
      <c r="N59" t="str">
        <f>VLOOKUP(M59,namenBalansen201903240706!A:A,1,FALSE)</f>
        <v>2400-EAG-4_F001 speelversie.xlsx</v>
      </c>
      <c r="S59" s="8" t="s">
        <v>863</v>
      </c>
      <c r="U59" s="9">
        <v>249.4871</v>
      </c>
      <c r="V59" s="9">
        <v>0</v>
      </c>
      <c r="W59" s="9">
        <v>25.2653815</v>
      </c>
      <c r="X59" s="9">
        <v>0</v>
      </c>
      <c r="Y59" s="9">
        <v>16.002186900000002</v>
      </c>
      <c r="Z59" s="9">
        <v>-2.7</v>
      </c>
      <c r="AA59" s="9">
        <v>0.55000000000000004</v>
      </c>
      <c r="AB59" s="9" t="s">
        <v>860</v>
      </c>
      <c r="AC59" s="9" t="s">
        <v>746</v>
      </c>
      <c r="AD59" s="9" t="s">
        <v>861</v>
      </c>
      <c r="AE59" s="9" t="s">
        <v>862</v>
      </c>
      <c r="AF59" s="9" t="s">
        <v>707</v>
      </c>
      <c r="AG59" s="9" t="s">
        <v>731</v>
      </c>
      <c r="AH59" s="9" t="s">
        <v>721</v>
      </c>
      <c r="AI59" s="9" t="s">
        <v>722</v>
      </c>
      <c r="AJ59" s="9" t="s">
        <v>714</v>
      </c>
    </row>
    <row r="60" spans="12:36" ht="15.75" thickBot="1" x14ac:dyDescent="0.3">
      <c r="L60" s="8">
        <v>58</v>
      </c>
      <c r="M60" s="14" t="s">
        <v>35</v>
      </c>
      <c r="N60" t="str">
        <f>VLOOKUP(M60,namenBalansen201903240706!A:A,1,FALSE)</f>
        <v>2400-EAG-4_F001.xlsx</v>
      </c>
      <c r="S60" s="8" t="s">
        <v>864</v>
      </c>
      <c r="U60" s="9">
        <v>249.4871</v>
      </c>
      <c r="V60" s="9">
        <v>0</v>
      </c>
      <c r="W60" s="9">
        <v>25.2653815</v>
      </c>
      <c r="X60" s="9">
        <v>0</v>
      </c>
      <c r="Y60" s="9">
        <v>16.002186900000002</v>
      </c>
      <c r="Z60" s="9">
        <v>-2.7</v>
      </c>
      <c r="AA60" s="9">
        <v>0.55000000000000004</v>
      </c>
      <c r="AB60" s="9" t="s">
        <v>860</v>
      </c>
      <c r="AC60" s="9" t="s">
        <v>746</v>
      </c>
      <c r="AD60" s="9" t="s">
        <v>861</v>
      </c>
      <c r="AE60" s="9" t="s">
        <v>862</v>
      </c>
      <c r="AF60" s="9" t="s">
        <v>707</v>
      </c>
      <c r="AG60" s="9" t="s">
        <v>731</v>
      </c>
      <c r="AH60" s="9" t="s">
        <v>721</v>
      </c>
      <c r="AI60" s="9" t="s">
        <v>722</v>
      </c>
      <c r="AJ60" s="9" t="s">
        <v>714</v>
      </c>
    </row>
    <row r="61" spans="12:36" ht="15.75" thickBot="1" x14ac:dyDescent="0.3">
      <c r="L61" s="8">
        <v>59</v>
      </c>
      <c r="M61" s="14" t="s">
        <v>609</v>
      </c>
      <c r="N61" t="str">
        <f>VLOOKUP(M61,namenBalansen201903240706!A:A,1,FALSE)</f>
        <v>2400-EAG-5_F002_Reservaat.xlsx</v>
      </c>
      <c r="S61" s="8" t="s">
        <v>865</v>
      </c>
      <c r="U61" s="9">
        <v>236.79213999999999</v>
      </c>
      <c r="V61" s="9">
        <v>0</v>
      </c>
      <c r="W61" s="9">
        <v>24.218291499999999</v>
      </c>
      <c r="X61" s="9">
        <v>0</v>
      </c>
      <c r="Y61" s="9">
        <v>20.251985999999999</v>
      </c>
      <c r="Z61" s="9">
        <v>-2.1</v>
      </c>
      <c r="AA61" s="9">
        <v>0.73</v>
      </c>
      <c r="AB61" s="9" t="s">
        <v>866</v>
      </c>
      <c r="AC61" s="9" t="s">
        <v>867</v>
      </c>
      <c r="AD61" s="9" t="s">
        <v>747</v>
      </c>
      <c r="AE61" s="9" t="s">
        <v>748</v>
      </c>
      <c r="AF61" s="9" t="s">
        <v>707</v>
      </c>
      <c r="AG61" s="9" t="s">
        <v>868</v>
      </c>
      <c r="AH61" s="9" t="s">
        <v>721</v>
      </c>
      <c r="AI61" s="9" t="s">
        <v>722</v>
      </c>
      <c r="AJ61" s="9" t="s">
        <v>714</v>
      </c>
    </row>
    <row r="62" spans="12:36" ht="15.75" thickBot="1" x14ac:dyDescent="0.3">
      <c r="L62" s="8">
        <v>60</v>
      </c>
      <c r="M62" s="14" t="s">
        <v>1164</v>
      </c>
      <c r="N62" t="str">
        <f>VLOOKUP(M62,namenBalansen201903240706!A:A,1,FALSE)</f>
        <v>2400-EAG-5_F003.xlsx</v>
      </c>
      <c r="S62" s="8" t="s">
        <v>869</v>
      </c>
      <c r="U62" s="9">
        <v>236.79213999999999</v>
      </c>
      <c r="V62" s="9">
        <v>0</v>
      </c>
      <c r="W62" s="9">
        <v>24.218291499999999</v>
      </c>
      <c r="X62" s="9">
        <v>0</v>
      </c>
      <c r="Y62" s="9">
        <v>20.251985999999999</v>
      </c>
      <c r="Z62" s="9">
        <v>-2.1</v>
      </c>
      <c r="AA62" s="9">
        <v>0.73</v>
      </c>
      <c r="AB62" s="9" t="s">
        <v>866</v>
      </c>
      <c r="AC62" s="9" t="s">
        <v>746</v>
      </c>
      <c r="AD62" s="9" t="s">
        <v>747</v>
      </c>
      <c r="AE62" s="9" t="s">
        <v>748</v>
      </c>
      <c r="AF62" s="9" t="s">
        <v>707</v>
      </c>
      <c r="AG62" s="9" t="s">
        <v>731</v>
      </c>
      <c r="AH62" s="9" t="s">
        <v>721</v>
      </c>
      <c r="AI62" s="9" t="s">
        <v>722</v>
      </c>
      <c r="AJ62" s="9" t="s">
        <v>714</v>
      </c>
    </row>
    <row r="63" spans="12:36" ht="15.75" thickBot="1" x14ac:dyDescent="0.3">
      <c r="L63" s="8">
        <v>61</v>
      </c>
      <c r="M63" s="14" t="s">
        <v>1049</v>
      </c>
      <c r="N63" t="str">
        <f>VLOOKUP(M63,namenBalansen201903240706!A:A,1,FALSE)</f>
        <v>2400-EAG-6_F002.xlsx</v>
      </c>
      <c r="S63" s="8" t="s">
        <v>870</v>
      </c>
      <c r="U63" s="9">
        <v>54.36421</v>
      </c>
      <c r="V63" s="9">
        <v>0</v>
      </c>
      <c r="W63" s="9">
        <v>0</v>
      </c>
      <c r="X63" s="9">
        <v>0</v>
      </c>
      <c r="Y63" s="9">
        <v>27.693386</v>
      </c>
      <c r="Z63" s="9">
        <v>-2.5</v>
      </c>
      <c r="AA63" s="9">
        <v>1.1299999999999999</v>
      </c>
      <c r="AB63" s="9" t="s">
        <v>871</v>
      </c>
      <c r="AC63" s="9" t="s">
        <v>872</v>
      </c>
      <c r="AD63" s="9" t="s">
        <v>873</v>
      </c>
      <c r="AE63" s="12" t="s">
        <v>706</v>
      </c>
      <c r="AF63" s="9" t="s">
        <v>707</v>
      </c>
      <c r="AG63" s="9" t="s">
        <v>874</v>
      </c>
      <c r="AH63" s="9" t="s">
        <v>875</v>
      </c>
      <c r="AI63" s="9" t="s">
        <v>876</v>
      </c>
      <c r="AJ63" s="9" t="s">
        <v>714</v>
      </c>
    </row>
    <row r="64" spans="12:36" ht="15.75" thickBot="1" x14ac:dyDescent="0.3">
      <c r="L64" s="8">
        <v>62</v>
      </c>
      <c r="M64" s="14" t="s">
        <v>36</v>
      </c>
      <c r="N64" t="str">
        <f>VLOOKUP(M64,namenBalansen201903240706!A:A,1,FALSE)</f>
        <v>2400-EAG-6_F002_Benning.xlsx</v>
      </c>
      <c r="S64" s="8" t="s">
        <v>877</v>
      </c>
      <c r="U64" s="9">
        <v>54.36421</v>
      </c>
      <c r="V64" s="9">
        <v>0</v>
      </c>
      <c r="W64" s="9">
        <v>0</v>
      </c>
      <c r="X64" s="9">
        <v>0</v>
      </c>
      <c r="Y64" s="9">
        <v>27.693386</v>
      </c>
      <c r="Z64" s="9">
        <v>-2.5</v>
      </c>
      <c r="AA64" s="9">
        <v>1.1299999999999999</v>
      </c>
      <c r="AB64" s="9" t="s">
        <v>871</v>
      </c>
      <c r="AC64" s="9" t="s">
        <v>872</v>
      </c>
      <c r="AD64" s="9" t="s">
        <v>873</v>
      </c>
      <c r="AE64" s="9" t="s">
        <v>748</v>
      </c>
      <c r="AF64" s="9" t="s">
        <v>707</v>
      </c>
      <c r="AG64" s="9" t="s">
        <v>874</v>
      </c>
      <c r="AH64" s="9" t="s">
        <v>876</v>
      </c>
      <c r="AI64" s="9" t="s">
        <v>722</v>
      </c>
      <c r="AJ64" s="9" t="s">
        <v>714</v>
      </c>
    </row>
    <row r="65" spans="12:36" ht="15.75" thickBot="1" x14ac:dyDescent="0.3">
      <c r="L65" s="8">
        <v>63</v>
      </c>
      <c r="M65" s="14" t="s">
        <v>1046</v>
      </c>
      <c r="N65" t="str">
        <f>VLOOKUP(M65,namenBalansen201903240706!A:A,1,FALSE)</f>
        <v>2400-EAG-6_F004_Benning.xlsx</v>
      </c>
      <c r="S65" s="8" t="s">
        <v>878</v>
      </c>
      <c r="U65" s="9">
        <v>256.14810999999997</v>
      </c>
      <c r="V65" s="9">
        <v>0</v>
      </c>
      <c r="W65" s="9">
        <v>0</v>
      </c>
      <c r="X65" s="9">
        <v>0</v>
      </c>
      <c r="Y65" s="9">
        <v>126.18295500000001</v>
      </c>
      <c r="Z65" s="9">
        <v>-2.5</v>
      </c>
      <c r="AA65" s="9">
        <v>1.1299999999999999</v>
      </c>
      <c r="AB65" s="9" t="s">
        <v>871</v>
      </c>
      <c r="AC65" s="9" t="s">
        <v>872</v>
      </c>
      <c r="AD65" s="9" t="s">
        <v>873</v>
      </c>
      <c r="AE65" s="12" t="s">
        <v>706</v>
      </c>
      <c r="AF65" s="9" t="s">
        <v>707</v>
      </c>
      <c r="AG65" s="9" t="s">
        <v>874</v>
      </c>
      <c r="AH65" s="9" t="s">
        <v>875</v>
      </c>
      <c r="AI65" s="9" t="s">
        <v>876</v>
      </c>
      <c r="AJ65" s="9" t="s">
        <v>714</v>
      </c>
    </row>
    <row r="66" spans="12:36" ht="15.75" thickBot="1" x14ac:dyDescent="0.3">
      <c r="L66" s="8">
        <v>64</v>
      </c>
      <c r="M66" s="14" t="s">
        <v>1165</v>
      </c>
      <c r="N66" t="str">
        <f>VLOOKUP(M66,namenBalansen201903240706!A:A,1,FALSE)</f>
        <v>2400-EAG-6_F005_Benning.xlsx</v>
      </c>
      <c r="S66" s="8" t="s">
        <v>879</v>
      </c>
      <c r="U66" s="9">
        <v>201.78393</v>
      </c>
      <c r="V66" s="9">
        <v>0</v>
      </c>
      <c r="W66" s="9">
        <v>0</v>
      </c>
      <c r="X66" s="9">
        <v>0</v>
      </c>
      <c r="Y66" s="9">
        <v>98.489598999999998</v>
      </c>
      <c r="Z66" s="9">
        <v>-2.8</v>
      </c>
      <c r="AA66" s="9">
        <v>1.43</v>
      </c>
      <c r="AB66" s="9" t="s">
        <v>880</v>
      </c>
      <c r="AC66" s="9" t="s">
        <v>881</v>
      </c>
      <c r="AD66" s="9" t="s">
        <v>747</v>
      </c>
      <c r="AE66" s="9" t="s">
        <v>748</v>
      </c>
      <c r="AF66" s="9" t="s">
        <v>707</v>
      </c>
      <c r="AG66" s="9" t="s">
        <v>874</v>
      </c>
      <c r="AH66" s="9" t="s">
        <v>882</v>
      </c>
      <c r="AI66" s="9" t="s">
        <v>722</v>
      </c>
      <c r="AJ66" s="9" t="s">
        <v>714</v>
      </c>
    </row>
    <row r="67" spans="12:36" ht="15.75" thickBot="1" x14ac:dyDescent="0.3">
      <c r="L67" s="8">
        <v>65</v>
      </c>
      <c r="M67" s="14" t="s">
        <v>37</v>
      </c>
      <c r="N67" t="str">
        <f>VLOOKUP(M67,namenBalansen201903240706!A:A,1,FALSE)</f>
        <v>2400-GAF_F001.xlsx</v>
      </c>
      <c r="S67" s="8" t="s">
        <v>883</v>
      </c>
      <c r="U67" s="9">
        <v>201.78393</v>
      </c>
      <c r="V67" s="9">
        <v>0</v>
      </c>
      <c r="W67" s="9">
        <v>0</v>
      </c>
      <c r="X67" s="9">
        <v>0</v>
      </c>
      <c r="Y67" s="9">
        <v>98.489598999999998</v>
      </c>
      <c r="Z67" s="9">
        <v>-2.8</v>
      </c>
      <c r="AA67" s="9">
        <v>1.43</v>
      </c>
      <c r="AB67" s="9" t="s">
        <v>880</v>
      </c>
      <c r="AC67" s="9" t="s">
        <v>746</v>
      </c>
      <c r="AD67" s="9" t="s">
        <v>747</v>
      </c>
      <c r="AE67" s="9" t="s">
        <v>748</v>
      </c>
      <c r="AF67" s="9" t="s">
        <v>707</v>
      </c>
      <c r="AG67" s="9" t="s">
        <v>874</v>
      </c>
      <c r="AH67" s="9" t="s">
        <v>882</v>
      </c>
      <c r="AI67" s="9" t="s">
        <v>722</v>
      </c>
      <c r="AJ67" s="9" t="s">
        <v>714</v>
      </c>
    </row>
    <row r="68" spans="12:36" ht="15.75" thickBot="1" x14ac:dyDescent="0.3">
      <c r="L68" s="8">
        <v>66</v>
      </c>
      <c r="M68" s="14" t="s">
        <v>38</v>
      </c>
      <c r="N68" t="str">
        <f>VLOOKUP(M68,namenBalansen201903240706!A:A,1,FALSE)</f>
        <v>2400-GAF_F002.xlsx</v>
      </c>
      <c r="S68" s="8" t="s">
        <v>884</v>
      </c>
      <c r="U68" s="9">
        <v>369.30862000000002</v>
      </c>
      <c r="V68" s="9">
        <v>0</v>
      </c>
      <c r="W68" s="9">
        <v>20.895819299999999</v>
      </c>
      <c r="X68" s="9">
        <v>0</v>
      </c>
      <c r="Y68" s="9">
        <v>254.81470200000001</v>
      </c>
      <c r="Z68" s="9">
        <v>-16.5</v>
      </c>
      <c r="AA68" s="9">
        <v>14.78</v>
      </c>
      <c r="AB68" s="9" t="s">
        <v>885</v>
      </c>
      <c r="AC68" s="9" t="s">
        <v>886</v>
      </c>
      <c r="AD68" s="9" t="s">
        <v>887</v>
      </c>
      <c r="AE68" s="9" t="s">
        <v>888</v>
      </c>
      <c r="AF68" s="9" t="s">
        <v>707</v>
      </c>
      <c r="AG68" s="9" t="s">
        <v>889</v>
      </c>
      <c r="AH68" s="9" t="s">
        <v>890</v>
      </c>
      <c r="AI68" s="12" t="s">
        <v>706</v>
      </c>
      <c r="AJ68" s="12" t="s">
        <v>706</v>
      </c>
    </row>
    <row r="69" spans="12:36" ht="15.75" thickBot="1" x14ac:dyDescent="0.3">
      <c r="L69" s="8">
        <v>67</v>
      </c>
      <c r="M69" s="14" t="s">
        <v>1038</v>
      </c>
      <c r="N69" t="str">
        <f>VLOOKUP(M69,namenBalansen201903240706!A:A,1,FALSE)</f>
        <v>2400-GAF_F003 laatste versie.xlsx</v>
      </c>
      <c r="S69" s="8" t="s">
        <v>891</v>
      </c>
      <c r="U69" s="9">
        <v>369.30862000000002</v>
      </c>
      <c r="V69" s="9">
        <v>0</v>
      </c>
      <c r="W69" s="9">
        <v>20.895819299999999</v>
      </c>
      <c r="X69" s="9">
        <v>0</v>
      </c>
      <c r="Y69" s="9">
        <v>254.81470200000001</v>
      </c>
      <c r="Z69" s="9">
        <v>-16.5</v>
      </c>
      <c r="AA69" s="9">
        <v>14.78</v>
      </c>
      <c r="AB69" s="9" t="s">
        <v>885</v>
      </c>
      <c r="AC69" s="9" t="s">
        <v>886</v>
      </c>
      <c r="AD69" s="9" t="s">
        <v>887</v>
      </c>
      <c r="AE69" s="9" t="s">
        <v>888</v>
      </c>
      <c r="AF69" s="9" t="s">
        <v>707</v>
      </c>
      <c r="AG69" s="9" t="s">
        <v>889</v>
      </c>
      <c r="AH69" s="9" t="s">
        <v>890</v>
      </c>
      <c r="AI69" s="12" t="s">
        <v>706</v>
      </c>
      <c r="AJ69" s="12" t="s">
        <v>706</v>
      </c>
    </row>
    <row r="70" spans="12:36" ht="15.75" thickBot="1" x14ac:dyDescent="0.3">
      <c r="L70" s="8">
        <v>68</v>
      </c>
      <c r="M70" s="14" t="s">
        <v>1166</v>
      </c>
      <c r="N70" t="str">
        <f>VLOOKUP(M70,namenBalansen201903240706!A:A,1,FALSE)</f>
        <v>2400-GAF_F004.xlsx</v>
      </c>
      <c r="S70" s="8" t="s">
        <v>892</v>
      </c>
      <c r="U70" s="9">
        <v>58.6541</v>
      </c>
      <c r="V70" s="9">
        <v>0</v>
      </c>
      <c r="W70" s="9">
        <v>0.29327049999999999</v>
      </c>
      <c r="X70" s="9">
        <v>0</v>
      </c>
      <c r="Y70" s="9">
        <v>4.1057870000000003</v>
      </c>
      <c r="Z70" s="9">
        <v>-2.1</v>
      </c>
      <c r="AA70" s="9">
        <v>0.38</v>
      </c>
      <c r="AB70" s="12" t="s">
        <v>706</v>
      </c>
      <c r="AC70" s="12" t="s">
        <v>706</v>
      </c>
      <c r="AD70" s="12" t="s">
        <v>706</v>
      </c>
      <c r="AE70" s="12" t="s">
        <v>706</v>
      </c>
      <c r="AF70" s="9" t="s">
        <v>707</v>
      </c>
      <c r="AG70" s="12" t="s">
        <v>706</v>
      </c>
      <c r="AH70" s="12" t="s">
        <v>706</v>
      </c>
      <c r="AI70" s="12" t="s">
        <v>706</v>
      </c>
      <c r="AJ70" s="12" t="s">
        <v>706</v>
      </c>
    </row>
    <row r="71" spans="12:36" ht="15.75" thickBot="1" x14ac:dyDescent="0.3">
      <c r="L71" s="8">
        <v>69</v>
      </c>
      <c r="M71" s="14" t="s">
        <v>1035</v>
      </c>
      <c r="N71" t="str">
        <f>VLOOKUP(M71,namenBalansen201903240706!A:A,1,FALSE)</f>
        <v>2400-PRH-Benning.xlsx</v>
      </c>
      <c r="S71" s="8" t="s">
        <v>893</v>
      </c>
      <c r="U71" s="9">
        <v>843.87009</v>
      </c>
      <c r="V71" s="9">
        <v>0</v>
      </c>
      <c r="W71" s="9">
        <v>51.800969700000003</v>
      </c>
      <c r="X71" s="9">
        <v>0</v>
      </c>
      <c r="Y71" s="9">
        <v>54.561357399999999</v>
      </c>
      <c r="Z71" s="9">
        <v>-2.8</v>
      </c>
      <c r="AA71" s="9">
        <v>0.8</v>
      </c>
      <c r="AB71" s="9" t="s">
        <v>709</v>
      </c>
      <c r="AC71" s="9" t="s">
        <v>857</v>
      </c>
      <c r="AD71" s="9" t="s">
        <v>747</v>
      </c>
      <c r="AE71" s="9" t="s">
        <v>748</v>
      </c>
      <c r="AF71" s="9" t="s">
        <v>707</v>
      </c>
      <c r="AG71" s="9" t="s">
        <v>731</v>
      </c>
      <c r="AH71" s="9" t="s">
        <v>721</v>
      </c>
      <c r="AI71" s="9" t="s">
        <v>722</v>
      </c>
      <c r="AJ71" s="9" t="s">
        <v>714</v>
      </c>
    </row>
    <row r="72" spans="12:36" ht="15.75" thickBot="1" x14ac:dyDescent="0.3">
      <c r="L72" s="8">
        <v>70</v>
      </c>
      <c r="M72" s="14" t="s">
        <v>39</v>
      </c>
      <c r="N72" t="str">
        <f>VLOOKUP(M72,namenBalansen201903240706!A:A,1,FALSE)</f>
        <v>2410-GAF_F002.xlsx</v>
      </c>
      <c r="S72" s="8" t="s">
        <v>894</v>
      </c>
      <c r="U72" s="9">
        <v>159.95001999999999</v>
      </c>
      <c r="V72" s="9">
        <v>0</v>
      </c>
      <c r="W72" s="9">
        <v>0</v>
      </c>
      <c r="X72" s="9">
        <v>0</v>
      </c>
      <c r="Y72" s="9">
        <v>35.189019999999999</v>
      </c>
      <c r="Z72" s="9">
        <v>-2.5</v>
      </c>
      <c r="AA72" s="9">
        <v>0.73</v>
      </c>
      <c r="AB72" s="9" t="s">
        <v>895</v>
      </c>
      <c r="AC72" s="9" t="s">
        <v>857</v>
      </c>
      <c r="AD72" s="9" t="s">
        <v>747</v>
      </c>
      <c r="AE72" s="9" t="s">
        <v>748</v>
      </c>
      <c r="AF72" s="9" t="s">
        <v>707</v>
      </c>
      <c r="AG72" s="9" t="s">
        <v>731</v>
      </c>
      <c r="AH72" s="9" t="s">
        <v>721</v>
      </c>
      <c r="AI72" s="9" t="s">
        <v>722</v>
      </c>
      <c r="AJ72" s="9" t="s">
        <v>714</v>
      </c>
    </row>
    <row r="73" spans="12:36" ht="15.75" thickBot="1" x14ac:dyDescent="0.3">
      <c r="L73" s="8">
        <v>71</v>
      </c>
      <c r="M73" s="14" t="s">
        <v>1167</v>
      </c>
      <c r="N73" t="str">
        <f>VLOOKUP(M73,namenBalansen201903240706!A:A,1,FALSE)</f>
        <v>2410-GAF_F003.xlsx</v>
      </c>
      <c r="S73" s="8" t="s">
        <v>896</v>
      </c>
      <c r="U73" s="9">
        <v>631.37382000000002</v>
      </c>
      <c r="V73" s="9">
        <v>0</v>
      </c>
      <c r="W73" s="9">
        <v>0</v>
      </c>
      <c r="X73" s="9">
        <v>0</v>
      </c>
      <c r="Y73" s="9">
        <v>207.85780270000001</v>
      </c>
      <c r="Z73" s="9">
        <v>-2</v>
      </c>
      <c r="AA73" s="9">
        <v>0.9</v>
      </c>
      <c r="AB73" s="9" t="s">
        <v>897</v>
      </c>
      <c r="AC73" s="9" t="s">
        <v>898</v>
      </c>
      <c r="AD73" s="9" t="s">
        <v>899</v>
      </c>
      <c r="AE73" s="9" t="s">
        <v>900</v>
      </c>
      <c r="AF73" s="9" t="s">
        <v>707</v>
      </c>
      <c r="AG73" s="9" t="s">
        <v>901</v>
      </c>
      <c r="AH73" s="9" t="s">
        <v>902</v>
      </c>
      <c r="AI73" s="9" t="s">
        <v>903</v>
      </c>
      <c r="AJ73" s="9" t="s">
        <v>904</v>
      </c>
    </row>
    <row r="74" spans="12:36" ht="15.75" thickBot="1" x14ac:dyDescent="0.3">
      <c r="L74" s="8">
        <v>72</v>
      </c>
      <c r="M74" s="14" t="s">
        <v>40</v>
      </c>
      <c r="N74" t="str">
        <f>VLOOKUP(M74,namenBalansen201903240706!A:A,1,FALSE)</f>
        <v>2500-EAG-2_F001_reservaatDemmerik.xlsx</v>
      </c>
      <c r="S74" s="8" t="s">
        <v>905</v>
      </c>
      <c r="U74" s="9">
        <v>645.34500000000003</v>
      </c>
      <c r="V74" s="9">
        <v>0</v>
      </c>
      <c r="W74" s="9">
        <v>0</v>
      </c>
      <c r="X74" s="9">
        <v>0</v>
      </c>
      <c r="Y74" s="9">
        <v>221.68940000000001</v>
      </c>
      <c r="Z74" s="9">
        <v>-1.97</v>
      </c>
      <c r="AA74" s="9">
        <v>0.97</v>
      </c>
      <c r="AB74" s="9" t="s">
        <v>897</v>
      </c>
      <c r="AC74" s="9" t="s">
        <v>898</v>
      </c>
      <c r="AD74" s="9" t="s">
        <v>899</v>
      </c>
      <c r="AE74" s="9" t="s">
        <v>900</v>
      </c>
      <c r="AF74" s="9" t="s">
        <v>707</v>
      </c>
      <c r="AG74" s="9" t="s">
        <v>901</v>
      </c>
      <c r="AH74" s="9" t="s">
        <v>902</v>
      </c>
      <c r="AI74" s="9" t="s">
        <v>903</v>
      </c>
      <c r="AJ74" s="9" t="s">
        <v>904</v>
      </c>
    </row>
    <row r="75" spans="12:36" ht="15.75" thickBot="1" x14ac:dyDescent="0.3">
      <c r="L75" s="8">
        <v>73</v>
      </c>
      <c r="M75" s="14" t="s">
        <v>41</v>
      </c>
      <c r="N75" t="str">
        <f>VLOOKUP(M75,namenBalansen201903240706!A:A,1,FALSE)</f>
        <v>2500-EAG-3-4-5_F001.xlsx</v>
      </c>
      <c r="S75" s="8" t="s">
        <v>906</v>
      </c>
      <c r="U75" s="9">
        <v>755.78201000000001</v>
      </c>
      <c r="V75" s="9">
        <v>0</v>
      </c>
      <c r="W75" s="9">
        <v>62.509268599999999</v>
      </c>
      <c r="X75" s="9">
        <v>62.509269000000003</v>
      </c>
      <c r="Y75" s="9">
        <v>37.885193399999999</v>
      </c>
      <c r="Z75" s="9">
        <v>-2.2000000000000002</v>
      </c>
      <c r="AA75" s="9">
        <v>0.5</v>
      </c>
      <c r="AB75" s="9" t="s">
        <v>907</v>
      </c>
      <c r="AC75" s="9" t="s">
        <v>717</v>
      </c>
      <c r="AD75" s="9" t="s">
        <v>718</v>
      </c>
      <c r="AE75" s="9" t="s">
        <v>719</v>
      </c>
      <c r="AF75" s="9" t="s">
        <v>707</v>
      </c>
      <c r="AG75" s="9" t="s">
        <v>731</v>
      </c>
      <c r="AH75" s="9" t="s">
        <v>721</v>
      </c>
      <c r="AI75" s="9" t="s">
        <v>722</v>
      </c>
      <c r="AJ75" s="9" t="s">
        <v>714</v>
      </c>
    </row>
    <row r="76" spans="12:36" ht="15.75" thickBot="1" x14ac:dyDescent="0.3">
      <c r="L76" s="8">
        <v>74</v>
      </c>
      <c r="M76" s="14" t="s">
        <v>42</v>
      </c>
      <c r="N76" t="str">
        <f>VLOOKUP(M76,namenBalansen201903240706!A:A,1,FALSE)</f>
        <v>2500-EAG-5_F001.xlsx</v>
      </c>
      <c r="S76" s="8" t="s">
        <v>908</v>
      </c>
      <c r="U76" s="9">
        <v>755.78201000000001</v>
      </c>
      <c r="V76" s="9">
        <v>0</v>
      </c>
      <c r="W76" s="9">
        <v>62.509268599999999</v>
      </c>
      <c r="X76" s="9">
        <v>62.509269000000003</v>
      </c>
      <c r="Y76" s="9">
        <v>37.885193399999999</v>
      </c>
      <c r="Z76" s="9">
        <v>-2.2000000000000002</v>
      </c>
      <c r="AA76" s="9">
        <v>0.5</v>
      </c>
      <c r="AB76" s="9" t="s">
        <v>907</v>
      </c>
      <c r="AC76" s="9" t="s">
        <v>717</v>
      </c>
      <c r="AD76" s="9" t="s">
        <v>718</v>
      </c>
      <c r="AE76" s="9" t="s">
        <v>719</v>
      </c>
      <c r="AF76" s="9" t="s">
        <v>707</v>
      </c>
      <c r="AG76" s="9" t="s">
        <v>731</v>
      </c>
      <c r="AH76" s="9" t="s">
        <v>721</v>
      </c>
      <c r="AI76" s="9" t="s">
        <v>722</v>
      </c>
      <c r="AJ76" s="9" t="s">
        <v>714</v>
      </c>
    </row>
    <row r="77" spans="12:36" ht="15.75" thickBot="1" x14ac:dyDescent="0.3">
      <c r="L77" s="8">
        <v>75</v>
      </c>
      <c r="M77" s="14" t="s">
        <v>43</v>
      </c>
      <c r="N77" t="str">
        <f>VLOOKUP(M77,namenBalansen201903240706!A:A,1,FALSE)</f>
        <v>2500-EAG-6_F001.xlsx</v>
      </c>
      <c r="S77" s="8" t="s">
        <v>909</v>
      </c>
      <c r="U77" s="9">
        <v>77.456519999999998</v>
      </c>
      <c r="V77" s="9">
        <v>0</v>
      </c>
      <c r="W77" s="9">
        <v>3.4266000000000001</v>
      </c>
      <c r="X77" s="9">
        <v>50</v>
      </c>
      <c r="Y77" s="9">
        <v>2.8183199999999999</v>
      </c>
      <c r="Z77" s="9">
        <v>-2.65</v>
      </c>
      <c r="AA77" s="9">
        <v>0.5</v>
      </c>
      <c r="AB77" s="9" t="s">
        <v>910</v>
      </c>
      <c r="AC77" s="9" t="s">
        <v>779</v>
      </c>
      <c r="AD77" s="9" t="s">
        <v>911</v>
      </c>
      <c r="AE77" s="9" t="s">
        <v>748</v>
      </c>
      <c r="AF77" s="9" t="s">
        <v>707</v>
      </c>
      <c r="AG77" s="9" t="s">
        <v>731</v>
      </c>
      <c r="AH77" s="9" t="s">
        <v>721</v>
      </c>
      <c r="AI77" s="9" t="s">
        <v>722</v>
      </c>
      <c r="AJ77" s="9" t="s">
        <v>714</v>
      </c>
    </row>
    <row r="78" spans="12:36" ht="15.75" thickBot="1" x14ac:dyDescent="0.3">
      <c r="L78" s="8">
        <v>76</v>
      </c>
      <c r="M78" s="14" t="s">
        <v>44</v>
      </c>
      <c r="N78" t="str">
        <f>VLOOKUP(M78,namenBalansen201903240706!A:A,1,FALSE)</f>
        <v>2500-EAG-6_F002.xlsx</v>
      </c>
      <c r="S78" s="8" t="s">
        <v>912</v>
      </c>
      <c r="U78" s="9">
        <v>77.456519999999998</v>
      </c>
      <c r="V78" s="9">
        <v>0</v>
      </c>
      <c r="W78" s="9">
        <v>3.4266000000000001</v>
      </c>
      <c r="X78" s="9">
        <v>50</v>
      </c>
      <c r="Y78" s="9">
        <v>2.8183199999999999</v>
      </c>
      <c r="Z78" s="9">
        <v>-2.65</v>
      </c>
      <c r="AA78" s="9">
        <v>0.5</v>
      </c>
      <c r="AB78" s="9" t="s">
        <v>910</v>
      </c>
      <c r="AC78" s="9" t="s">
        <v>779</v>
      </c>
      <c r="AD78" s="9" t="s">
        <v>911</v>
      </c>
      <c r="AE78" s="9" t="s">
        <v>748</v>
      </c>
      <c r="AF78" s="9" t="s">
        <v>707</v>
      </c>
      <c r="AG78" s="9" t="s">
        <v>731</v>
      </c>
      <c r="AH78" s="9" t="s">
        <v>721</v>
      </c>
      <c r="AI78" s="9" t="s">
        <v>722</v>
      </c>
      <c r="AJ78" s="9" t="s">
        <v>714</v>
      </c>
    </row>
    <row r="79" spans="12:36" ht="15.75" thickBot="1" x14ac:dyDescent="0.3">
      <c r="L79" s="8">
        <v>77</v>
      </c>
      <c r="M79" s="14" t="s">
        <v>45</v>
      </c>
      <c r="N79" t="str">
        <f>VLOOKUP(M79,namenBalansen201903240706!A:A,1,FALSE)</f>
        <v>2500-EAG-6_F003.xlsx</v>
      </c>
      <c r="S79" s="8" t="s">
        <v>913</v>
      </c>
      <c r="U79" s="9">
        <v>39.839419999999997</v>
      </c>
      <c r="V79" s="9">
        <v>0</v>
      </c>
      <c r="W79" s="9">
        <v>15.59005</v>
      </c>
      <c r="X79" s="9">
        <v>10</v>
      </c>
      <c r="Y79" s="9">
        <v>0.80722000000000005</v>
      </c>
      <c r="Z79" s="9">
        <v>-2.65</v>
      </c>
      <c r="AA79" s="9">
        <v>0.5</v>
      </c>
      <c r="AB79" s="9" t="s">
        <v>773</v>
      </c>
      <c r="AC79" s="9" t="s">
        <v>857</v>
      </c>
      <c r="AD79" s="9" t="s">
        <v>747</v>
      </c>
      <c r="AE79" s="9" t="s">
        <v>748</v>
      </c>
      <c r="AF79" s="9" t="s">
        <v>707</v>
      </c>
      <c r="AG79" s="9" t="s">
        <v>731</v>
      </c>
      <c r="AH79" s="9" t="s">
        <v>721</v>
      </c>
      <c r="AI79" s="9" t="s">
        <v>722</v>
      </c>
      <c r="AJ79" s="9" t="s">
        <v>714</v>
      </c>
    </row>
    <row r="80" spans="12:36" ht="15.75" thickBot="1" x14ac:dyDescent="0.3">
      <c r="L80" s="8">
        <v>78</v>
      </c>
      <c r="M80" s="14" t="s">
        <v>1009</v>
      </c>
      <c r="N80" t="str">
        <f>VLOOKUP(M80,namenBalansen201903240706!A:A,1,FALSE)</f>
        <v>2500-EAG-6_F004.xlsx</v>
      </c>
      <c r="S80" s="8" t="s">
        <v>914</v>
      </c>
      <c r="U80" s="9">
        <v>39.839419999999997</v>
      </c>
      <c r="V80" s="9">
        <v>0</v>
      </c>
      <c r="W80" s="9">
        <v>15.59005</v>
      </c>
      <c r="X80" s="9">
        <v>10</v>
      </c>
      <c r="Y80" s="9">
        <v>0.80722000000000005</v>
      </c>
      <c r="Z80" s="9">
        <v>-2.65</v>
      </c>
      <c r="AA80" s="9">
        <v>0.5</v>
      </c>
      <c r="AB80" s="9" t="s">
        <v>773</v>
      </c>
      <c r="AC80" s="9" t="s">
        <v>857</v>
      </c>
      <c r="AD80" s="9" t="s">
        <v>747</v>
      </c>
      <c r="AE80" s="9" t="s">
        <v>748</v>
      </c>
      <c r="AF80" s="9" t="s">
        <v>707</v>
      </c>
      <c r="AG80" s="9" t="s">
        <v>731</v>
      </c>
      <c r="AH80" s="9" t="s">
        <v>721</v>
      </c>
      <c r="AI80" s="9" t="s">
        <v>722</v>
      </c>
      <c r="AJ80" s="9" t="s">
        <v>714</v>
      </c>
    </row>
    <row r="81" spans="12:36" ht="15.75" thickBot="1" x14ac:dyDescent="0.3">
      <c r="L81" s="8">
        <v>79</v>
      </c>
      <c r="M81" s="14" t="s">
        <v>46</v>
      </c>
      <c r="N81" t="str">
        <f>VLOOKUP(M81,namenBalansen201903240706!A:A,1,FALSE)</f>
        <v>2500-GAF_F001.xlsx</v>
      </c>
      <c r="S81" s="8" t="s">
        <v>915</v>
      </c>
      <c r="U81" s="9">
        <v>61.525620000000004</v>
      </c>
      <c r="V81" s="9">
        <v>0</v>
      </c>
      <c r="W81" s="9">
        <v>11.0633964</v>
      </c>
      <c r="X81" s="9">
        <v>0</v>
      </c>
      <c r="Y81" s="9">
        <v>9.2683090999999997</v>
      </c>
      <c r="Z81" s="9">
        <v>-1.7</v>
      </c>
      <c r="AA81" s="9">
        <v>0.45</v>
      </c>
      <c r="AB81" s="9" t="s">
        <v>916</v>
      </c>
      <c r="AC81" s="9" t="s">
        <v>746</v>
      </c>
      <c r="AD81" s="9" t="s">
        <v>747</v>
      </c>
      <c r="AE81" s="9" t="s">
        <v>748</v>
      </c>
      <c r="AF81" s="9" t="s">
        <v>707</v>
      </c>
      <c r="AG81" s="9" t="s">
        <v>731</v>
      </c>
      <c r="AH81" s="9" t="s">
        <v>721</v>
      </c>
      <c r="AI81" s="9" t="s">
        <v>722</v>
      </c>
      <c r="AJ81" s="9" t="s">
        <v>714</v>
      </c>
    </row>
    <row r="82" spans="12:36" ht="15.75" thickBot="1" x14ac:dyDescent="0.3">
      <c r="L82" s="8">
        <v>80</v>
      </c>
      <c r="M82" s="14" t="s">
        <v>47</v>
      </c>
      <c r="N82" t="str">
        <f>VLOOKUP(M82,namenBalansen201903240706!A:A,1,FALSE)</f>
        <v>2501-EAG-1_F001.xlsx</v>
      </c>
      <c r="S82" s="8" t="s">
        <v>917</v>
      </c>
      <c r="U82" s="9">
        <v>61.525620000000004</v>
      </c>
      <c r="V82" s="9">
        <v>0</v>
      </c>
      <c r="W82" s="9">
        <v>11.0633964</v>
      </c>
      <c r="X82" s="9">
        <v>0</v>
      </c>
      <c r="Y82" s="9">
        <v>9.2683090999999997</v>
      </c>
      <c r="Z82" s="9">
        <v>-1.7</v>
      </c>
      <c r="AA82" s="9">
        <v>0.45</v>
      </c>
      <c r="AB82" s="9" t="s">
        <v>916</v>
      </c>
      <c r="AC82" s="9" t="s">
        <v>746</v>
      </c>
      <c r="AD82" s="9" t="s">
        <v>747</v>
      </c>
      <c r="AE82" s="9" t="s">
        <v>748</v>
      </c>
      <c r="AF82" s="9" t="s">
        <v>707</v>
      </c>
      <c r="AG82" s="9" t="s">
        <v>731</v>
      </c>
      <c r="AH82" s="9" t="s">
        <v>721</v>
      </c>
      <c r="AI82" s="9" t="s">
        <v>722</v>
      </c>
      <c r="AJ82" s="9" t="s">
        <v>714</v>
      </c>
    </row>
    <row r="83" spans="12:36" ht="15.75" thickBot="1" x14ac:dyDescent="0.3">
      <c r="L83" s="8">
        <v>81</v>
      </c>
      <c r="M83" s="14" t="s">
        <v>48</v>
      </c>
      <c r="N83" t="str">
        <f>VLOOKUP(M83,namenBalansen201903240706!A:A,1,FALSE)</f>
        <v>2501-EAG-2_F001.xlsx</v>
      </c>
      <c r="S83" s="8" t="s">
        <v>918</v>
      </c>
      <c r="U83" s="9">
        <v>61.525620000000004</v>
      </c>
      <c r="V83" s="9">
        <v>0</v>
      </c>
      <c r="W83" s="9">
        <v>11.0633964</v>
      </c>
      <c r="X83" s="9">
        <v>0</v>
      </c>
      <c r="Y83" s="9">
        <v>9.2683090999999997</v>
      </c>
      <c r="Z83" s="9">
        <v>-1.7</v>
      </c>
      <c r="AA83" s="9">
        <v>0.45</v>
      </c>
      <c r="AB83" s="9" t="s">
        <v>916</v>
      </c>
      <c r="AC83" s="9" t="s">
        <v>746</v>
      </c>
      <c r="AD83" s="9" t="s">
        <v>747</v>
      </c>
      <c r="AE83" s="9" t="s">
        <v>748</v>
      </c>
      <c r="AF83" s="9" t="s">
        <v>707</v>
      </c>
      <c r="AG83" s="9" t="s">
        <v>731</v>
      </c>
      <c r="AH83" s="9" t="s">
        <v>721</v>
      </c>
      <c r="AI83" s="9" t="s">
        <v>722</v>
      </c>
      <c r="AJ83" s="9" t="s">
        <v>714</v>
      </c>
    </row>
    <row r="84" spans="12:36" ht="15.75" thickBot="1" x14ac:dyDescent="0.3">
      <c r="L84" s="8">
        <v>82</v>
      </c>
      <c r="M84" s="14" t="s">
        <v>49</v>
      </c>
      <c r="N84" t="str">
        <f>VLOOKUP(M84,namenBalansen201903240706!A:A,1,FALSE)</f>
        <v>2501_EAG-1-2_20160507.xlsx</v>
      </c>
      <c r="S84" s="8" t="s">
        <v>919</v>
      </c>
      <c r="U84" s="9">
        <v>233.08099999999999</v>
      </c>
      <c r="V84" s="9">
        <v>0</v>
      </c>
      <c r="W84" s="9">
        <v>25.050273900000001</v>
      </c>
      <c r="X84" s="9">
        <v>0</v>
      </c>
      <c r="Y84" s="9">
        <v>41.4426056</v>
      </c>
      <c r="Z84" s="9">
        <v>-4.55</v>
      </c>
      <c r="AA84" s="9">
        <v>0.5</v>
      </c>
      <c r="AB84" s="9" t="s">
        <v>920</v>
      </c>
      <c r="AC84" s="9" t="s">
        <v>921</v>
      </c>
      <c r="AD84" s="9" t="s">
        <v>922</v>
      </c>
      <c r="AE84" s="9" t="s">
        <v>923</v>
      </c>
      <c r="AF84" s="9" t="s">
        <v>707</v>
      </c>
      <c r="AG84" s="9" t="s">
        <v>731</v>
      </c>
      <c r="AH84" s="9" t="s">
        <v>721</v>
      </c>
      <c r="AI84" s="9" t="s">
        <v>722</v>
      </c>
      <c r="AJ84" s="9" t="s">
        <v>714</v>
      </c>
    </row>
    <row r="85" spans="12:36" ht="15.75" thickBot="1" x14ac:dyDescent="0.3">
      <c r="L85" s="8">
        <v>83</v>
      </c>
      <c r="M85" s="14" t="s">
        <v>50</v>
      </c>
      <c r="N85" t="str">
        <f>VLOOKUP(M85,namenBalansen201903240706!A:A,1,FALSE)</f>
        <v>2501_EAG-1_20160507.xlsx</v>
      </c>
      <c r="S85" s="8" t="s">
        <v>924</v>
      </c>
      <c r="U85" s="9">
        <v>233.08099999999999</v>
      </c>
      <c r="V85" s="9">
        <v>0</v>
      </c>
      <c r="W85" s="9">
        <v>25.050273900000001</v>
      </c>
      <c r="X85" s="9">
        <v>0</v>
      </c>
      <c r="Y85" s="9">
        <v>41.4426056</v>
      </c>
      <c r="Z85" s="9">
        <v>-4.55</v>
      </c>
      <c r="AA85" s="9">
        <v>0.5</v>
      </c>
      <c r="AB85" s="9" t="s">
        <v>920</v>
      </c>
      <c r="AC85" s="9" t="s">
        <v>921</v>
      </c>
      <c r="AD85" s="9" t="s">
        <v>922</v>
      </c>
      <c r="AE85" s="9" t="s">
        <v>923</v>
      </c>
      <c r="AF85" s="9" t="s">
        <v>707</v>
      </c>
      <c r="AG85" s="9" t="s">
        <v>731</v>
      </c>
      <c r="AH85" s="9" t="s">
        <v>721</v>
      </c>
      <c r="AI85" s="9" t="s">
        <v>722</v>
      </c>
      <c r="AJ85" s="9" t="s">
        <v>714</v>
      </c>
    </row>
    <row r="86" spans="12:36" ht="15.75" thickBot="1" x14ac:dyDescent="0.3">
      <c r="L86" s="8">
        <v>84</v>
      </c>
      <c r="M86" s="14" t="s">
        <v>1168</v>
      </c>
      <c r="N86" t="str">
        <f>VLOOKUP(M86,namenBalansen201903240706!A:A,1,FALSE)</f>
        <v>2502-GAF-SWAP_randen_ijkinggemaal.xlsx</v>
      </c>
      <c r="S86" s="8" t="s">
        <v>925</v>
      </c>
      <c r="U86" s="9">
        <v>113.10198</v>
      </c>
      <c r="V86" s="9">
        <v>0</v>
      </c>
      <c r="W86" s="9">
        <v>10.182824500000001</v>
      </c>
      <c r="X86" s="9">
        <v>0</v>
      </c>
      <c r="Y86" s="9">
        <v>30.635757000000002</v>
      </c>
      <c r="Z86" s="9">
        <v>-4.55</v>
      </c>
      <c r="AA86" s="9">
        <v>2.65</v>
      </c>
      <c r="AB86" s="9" t="s">
        <v>921</v>
      </c>
      <c r="AC86" s="9" t="s">
        <v>746</v>
      </c>
      <c r="AD86" s="9" t="s">
        <v>747</v>
      </c>
      <c r="AE86" s="9" t="s">
        <v>748</v>
      </c>
      <c r="AF86" s="9" t="s">
        <v>707</v>
      </c>
      <c r="AG86" s="9" t="s">
        <v>731</v>
      </c>
      <c r="AH86" s="9" t="s">
        <v>721</v>
      </c>
      <c r="AI86" s="9" t="s">
        <v>722</v>
      </c>
      <c r="AJ86" s="9" t="s">
        <v>714</v>
      </c>
    </row>
    <row r="87" spans="12:36" ht="15.75" thickBot="1" x14ac:dyDescent="0.3">
      <c r="L87" s="8">
        <v>85</v>
      </c>
      <c r="M87" s="14" t="s">
        <v>51</v>
      </c>
      <c r="N87" t="str">
        <f>VLOOKUP(M87,namenBalansen201903240706!A:A,1,FALSE)</f>
        <v>2502-GAF_F001.xlsx</v>
      </c>
      <c r="S87" s="8" t="s">
        <v>926</v>
      </c>
      <c r="U87" s="9">
        <v>455.12781999999999</v>
      </c>
      <c r="V87" s="9">
        <v>0</v>
      </c>
      <c r="W87" s="9">
        <v>27.085385599999999</v>
      </c>
      <c r="X87" s="9">
        <v>0</v>
      </c>
      <c r="Y87" s="9">
        <v>87.686209300000002</v>
      </c>
      <c r="Z87" s="9">
        <v>-2.5</v>
      </c>
      <c r="AA87" s="9">
        <v>0.51</v>
      </c>
      <c r="AB87" s="9" t="s">
        <v>927</v>
      </c>
      <c r="AC87" s="9" t="s">
        <v>928</v>
      </c>
      <c r="AD87" s="9" t="s">
        <v>929</v>
      </c>
      <c r="AE87" s="9" t="s">
        <v>930</v>
      </c>
      <c r="AF87" s="9" t="s">
        <v>707</v>
      </c>
      <c r="AG87" s="9" t="s">
        <v>931</v>
      </c>
      <c r="AH87" s="9" t="s">
        <v>932</v>
      </c>
      <c r="AI87" s="9" t="s">
        <v>933</v>
      </c>
      <c r="AJ87" s="9" t="s">
        <v>714</v>
      </c>
    </row>
    <row r="88" spans="12:36" ht="15.75" thickBot="1" x14ac:dyDescent="0.3">
      <c r="L88" s="8">
        <v>86</v>
      </c>
      <c r="M88" s="14" t="s">
        <v>52</v>
      </c>
      <c r="N88" t="str">
        <f>VLOOKUP(M88,namenBalansen201903240706!A:A,1,FALSE)</f>
        <v>2503-GAF_F001.xlsx</v>
      </c>
      <c r="S88" s="8" t="s">
        <v>934</v>
      </c>
      <c r="U88" s="9">
        <v>455.12781999999999</v>
      </c>
      <c r="V88" s="9">
        <v>0</v>
      </c>
      <c r="W88" s="9">
        <v>27.085385599999999</v>
      </c>
      <c r="X88" s="9">
        <v>0</v>
      </c>
      <c r="Y88" s="9">
        <v>87.686209300000002</v>
      </c>
      <c r="Z88" s="9">
        <v>-2.5</v>
      </c>
      <c r="AA88" s="9">
        <v>0.51</v>
      </c>
      <c r="AB88" s="9" t="s">
        <v>927</v>
      </c>
      <c r="AC88" s="9" t="s">
        <v>928</v>
      </c>
      <c r="AD88" s="9" t="s">
        <v>929</v>
      </c>
      <c r="AE88" s="9" t="s">
        <v>930</v>
      </c>
      <c r="AF88" s="9" t="s">
        <v>707</v>
      </c>
      <c r="AG88" s="9" t="s">
        <v>931</v>
      </c>
      <c r="AH88" s="9" t="s">
        <v>932</v>
      </c>
      <c r="AI88" s="9" t="s">
        <v>933</v>
      </c>
      <c r="AJ88" s="9" t="s">
        <v>714</v>
      </c>
    </row>
    <row r="89" spans="12:36" ht="15.75" thickBot="1" x14ac:dyDescent="0.3">
      <c r="L89" s="8">
        <v>87</v>
      </c>
      <c r="M89" s="14" t="s">
        <v>53</v>
      </c>
      <c r="N89" t="str">
        <f>VLOOKUP(M89,namenBalansen201903240706!A:A,1,FALSE)</f>
        <v>2504-GAF_F002.xlsx</v>
      </c>
      <c r="S89" s="8" t="s">
        <v>935</v>
      </c>
      <c r="U89" s="9">
        <v>455.12781999999999</v>
      </c>
      <c r="V89" s="9">
        <v>0</v>
      </c>
      <c r="W89" s="9">
        <v>27.085385599999999</v>
      </c>
      <c r="X89" s="9">
        <v>0</v>
      </c>
      <c r="Y89" s="9">
        <v>87.686209300000002</v>
      </c>
      <c r="Z89" s="9">
        <v>-2.5</v>
      </c>
      <c r="AA89" s="9">
        <v>0.51</v>
      </c>
      <c r="AB89" s="9" t="s">
        <v>927</v>
      </c>
      <c r="AC89" s="9" t="s">
        <v>928</v>
      </c>
      <c r="AD89" s="9" t="s">
        <v>929</v>
      </c>
      <c r="AE89" s="9" t="s">
        <v>930</v>
      </c>
      <c r="AF89" s="9" t="s">
        <v>707</v>
      </c>
      <c r="AG89" s="9" t="s">
        <v>931</v>
      </c>
      <c r="AH89" s="9" t="s">
        <v>932</v>
      </c>
      <c r="AI89" s="9" t="s">
        <v>933</v>
      </c>
      <c r="AJ89" s="9" t="s">
        <v>714</v>
      </c>
    </row>
    <row r="90" spans="12:36" ht="15.75" thickBot="1" x14ac:dyDescent="0.3">
      <c r="L90" s="8">
        <v>88</v>
      </c>
      <c r="M90" s="14" t="s">
        <v>54</v>
      </c>
      <c r="N90" t="str">
        <f>VLOOKUP(M90,namenBalansen201903240706!A:A,1,FALSE)</f>
        <v>2505-EAG-1_F001.xlsx</v>
      </c>
      <c r="S90" s="8" t="s">
        <v>936</v>
      </c>
      <c r="U90" s="9">
        <v>260.60726</v>
      </c>
      <c r="V90" s="9">
        <v>0</v>
      </c>
      <c r="W90" s="9">
        <v>68.470240899999993</v>
      </c>
      <c r="X90" s="9">
        <v>0</v>
      </c>
      <c r="Y90" s="9">
        <v>33.6488364</v>
      </c>
      <c r="Z90" s="9">
        <v>-2.6</v>
      </c>
      <c r="AA90" s="9">
        <v>0.5</v>
      </c>
      <c r="AB90" s="9" t="s">
        <v>937</v>
      </c>
      <c r="AC90" s="9" t="s">
        <v>938</v>
      </c>
      <c r="AD90" s="9" t="s">
        <v>857</v>
      </c>
      <c r="AE90" s="9" t="s">
        <v>939</v>
      </c>
      <c r="AF90" s="9" t="s">
        <v>707</v>
      </c>
      <c r="AG90" s="9" t="s">
        <v>731</v>
      </c>
      <c r="AH90" s="9" t="s">
        <v>721</v>
      </c>
      <c r="AI90" s="9" t="s">
        <v>722</v>
      </c>
      <c r="AJ90" s="9" t="s">
        <v>714</v>
      </c>
    </row>
    <row r="91" spans="12:36" ht="15.75" thickBot="1" x14ac:dyDescent="0.3">
      <c r="L91" s="8">
        <v>89</v>
      </c>
      <c r="M91" s="14" t="s">
        <v>1169</v>
      </c>
      <c r="N91" t="str">
        <f>VLOOKUP(M91,namenBalansen201903240706!A:A,1,FALSE)</f>
        <v>2505-GAF_F002.xlsx</v>
      </c>
      <c r="S91" s="8" t="s">
        <v>940</v>
      </c>
      <c r="U91" s="9">
        <v>260.60726</v>
      </c>
      <c r="V91" s="9">
        <v>0</v>
      </c>
      <c r="W91" s="9">
        <v>68.470240899999993</v>
      </c>
      <c r="X91" s="9">
        <v>0</v>
      </c>
      <c r="Y91" s="9">
        <v>33.6488364</v>
      </c>
      <c r="Z91" s="9">
        <v>-2.6</v>
      </c>
      <c r="AA91" s="9">
        <v>0.5</v>
      </c>
      <c r="AB91" s="9" t="s">
        <v>937</v>
      </c>
      <c r="AC91" s="9" t="s">
        <v>938</v>
      </c>
      <c r="AD91" s="9" t="s">
        <v>857</v>
      </c>
      <c r="AE91" s="9" t="s">
        <v>939</v>
      </c>
      <c r="AF91" s="9" t="s">
        <v>707</v>
      </c>
      <c r="AG91" s="9" t="s">
        <v>731</v>
      </c>
      <c r="AH91" s="9" t="s">
        <v>721</v>
      </c>
      <c r="AI91" s="9" t="s">
        <v>722</v>
      </c>
      <c r="AJ91" s="9" t="s">
        <v>714</v>
      </c>
    </row>
    <row r="92" spans="12:36" ht="15.75" thickBot="1" x14ac:dyDescent="0.3">
      <c r="L92" s="8">
        <v>90</v>
      </c>
      <c r="M92" s="14" t="s">
        <v>55</v>
      </c>
      <c r="N92" t="str">
        <f>VLOOKUP(M92,namenBalansen201903240706!A:A,1,FALSE)</f>
        <v>2510-EAG-1-2_F001.xlsx</v>
      </c>
      <c r="S92" s="8" t="s">
        <v>941</v>
      </c>
      <c r="U92" s="9">
        <v>857.39158999999995</v>
      </c>
      <c r="V92" s="9">
        <v>729.33040430000005</v>
      </c>
      <c r="W92" s="9">
        <v>60.086385300000003</v>
      </c>
      <c r="X92" s="9">
        <v>0</v>
      </c>
      <c r="Y92" s="9">
        <v>67.974801299999996</v>
      </c>
      <c r="Z92" s="9">
        <v>-6.51</v>
      </c>
      <c r="AA92" s="9">
        <v>0.51</v>
      </c>
      <c r="AB92" s="9" t="s">
        <v>942</v>
      </c>
      <c r="AC92" s="9" t="s">
        <v>943</v>
      </c>
      <c r="AD92" s="9" t="s">
        <v>944</v>
      </c>
      <c r="AE92" s="9" t="s">
        <v>719</v>
      </c>
      <c r="AF92" s="9" t="s">
        <v>707</v>
      </c>
      <c r="AG92" s="9" t="s">
        <v>945</v>
      </c>
      <c r="AH92" s="9" t="s">
        <v>721</v>
      </c>
      <c r="AI92" s="9" t="s">
        <v>722</v>
      </c>
      <c r="AJ92" s="9" t="s">
        <v>714</v>
      </c>
    </row>
    <row r="93" spans="12:36" ht="15.75" thickBot="1" x14ac:dyDescent="0.3">
      <c r="L93" s="8">
        <v>91</v>
      </c>
      <c r="M93" s="14" t="s">
        <v>56</v>
      </c>
      <c r="N93" t="str">
        <f>VLOOKUP(M93,namenBalansen201903240706!A:A,1,FALSE)</f>
        <v>2510-EAG-2_F001.xlsx</v>
      </c>
      <c r="S93" s="8" t="s">
        <v>946</v>
      </c>
      <c r="U93" s="9">
        <v>857.39158999999995</v>
      </c>
      <c r="V93" s="9">
        <v>729.33040430000005</v>
      </c>
      <c r="W93" s="9">
        <v>60.086385300000003</v>
      </c>
      <c r="X93" s="9">
        <v>0</v>
      </c>
      <c r="Y93" s="9">
        <v>67.974801299999996</v>
      </c>
      <c r="Z93" s="9">
        <v>-6.51</v>
      </c>
      <c r="AA93" s="9">
        <v>0.51</v>
      </c>
      <c r="AB93" s="9" t="s">
        <v>942</v>
      </c>
      <c r="AC93" s="9" t="s">
        <v>943</v>
      </c>
      <c r="AD93" s="9" t="s">
        <v>944</v>
      </c>
      <c r="AE93" s="9" t="s">
        <v>719</v>
      </c>
      <c r="AF93" s="9" t="s">
        <v>707</v>
      </c>
      <c r="AG93" s="9" t="s">
        <v>731</v>
      </c>
      <c r="AH93" s="9" t="s">
        <v>721</v>
      </c>
      <c r="AI93" s="9" t="s">
        <v>722</v>
      </c>
      <c r="AJ93" s="9" t="s">
        <v>714</v>
      </c>
    </row>
    <row r="94" spans="12:36" ht="15.75" thickBot="1" x14ac:dyDescent="0.3">
      <c r="L94" s="8">
        <v>92</v>
      </c>
      <c r="M94" s="14" t="s">
        <v>57</v>
      </c>
      <c r="N94" t="str">
        <f>VLOOKUP(M94,namenBalansen201903240706!A:A,1,FALSE)</f>
        <v>2510-EAG-3_F001.xlsx</v>
      </c>
      <c r="S94" s="8" t="s">
        <v>947</v>
      </c>
      <c r="U94" s="9">
        <v>614.93412000000001</v>
      </c>
      <c r="V94" s="9">
        <v>0</v>
      </c>
      <c r="W94" s="9">
        <v>49.970904900000001</v>
      </c>
      <c r="X94" s="9">
        <v>0</v>
      </c>
      <c r="Y94" s="9">
        <v>49.307945199999999</v>
      </c>
      <c r="Z94" s="9">
        <v>-3.3</v>
      </c>
      <c r="AA94" s="9">
        <v>0.45</v>
      </c>
      <c r="AB94" s="9" t="s">
        <v>948</v>
      </c>
      <c r="AC94" s="9" t="s">
        <v>949</v>
      </c>
      <c r="AD94" s="9" t="s">
        <v>923</v>
      </c>
      <c r="AE94" s="9" t="s">
        <v>923</v>
      </c>
      <c r="AF94" s="9" t="s">
        <v>707</v>
      </c>
      <c r="AG94" s="9" t="s">
        <v>731</v>
      </c>
      <c r="AH94" s="9" t="s">
        <v>721</v>
      </c>
      <c r="AI94" s="9" t="s">
        <v>722</v>
      </c>
      <c r="AJ94" s="9" t="s">
        <v>714</v>
      </c>
    </row>
    <row r="95" spans="12:36" ht="15.75" thickBot="1" x14ac:dyDescent="0.3">
      <c r="L95" s="8">
        <v>93</v>
      </c>
      <c r="M95" s="14" t="s">
        <v>58</v>
      </c>
      <c r="N95" t="str">
        <f>VLOOKUP(M95,namenBalansen201903240706!A:A,1,FALSE)</f>
        <v>2510-GAF-GWV_Dooijertotaal_20170830.xlsx</v>
      </c>
      <c r="S95" s="8" t="s">
        <v>950</v>
      </c>
      <c r="U95" s="9">
        <v>614.93412000000001</v>
      </c>
      <c r="V95" s="9">
        <v>0</v>
      </c>
      <c r="W95" s="9">
        <v>49.970904900000001</v>
      </c>
      <c r="X95" s="9">
        <v>0</v>
      </c>
      <c r="Y95" s="9">
        <v>34.515561599999998</v>
      </c>
      <c r="Z95" s="9">
        <v>-3.3</v>
      </c>
      <c r="AA95" s="9">
        <v>0.45</v>
      </c>
      <c r="AB95" s="9" t="s">
        <v>948</v>
      </c>
      <c r="AC95" s="9" t="s">
        <v>949</v>
      </c>
      <c r="AD95" s="9" t="s">
        <v>951</v>
      </c>
      <c r="AE95" s="9" t="s">
        <v>923</v>
      </c>
      <c r="AF95" s="9" t="s">
        <v>707</v>
      </c>
      <c r="AG95" s="9" t="s">
        <v>731</v>
      </c>
      <c r="AH95" s="9" t="s">
        <v>721</v>
      </c>
      <c r="AI95" s="9" t="s">
        <v>722</v>
      </c>
      <c r="AJ95" s="9" t="s">
        <v>714</v>
      </c>
    </row>
    <row r="96" spans="12:36" ht="15.75" thickBot="1" x14ac:dyDescent="0.3">
      <c r="L96" s="8">
        <v>94</v>
      </c>
      <c r="M96" s="14" t="s">
        <v>1170</v>
      </c>
      <c r="N96" t="str">
        <f>VLOOKUP(M96,namenBalansen201903240706!A:A,1,FALSE)</f>
        <v>2510-GAF_F002.xlsx</v>
      </c>
      <c r="S96" s="8" t="s">
        <v>952</v>
      </c>
      <c r="U96" s="9">
        <v>105.84293</v>
      </c>
      <c r="V96" s="9">
        <v>0</v>
      </c>
      <c r="W96" s="9">
        <v>2.452169</v>
      </c>
      <c r="X96" s="9">
        <v>0</v>
      </c>
      <c r="Y96" s="9">
        <v>9.0135754000000006</v>
      </c>
      <c r="Z96" s="9">
        <v>-3.3</v>
      </c>
      <c r="AA96" s="9">
        <v>0.46</v>
      </c>
      <c r="AB96" s="9" t="s">
        <v>773</v>
      </c>
      <c r="AC96" s="9" t="s">
        <v>857</v>
      </c>
      <c r="AD96" s="9" t="s">
        <v>747</v>
      </c>
      <c r="AE96" s="9" t="s">
        <v>748</v>
      </c>
      <c r="AF96" s="9" t="s">
        <v>707</v>
      </c>
      <c r="AG96" s="9" t="s">
        <v>731</v>
      </c>
      <c r="AH96" s="9" t="s">
        <v>721</v>
      </c>
      <c r="AI96" s="9" t="s">
        <v>722</v>
      </c>
      <c r="AJ96" s="9" t="s">
        <v>714</v>
      </c>
    </row>
    <row r="97" spans="12:36" ht="15.75" thickBot="1" x14ac:dyDescent="0.3">
      <c r="L97" s="8">
        <v>95</v>
      </c>
      <c r="M97" s="14" t="s">
        <v>59</v>
      </c>
      <c r="N97" t="str">
        <f>VLOOKUP(M97,namenBalansen201903240706!A:A,1,FALSE)</f>
        <v>2511-2512-GAF_F001.xlsx</v>
      </c>
      <c r="S97" s="8" t="s">
        <v>953</v>
      </c>
      <c r="U97" s="9">
        <v>61.357370000000003</v>
      </c>
      <c r="V97" s="9">
        <v>0</v>
      </c>
      <c r="W97" s="9">
        <v>2.6185265000000002</v>
      </c>
      <c r="X97" s="9">
        <v>0</v>
      </c>
      <c r="Y97" s="9">
        <v>5.7716722000000003</v>
      </c>
      <c r="Z97" s="9">
        <v>-3.3</v>
      </c>
      <c r="AA97" s="9">
        <v>0.5</v>
      </c>
      <c r="AB97" s="9" t="s">
        <v>773</v>
      </c>
      <c r="AC97" s="9" t="s">
        <v>857</v>
      </c>
      <c r="AD97" s="9" t="s">
        <v>747</v>
      </c>
      <c r="AE97" s="9" t="s">
        <v>748</v>
      </c>
      <c r="AF97" s="9" t="s">
        <v>707</v>
      </c>
      <c r="AG97" s="9" t="s">
        <v>731</v>
      </c>
      <c r="AH97" s="9" t="s">
        <v>721</v>
      </c>
      <c r="AI97" s="9" t="s">
        <v>722</v>
      </c>
      <c r="AJ97" s="9" t="s">
        <v>714</v>
      </c>
    </row>
    <row r="98" spans="12:36" ht="15.75" thickBot="1" x14ac:dyDescent="0.3">
      <c r="L98" s="8">
        <v>96</v>
      </c>
      <c r="M98" s="14" t="s">
        <v>1171</v>
      </c>
      <c r="N98" t="str">
        <f>VLOOKUP(M98,namenBalansen201903240706!A:A,1,FALSE)</f>
        <v>2511-2512-GAF_F002.xlsx</v>
      </c>
      <c r="S98" s="8" t="s">
        <v>954</v>
      </c>
      <c r="U98" s="9">
        <v>61.357370000000003</v>
      </c>
      <c r="V98" s="9">
        <v>0</v>
      </c>
      <c r="W98" s="9">
        <v>2.6185265000000002</v>
      </c>
      <c r="X98" s="9">
        <v>0</v>
      </c>
      <c r="Y98" s="9">
        <v>5.7716722000000003</v>
      </c>
      <c r="Z98" s="9">
        <v>-3.3</v>
      </c>
      <c r="AA98" s="9">
        <v>0.42</v>
      </c>
      <c r="AB98" s="9" t="s">
        <v>773</v>
      </c>
      <c r="AC98" s="9" t="s">
        <v>857</v>
      </c>
      <c r="AD98" s="9" t="s">
        <v>747</v>
      </c>
      <c r="AE98" s="9" t="s">
        <v>748</v>
      </c>
      <c r="AF98" s="9" t="s">
        <v>707</v>
      </c>
      <c r="AG98" s="9" t="s">
        <v>731</v>
      </c>
      <c r="AH98" s="9" t="s">
        <v>721</v>
      </c>
      <c r="AI98" s="9" t="s">
        <v>722</v>
      </c>
      <c r="AJ98" s="9" t="s">
        <v>714</v>
      </c>
    </row>
    <row r="99" spans="12:36" ht="15.75" thickBot="1" x14ac:dyDescent="0.3">
      <c r="L99" s="8">
        <v>97</v>
      </c>
      <c r="M99" s="14" t="s">
        <v>60</v>
      </c>
      <c r="N99" t="str">
        <f>VLOOKUP(M99,namenBalansen201903240706!A:A,1,FALSE)</f>
        <v>2520-GAF_F002.xlsx</v>
      </c>
      <c r="S99" s="8" t="s">
        <v>955</v>
      </c>
      <c r="U99" s="9">
        <v>1985.3967399999999</v>
      </c>
      <c r="V99" s="9">
        <v>792.10668150000004</v>
      </c>
      <c r="W99" s="9">
        <v>242.22440470000001</v>
      </c>
      <c r="X99" s="9">
        <v>32</v>
      </c>
      <c r="Y99" s="9">
        <v>126.95896949999999</v>
      </c>
      <c r="Z99" s="9">
        <v>-7</v>
      </c>
      <c r="AA99" s="9">
        <v>0.3</v>
      </c>
      <c r="AB99" s="9" t="s">
        <v>956</v>
      </c>
      <c r="AC99" s="9" t="s">
        <v>957</v>
      </c>
      <c r="AD99" s="9" t="s">
        <v>958</v>
      </c>
      <c r="AE99" s="9" t="s">
        <v>719</v>
      </c>
      <c r="AF99" s="9" t="s">
        <v>707</v>
      </c>
      <c r="AG99" s="9" t="s">
        <v>731</v>
      </c>
      <c r="AH99" s="9" t="s">
        <v>721</v>
      </c>
      <c r="AI99" s="9" t="s">
        <v>722</v>
      </c>
      <c r="AJ99" s="9" t="s">
        <v>714</v>
      </c>
    </row>
    <row r="100" spans="12:36" ht="15.75" thickBot="1" x14ac:dyDescent="0.3">
      <c r="L100" s="8">
        <v>98</v>
      </c>
      <c r="M100" s="14" t="s">
        <v>1172</v>
      </c>
      <c r="N100" t="str">
        <f>VLOOKUP(M100,namenBalansen201903240706!A:A,1,FALSE)</f>
        <v>2520-GAF_F003.xlsx</v>
      </c>
      <c r="S100" s="8" t="s">
        <v>959</v>
      </c>
      <c r="U100" s="9">
        <v>1985.3967399999999</v>
      </c>
      <c r="V100" s="9">
        <v>792.10668150000004</v>
      </c>
      <c r="W100" s="9">
        <v>242.22440470000001</v>
      </c>
      <c r="X100" s="9">
        <v>32</v>
      </c>
      <c r="Y100" s="9">
        <v>126.95896949999999</v>
      </c>
      <c r="Z100" s="9">
        <v>-7</v>
      </c>
      <c r="AA100" s="9">
        <v>0.3</v>
      </c>
      <c r="AB100" s="9" t="s">
        <v>956</v>
      </c>
      <c r="AC100" s="9" t="s">
        <v>957</v>
      </c>
      <c r="AD100" s="9" t="s">
        <v>958</v>
      </c>
      <c r="AE100" s="9" t="s">
        <v>960</v>
      </c>
      <c r="AF100" s="9" t="s">
        <v>707</v>
      </c>
      <c r="AG100" s="9" t="s">
        <v>731</v>
      </c>
      <c r="AH100" s="9" t="s">
        <v>721</v>
      </c>
      <c r="AI100" s="9" t="s">
        <v>722</v>
      </c>
      <c r="AJ100" s="9" t="s">
        <v>714</v>
      </c>
    </row>
    <row r="101" spans="12:36" ht="15.75" thickBot="1" x14ac:dyDescent="0.3">
      <c r="L101" s="8">
        <v>99</v>
      </c>
      <c r="M101" s="14" t="s">
        <v>61</v>
      </c>
      <c r="N101" t="str">
        <f>VLOOKUP(M101,namenBalansen201903240706!A:A,1,FALSE)</f>
        <v>2530-GAF_F002.xlsx</v>
      </c>
      <c r="S101" s="8" t="s">
        <v>961</v>
      </c>
      <c r="U101" s="9">
        <v>890.14778999999999</v>
      </c>
      <c r="V101" s="9">
        <v>735.51843819999999</v>
      </c>
      <c r="W101" s="9">
        <v>76.425460999999999</v>
      </c>
      <c r="X101" s="9">
        <v>6.35</v>
      </c>
      <c r="Y101" s="9">
        <v>71.853891200000007</v>
      </c>
      <c r="Z101" s="9">
        <v>-6.5</v>
      </c>
      <c r="AA101" s="9">
        <v>0.5</v>
      </c>
      <c r="AB101" s="12" t="s">
        <v>706</v>
      </c>
      <c r="AC101" s="12" t="s">
        <v>706</v>
      </c>
      <c r="AD101" s="12" t="s">
        <v>706</v>
      </c>
      <c r="AE101" s="12" t="s">
        <v>706</v>
      </c>
      <c r="AF101" s="9" t="s">
        <v>707</v>
      </c>
      <c r="AG101" s="9" t="s">
        <v>731</v>
      </c>
      <c r="AH101" s="9" t="s">
        <v>721</v>
      </c>
      <c r="AI101" s="9" t="s">
        <v>722</v>
      </c>
      <c r="AJ101" s="9" t="s">
        <v>714</v>
      </c>
    </row>
    <row r="102" spans="12:36" ht="15.75" thickBot="1" x14ac:dyDescent="0.3">
      <c r="L102" s="8">
        <v>100</v>
      </c>
      <c r="M102" s="14" t="s">
        <v>1173</v>
      </c>
      <c r="N102" t="str">
        <f>VLOOKUP(M102,namenBalansen201903240706!A:A,1,FALSE)</f>
        <v>2530-GAF_F003.xlsx</v>
      </c>
      <c r="S102" s="8" t="s">
        <v>962</v>
      </c>
      <c r="U102" s="9">
        <v>764.36896999999999</v>
      </c>
      <c r="V102" s="9">
        <v>315.98428030000002</v>
      </c>
      <c r="W102" s="9">
        <v>98.017612400000004</v>
      </c>
      <c r="X102" s="9">
        <v>50.11</v>
      </c>
      <c r="Y102" s="9">
        <v>53.953583999999999</v>
      </c>
      <c r="Z102" s="9">
        <v>-6.3</v>
      </c>
      <c r="AA102" s="9">
        <v>0.5</v>
      </c>
      <c r="AB102" s="9" t="s">
        <v>963</v>
      </c>
      <c r="AC102" s="9" t="s">
        <v>923</v>
      </c>
      <c r="AD102" s="12" t="s">
        <v>706</v>
      </c>
      <c r="AE102" s="12" t="s">
        <v>706</v>
      </c>
      <c r="AF102" s="9" t="s">
        <v>707</v>
      </c>
      <c r="AG102" s="9" t="s">
        <v>731</v>
      </c>
      <c r="AH102" s="9" t="s">
        <v>721</v>
      </c>
      <c r="AI102" s="9" t="s">
        <v>722</v>
      </c>
      <c r="AJ102" s="9" t="s">
        <v>714</v>
      </c>
    </row>
    <row r="103" spans="12:36" ht="15.75" thickBot="1" x14ac:dyDescent="0.3">
      <c r="L103" s="8">
        <v>101</v>
      </c>
      <c r="M103" s="14" t="s">
        <v>605</v>
      </c>
      <c r="N103" t="str">
        <f>VLOOKUP(M103,namenBalansen201903240706!A:A,1,FALSE)</f>
        <v>2540-GAF-PGM.xls</v>
      </c>
      <c r="S103" s="8" t="s">
        <v>964</v>
      </c>
      <c r="U103" s="9">
        <v>46.200389999999999</v>
      </c>
      <c r="V103" s="9">
        <v>0</v>
      </c>
      <c r="W103" s="9">
        <v>0.92400789999999999</v>
      </c>
      <c r="X103" s="9">
        <v>0</v>
      </c>
      <c r="Y103" s="9">
        <v>7.5987963000000001</v>
      </c>
      <c r="Z103" s="9">
        <v>-2.96</v>
      </c>
      <c r="AA103" s="9">
        <v>0.5</v>
      </c>
      <c r="AB103" s="9" t="s">
        <v>965</v>
      </c>
      <c r="AC103" s="9" t="s">
        <v>966</v>
      </c>
      <c r="AD103" s="9" t="s">
        <v>967</v>
      </c>
      <c r="AE103" s="9" t="s">
        <v>968</v>
      </c>
      <c r="AF103" s="9" t="s">
        <v>707</v>
      </c>
      <c r="AG103" s="9" t="s">
        <v>969</v>
      </c>
      <c r="AH103" s="9" t="s">
        <v>721</v>
      </c>
      <c r="AI103" s="9" t="s">
        <v>722</v>
      </c>
      <c r="AJ103" s="9" t="s">
        <v>714</v>
      </c>
    </row>
    <row r="104" spans="12:36" ht="15.75" thickBot="1" x14ac:dyDescent="0.3">
      <c r="L104" s="8">
        <v>102</v>
      </c>
      <c r="M104" s="14" t="s">
        <v>62</v>
      </c>
      <c r="N104" t="str">
        <f>VLOOKUP(M104,namenBalansen201903240706!A:A,1,FALSE)</f>
        <v>2540-GAF_F002.xlsx</v>
      </c>
      <c r="S104" s="8" t="s">
        <v>970</v>
      </c>
      <c r="U104" s="9">
        <v>1260.0777800000001</v>
      </c>
      <c r="V104" s="9">
        <v>0</v>
      </c>
      <c r="W104" s="9">
        <v>32.253734899999998</v>
      </c>
      <c r="X104" s="9">
        <v>0</v>
      </c>
      <c r="Y104" s="9">
        <v>176.9979788</v>
      </c>
      <c r="Z104" s="9">
        <v>-2.8</v>
      </c>
      <c r="AA104" s="9">
        <v>0.34</v>
      </c>
      <c r="AB104" s="9" t="s">
        <v>965</v>
      </c>
      <c r="AC104" s="9" t="s">
        <v>971</v>
      </c>
      <c r="AD104" s="9" t="s">
        <v>972</v>
      </c>
      <c r="AE104" s="9" t="s">
        <v>973</v>
      </c>
      <c r="AF104" s="9" t="s">
        <v>707</v>
      </c>
      <c r="AG104" s="9" t="s">
        <v>969</v>
      </c>
      <c r="AH104" s="9" t="s">
        <v>974</v>
      </c>
      <c r="AI104" s="9" t="s">
        <v>722</v>
      </c>
      <c r="AJ104" s="9" t="s">
        <v>714</v>
      </c>
    </row>
    <row r="105" spans="12:36" ht="15.75" thickBot="1" x14ac:dyDescent="0.3">
      <c r="L105" s="8">
        <v>103</v>
      </c>
      <c r="M105" s="14" t="s">
        <v>1174</v>
      </c>
      <c r="N105" t="str">
        <f>VLOOKUP(M105,namenBalansen201903240706!A:A,1,FALSE)</f>
        <v>2540-GAF_F003.xlsx</v>
      </c>
      <c r="S105" s="8" t="s">
        <v>975</v>
      </c>
      <c r="U105" s="9">
        <v>374.73</v>
      </c>
      <c r="V105" s="9">
        <v>0</v>
      </c>
      <c r="W105" s="9">
        <v>7.4946000000000002</v>
      </c>
      <c r="X105" s="9">
        <v>0</v>
      </c>
      <c r="Y105" s="9">
        <v>65.749622700000003</v>
      </c>
      <c r="Z105" s="9">
        <v>-2.8</v>
      </c>
      <c r="AA105" s="9">
        <v>0.34</v>
      </c>
      <c r="AB105" s="9" t="s">
        <v>965</v>
      </c>
      <c r="AC105" s="9" t="s">
        <v>971</v>
      </c>
      <c r="AD105" s="9" t="s">
        <v>972</v>
      </c>
      <c r="AE105" s="9" t="s">
        <v>973</v>
      </c>
      <c r="AF105" s="9" t="s">
        <v>707</v>
      </c>
      <c r="AG105" s="9" t="s">
        <v>969</v>
      </c>
      <c r="AH105" s="9" t="s">
        <v>976</v>
      </c>
      <c r="AI105" s="9" t="s">
        <v>722</v>
      </c>
      <c r="AJ105" s="9" t="s">
        <v>714</v>
      </c>
    </row>
    <row r="106" spans="12:36" ht="15.75" thickBot="1" x14ac:dyDescent="0.3">
      <c r="L106" s="8">
        <v>104</v>
      </c>
      <c r="M106" s="14" t="s">
        <v>1175</v>
      </c>
      <c r="N106" t="str">
        <f>VLOOKUP(M106,namenBalansen201903240706!A:A,1,FALSE)</f>
        <v>2550-EAG-1-2-4_F003.xlsx</v>
      </c>
      <c r="S106" s="8" t="s">
        <v>977</v>
      </c>
      <c r="U106" s="9">
        <v>3.08</v>
      </c>
      <c r="V106" s="9">
        <v>0</v>
      </c>
      <c r="W106" s="9">
        <v>0</v>
      </c>
      <c r="X106" s="9">
        <v>0</v>
      </c>
      <c r="Y106" s="9">
        <v>0.20580000000000001</v>
      </c>
      <c r="Z106" s="9">
        <v>-2.2000000000000002</v>
      </c>
      <c r="AA106" s="9">
        <v>0.45</v>
      </c>
      <c r="AB106" s="9" t="s">
        <v>770</v>
      </c>
      <c r="AC106" s="9" t="s">
        <v>746</v>
      </c>
      <c r="AD106" s="9" t="s">
        <v>747</v>
      </c>
      <c r="AE106" s="9" t="s">
        <v>748</v>
      </c>
      <c r="AF106" s="9" t="s">
        <v>707</v>
      </c>
      <c r="AG106" s="9" t="s">
        <v>978</v>
      </c>
      <c r="AH106" s="9" t="s">
        <v>979</v>
      </c>
      <c r="AI106" s="9" t="s">
        <v>903</v>
      </c>
      <c r="AJ106" s="9" t="s">
        <v>904</v>
      </c>
    </row>
    <row r="107" spans="12:36" ht="15.75" thickBot="1" x14ac:dyDescent="0.3">
      <c r="L107" s="8">
        <v>105</v>
      </c>
      <c r="M107" s="14" t="s">
        <v>63</v>
      </c>
      <c r="N107" t="str">
        <f>VLOOKUP(M107,namenBalansen201903240706!A:A,1,FALSE)</f>
        <v>2550-GAF_F002.xlsx</v>
      </c>
      <c r="S107" s="8" t="s">
        <v>980</v>
      </c>
      <c r="U107" s="9">
        <v>885.34777999999994</v>
      </c>
      <c r="V107" s="9">
        <v>0</v>
      </c>
      <c r="W107" s="9">
        <v>24.759134899999999</v>
      </c>
      <c r="X107" s="9">
        <v>0</v>
      </c>
      <c r="Y107" s="9">
        <v>111.2483561</v>
      </c>
      <c r="Z107" s="9">
        <v>-2.8</v>
      </c>
      <c r="AA107" s="9">
        <v>0.34</v>
      </c>
      <c r="AB107" s="9" t="s">
        <v>965</v>
      </c>
      <c r="AC107" s="9" t="s">
        <v>971</v>
      </c>
      <c r="AD107" s="9" t="s">
        <v>981</v>
      </c>
      <c r="AE107" s="9" t="s">
        <v>973</v>
      </c>
      <c r="AF107" s="9" t="s">
        <v>707</v>
      </c>
      <c r="AG107" s="9" t="s">
        <v>969</v>
      </c>
      <c r="AH107" s="9" t="s">
        <v>976</v>
      </c>
      <c r="AI107" s="9" t="s">
        <v>982</v>
      </c>
      <c r="AJ107" s="9" t="s">
        <v>714</v>
      </c>
    </row>
    <row r="108" spans="12:36" ht="15.75" thickBot="1" x14ac:dyDescent="0.3">
      <c r="L108" s="8">
        <v>106</v>
      </c>
      <c r="M108" s="14" t="s">
        <v>64</v>
      </c>
      <c r="N108" t="str">
        <f>VLOOKUP(M108,namenBalansen201903240706!A:A,1,FALSE)</f>
        <v>2550-GAF_F003.xlsx</v>
      </c>
      <c r="S108" s="8" t="s">
        <v>983</v>
      </c>
      <c r="U108" s="9">
        <v>470.98896999999999</v>
      </c>
      <c r="V108" s="9">
        <v>0</v>
      </c>
      <c r="W108" s="9">
        <v>12.1881427</v>
      </c>
      <c r="X108" s="9">
        <v>0</v>
      </c>
      <c r="Y108" s="9">
        <v>68.951987000000003</v>
      </c>
      <c r="Z108" s="9">
        <v>-2.73</v>
      </c>
      <c r="AA108" s="9">
        <v>0.27</v>
      </c>
      <c r="AB108" s="9" t="s">
        <v>965</v>
      </c>
      <c r="AC108" s="9" t="s">
        <v>984</v>
      </c>
      <c r="AD108" s="9" t="s">
        <v>985</v>
      </c>
      <c r="AE108" s="9" t="s">
        <v>986</v>
      </c>
      <c r="AF108" s="9" t="s">
        <v>707</v>
      </c>
      <c r="AG108" s="9" t="s">
        <v>969</v>
      </c>
      <c r="AH108" s="9" t="s">
        <v>721</v>
      </c>
      <c r="AI108" s="9" t="s">
        <v>722</v>
      </c>
      <c r="AJ108" s="9" t="s">
        <v>714</v>
      </c>
    </row>
    <row r="109" spans="12:36" ht="15.75" thickBot="1" x14ac:dyDescent="0.3">
      <c r="L109" s="8">
        <v>107</v>
      </c>
      <c r="M109" s="14" t="s">
        <v>1176</v>
      </c>
      <c r="N109" t="str">
        <f>VLOOKUP(M109,namenBalansen201903240706!A:A,1,FALSE)</f>
        <v>2550-GAF_F004.xlsx</v>
      </c>
      <c r="S109" s="8" t="s">
        <v>987</v>
      </c>
      <c r="U109" s="9">
        <v>178.98096000000001</v>
      </c>
      <c r="V109" s="9">
        <v>76.079619199999996</v>
      </c>
      <c r="W109" s="9">
        <v>10.914059999999999</v>
      </c>
      <c r="X109" s="9">
        <v>0</v>
      </c>
      <c r="Y109" s="9">
        <v>15.9076583</v>
      </c>
      <c r="Z109" s="9">
        <v>-6.3</v>
      </c>
      <c r="AA109" s="9">
        <v>0.5</v>
      </c>
      <c r="AB109" s="9" t="s">
        <v>857</v>
      </c>
      <c r="AC109" s="12" t="s">
        <v>706</v>
      </c>
      <c r="AD109" s="12" t="s">
        <v>706</v>
      </c>
      <c r="AE109" s="12" t="s">
        <v>706</v>
      </c>
      <c r="AF109" s="9" t="s">
        <v>707</v>
      </c>
      <c r="AG109" s="9" t="s">
        <v>731</v>
      </c>
      <c r="AH109" s="9" t="s">
        <v>721</v>
      </c>
      <c r="AI109" s="9" t="s">
        <v>722</v>
      </c>
      <c r="AJ109" s="9" t="s">
        <v>714</v>
      </c>
    </row>
    <row r="110" spans="12:36" ht="15.75" thickBot="1" x14ac:dyDescent="0.3">
      <c r="L110" s="8">
        <v>108</v>
      </c>
      <c r="M110" s="14" t="s">
        <v>65</v>
      </c>
      <c r="N110" t="str">
        <f>VLOOKUP(M110,namenBalansen201903240706!A:A,1,FALSE)</f>
        <v>2560-GAF_F002.xlsx</v>
      </c>
      <c r="S110" s="8" t="s">
        <v>988</v>
      </c>
      <c r="U110" s="9">
        <v>569.04606000000001</v>
      </c>
      <c r="V110" s="9">
        <v>257.96420289999998</v>
      </c>
      <c r="W110" s="9">
        <v>23.140372599999999</v>
      </c>
      <c r="X110" s="9">
        <v>0</v>
      </c>
      <c r="Y110" s="9">
        <v>29.977283799999999</v>
      </c>
      <c r="Z110" s="9">
        <v>-7</v>
      </c>
      <c r="AA110" s="9">
        <v>0.45</v>
      </c>
      <c r="AB110" s="9" t="s">
        <v>778</v>
      </c>
      <c r="AC110" s="9" t="s">
        <v>989</v>
      </c>
      <c r="AD110" s="12" t="s">
        <v>706</v>
      </c>
      <c r="AE110" s="9" t="s">
        <v>960</v>
      </c>
      <c r="AF110" s="9" t="s">
        <v>707</v>
      </c>
      <c r="AG110" s="9" t="s">
        <v>731</v>
      </c>
      <c r="AH110" s="9" t="s">
        <v>721</v>
      </c>
      <c r="AI110" s="9" t="s">
        <v>722</v>
      </c>
      <c r="AJ110" s="9" t="s">
        <v>714</v>
      </c>
    </row>
    <row r="111" spans="12:36" ht="15.75" thickBot="1" x14ac:dyDescent="0.3">
      <c r="L111" s="8">
        <v>109</v>
      </c>
      <c r="M111" s="14" t="s">
        <v>1177</v>
      </c>
      <c r="N111" t="str">
        <f>VLOOKUP(M111,namenBalansen201903240706!A:A,1,FALSE)</f>
        <v>2560-GAF_F003.xlsx</v>
      </c>
      <c r="S111" s="8" t="s">
        <v>990</v>
      </c>
      <c r="U111" s="9">
        <v>309.48567000000003</v>
      </c>
      <c r="V111" s="9">
        <v>0</v>
      </c>
      <c r="W111" s="9">
        <v>12.0301568</v>
      </c>
      <c r="X111" s="9">
        <v>0</v>
      </c>
      <c r="Y111" s="9">
        <v>42.395621599999998</v>
      </c>
      <c r="Z111" s="9">
        <v>-3.1</v>
      </c>
      <c r="AA111" s="9">
        <v>0.45</v>
      </c>
      <c r="AB111" s="9" t="s">
        <v>991</v>
      </c>
      <c r="AC111" s="9" t="s">
        <v>992</v>
      </c>
      <c r="AD111" s="9" t="s">
        <v>779</v>
      </c>
      <c r="AE111" s="12" t="s">
        <v>706</v>
      </c>
      <c r="AF111" s="9" t="s">
        <v>707</v>
      </c>
      <c r="AG111" s="12" t="s">
        <v>706</v>
      </c>
      <c r="AH111" s="9" t="s">
        <v>721</v>
      </c>
      <c r="AI111" s="9" t="s">
        <v>722</v>
      </c>
      <c r="AJ111" s="9" t="s">
        <v>714</v>
      </c>
    </row>
    <row r="112" spans="12:36" ht="15.75" thickBot="1" x14ac:dyDescent="0.3">
      <c r="L112" s="8">
        <v>110</v>
      </c>
      <c r="M112" s="14" t="s">
        <v>66</v>
      </c>
      <c r="N112" t="str">
        <f>VLOOKUP(M112,namenBalansen201903240706!A:A,1,FALSE)</f>
        <v>2570-GAF_F002.xlsx</v>
      </c>
      <c r="S112" s="8" t="s">
        <v>993</v>
      </c>
      <c r="U112" s="9">
        <v>373.40111000000002</v>
      </c>
      <c r="V112" s="9">
        <v>0</v>
      </c>
      <c r="W112" s="9">
        <v>10.2894176</v>
      </c>
      <c r="X112" s="9">
        <v>0</v>
      </c>
      <c r="Y112" s="9">
        <v>50.289987199999999</v>
      </c>
      <c r="Z112" s="9">
        <v>-2.8</v>
      </c>
      <c r="AA112" s="9">
        <v>0.34</v>
      </c>
      <c r="AB112" s="9" t="s">
        <v>965</v>
      </c>
      <c r="AC112" s="9" t="s">
        <v>971</v>
      </c>
      <c r="AD112" s="9" t="s">
        <v>972</v>
      </c>
      <c r="AE112" s="9" t="s">
        <v>973</v>
      </c>
      <c r="AF112" s="9" t="s">
        <v>707</v>
      </c>
      <c r="AG112" s="9" t="s">
        <v>969</v>
      </c>
      <c r="AH112" s="9" t="s">
        <v>976</v>
      </c>
      <c r="AI112" s="9" t="s">
        <v>722</v>
      </c>
      <c r="AJ112" s="9" t="s">
        <v>714</v>
      </c>
    </row>
    <row r="113" spans="12:36" ht="15.75" thickBot="1" x14ac:dyDescent="0.3">
      <c r="L113" s="8">
        <v>111</v>
      </c>
      <c r="M113" s="14" t="s">
        <v>67</v>
      </c>
      <c r="N113" t="str">
        <f>VLOOKUP(M113,namenBalansen201903240706!A:A,1,FALSE)</f>
        <v>2570-GAF_F003.xlsx</v>
      </c>
      <c r="S113" s="8" t="s">
        <v>994</v>
      </c>
      <c r="U113" s="9">
        <v>968.95668999999998</v>
      </c>
      <c r="V113" s="9">
        <v>0</v>
      </c>
      <c r="W113" s="9">
        <v>34.789212599999999</v>
      </c>
      <c r="X113" s="9">
        <v>0</v>
      </c>
      <c r="Y113" s="9">
        <v>119.886833</v>
      </c>
      <c r="Z113" s="9">
        <v>-2.8</v>
      </c>
      <c r="AA113" s="9">
        <v>0.34</v>
      </c>
      <c r="AB113" s="9" t="s">
        <v>965</v>
      </c>
      <c r="AC113" s="9" t="s">
        <v>971</v>
      </c>
      <c r="AD113" s="9" t="s">
        <v>972</v>
      </c>
      <c r="AE113" s="9" t="s">
        <v>995</v>
      </c>
      <c r="AF113" s="9" t="s">
        <v>707</v>
      </c>
      <c r="AG113" s="9" t="s">
        <v>969</v>
      </c>
      <c r="AH113" s="9" t="s">
        <v>976</v>
      </c>
      <c r="AI113" s="9" t="s">
        <v>722</v>
      </c>
      <c r="AJ113" s="9" t="s">
        <v>714</v>
      </c>
    </row>
    <row r="114" spans="12:36" ht="15.75" thickBot="1" x14ac:dyDescent="0.3">
      <c r="L114" s="8">
        <v>112</v>
      </c>
      <c r="M114" s="14" t="s">
        <v>68</v>
      </c>
      <c r="N114" t="str">
        <f>VLOOKUP(M114,namenBalansen201903240706!A:A,1,FALSE)</f>
        <v>2600-GAF_F002.xlsx</v>
      </c>
      <c r="S114" s="8" t="s">
        <v>996</v>
      </c>
      <c r="U114" s="9">
        <v>595.55557999999996</v>
      </c>
      <c r="V114" s="9">
        <v>0</v>
      </c>
      <c r="W114" s="9">
        <v>24.499794999999999</v>
      </c>
      <c r="X114" s="9">
        <v>0</v>
      </c>
      <c r="Y114" s="9">
        <v>69.596845799999997</v>
      </c>
      <c r="Z114" s="9">
        <v>-2.8</v>
      </c>
      <c r="AA114" s="9">
        <v>0.34</v>
      </c>
      <c r="AB114" s="9" t="s">
        <v>965</v>
      </c>
      <c r="AC114" s="9" t="s">
        <v>971</v>
      </c>
      <c r="AD114" s="9" t="s">
        <v>972</v>
      </c>
      <c r="AE114" s="9" t="s">
        <v>995</v>
      </c>
      <c r="AF114" s="9" t="s">
        <v>707</v>
      </c>
      <c r="AG114" s="9" t="s">
        <v>969</v>
      </c>
      <c r="AH114" s="9" t="s">
        <v>976</v>
      </c>
      <c r="AI114" s="9" t="s">
        <v>722</v>
      </c>
      <c r="AJ114" s="9" t="s">
        <v>714</v>
      </c>
    </row>
    <row r="115" spans="12:36" ht="15.75" thickBot="1" x14ac:dyDescent="0.3">
      <c r="L115" s="8">
        <v>113</v>
      </c>
      <c r="M115" s="14" t="s">
        <v>589</v>
      </c>
      <c r="N115" t="str">
        <f>VLOOKUP(M115,namenBalansen201903240706!A:A,1,FALSE)</f>
        <v>2600-GAF_F003.xlsx</v>
      </c>
      <c r="S115" s="8" t="s">
        <v>997</v>
      </c>
      <c r="U115" s="9">
        <v>373.40111000000002</v>
      </c>
      <c r="V115" s="9">
        <v>0</v>
      </c>
      <c r="W115" s="9">
        <v>10.2894176</v>
      </c>
      <c r="X115" s="9">
        <v>0</v>
      </c>
      <c r="Y115" s="9">
        <v>50.289987199999999</v>
      </c>
      <c r="Z115" s="9">
        <v>-2.8</v>
      </c>
      <c r="AA115" s="9">
        <v>0.34</v>
      </c>
      <c r="AB115" s="9" t="s">
        <v>965</v>
      </c>
      <c r="AC115" s="9" t="s">
        <v>971</v>
      </c>
      <c r="AD115" s="9" t="s">
        <v>972</v>
      </c>
      <c r="AE115" s="9" t="s">
        <v>973</v>
      </c>
      <c r="AF115" s="9" t="s">
        <v>707</v>
      </c>
      <c r="AG115" s="9" t="s">
        <v>969</v>
      </c>
      <c r="AH115" s="9" t="s">
        <v>976</v>
      </c>
      <c r="AI115" s="9" t="s">
        <v>722</v>
      </c>
      <c r="AJ115" s="9" t="s">
        <v>714</v>
      </c>
    </row>
    <row r="116" spans="12:36" ht="15.75" thickBot="1" x14ac:dyDescent="0.3">
      <c r="L116" s="8">
        <v>114</v>
      </c>
      <c r="M116" s="14" t="s">
        <v>69</v>
      </c>
      <c r="N116" t="str">
        <f>VLOOKUP(M116,namenBalansen201903240706!A:A,1,FALSE)</f>
        <v>2610-GAF_F002.xlsx</v>
      </c>
      <c r="S116" s="8" t="s">
        <v>998</v>
      </c>
      <c r="U116" s="9">
        <v>2256.2889700000001</v>
      </c>
      <c r="V116" s="9">
        <v>0</v>
      </c>
      <c r="W116" s="9">
        <v>239.46679990000001</v>
      </c>
      <c r="X116" s="9">
        <v>1</v>
      </c>
      <c r="Y116" s="9">
        <v>1245.8088837</v>
      </c>
      <c r="Z116" s="9">
        <v>-20</v>
      </c>
      <c r="AA116" s="9">
        <v>17.850000000000001</v>
      </c>
      <c r="AB116" s="9" t="s">
        <v>999</v>
      </c>
      <c r="AC116" s="9" t="s">
        <v>1000</v>
      </c>
      <c r="AD116" s="9" t="s">
        <v>1001</v>
      </c>
      <c r="AE116" s="9" t="s">
        <v>1002</v>
      </c>
      <c r="AF116" s="9" t="s">
        <v>1003</v>
      </c>
      <c r="AG116" s="9" t="s">
        <v>1004</v>
      </c>
      <c r="AH116" s="9" t="s">
        <v>1005</v>
      </c>
      <c r="AI116" s="9" t="s">
        <v>1006</v>
      </c>
      <c r="AJ116" s="9" t="s">
        <v>1007</v>
      </c>
    </row>
    <row r="117" spans="12:36" ht="15.75" thickBot="1" x14ac:dyDescent="0.3">
      <c r="L117" s="8">
        <v>115</v>
      </c>
      <c r="M117" s="14" t="s">
        <v>70</v>
      </c>
      <c r="N117" t="str">
        <f>VLOOKUP(M117,namenBalansen201903240706!A:A,1,FALSE)</f>
        <v>2610-GAF_F003.xlsx</v>
      </c>
      <c r="S117" s="8" t="s">
        <v>1008</v>
      </c>
      <c r="U117" s="9">
        <v>292.43725000000001</v>
      </c>
      <c r="V117" s="9">
        <v>0</v>
      </c>
      <c r="W117" s="9">
        <v>42.955069899999998</v>
      </c>
      <c r="X117" s="9">
        <v>1</v>
      </c>
      <c r="Y117" s="9">
        <v>52.761279799999997</v>
      </c>
      <c r="Z117" s="9">
        <v>-2.5499999999999998</v>
      </c>
      <c r="AA117" s="9">
        <v>0.4</v>
      </c>
      <c r="AB117" s="9" t="s">
        <v>1010</v>
      </c>
      <c r="AC117" s="9" t="s">
        <v>999</v>
      </c>
      <c r="AD117" s="9" t="s">
        <v>1011</v>
      </c>
      <c r="AE117" s="9" t="s">
        <v>1012</v>
      </c>
      <c r="AF117" s="9" t="s">
        <v>1003</v>
      </c>
      <c r="AG117" s="9" t="s">
        <v>1013</v>
      </c>
      <c r="AH117" s="9" t="s">
        <v>1014</v>
      </c>
      <c r="AI117" s="9" t="s">
        <v>1015</v>
      </c>
      <c r="AJ117" s="9" t="s">
        <v>1007</v>
      </c>
    </row>
    <row r="118" spans="12:36" ht="15.75" thickBot="1" x14ac:dyDescent="0.3">
      <c r="L118" s="8">
        <v>116</v>
      </c>
      <c r="M118" s="14" t="s">
        <v>1178</v>
      </c>
      <c r="N118" t="str">
        <f>VLOOKUP(M118,namenBalansen201903240706!A:A,1,FALSE)</f>
        <v>2610-GAF_F004.xlsx</v>
      </c>
      <c r="S118" s="8" t="s">
        <v>1016</v>
      </c>
      <c r="U118" s="9">
        <v>292.43725000000001</v>
      </c>
      <c r="V118" s="9">
        <v>0</v>
      </c>
      <c r="W118" s="9">
        <v>42.955069899999998</v>
      </c>
      <c r="X118" s="9">
        <v>1</v>
      </c>
      <c r="Y118" s="9">
        <v>52.761279799999997</v>
      </c>
      <c r="Z118" s="9">
        <v>-2.5499999999999998</v>
      </c>
      <c r="AA118" s="9">
        <v>0.4</v>
      </c>
      <c r="AB118" s="9" t="s">
        <v>1010</v>
      </c>
      <c r="AC118" s="9" t="s">
        <v>999</v>
      </c>
      <c r="AD118" s="9" t="s">
        <v>1011</v>
      </c>
      <c r="AE118" s="9" t="s">
        <v>1012</v>
      </c>
      <c r="AF118" s="9" t="s">
        <v>1003</v>
      </c>
      <c r="AG118" s="9" t="s">
        <v>1013</v>
      </c>
      <c r="AH118" s="9" t="s">
        <v>1014</v>
      </c>
      <c r="AI118" s="9" t="s">
        <v>1015</v>
      </c>
      <c r="AJ118" s="9" t="s">
        <v>1007</v>
      </c>
    </row>
    <row r="119" spans="12:36" ht="15.75" thickBot="1" x14ac:dyDescent="0.3">
      <c r="L119" s="8">
        <v>117</v>
      </c>
      <c r="M119" s="14" t="s">
        <v>71</v>
      </c>
      <c r="N119" t="str">
        <f>VLOOKUP(M119,namenBalansen201903240706!A:A,1,FALSE)</f>
        <v>2620-GAF_F001.xlsx</v>
      </c>
      <c r="S119" s="8" t="s">
        <v>1017</v>
      </c>
      <c r="U119" s="9">
        <v>292.43725000000001</v>
      </c>
      <c r="V119" s="9">
        <v>0</v>
      </c>
      <c r="W119" s="9">
        <v>42.955069899999998</v>
      </c>
      <c r="X119" s="9">
        <v>1</v>
      </c>
      <c r="Y119" s="9">
        <v>52.761279799999997</v>
      </c>
      <c r="Z119" s="9">
        <v>-2.5499999999999998</v>
      </c>
      <c r="AA119" s="9">
        <v>0.4</v>
      </c>
      <c r="AB119" s="9" t="s">
        <v>1010</v>
      </c>
      <c r="AC119" s="9" t="s">
        <v>999</v>
      </c>
      <c r="AD119" s="9" t="s">
        <v>1011</v>
      </c>
      <c r="AE119" s="9" t="s">
        <v>1012</v>
      </c>
      <c r="AF119" s="9" t="s">
        <v>1003</v>
      </c>
      <c r="AG119" s="9" t="s">
        <v>1013</v>
      </c>
      <c r="AH119" s="9" t="s">
        <v>1014</v>
      </c>
      <c r="AI119" s="9" t="s">
        <v>1015</v>
      </c>
      <c r="AJ119" s="9" t="s">
        <v>1007</v>
      </c>
    </row>
    <row r="120" spans="12:36" ht="15.75" thickBot="1" x14ac:dyDescent="0.3">
      <c r="L120" s="8">
        <v>118</v>
      </c>
      <c r="M120" s="14" t="s">
        <v>72</v>
      </c>
      <c r="N120" t="str">
        <f>VLOOKUP(M120,namenBalansen201903240706!A:A,1,FALSE)</f>
        <v>2620-GAF_F002.xlsx</v>
      </c>
      <c r="S120" s="8" t="s">
        <v>1018</v>
      </c>
      <c r="U120" s="9">
        <v>292.43725000000001</v>
      </c>
      <c r="V120" s="9">
        <v>0</v>
      </c>
      <c r="W120" s="9">
        <v>42.955069899999998</v>
      </c>
      <c r="X120" s="9">
        <v>1</v>
      </c>
      <c r="Y120" s="9">
        <v>52.761279799999997</v>
      </c>
      <c r="Z120" s="9">
        <v>-2.5499999999999998</v>
      </c>
      <c r="AA120" s="9">
        <v>0.4</v>
      </c>
      <c r="AB120" s="9" t="s">
        <v>1010</v>
      </c>
      <c r="AC120" s="9" t="s">
        <v>1012</v>
      </c>
      <c r="AD120" s="9" t="s">
        <v>1019</v>
      </c>
      <c r="AE120" s="9" t="s">
        <v>1020</v>
      </c>
      <c r="AF120" s="9" t="s">
        <v>1003</v>
      </c>
      <c r="AG120" s="9" t="s">
        <v>1013</v>
      </c>
      <c r="AH120" s="9" t="s">
        <v>1014</v>
      </c>
      <c r="AI120" s="9" t="s">
        <v>1015</v>
      </c>
      <c r="AJ120" s="9" t="s">
        <v>1007</v>
      </c>
    </row>
    <row r="121" spans="12:36" ht="15.75" thickBot="1" x14ac:dyDescent="0.3">
      <c r="L121" s="8">
        <v>119</v>
      </c>
      <c r="M121" s="14" t="s">
        <v>590</v>
      </c>
      <c r="N121" t="str">
        <f>VLOOKUP(M121,namenBalansen201903240706!A:A,1,FALSE)</f>
        <v>2620-GAF_F003.xlsx</v>
      </c>
      <c r="S121" s="8" t="s">
        <v>1021</v>
      </c>
      <c r="U121" s="9">
        <v>1316.2008499999999</v>
      </c>
      <c r="V121" s="9">
        <v>0</v>
      </c>
      <c r="W121" s="9">
        <v>74.708496400000001</v>
      </c>
      <c r="X121" s="9">
        <v>1</v>
      </c>
      <c r="Y121" s="9">
        <v>1012.957098</v>
      </c>
      <c r="Z121" s="9">
        <v>-10</v>
      </c>
      <c r="AA121" s="9">
        <v>7.85</v>
      </c>
      <c r="AB121" s="9" t="s">
        <v>1022</v>
      </c>
      <c r="AC121" s="9" t="s">
        <v>1023</v>
      </c>
      <c r="AD121" s="9" t="s">
        <v>1024</v>
      </c>
      <c r="AE121" s="9" t="s">
        <v>1025</v>
      </c>
      <c r="AF121" s="9" t="s">
        <v>1026</v>
      </c>
      <c r="AG121" s="9" t="s">
        <v>1013</v>
      </c>
      <c r="AH121" s="9" t="s">
        <v>1014</v>
      </c>
      <c r="AI121" s="9" t="s">
        <v>1015</v>
      </c>
      <c r="AJ121" s="9" t="s">
        <v>1007</v>
      </c>
    </row>
    <row r="122" spans="12:36" ht="15.75" thickBot="1" x14ac:dyDescent="0.3">
      <c r="L122" s="8">
        <v>120</v>
      </c>
      <c r="M122" s="14" t="s">
        <v>1179</v>
      </c>
      <c r="N122" t="str">
        <f>VLOOKUP(M122,namenBalansen201903240706!A:A,1,FALSE)</f>
        <v>2620-GAF_F004.xlsx</v>
      </c>
      <c r="S122" s="8" t="s">
        <v>1027</v>
      </c>
      <c r="U122" s="9">
        <v>1316.2008499999999</v>
      </c>
      <c r="V122" s="9">
        <v>0</v>
      </c>
      <c r="W122" s="9">
        <v>74.708496400000001</v>
      </c>
      <c r="X122" s="9">
        <v>1</v>
      </c>
      <c r="Y122" s="9">
        <v>1012.957098</v>
      </c>
      <c r="Z122" s="9">
        <v>-10</v>
      </c>
      <c r="AA122" s="9">
        <v>7.85</v>
      </c>
      <c r="AB122" s="9" t="s">
        <v>1022</v>
      </c>
      <c r="AC122" s="9" t="s">
        <v>1023</v>
      </c>
      <c r="AD122" s="9" t="s">
        <v>1024</v>
      </c>
      <c r="AE122" s="9" t="s">
        <v>1025</v>
      </c>
      <c r="AF122" s="9" t="s">
        <v>1026</v>
      </c>
      <c r="AG122" s="9" t="s">
        <v>1013</v>
      </c>
      <c r="AH122" s="9" t="s">
        <v>1014</v>
      </c>
      <c r="AI122" s="9" t="s">
        <v>1015</v>
      </c>
      <c r="AJ122" s="9" t="s">
        <v>1007</v>
      </c>
    </row>
    <row r="123" spans="12:36" ht="15.75" thickBot="1" x14ac:dyDescent="0.3">
      <c r="L123" s="8">
        <v>121</v>
      </c>
      <c r="M123" s="14" t="s">
        <v>591</v>
      </c>
      <c r="N123" t="str">
        <f>VLOOKUP(M123,namenBalansen201903240706!A:A,1,FALSE)</f>
        <v>2630-EAG-3_F002.xlsx</v>
      </c>
      <c r="S123" s="8" t="s">
        <v>1028</v>
      </c>
      <c r="U123" s="9">
        <v>170</v>
      </c>
      <c r="V123" s="9">
        <v>13.6</v>
      </c>
      <c r="W123" s="9">
        <v>0</v>
      </c>
      <c r="X123" s="9">
        <v>0</v>
      </c>
      <c r="Y123" s="9">
        <v>34</v>
      </c>
      <c r="Z123" s="9">
        <v>-2.65</v>
      </c>
      <c r="AA123" s="9">
        <v>0.5</v>
      </c>
      <c r="AB123" s="9" t="s">
        <v>730</v>
      </c>
      <c r="AC123" s="9" t="s">
        <v>717</v>
      </c>
      <c r="AD123" s="9" t="s">
        <v>718</v>
      </c>
      <c r="AE123" s="9" t="s">
        <v>719</v>
      </c>
      <c r="AF123" s="9" t="s">
        <v>707</v>
      </c>
      <c r="AG123" s="9" t="s">
        <v>731</v>
      </c>
      <c r="AH123" s="9" t="s">
        <v>721</v>
      </c>
      <c r="AI123" s="9" t="s">
        <v>722</v>
      </c>
      <c r="AJ123" s="9" t="s">
        <v>714</v>
      </c>
    </row>
    <row r="124" spans="12:36" ht="15.75" thickBot="1" x14ac:dyDescent="0.3">
      <c r="L124" s="8">
        <v>122</v>
      </c>
      <c r="M124" s="14" t="s">
        <v>1180</v>
      </c>
      <c r="N124" t="str">
        <f>VLOOKUP(M124,namenBalansen201903240706!A:A,1,FALSE)</f>
        <v>2630-EAG-3_F003.xlsx</v>
      </c>
      <c r="S124" s="8" t="s">
        <v>1029</v>
      </c>
      <c r="U124" s="9">
        <v>601.46718999999996</v>
      </c>
      <c r="V124" s="9">
        <v>97.531828899999994</v>
      </c>
      <c r="W124" s="9">
        <v>75.313166699999996</v>
      </c>
      <c r="X124" s="9">
        <v>0</v>
      </c>
      <c r="Y124" s="9">
        <v>45.240220200000003</v>
      </c>
      <c r="Z124" s="9">
        <v>-3.7</v>
      </c>
      <c r="AA124" s="9">
        <v>0.4</v>
      </c>
      <c r="AB124" s="9" t="s">
        <v>1030</v>
      </c>
      <c r="AC124" s="9" t="s">
        <v>1031</v>
      </c>
      <c r="AD124" s="9" t="s">
        <v>1032</v>
      </c>
      <c r="AE124" s="9" t="s">
        <v>1033</v>
      </c>
      <c r="AF124" s="9" t="s">
        <v>707</v>
      </c>
      <c r="AG124" s="9" t="s">
        <v>731</v>
      </c>
      <c r="AH124" s="9" t="s">
        <v>721</v>
      </c>
      <c r="AI124" s="9" t="s">
        <v>722</v>
      </c>
      <c r="AJ124" s="9" t="s">
        <v>714</v>
      </c>
    </row>
    <row r="125" spans="12:36" ht="15.75" thickBot="1" x14ac:dyDescent="0.3">
      <c r="L125" s="8">
        <v>123</v>
      </c>
      <c r="M125" s="14" t="s">
        <v>73</v>
      </c>
      <c r="N125" t="str">
        <f>VLOOKUP(M125,namenBalansen201903240706!A:A,1,FALSE)</f>
        <v>2630-GAF_F001.xlsx</v>
      </c>
      <c r="S125" s="8" t="s">
        <v>1034</v>
      </c>
      <c r="U125" s="9">
        <v>54.5379</v>
      </c>
      <c r="V125" s="9">
        <v>0</v>
      </c>
      <c r="W125" s="9">
        <v>33.721200000000003</v>
      </c>
      <c r="X125" s="9">
        <v>0</v>
      </c>
      <c r="Y125" s="9">
        <v>3.6354000000000002</v>
      </c>
      <c r="Z125" s="9">
        <v>-3.6</v>
      </c>
      <c r="AA125" s="9">
        <v>0.8</v>
      </c>
      <c r="AB125" s="9" t="s">
        <v>910</v>
      </c>
      <c r="AC125" s="12" t="s">
        <v>706</v>
      </c>
      <c r="AD125" s="12" t="s">
        <v>706</v>
      </c>
      <c r="AE125" s="12" t="s">
        <v>706</v>
      </c>
      <c r="AF125" s="9" t="s">
        <v>707</v>
      </c>
      <c r="AG125" s="9" t="s">
        <v>1036</v>
      </c>
      <c r="AH125" s="9" t="s">
        <v>721</v>
      </c>
      <c r="AI125" s="9" t="s">
        <v>722</v>
      </c>
      <c r="AJ125" s="9" t="s">
        <v>714</v>
      </c>
    </row>
    <row r="126" spans="12:36" ht="15.75" thickBot="1" x14ac:dyDescent="0.3">
      <c r="L126" s="8">
        <v>124</v>
      </c>
      <c r="M126" s="14" t="s">
        <v>74</v>
      </c>
      <c r="N126" t="str">
        <f>VLOOKUP(M126,namenBalansen201903240706!A:A,1,FALSE)</f>
        <v>2630-GAF_F002.xlsx</v>
      </c>
      <c r="S126" s="8" t="s">
        <v>1037</v>
      </c>
      <c r="U126" s="9">
        <v>1054.6132700000001</v>
      </c>
      <c r="V126" s="9">
        <v>0</v>
      </c>
      <c r="W126" s="9">
        <v>37.725099999999998</v>
      </c>
      <c r="X126" s="9">
        <v>0</v>
      </c>
      <c r="Y126" s="9">
        <v>70.268856200000002</v>
      </c>
      <c r="Z126" s="9">
        <v>-3.3</v>
      </c>
      <c r="AA126" s="9">
        <v>0.3</v>
      </c>
      <c r="AB126" s="9" t="s">
        <v>1039</v>
      </c>
      <c r="AC126" s="9" t="s">
        <v>1040</v>
      </c>
      <c r="AD126" s="9" t="s">
        <v>1041</v>
      </c>
      <c r="AE126" s="9" t="s">
        <v>1042</v>
      </c>
      <c r="AF126" s="9" t="s">
        <v>707</v>
      </c>
      <c r="AG126" s="9" t="s">
        <v>731</v>
      </c>
      <c r="AH126" s="9" t="s">
        <v>721</v>
      </c>
      <c r="AI126" s="9" t="s">
        <v>722</v>
      </c>
      <c r="AJ126" s="9" t="s">
        <v>714</v>
      </c>
    </row>
    <row r="127" spans="12:36" ht="15.75" thickBot="1" x14ac:dyDescent="0.3">
      <c r="L127" s="8">
        <v>125</v>
      </c>
      <c r="M127" s="14" t="s">
        <v>1181</v>
      </c>
      <c r="N127" t="str">
        <f>VLOOKUP(M127,namenBalansen201903240706!A:A,1,FALSE)</f>
        <v>2630-GAF_F003.xlsx</v>
      </c>
      <c r="S127" s="8" t="s">
        <v>1043</v>
      </c>
      <c r="U127" s="9">
        <v>1175.8835300000001</v>
      </c>
      <c r="V127" s="9">
        <v>0</v>
      </c>
      <c r="W127" s="9">
        <v>48.882870099999998</v>
      </c>
      <c r="X127" s="9">
        <v>0</v>
      </c>
      <c r="Y127" s="9">
        <v>60.838275400000001</v>
      </c>
      <c r="Z127" s="9">
        <v>-3.3</v>
      </c>
      <c r="AA127" s="9">
        <v>0.3</v>
      </c>
      <c r="AB127" s="9" t="s">
        <v>1039</v>
      </c>
      <c r="AC127" s="12" t="s">
        <v>706</v>
      </c>
      <c r="AD127" s="9" t="s">
        <v>1041</v>
      </c>
      <c r="AE127" s="9" t="s">
        <v>1042</v>
      </c>
      <c r="AF127" s="9" t="s">
        <v>707</v>
      </c>
      <c r="AG127" s="9" t="s">
        <v>731</v>
      </c>
      <c r="AH127" s="9" t="s">
        <v>721</v>
      </c>
      <c r="AI127" s="9" t="s">
        <v>722</v>
      </c>
      <c r="AJ127" s="9" t="s">
        <v>714</v>
      </c>
    </row>
    <row r="128" spans="12:36" ht="15.75" thickBot="1" x14ac:dyDescent="0.3">
      <c r="L128" s="8">
        <v>126</v>
      </c>
      <c r="M128" s="14" t="s">
        <v>75</v>
      </c>
      <c r="N128" t="str">
        <f>VLOOKUP(M128,namenBalansen201903240706!A:A,1,FALSE)</f>
        <v>3020-EAG_F002.xlsx</v>
      </c>
      <c r="S128" s="8" t="s">
        <v>1044</v>
      </c>
      <c r="U128" s="9">
        <v>1175.8835300000001</v>
      </c>
      <c r="V128" s="9">
        <v>0</v>
      </c>
      <c r="W128" s="9">
        <v>48.882870099999998</v>
      </c>
      <c r="X128" s="9">
        <v>0</v>
      </c>
      <c r="Y128" s="9">
        <v>60.838275400000001</v>
      </c>
      <c r="Z128" s="9">
        <v>-3.3</v>
      </c>
      <c r="AA128" s="9">
        <v>0.3</v>
      </c>
      <c r="AB128" s="9" t="s">
        <v>1039</v>
      </c>
      <c r="AC128" s="12" t="s">
        <v>706</v>
      </c>
      <c r="AD128" s="9" t="s">
        <v>1041</v>
      </c>
      <c r="AE128" s="9" t="s">
        <v>1042</v>
      </c>
      <c r="AF128" s="9" t="s">
        <v>707</v>
      </c>
      <c r="AG128" s="9" t="s">
        <v>731</v>
      </c>
      <c r="AH128" s="9" t="s">
        <v>721</v>
      </c>
      <c r="AI128" s="9" t="s">
        <v>722</v>
      </c>
      <c r="AJ128" s="9" t="s">
        <v>714</v>
      </c>
    </row>
    <row r="129" spans="12:36" ht="15.75" thickBot="1" x14ac:dyDescent="0.3">
      <c r="L129" s="8">
        <v>127</v>
      </c>
      <c r="M129" s="14" t="s">
        <v>76</v>
      </c>
      <c r="N129" t="str">
        <f>VLOOKUP(M129,namenBalansen201903240706!A:A,1,FALSE)</f>
        <v>3020-GAF_F002.xlsx</v>
      </c>
      <c r="S129" s="8" t="s">
        <v>1045</v>
      </c>
      <c r="U129" s="9">
        <v>72.061639999999997</v>
      </c>
      <c r="V129" s="9">
        <v>0</v>
      </c>
      <c r="W129" s="9">
        <v>34.844187499999997</v>
      </c>
      <c r="X129" s="9">
        <v>0</v>
      </c>
      <c r="Y129" s="9">
        <v>4.82735</v>
      </c>
      <c r="Z129" s="9">
        <v>-3.4</v>
      </c>
      <c r="AA129" s="9">
        <v>0.6</v>
      </c>
      <c r="AB129" s="9" t="s">
        <v>910</v>
      </c>
      <c r="AC129" s="9" t="s">
        <v>779</v>
      </c>
      <c r="AD129" s="12" t="s">
        <v>706</v>
      </c>
      <c r="AE129" s="12" t="s">
        <v>706</v>
      </c>
      <c r="AF129" s="9" t="s">
        <v>707</v>
      </c>
      <c r="AG129" s="9" t="s">
        <v>731</v>
      </c>
      <c r="AH129" s="9" t="s">
        <v>721</v>
      </c>
      <c r="AI129" s="9" t="s">
        <v>722</v>
      </c>
      <c r="AJ129" s="9" t="s">
        <v>714</v>
      </c>
    </row>
    <row r="130" spans="12:36" ht="15.75" thickBot="1" x14ac:dyDescent="0.3">
      <c r="L130" s="8">
        <v>128</v>
      </c>
      <c r="M130" s="14" t="s">
        <v>77</v>
      </c>
      <c r="N130" t="str">
        <f>VLOOKUP(M130,namenBalansen201903240706!A:A,1,FALSE)</f>
        <v>3020-GAF_F003.xlsx</v>
      </c>
      <c r="S130" s="8" t="s">
        <v>1047</v>
      </c>
      <c r="U130" s="9">
        <v>54.5379</v>
      </c>
      <c r="V130" s="9">
        <v>0</v>
      </c>
      <c r="W130" s="9">
        <v>33.721200000000003</v>
      </c>
      <c r="X130" s="9">
        <v>0</v>
      </c>
      <c r="Y130" s="9">
        <v>3.6354000000000002</v>
      </c>
      <c r="Z130" s="9">
        <v>-3.6</v>
      </c>
      <c r="AA130" s="9">
        <v>0.8</v>
      </c>
      <c r="AB130" s="9" t="s">
        <v>910</v>
      </c>
      <c r="AC130" s="12" t="s">
        <v>706</v>
      </c>
      <c r="AD130" s="12" t="s">
        <v>706</v>
      </c>
      <c r="AE130" s="12" t="s">
        <v>706</v>
      </c>
      <c r="AF130" s="9" t="s">
        <v>707</v>
      </c>
      <c r="AG130" s="9" t="s">
        <v>1036</v>
      </c>
      <c r="AH130" s="9" t="s">
        <v>721</v>
      </c>
      <c r="AI130" s="9" t="s">
        <v>722</v>
      </c>
      <c r="AJ130" s="9" t="s">
        <v>714</v>
      </c>
    </row>
    <row r="131" spans="12:36" ht="15.75" thickBot="1" x14ac:dyDescent="0.3">
      <c r="L131" s="8">
        <v>129</v>
      </c>
      <c r="M131" s="14" t="s">
        <v>78</v>
      </c>
      <c r="N131" t="str">
        <f>VLOOKUP(M131,namenBalansen201903240706!A:A,1,FALSE)</f>
        <v>3050-EAG-1_F001.xlsx</v>
      </c>
      <c r="S131" s="8" t="s">
        <v>1048</v>
      </c>
      <c r="U131" s="9">
        <v>54.5379</v>
      </c>
      <c r="V131" s="9">
        <v>0</v>
      </c>
      <c r="W131" s="9">
        <v>33.721200000000003</v>
      </c>
      <c r="X131" s="9">
        <v>0</v>
      </c>
      <c r="Y131" s="9">
        <v>3.6354000000000002</v>
      </c>
      <c r="Z131" s="9">
        <v>-3.3</v>
      </c>
      <c r="AA131" s="9">
        <v>0.5</v>
      </c>
      <c r="AB131" s="9" t="s">
        <v>910</v>
      </c>
      <c r="AC131" s="9" t="s">
        <v>779</v>
      </c>
      <c r="AD131" s="12" t="s">
        <v>706</v>
      </c>
      <c r="AE131" s="12" t="s">
        <v>706</v>
      </c>
      <c r="AF131" s="9" t="s">
        <v>707</v>
      </c>
      <c r="AG131" s="9" t="s">
        <v>731</v>
      </c>
      <c r="AH131" s="9" t="s">
        <v>721</v>
      </c>
      <c r="AI131" s="9" t="s">
        <v>722</v>
      </c>
      <c r="AJ131" s="9" t="s">
        <v>714</v>
      </c>
    </row>
    <row r="132" spans="12:36" ht="15.75" thickBot="1" x14ac:dyDescent="0.3">
      <c r="L132" s="8">
        <v>130</v>
      </c>
      <c r="M132" s="14" t="s">
        <v>79</v>
      </c>
      <c r="N132" t="str">
        <f>VLOOKUP(M132,namenBalansen201903240706!A:A,1,FALSE)</f>
        <v>3050-EAG-1_F002.xlsx</v>
      </c>
      <c r="S132" s="8" t="s">
        <v>1050</v>
      </c>
      <c r="U132" s="9">
        <v>164.94</v>
      </c>
      <c r="V132" s="9">
        <v>0</v>
      </c>
      <c r="W132" s="9">
        <v>2.9629642999999999</v>
      </c>
      <c r="X132" s="9">
        <v>0</v>
      </c>
      <c r="Y132" s="9">
        <v>16.791784799999999</v>
      </c>
      <c r="Z132" s="9">
        <v>-3.05</v>
      </c>
      <c r="AA132" s="9">
        <v>0.25</v>
      </c>
      <c r="AB132" s="9" t="s">
        <v>1051</v>
      </c>
      <c r="AC132" s="9" t="s">
        <v>779</v>
      </c>
      <c r="AD132" s="12" t="s">
        <v>706</v>
      </c>
      <c r="AE132" s="12" t="s">
        <v>706</v>
      </c>
      <c r="AF132" s="9" t="s">
        <v>707</v>
      </c>
      <c r="AG132" s="9" t="s">
        <v>731</v>
      </c>
      <c r="AH132" s="9" t="s">
        <v>721</v>
      </c>
      <c r="AI132" s="9" t="s">
        <v>722</v>
      </c>
      <c r="AJ132" s="9" t="s">
        <v>714</v>
      </c>
    </row>
    <row r="133" spans="12:36" ht="15.75" thickBot="1" x14ac:dyDescent="0.3">
      <c r="L133" s="8">
        <v>131</v>
      </c>
      <c r="M133" s="14" t="s">
        <v>80</v>
      </c>
      <c r="N133" t="str">
        <f>VLOOKUP(M133,namenBalansen201903240706!A:A,1,FALSE)</f>
        <v>3050-EAG-2_F001.xlsx</v>
      </c>
      <c r="S133" s="8" t="s">
        <v>1052</v>
      </c>
      <c r="U133" s="9">
        <v>1316.2008499999999</v>
      </c>
      <c r="V133" s="9">
        <v>0</v>
      </c>
      <c r="W133" s="9">
        <v>74.708496400000001</v>
      </c>
      <c r="X133" s="9">
        <v>1</v>
      </c>
      <c r="Y133" s="9">
        <v>1012.957098</v>
      </c>
      <c r="Z133" s="9">
        <v>-10</v>
      </c>
      <c r="AA133" s="9">
        <v>7.85</v>
      </c>
      <c r="AB133" s="9" t="s">
        <v>1022</v>
      </c>
      <c r="AC133" s="9" t="s">
        <v>1023</v>
      </c>
      <c r="AD133" s="9" t="s">
        <v>1024</v>
      </c>
      <c r="AE133" s="9" t="s">
        <v>1025</v>
      </c>
      <c r="AF133" s="9" t="s">
        <v>1026</v>
      </c>
      <c r="AG133" s="9" t="s">
        <v>1013</v>
      </c>
      <c r="AH133" s="9" t="s">
        <v>1014</v>
      </c>
      <c r="AI133" s="9" t="s">
        <v>1015</v>
      </c>
      <c r="AJ133" s="9" t="s">
        <v>1007</v>
      </c>
    </row>
    <row r="134" spans="12:36" ht="15.75" thickBot="1" x14ac:dyDescent="0.3">
      <c r="L134" s="8">
        <v>132</v>
      </c>
      <c r="M134" s="14" t="s">
        <v>81</v>
      </c>
      <c r="N134" t="str">
        <f>VLOOKUP(M134,namenBalansen201903240706!A:A,1,FALSE)</f>
        <v>3050-EAG-2_F002.xlsx</v>
      </c>
      <c r="S134" s="8" t="s">
        <v>1053</v>
      </c>
      <c r="U134" s="9">
        <v>228.48732999999999</v>
      </c>
      <c r="V134" s="9">
        <v>0</v>
      </c>
      <c r="W134" s="9">
        <v>7.0534375000000002</v>
      </c>
      <c r="X134" s="9">
        <v>0</v>
      </c>
      <c r="Y134" s="9">
        <v>13.683043700000001</v>
      </c>
      <c r="Z134" s="9">
        <v>-3.4</v>
      </c>
      <c r="AA134" s="9">
        <v>0.52</v>
      </c>
      <c r="AB134" s="9" t="s">
        <v>1039</v>
      </c>
      <c r="AC134" s="9" t="s">
        <v>717</v>
      </c>
      <c r="AD134" s="9" t="s">
        <v>1041</v>
      </c>
      <c r="AE134" s="9" t="s">
        <v>1042</v>
      </c>
      <c r="AF134" s="9" t="s">
        <v>707</v>
      </c>
      <c r="AG134" s="9" t="s">
        <v>731</v>
      </c>
      <c r="AH134" s="9" t="s">
        <v>721</v>
      </c>
      <c r="AI134" s="9" t="s">
        <v>722</v>
      </c>
      <c r="AJ134" s="9" t="s">
        <v>714</v>
      </c>
    </row>
    <row r="135" spans="12:36" ht="15.75" thickBot="1" x14ac:dyDescent="0.3">
      <c r="L135" s="8">
        <v>133</v>
      </c>
      <c r="M135" s="14" t="s">
        <v>82</v>
      </c>
      <c r="N135" t="str">
        <f>VLOOKUP(M135,namenBalansen201903240706!A:A,1,FALSE)</f>
        <v>3070-GAF_F002.xlsx</v>
      </c>
      <c r="S135" s="8" t="s">
        <v>1055</v>
      </c>
      <c r="U135" s="9">
        <v>228.48732999999999</v>
      </c>
      <c r="V135" s="9">
        <v>0</v>
      </c>
      <c r="W135" s="9">
        <v>7.0534375000000002</v>
      </c>
      <c r="X135" s="9">
        <v>0</v>
      </c>
      <c r="Y135" s="9">
        <v>13.683043700000001</v>
      </c>
      <c r="Z135" s="9">
        <v>-3.4</v>
      </c>
      <c r="AA135" s="9">
        <v>0.52</v>
      </c>
      <c r="AB135" s="9" t="s">
        <v>1039</v>
      </c>
      <c r="AC135" s="9" t="s">
        <v>717</v>
      </c>
      <c r="AD135" s="9" t="s">
        <v>1041</v>
      </c>
      <c r="AE135" s="9" t="s">
        <v>1042</v>
      </c>
      <c r="AF135" s="9" t="s">
        <v>707</v>
      </c>
      <c r="AG135" s="9" t="s">
        <v>731</v>
      </c>
      <c r="AH135" s="9" t="s">
        <v>721</v>
      </c>
      <c r="AI135" s="9" t="s">
        <v>722</v>
      </c>
      <c r="AJ135" s="9" t="s">
        <v>714</v>
      </c>
    </row>
    <row r="136" spans="12:36" ht="15.75" thickBot="1" x14ac:dyDescent="0.3">
      <c r="L136" s="8">
        <v>134</v>
      </c>
      <c r="M136" s="14" t="s">
        <v>83</v>
      </c>
      <c r="N136" t="str">
        <f>VLOOKUP(M136,namenBalansen201903240706!A:A,1,FALSE)</f>
        <v>3070-GAF_F003.xlsx</v>
      </c>
      <c r="S136" s="8" t="s">
        <v>1057</v>
      </c>
      <c r="U136" s="9">
        <v>1316.2008499999999</v>
      </c>
      <c r="V136" s="9">
        <v>0</v>
      </c>
      <c r="W136" s="9">
        <v>74.708496400000001</v>
      </c>
      <c r="X136" s="9">
        <v>1</v>
      </c>
      <c r="Y136" s="9">
        <v>1012.957098</v>
      </c>
      <c r="Z136" s="9">
        <v>-10</v>
      </c>
      <c r="AA136" s="9">
        <v>7.85</v>
      </c>
      <c r="AB136" s="9" t="s">
        <v>1022</v>
      </c>
      <c r="AC136" s="9" t="s">
        <v>1023</v>
      </c>
      <c r="AD136" s="9" t="s">
        <v>1024</v>
      </c>
      <c r="AE136" s="9" t="s">
        <v>1025</v>
      </c>
      <c r="AF136" s="9" t="s">
        <v>1026</v>
      </c>
      <c r="AG136" s="9" t="s">
        <v>1013</v>
      </c>
      <c r="AH136" s="9" t="s">
        <v>1014</v>
      </c>
      <c r="AI136" s="9" t="s">
        <v>1015</v>
      </c>
      <c r="AJ136" s="9" t="s">
        <v>1007</v>
      </c>
    </row>
    <row r="137" spans="12:36" ht="15.75" thickBot="1" x14ac:dyDescent="0.3">
      <c r="L137" s="8">
        <v>135</v>
      </c>
      <c r="M137" s="14" t="s">
        <v>607</v>
      </c>
      <c r="N137" t="str">
        <f>VLOOKUP(M137,namenBalansen201903240706!A:A,1,FALSE)</f>
        <v>3100-GAF-NAP7a_test_malen_2017_20190404.xlsx</v>
      </c>
      <c r="S137" s="8" t="s">
        <v>1058</v>
      </c>
      <c r="U137" s="9">
        <v>182.46843000000001</v>
      </c>
      <c r="V137" s="9">
        <v>0</v>
      </c>
      <c r="W137" s="9">
        <v>10.84965</v>
      </c>
      <c r="X137" s="9">
        <v>0</v>
      </c>
      <c r="Y137" s="9">
        <v>12.039931299999999</v>
      </c>
      <c r="Z137" s="9">
        <v>-3.2</v>
      </c>
      <c r="AA137" s="9">
        <v>0.52</v>
      </c>
      <c r="AB137" s="9" t="s">
        <v>1039</v>
      </c>
      <c r="AC137" s="9" t="s">
        <v>746</v>
      </c>
      <c r="AD137" s="9" t="s">
        <v>1041</v>
      </c>
      <c r="AE137" s="9" t="s">
        <v>1042</v>
      </c>
      <c r="AF137" s="9" t="s">
        <v>707</v>
      </c>
      <c r="AG137" s="9" t="s">
        <v>731</v>
      </c>
      <c r="AH137" s="9" t="s">
        <v>721</v>
      </c>
      <c r="AI137" s="9" t="s">
        <v>722</v>
      </c>
      <c r="AJ137" s="9" t="s">
        <v>714</v>
      </c>
    </row>
    <row r="138" spans="12:36" ht="15.75" thickBot="1" x14ac:dyDescent="0.3">
      <c r="L138" s="8">
        <v>136</v>
      </c>
      <c r="M138" s="14" t="s">
        <v>84</v>
      </c>
      <c r="N138" t="str">
        <f>VLOOKUP(M138,namenBalansen201903240706!A:A,1,FALSE)</f>
        <v>3100-GAF_F001.xlsx</v>
      </c>
      <c r="S138" s="8" t="s">
        <v>1060</v>
      </c>
      <c r="U138" s="9">
        <v>182.46843000000001</v>
      </c>
      <c r="V138" s="9">
        <v>0</v>
      </c>
      <c r="W138" s="9">
        <v>10.84965</v>
      </c>
      <c r="X138" s="9">
        <v>0</v>
      </c>
      <c r="Y138" s="9">
        <v>12.039931299999999</v>
      </c>
      <c r="Z138" s="9">
        <v>-3.2</v>
      </c>
      <c r="AA138" s="9">
        <v>0.52</v>
      </c>
      <c r="AB138" s="9" t="s">
        <v>1039</v>
      </c>
      <c r="AC138" s="9" t="s">
        <v>746</v>
      </c>
      <c r="AD138" s="9" t="s">
        <v>1041</v>
      </c>
      <c r="AE138" s="9" t="s">
        <v>1042</v>
      </c>
      <c r="AF138" s="9" t="s">
        <v>707</v>
      </c>
      <c r="AG138" s="9" t="s">
        <v>731</v>
      </c>
      <c r="AH138" s="9" t="s">
        <v>721</v>
      </c>
      <c r="AI138" s="9" t="s">
        <v>722</v>
      </c>
      <c r="AJ138" s="9" t="s">
        <v>714</v>
      </c>
    </row>
    <row r="139" spans="12:36" ht="15.75" thickBot="1" x14ac:dyDescent="0.3">
      <c r="L139" s="8">
        <v>137</v>
      </c>
      <c r="M139" s="14" t="s">
        <v>85</v>
      </c>
      <c r="N139" t="str">
        <f>VLOOKUP(M139,namenBalansen201903240706!A:A,1,FALSE)</f>
        <v>3110-EAG-1_F001.xlsx</v>
      </c>
      <c r="S139" s="8" t="s">
        <v>1062</v>
      </c>
      <c r="U139" s="9">
        <v>333.68234000000001</v>
      </c>
      <c r="V139" s="9">
        <v>0</v>
      </c>
      <c r="W139" s="9">
        <v>9.6702812999999992</v>
      </c>
      <c r="X139" s="9">
        <v>0</v>
      </c>
      <c r="Y139" s="9">
        <v>24.810243799999999</v>
      </c>
      <c r="Z139" s="9">
        <v>-3.3</v>
      </c>
      <c r="AA139" s="9">
        <v>0.44</v>
      </c>
      <c r="AB139" s="9" t="s">
        <v>981</v>
      </c>
      <c r="AC139" s="9" t="s">
        <v>746</v>
      </c>
      <c r="AD139" s="9" t="s">
        <v>1041</v>
      </c>
      <c r="AE139" s="9" t="s">
        <v>1042</v>
      </c>
      <c r="AF139" s="9" t="s">
        <v>707</v>
      </c>
      <c r="AG139" s="9" t="s">
        <v>731</v>
      </c>
      <c r="AH139" s="9" t="s">
        <v>721</v>
      </c>
      <c r="AI139" s="9" t="s">
        <v>722</v>
      </c>
      <c r="AJ139" s="9" t="s">
        <v>714</v>
      </c>
    </row>
    <row r="140" spans="12:36" ht="15.75" thickBot="1" x14ac:dyDescent="0.3">
      <c r="L140" s="8">
        <v>138</v>
      </c>
      <c r="M140" s="14" t="s">
        <v>86</v>
      </c>
      <c r="N140" t="str">
        <f>VLOOKUP(M140,namenBalansen201903240706!A:A,1,FALSE)</f>
        <v>3110-EAG-3_F002.xlsx</v>
      </c>
      <c r="S140" s="8" t="s">
        <v>1064</v>
      </c>
      <c r="U140" s="9">
        <v>333.68234000000001</v>
      </c>
      <c r="V140" s="9">
        <v>0</v>
      </c>
      <c r="W140" s="9">
        <v>9.6702812999999992</v>
      </c>
      <c r="X140" s="9">
        <v>0</v>
      </c>
      <c r="Y140" s="9">
        <v>24.810243799999999</v>
      </c>
      <c r="Z140" s="9">
        <v>-3.3</v>
      </c>
      <c r="AA140" s="9">
        <v>0.44</v>
      </c>
      <c r="AB140" s="9" t="s">
        <v>981</v>
      </c>
      <c r="AC140" s="9" t="s">
        <v>746</v>
      </c>
      <c r="AD140" s="9" t="s">
        <v>1041</v>
      </c>
      <c r="AE140" s="9" t="s">
        <v>1042</v>
      </c>
      <c r="AF140" s="9" t="s">
        <v>707</v>
      </c>
      <c r="AG140" s="9" t="s">
        <v>731</v>
      </c>
      <c r="AH140" s="9" t="s">
        <v>721</v>
      </c>
      <c r="AI140" s="9" t="s">
        <v>722</v>
      </c>
      <c r="AJ140" s="9" t="s">
        <v>714</v>
      </c>
    </row>
    <row r="141" spans="12:36" ht="15.75" thickBot="1" x14ac:dyDescent="0.3">
      <c r="L141" s="8">
        <v>139</v>
      </c>
      <c r="M141" s="14" t="s">
        <v>87</v>
      </c>
      <c r="N141" t="str">
        <f>VLOOKUP(M141,namenBalansen201903240706!A:A,1,FALSE)</f>
        <v>3200-EAG-2_F001.xlsx</v>
      </c>
      <c r="S141" s="8" t="s">
        <v>1066</v>
      </c>
      <c r="U141" s="9">
        <v>1175.8835300000001</v>
      </c>
      <c r="V141" s="9">
        <v>0</v>
      </c>
      <c r="W141" s="9">
        <v>48.882870099999998</v>
      </c>
      <c r="X141" s="9">
        <v>0</v>
      </c>
      <c r="Y141" s="9">
        <v>60.838275400000001</v>
      </c>
      <c r="Z141" s="9">
        <v>-3.3</v>
      </c>
      <c r="AA141" s="9">
        <v>0.3</v>
      </c>
      <c r="AB141" s="9" t="s">
        <v>1039</v>
      </c>
      <c r="AC141" s="12" t="s">
        <v>706</v>
      </c>
      <c r="AD141" s="9" t="s">
        <v>1041</v>
      </c>
      <c r="AE141" s="9" t="s">
        <v>1042</v>
      </c>
      <c r="AF141" s="9" t="s">
        <v>707</v>
      </c>
      <c r="AG141" s="9" t="s">
        <v>731</v>
      </c>
      <c r="AH141" s="9" t="s">
        <v>721</v>
      </c>
      <c r="AI141" s="9" t="s">
        <v>722</v>
      </c>
      <c r="AJ141" s="9" t="s">
        <v>714</v>
      </c>
    </row>
    <row r="142" spans="12:36" ht="15.75" thickBot="1" x14ac:dyDescent="0.3">
      <c r="L142" s="8">
        <v>140</v>
      </c>
      <c r="M142" s="14" t="s">
        <v>88</v>
      </c>
      <c r="N142" t="str">
        <f>VLOOKUP(M142,namenBalansen201903240706!A:A,1,FALSE)</f>
        <v>3200-GAF_F001.xlsx</v>
      </c>
      <c r="S142" s="8" t="s">
        <v>1067</v>
      </c>
      <c r="U142" s="9">
        <v>309.97516999999999</v>
      </c>
      <c r="V142" s="9">
        <v>0</v>
      </c>
      <c r="W142" s="9">
        <v>10.1517312</v>
      </c>
      <c r="X142" s="9">
        <v>0</v>
      </c>
      <c r="Y142" s="9">
        <v>19.735637499999999</v>
      </c>
      <c r="Z142" s="9">
        <v>-3.5</v>
      </c>
      <c r="AA142" s="9">
        <v>0.5</v>
      </c>
      <c r="AB142" s="9" t="s">
        <v>1069</v>
      </c>
      <c r="AC142" s="9" t="s">
        <v>1040</v>
      </c>
      <c r="AD142" s="9" t="s">
        <v>1041</v>
      </c>
      <c r="AE142" s="9" t="s">
        <v>1070</v>
      </c>
      <c r="AF142" s="9" t="s">
        <v>707</v>
      </c>
      <c r="AG142" s="9" t="s">
        <v>731</v>
      </c>
      <c r="AH142" s="9" t="s">
        <v>721</v>
      </c>
      <c r="AI142" s="9" t="s">
        <v>722</v>
      </c>
      <c r="AJ142" s="9" t="s">
        <v>714</v>
      </c>
    </row>
    <row r="143" spans="12:36" ht="15.75" thickBot="1" x14ac:dyDescent="0.3">
      <c r="L143" s="8">
        <v>141</v>
      </c>
      <c r="M143" s="14" t="s">
        <v>89</v>
      </c>
      <c r="N143" t="str">
        <f>VLOOKUP(M143,namenBalansen201903240706!A:A,1,FALSE)</f>
        <v>3200-GAF_SBP4a_tm2017.xlsx</v>
      </c>
      <c r="S143" s="8" t="s">
        <v>1071</v>
      </c>
      <c r="U143" s="9">
        <v>309.97516999999999</v>
      </c>
      <c r="V143" s="9">
        <v>0</v>
      </c>
      <c r="W143" s="9">
        <v>10.1517312</v>
      </c>
      <c r="X143" s="9">
        <v>0</v>
      </c>
      <c r="Y143" s="9">
        <v>19.735637499999999</v>
      </c>
      <c r="Z143" s="9">
        <v>-3.5</v>
      </c>
      <c r="AA143" s="9">
        <v>0.5</v>
      </c>
      <c r="AB143" s="9" t="s">
        <v>1069</v>
      </c>
      <c r="AC143" s="9" t="s">
        <v>1040</v>
      </c>
      <c r="AD143" s="9" t="s">
        <v>1041</v>
      </c>
      <c r="AE143" s="9" t="s">
        <v>1070</v>
      </c>
      <c r="AF143" s="9" t="s">
        <v>707</v>
      </c>
      <c r="AG143" s="9" t="s">
        <v>731</v>
      </c>
      <c r="AH143" s="9" t="s">
        <v>721</v>
      </c>
      <c r="AI143" s="9" t="s">
        <v>722</v>
      </c>
      <c r="AJ143" s="9" t="s">
        <v>714</v>
      </c>
    </row>
    <row r="144" spans="12:36" ht="15.75" thickBot="1" x14ac:dyDescent="0.3">
      <c r="L144" s="8">
        <v>142</v>
      </c>
      <c r="M144" s="14" t="s">
        <v>90</v>
      </c>
      <c r="N144" t="str">
        <f>VLOOKUP(M144,namenBalansen201903240706!A:A,1,FALSE)</f>
        <v>3201-EAG-1_F001.xlsx</v>
      </c>
      <c r="S144" s="8" t="s">
        <v>1073</v>
      </c>
      <c r="U144" s="9">
        <v>1175.8835300000001</v>
      </c>
      <c r="V144" s="9">
        <v>0</v>
      </c>
      <c r="W144" s="9">
        <v>48.882870099999998</v>
      </c>
      <c r="X144" s="9">
        <v>0</v>
      </c>
      <c r="Y144" s="9">
        <v>60.838275400000001</v>
      </c>
      <c r="Z144" s="9">
        <v>-3.3</v>
      </c>
      <c r="AA144" s="9">
        <v>0.3</v>
      </c>
      <c r="AB144" s="9" t="s">
        <v>1039</v>
      </c>
      <c r="AC144" s="12" t="s">
        <v>706</v>
      </c>
      <c r="AD144" s="9" t="s">
        <v>1041</v>
      </c>
      <c r="AE144" s="9" t="s">
        <v>1042</v>
      </c>
      <c r="AF144" s="9" t="s">
        <v>707</v>
      </c>
      <c r="AG144" s="9" t="s">
        <v>731</v>
      </c>
      <c r="AH144" s="9" t="s">
        <v>721</v>
      </c>
      <c r="AI144" s="9" t="s">
        <v>722</v>
      </c>
      <c r="AJ144" s="9" t="s">
        <v>714</v>
      </c>
    </row>
    <row r="145" spans="12:36" ht="15.75" thickBot="1" x14ac:dyDescent="0.3">
      <c r="L145" s="8">
        <v>143</v>
      </c>
      <c r="M145" s="14" t="s">
        <v>91</v>
      </c>
      <c r="N145" t="str">
        <f>VLOOKUP(M145,namenBalansen201903240706!A:A,1,FALSE)</f>
        <v>3201-EAG-1_F002.xlsx</v>
      </c>
      <c r="S145" s="8" t="s">
        <v>1074</v>
      </c>
      <c r="U145" s="9">
        <v>331.91203999999999</v>
      </c>
      <c r="V145" s="9">
        <v>0</v>
      </c>
      <c r="W145" s="9">
        <v>43.199767100000003</v>
      </c>
      <c r="X145" s="9">
        <v>0</v>
      </c>
      <c r="Y145" s="9">
        <v>17.825966600000001</v>
      </c>
      <c r="Z145" s="9">
        <v>-2.9</v>
      </c>
      <c r="AA145" s="9">
        <v>0.5</v>
      </c>
      <c r="AB145" s="9" t="s">
        <v>773</v>
      </c>
      <c r="AC145" s="9" t="s">
        <v>857</v>
      </c>
      <c r="AD145" s="9" t="s">
        <v>747</v>
      </c>
      <c r="AE145" s="9" t="s">
        <v>748</v>
      </c>
      <c r="AF145" s="9" t="s">
        <v>707</v>
      </c>
      <c r="AG145" s="9" t="s">
        <v>731</v>
      </c>
      <c r="AH145" s="9" t="s">
        <v>721</v>
      </c>
      <c r="AI145" s="9" t="s">
        <v>722</v>
      </c>
      <c r="AJ145" s="9" t="s">
        <v>714</v>
      </c>
    </row>
    <row r="146" spans="12:36" ht="15.75" thickBot="1" x14ac:dyDescent="0.3">
      <c r="L146" s="8">
        <v>144</v>
      </c>
      <c r="M146" s="14" t="s">
        <v>92</v>
      </c>
      <c r="N146" t="str">
        <f>VLOOKUP(M146,namenBalansen201903240706!A:A,1,FALSE)</f>
        <v>3201-EAG-1+2_SAP_Zuid_van_Bergse_Pad_2015_uitwisseling.xlsx</v>
      </c>
      <c r="S146" s="8" t="s">
        <v>1075</v>
      </c>
      <c r="U146" s="9">
        <v>864.66760999999997</v>
      </c>
      <c r="V146" s="9">
        <v>0</v>
      </c>
      <c r="W146" s="9">
        <v>68.210343800000004</v>
      </c>
      <c r="X146" s="9">
        <v>0</v>
      </c>
      <c r="Y146" s="9">
        <v>73.460640499999997</v>
      </c>
      <c r="Z146" s="9">
        <v>-3.2</v>
      </c>
      <c r="AA146" s="9">
        <v>0.5</v>
      </c>
      <c r="AB146" s="9" t="s">
        <v>770</v>
      </c>
      <c r="AC146" s="9" t="s">
        <v>1076</v>
      </c>
      <c r="AD146" s="9" t="s">
        <v>747</v>
      </c>
      <c r="AE146" s="9" t="s">
        <v>748</v>
      </c>
      <c r="AF146" s="9" t="s">
        <v>707</v>
      </c>
      <c r="AG146" s="9" t="s">
        <v>731</v>
      </c>
      <c r="AH146" s="9" t="s">
        <v>721</v>
      </c>
      <c r="AI146" s="9" t="s">
        <v>722</v>
      </c>
      <c r="AJ146" s="9" t="s">
        <v>714</v>
      </c>
    </row>
    <row r="147" spans="12:36" ht="15.75" thickBot="1" x14ac:dyDescent="0.3">
      <c r="L147" s="8">
        <v>145</v>
      </c>
      <c r="M147" s="14" t="s">
        <v>93</v>
      </c>
      <c r="N147" t="str">
        <f>VLOOKUP(M147,namenBalansen201903240706!A:A,1,FALSE)</f>
        <v>3201-EAG-2_F001.xlsx</v>
      </c>
      <c r="S147" s="8" t="s">
        <v>1077</v>
      </c>
      <c r="U147" s="9">
        <v>864.66760999999997</v>
      </c>
      <c r="V147" s="9">
        <v>0</v>
      </c>
      <c r="W147" s="9">
        <v>68.210343800000004</v>
      </c>
      <c r="X147" s="9">
        <v>0</v>
      </c>
      <c r="Y147" s="9">
        <v>73.460640499999997</v>
      </c>
      <c r="Z147" s="9">
        <v>-3.2</v>
      </c>
      <c r="AA147" s="9">
        <v>0.5</v>
      </c>
      <c r="AB147" s="9" t="s">
        <v>770</v>
      </c>
      <c r="AC147" s="9" t="s">
        <v>746</v>
      </c>
      <c r="AD147" s="9" t="s">
        <v>747</v>
      </c>
      <c r="AE147" s="9" t="s">
        <v>748</v>
      </c>
      <c r="AF147" s="9" t="s">
        <v>707</v>
      </c>
      <c r="AG147" s="9" t="s">
        <v>731</v>
      </c>
      <c r="AH147" s="9" t="s">
        <v>721</v>
      </c>
      <c r="AI147" s="9" t="s">
        <v>722</v>
      </c>
      <c r="AJ147" s="9" t="s">
        <v>714</v>
      </c>
    </row>
    <row r="148" spans="12:36" ht="15.75" thickBot="1" x14ac:dyDescent="0.3">
      <c r="L148" s="8">
        <v>146</v>
      </c>
      <c r="M148" s="14" t="s">
        <v>94</v>
      </c>
      <c r="N148" t="str">
        <f>VLOOKUP(M148,namenBalansen201903240706!A:A,1,FALSE)</f>
        <v>3201-EAG-2_F002.xlsx</v>
      </c>
      <c r="S148" s="8" t="s">
        <v>1078</v>
      </c>
      <c r="U148" s="9">
        <v>864.66760999999997</v>
      </c>
      <c r="V148" s="9">
        <v>0</v>
      </c>
      <c r="W148" s="9">
        <v>68.210343800000004</v>
      </c>
      <c r="X148" s="9">
        <v>0</v>
      </c>
      <c r="Y148" s="9">
        <v>73.460640499999997</v>
      </c>
      <c r="Z148" s="9">
        <v>-3.2</v>
      </c>
      <c r="AA148" s="9">
        <v>0.5</v>
      </c>
      <c r="AB148" s="9" t="s">
        <v>770</v>
      </c>
      <c r="AC148" s="9" t="s">
        <v>746</v>
      </c>
      <c r="AD148" s="9" t="s">
        <v>747</v>
      </c>
      <c r="AE148" s="9" t="s">
        <v>748</v>
      </c>
      <c r="AF148" s="9" t="s">
        <v>707</v>
      </c>
      <c r="AG148" s="9" t="s">
        <v>731</v>
      </c>
      <c r="AH148" s="9" t="s">
        <v>721</v>
      </c>
      <c r="AI148" s="9" t="s">
        <v>722</v>
      </c>
      <c r="AJ148" s="9" t="s">
        <v>714</v>
      </c>
    </row>
    <row r="149" spans="12:36" ht="15.75" thickBot="1" x14ac:dyDescent="0.3">
      <c r="L149" s="8">
        <v>147</v>
      </c>
      <c r="M149" s="14" t="s">
        <v>95</v>
      </c>
      <c r="N149" t="str">
        <f>VLOOKUP(M149,namenBalansen201903240706!A:A,1,FALSE)</f>
        <v>3201-EAG-3_F001.xlsx</v>
      </c>
      <c r="S149" s="8" t="s">
        <v>1079</v>
      </c>
      <c r="U149" s="9">
        <v>439.41768000000002</v>
      </c>
      <c r="V149" s="9">
        <v>0</v>
      </c>
      <c r="W149" s="9">
        <v>51.411275199999999</v>
      </c>
      <c r="X149" s="9">
        <v>5.1411280000000001</v>
      </c>
      <c r="Y149" s="9">
        <v>25.991144999999999</v>
      </c>
      <c r="Z149" s="9">
        <v>-3</v>
      </c>
      <c r="AA149" s="9">
        <v>0.6</v>
      </c>
      <c r="AB149" s="9" t="s">
        <v>730</v>
      </c>
      <c r="AC149" s="9" t="s">
        <v>779</v>
      </c>
      <c r="AD149" s="9" t="s">
        <v>718</v>
      </c>
      <c r="AE149" s="9" t="s">
        <v>719</v>
      </c>
      <c r="AF149" s="9" t="s">
        <v>707</v>
      </c>
      <c r="AG149" s="9" t="s">
        <v>731</v>
      </c>
      <c r="AH149" s="9" t="s">
        <v>721</v>
      </c>
      <c r="AI149" s="9" t="s">
        <v>722</v>
      </c>
      <c r="AJ149" s="9" t="s">
        <v>714</v>
      </c>
    </row>
    <row r="150" spans="12:36" ht="15.75" thickBot="1" x14ac:dyDescent="0.3">
      <c r="L150" s="8">
        <v>148</v>
      </c>
      <c r="M150" s="14" t="s">
        <v>96</v>
      </c>
      <c r="N150" t="str">
        <f>VLOOKUP(M150,namenBalansen201903240706!A:A,1,FALSE)</f>
        <v>3201-EAG-3_F002.xlsx</v>
      </c>
      <c r="S150" s="8" t="s">
        <v>1080</v>
      </c>
      <c r="U150" s="9">
        <v>139.47832</v>
      </c>
      <c r="V150" s="9">
        <v>0.92274579999999995</v>
      </c>
      <c r="W150" s="9">
        <v>31.5141636</v>
      </c>
      <c r="X150" s="9">
        <v>0</v>
      </c>
      <c r="Y150" s="9">
        <v>15.689577699999999</v>
      </c>
      <c r="Z150" s="9">
        <v>-2.5299999999999998</v>
      </c>
      <c r="AA150" s="9">
        <v>0.73</v>
      </c>
      <c r="AB150" s="9" t="s">
        <v>1081</v>
      </c>
      <c r="AC150" s="9" t="s">
        <v>717</v>
      </c>
      <c r="AD150" s="9" t="s">
        <v>718</v>
      </c>
      <c r="AE150" s="9" t="s">
        <v>719</v>
      </c>
      <c r="AF150" s="9" t="s">
        <v>707</v>
      </c>
      <c r="AG150" s="9" t="s">
        <v>731</v>
      </c>
      <c r="AH150" s="9" t="s">
        <v>721</v>
      </c>
      <c r="AI150" s="9" t="s">
        <v>722</v>
      </c>
      <c r="AJ150" s="9" t="s">
        <v>714</v>
      </c>
    </row>
    <row r="151" spans="12:36" ht="15.75" thickBot="1" x14ac:dyDescent="0.3">
      <c r="L151" s="8">
        <v>149</v>
      </c>
      <c r="M151" s="14" t="s">
        <v>97</v>
      </c>
      <c r="N151" t="str">
        <f>VLOOKUP(M151,namenBalansen201903240706!A:A,1,FALSE)</f>
        <v>3210-GAF_F001.xlsx</v>
      </c>
      <c r="S151" s="8" t="s">
        <v>1082</v>
      </c>
      <c r="U151" s="9">
        <v>298.20929999999998</v>
      </c>
      <c r="V151" s="9">
        <v>0</v>
      </c>
      <c r="W151" s="9">
        <v>13.959037500000001</v>
      </c>
      <c r="X151" s="9">
        <v>0</v>
      </c>
      <c r="Y151" s="9">
        <v>19.0285531</v>
      </c>
      <c r="Z151" s="9">
        <v>-3.2</v>
      </c>
      <c r="AA151" s="9">
        <v>0.7</v>
      </c>
      <c r="AB151" s="9" t="s">
        <v>730</v>
      </c>
      <c r="AC151" s="9" t="s">
        <v>717</v>
      </c>
      <c r="AD151" s="9" t="s">
        <v>718</v>
      </c>
      <c r="AE151" s="9" t="s">
        <v>719</v>
      </c>
      <c r="AF151" s="9" t="s">
        <v>707</v>
      </c>
      <c r="AG151" s="9" t="s">
        <v>1083</v>
      </c>
      <c r="AH151" s="9" t="s">
        <v>1084</v>
      </c>
      <c r="AI151" s="9" t="s">
        <v>1085</v>
      </c>
      <c r="AJ151" s="9" t="s">
        <v>714</v>
      </c>
    </row>
    <row r="152" spans="12:36" ht="15.75" thickBot="1" x14ac:dyDescent="0.3">
      <c r="L152" s="8">
        <v>150</v>
      </c>
      <c r="M152" s="14" t="s">
        <v>592</v>
      </c>
      <c r="N152" t="str">
        <f>VLOOKUP(M152,namenBalansen201903240706!A:A,1,FALSE)</f>
        <v>3210-GAF_F002.xlsx</v>
      </c>
      <c r="S152" s="8" t="s">
        <v>1086</v>
      </c>
      <c r="U152" s="9">
        <v>893.11203999999998</v>
      </c>
      <c r="V152" s="9">
        <v>4.0480913000000003</v>
      </c>
      <c r="W152" s="9">
        <v>444.32066300000002</v>
      </c>
      <c r="X152" s="9">
        <v>0</v>
      </c>
      <c r="Y152" s="9">
        <v>43.982252099999997</v>
      </c>
      <c r="Z152" s="9">
        <v>-3.2</v>
      </c>
      <c r="AA152" s="9">
        <v>0.7</v>
      </c>
      <c r="AB152" s="9" t="s">
        <v>730</v>
      </c>
      <c r="AC152" s="9" t="s">
        <v>717</v>
      </c>
      <c r="AD152" s="9" t="s">
        <v>718</v>
      </c>
      <c r="AE152" s="9" t="s">
        <v>719</v>
      </c>
      <c r="AF152" s="9" t="s">
        <v>707</v>
      </c>
      <c r="AG152" s="9" t="s">
        <v>1083</v>
      </c>
      <c r="AH152" s="9" t="s">
        <v>1084</v>
      </c>
      <c r="AI152" s="9" t="s">
        <v>1085</v>
      </c>
      <c r="AJ152" s="9" t="s">
        <v>714</v>
      </c>
    </row>
    <row r="153" spans="12:36" ht="15.75" thickBot="1" x14ac:dyDescent="0.3">
      <c r="L153" s="8">
        <v>151</v>
      </c>
      <c r="M153" s="14" t="s">
        <v>593</v>
      </c>
      <c r="N153" t="str">
        <f>VLOOKUP(M153,namenBalansen201903240706!A:A,1,FALSE)</f>
        <v>3210-GAF_F003.xlsx</v>
      </c>
      <c r="S153" s="8" t="s">
        <v>1087</v>
      </c>
      <c r="U153" s="9">
        <v>893.11203999999998</v>
      </c>
      <c r="V153" s="9">
        <v>4.0480913000000003</v>
      </c>
      <c r="W153" s="9">
        <v>444.32066300000002</v>
      </c>
      <c r="X153" s="9">
        <v>0</v>
      </c>
      <c r="Y153" s="9">
        <v>43.982252099999997</v>
      </c>
      <c r="Z153" s="9">
        <v>-3.2</v>
      </c>
      <c r="AA153" s="9">
        <v>0.7</v>
      </c>
      <c r="AB153" s="9" t="s">
        <v>730</v>
      </c>
      <c r="AC153" s="9" t="s">
        <v>717</v>
      </c>
      <c r="AD153" s="9" t="s">
        <v>718</v>
      </c>
      <c r="AE153" s="9" t="s">
        <v>719</v>
      </c>
      <c r="AF153" s="9" t="s">
        <v>707</v>
      </c>
      <c r="AG153" s="9" t="s">
        <v>1083</v>
      </c>
      <c r="AH153" s="9" t="s">
        <v>1084</v>
      </c>
      <c r="AI153" s="9" t="s">
        <v>1085</v>
      </c>
      <c r="AJ153" s="9" t="s">
        <v>714</v>
      </c>
    </row>
    <row r="154" spans="12:36" ht="15.75" thickBot="1" x14ac:dyDescent="0.3">
      <c r="L154" s="8">
        <v>152</v>
      </c>
      <c r="M154" s="14" t="s">
        <v>98</v>
      </c>
      <c r="N154" t="str">
        <f>VLOOKUP(M154,namenBalansen201903240706!A:A,1,FALSE)</f>
        <v>3220-GAF_F001.xlsx</v>
      </c>
      <c r="S154" s="8" t="s">
        <v>1088</v>
      </c>
      <c r="U154" s="9">
        <v>298.20929999999998</v>
      </c>
      <c r="V154" s="9">
        <v>0</v>
      </c>
      <c r="W154" s="9">
        <v>13.959037500000001</v>
      </c>
      <c r="X154" s="9">
        <v>0</v>
      </c>
      <c r="Y154" s="9">
        <v>19.0285531</v>
      </c>
      <c r="Z154" s="9">
        <v>-3.2</v>
      </c>
      <c r="AA154" s="9">
        <v>0.7</v>
      </c>
      <c r="AB154" s="9" t="s">
        <v>730</v>
      </c>
      <c r="AC154" s="9" t="s">
        <v>717</v>
      </c>
      <c r="AD154" s="9" t="s">
        <v>718</v>
      </c>
      <c r="AE154" s="9" t="s">
        <v>719</v>
      </c>
      <c r="AF154" s="9" t="s">
        <v>707</v>
      </c>
      <c r="AG154" s="9" t="s">
        <v>1083</v>
      </c>
      <c r="AH154" s="9" t="s">
        <v>1084</v>
      </c>
      <c r="AI154" s="9" t="s">
        <v>1085</v>
      </c>
      <c r="AJ154" s="9" t="s">
        <v>714</v>
      </c>
    </row>
    <row r="155" spans="12:36" ht="15.75" thickBot="1" x14ac:dyDescent="0.3">
      <c r="L155" s="8">
        <v>153</v>
      </c>
      <c r="M155" s="14" t="s">
        <v>99</v>
      </c>
      <c r="N155" t="str">
        <f>VLOOKUP(M155,namenBalansen201903240706!A:A,1,FALSE)</f>
        <v>3220_EAG-1_F001-Korremof.xlsx</v>
      </c>
      <c r="S155" s="8" t="s">
        <v>1089</v>
      </c>
      <c r="U155" s="9">
        <v>861.67006000000003</v>
      </c>
      <c r="V155" s="9">
        <v>253.58100350000001</v>
      </c>
      <c r="W155" s="9">
        <v>291.58603440000002</v>
      </c>
      <c r="X155" s="9">
        <v>0</v>
      </c>
      <c r="Y155" s="9">
        <v>62.922018199999997</v>
      </c>
      <c r="Z155" s="9">
        <v>-5.33</v>
      </c>
      <c r="AA155" s="9">
        <v>0.57999999999999996</v>
      </c>
      <c r="AB155" s="9" t="s">
        <v>1090</v>
      </c>
      <c r="AC155" s="9" t="s">
        <v>1091</v>
      </c>
      <c r="AD155" s="9" t="s">
        <v>718</v>
      </c>
      <c r="AE155" s="9" t="s">
        <v>719</v>
      </c>
      <c r="AF155" s="9" t="s">
        <v>707</v>
      </c>
      <c r="AG155" s="9" t="s">
        <v>731</v>
      </c>
      <c r="AH155" s="9" t="s">
        <v>721</v>
      </c>
      <c r="AI155" s="9" t="s">
        <v>722</v>
      </c>
      <c r="AJ155" s="9" t="s">
        <v>714</v>
      </c>
    </row>
    <row r="156" spans="12:36" ht="15.75" thickBot="1" x14ac:dyDescent="0.3">
      <c r="L156" s="8">
        <v>154</v>
      </c>
      <c r="M156" s="14" t="s">
        <v>100</v>
      </c>
      <c r="N156" t="str">
        <f>VLOOKUP(M156,namenBalansen201903240706!A:A,1,FALSE)</f>
        <v>3230-EAG-1_F001.xlsx</v>
      </c>
      <c r="S156" s="8" t="s">
        <v>1092</v>
      </c>
      <c r="U156" s="9">
        <v>861.67006000000003</v>
      </c>
      <c r="V156" s="9">
        <v>253.58100350000001</v>
      </c>
      <c r="W156" s="9">
        <v>291.58603440000002</v>
      </c>
      <c r="X156" s="9">
        <v>0</v>
      </c>
      <c r="Y156" s="9">
        <v>62.922018199999997</v>
      </c>
      <c r="Z156" s="9">
        <v>-5.33</v>
      </c>
      <c r="AA156" s="9">
        <v>0.57999999999999996</v>
      </c>
      <c r="AB156" s="9" t="s">
        <v>1090</v>
      </c>
      <c r="AC156" s="9" t="s">
        <v>1091</v>
      </c>
      <c r="AD156" s="9" t="s">
        <v>718</v>
      </c>
      <c r="AE156" s="9" t="s">
        <v>719</v>
      </c>
      <c r="AF156" s="9" t="s">
        <v>707</v>
      </c>
      <c r="AG156" s="9" t="s">
        <v>731</v>
      </c>
      <c r="AH156" s="9" t="s">
        <v>721</v>
      </c>
      <c r="AI156" s="9" t="s">
        <v>722</v>
      </c>
      <c r="AJ156" s="9" t="s">
        <v>714</v>
      </c>
    </row>
    <row r="157" spans="12:36" ht="15.75" thickBot="1" x14ac:dyDescent="0.3">
      <c r="L157" s="8">
        <v>155</v>
      </c>
      <c r="M157" s="14" t="s">
        <v>101</v>
      </c>
      <c r="N157" t="str">
        <f>VLOOKUP(M157,namenBalansen201903240706!A:A,1,FALSE)</f>
        <v>3230-EAG-1_F002_HOL-PKH.xlsx</v>
      </c>
      <c r="S157" s="8" t="s">
        <v>1093</v>
      </c>
      <c r="U157" s="9">
        <v>98</v>
      </c>
      <c r="V157" s="9">
        <v>2.5</v>
      </c>
      <c r="W157" s="9">
        <v>0</v>
      </c>
      <c r="X157" s="9">
        <v>0</v>
      </c>
      <c r="Y157" s="9">
        <v>73</v>
      </c>
      <c r="Z157" s="9">
        <v>-20.3</v>
      </c>
      <c r="AA157" s="9">
        <v>16.3</v>
      </c>
      <c r="AB157" s="9" t="s">
        <v>730</v>
      </c>
      <c r="AC157" s="9" t="s">
        <v>717</v>
      </c>
      <c r="AD157" s="9" t="s">
        <v>718</v>
      </c>
      <c r="AE157" s="9" t="s">
        <v>719</v>
      </c>
      <c r="AF157" s="9" t="s">
        <v>707</v>
      </c>
      <c r="AG157" s="9" t="s">
        <v>731</v>
      </c>
      <c r="AH157" s="9" t="s">
        <v>721</v>
      </c>
      <c r="AI157" s="9" t="s">
        <v>722</v>
      </c>
      <c r="AJ157" s="9" t="s">
        <v>714</v>
      </c>
    </row>
    <row r="158" spans="12:36" ht="15.75" thickBot="1" x14ac:dyDescent="0.3">
      <c r="L158" s="8">
        <v>156</v>
      </c>
      <c r="M158" s="14" t="s">
        <v>102</v>
      </c>
      <c r="N158" t="str">
        <f>VLOOKUP(M158,namenBalansen201903240706!A:A,1,FALSE)</f>
        <v>3230-EAG-2_F001.xlsx</v>
      </c>
      <c r="S158" s="8" t="s">
        <v>1095</v>
      </c>
      <c r="U158" s="9">
        <v>98</v>
      </c>
      <c r="V158" s="9">
        <v>2.5</v>
      </c>
      <c r="W158" s="9">
        <v>0</v>
      </c>
      <c r="X158" s="9">
        <v>0</v>
      </c>
      <c r="Y158" s="9">
        <v>73</v>
      </c>
      <c r="Z158" s="9">
        <v>-20.3</v>
      </c>
      <c r="AA158" s="9">
        <v>16.3</v>
      </c>
      <c r="AB158" s="9" t="s">
        <v>730</v>
      </c>
      <c r="AC158" s="9" t="s">
        <v>717</v>
      </c>
      <c r="AD158" s="9" t="s">
        <v>718</v>
      </c>
      <c r="AE158" s="9" t="s">
        <v>719</v>
      </c>
      <c r="AF158" s="9" t="s">
        <v>707</v>
      </c>
      <c r="AG158" s="9" t="s">
        <v>731</v>
      </c>
      <c r="AH158" s="9" t="s">
        <v>721</v>
      </c>
      <c r="AI158" s="9" t="s">
        <v>722</v>
      </c>
      <c r="AJ158" s="9" t="s">
        <v>714</v>
      </c>
    </row>
    <row r="159" spans="12:36" ht="15.75" thickBot="1" x14ac:dyDescent="0.3">
      <c r="L159" s="8">
        <v>157</v>
      </c>
      <c r="M159" s="14" t="s">
        <v>103</v>
      </c>
      <c r="N159" t="str">
        <f>VLOOKUP(M159,namenBalansen201903240706!A:A,1,FALSE)</f>
        <v>3230-EAG-2_F002_Wijde_blik.xlsx</v>
      </c>
      <c r="S159" s="8" t="s">
        <v>1096</v>
      </c>
      <c r="U159" s="9">
        <v>175.67740000000001</v>
      </c>
      <c r="V159" s="9">
        <v>74.508371499999996</v>
      </c>
      <c r="W159" s="9">
        <v>12.403143500000001</v>
      </c>
      <c r="X159" s="9">
        <v>0</v>
      </c>
      <c r="Y159" s="9">
        <v>14.257514499999999</v>
      </c>
      <c r="Z159" s="9">
        <v>-5.07</v>
      </c>
      <c r="AA159" s="9">
        <v>0.5</v>
      </c>
      <c r="AB159" s="9" t="s">
        <v>730</v>
      </c>
      <c r="AC159" s="9" t="s">
        <v>717</v>
      </c>
      <c r="AD159" s="9" t="s">
        <v>718</v>
      </c>
      <c r="AE159" s="9" t="s">
        <v>719</v>
      </c>
      <c r="AF159" s="9" t="s">
        <v>707</v>
      </c>
      <c r="AG159" s="9" t="s">
        <v>731</v>
      </c>
      <c r="AH159" s="9" t="s">
        <v>721</v>
      </c>
      <c r="AI159" s="9" t="s">
        <v>722</v>
      </c>
      <c r="AJ159" s="9" t="s">
        <v>714</v>
      </c>
    </row>
    <row r="160" spans="12:36" ht="15.75" thickBot="1" x14ac:dyDescent="0.3">
      <c r="L160" s="8">
        <v>158</v>
      </c>
      <c r="M160" s="14" t="s">
        <v>104</v>
      </c>
      <c r="N160" t="str">
        <f>VLOOKUP(M160,namenBalansen201903240706!A:A,1,FALSE)</f>
        <v>3230-EAG-3_F001.xlsx</v>
      </c>
      <c r="S160" s="8" t="s">
        <v>1097</v>
      </c>
      <c r="U160" s="9">
        <v>317.17577</v>
      </c>
      <c r="V160" s="9">
        <v>126.8184778</v>
      </c>
      <c r="W160" s="9">
        <v>40.177471199999999</v>
      </c>
      <c r="X160" s="9">
        <v>0</v>
      </c>
      <c r="Y160" s="9">
        <v>23.361340200000001</v>
      </c>
      <c r="Z160" s="9">
        <v>-3.5</v>
      </c>
      <c r="AA160" s="9">
        <v>0.5</v>
      </c>
      <c r="AB160" s="9" t="s">
        <v>730</v>
      </c>
      <c r="AC160" s="9" t="s">
        <v>717</v>
      </c>
      <c r="AD160" s="9" t="s">
        <v>718</v>
      </c>
      <c r="AE160" s="9" t="s">
        <v>719</v>
      </c>
      <c r="AF160" s="9" t="s">
        <v>707</v>
      </c>
      <c r="AG160" s="9" t="s">
        <v>731</v>
      </c>
      <c r="AH160" s="9" t="s">
        <v>721</v>
      </c>
      <c r="AI160" s="9" t="s">
        <v>722</v>
      </c>
      <c r="AJ160" s="9" t="s">
        <v>714</v>
      </c>
    </row>
    <row r="161" spans="12:36" ht="15.75" thickBot="1" x14ac:dyDescent="0.3">
      <c r="L161" s="8">
        <v>159</v>
      </c>
      <c r="M161" s="14" t="s">
        <v>105</v>
      </c>
      <c r="N161" t="str">
        <f>VLOOKUP(M161,namenBalansen201903240706!A:A,1,FALSE)</f>
        <v>3230-EAG-3_F002-PKH.xlsx</v>
      </c>
      <c r="S161" s="8" t="s">
        <v>1098</v>
      </c>
      <c r="U161" s="9">
        <v>878.95415000000003</v>
      </c>
      <c r="V161" s="9">
        <v>188.85570290000001</v>
      </c>
      <c r="W161" s="9">
        <v>210.63511800000001</v>
      </c>
      <c r="X161" s="9">
        <v>0</v>
      </c>
      <c r="Y161" s="9">
        <v>112.59200199999999</v>
      </c>
      <c r="Z161" s="9">
        <v>-19</v>
      </c>
      <c r="AA161" s="9">
        <v>0.6</v>
      </c>
      <c r="AB161" s="9" t="s">
        <v>730</v>
      </c>
      <c r="AC161" s="9" t="s">
        <v>730</v>
      </c>
      <c r="AD161" s="9" t="s">
        <v>730</v>
      </c>
      <c r="AE161" s="9" t="s">
        <v>730</v>
      </c>
      <c r="AF161" s="9" t="s">
        <v>707</v>
      </c>
      <c r="AG161" s="9" t="s">
        <v>731</v>
      </c>
      <c r="AH161" s="9" t="s">
        <v>721</v>
      </c>
      <c r="AI161" s="9" t="s">
        <v>722</v>
      </c>
      <c r="AJ161" s="9" t="s">
        <v>714</v>
      </c>
    </row>
    <row r="162" spans="12:36" ht="15.75" thickBot="1" x14ac:dyDescent="0.3">
      <c r="L162" s="8">
        <v>160</v>
      </c>
      <c r="M162" s="14" t="s">
        <v>106</v>
      </c>
      <c r="N162" t="str">
        <f>VLOOKUP(M162,namenBalansen201903240706!A:A,1,FALSE)</f>
        <v>3230-EAG-4-5_F001.xlsx</v>
      </c>
      <c r="S162" s="8" t="s">
        <v>1099</v>
      </c>
      <c r="U162" s="9">
        <v>202.23490000000001</v>
      </c>
      <c r="V162" s="9">
        <v>11.1450367</v>
      </c>
      <c r="W162" s="9">
        <v>20.230832800000002</v>
      </c>
      <c r="X162" s="9">
        <v>0</v>
      </c>
      <c r="Y162" s="9">
        <v>70.553702000000001</v>
      </c>
      <c r="Z162" s="9">
        <v>-19</v>
      </c>
      <c r="AA162" s="9">
        <v>0.6</v>
      </c>
      <c r="AB162" s="9" t="s">
        <v>730</v>
      </c>
      <c r="AC162" s="9" t="s">
        <v>730</v>
      </c>
      <c r="AD162" s="9" t="s">
        <v>730</v>
      </c>
      <c r="AE162" s="9" t="s">
        <v>730</v>
      </c>
      <c r="AF162" s="9" t="s">
        <v>707</v>
      </c>
      <c r="AG162" s="9" t="s">
        <v>731</v>
      </c>
      <c r="AH162" s="9" t="s">
        <v>721</v>
      </c>
      <c r="AI162" s="9" t="s">
        <v>722</v>
      </c>
      <c r="AJ162" s="9" t="s">
        <v>714</v>
      </c>
    </row>
    <row r="163" spans="12:36" ht="15.75" thickBot="1" x14ac:dyDescent="0.3">
      <c r="L163" s="8">
        <v>161</v>
      </c>
      <c r="M163" s="14" t="s">
        <v>107</v>
      </c>
      <c r="N163" t="str">
        <f>VLOOKUP(M163,namenBalansen201903240706!A:A,1,FALSE)</f>
        <v>3230-EAG-4_F001.xlsx</v>
      </c>
      <c r="S163" s="8" t="s">
        <v>1100</v>
      </c>
      <c r="U163" s="9">
        <v>272.40742999999998</v>
      </c>
      <c r="V163" s="9">
        <v>18.207749499999998</v>
      </c>
      <c r="W163" s="9">
        <v>20.230832800000002</v>
      </c>
      <c r="X163" s="9">
        <v>0</v>
      </c>
      <c r="Y163" s="9">
        <v>70.099102000000002</v>
      </c>
      <c r="Z163" s="9">
        <v>-19</v>
      </c>
      <c r="AA163" s="9">
        <v>0.6</v>
      </c>
      <c r="AB163" s="9" t="s">
        <v>730</v>
      </c>
      <c r="AC163" s="9" t="s">
        <v>730</v>
      </c>
      <c r="AD163" s="9" t="s">
        <v>1102</v>
      </c>
      <c r="AE163" s="9" t="s">
        <v>730</v>
      </c>
      <c r="AF163" s="9" t="s">
        <v>707</v>
      </c>
      <c r="AG163" s="9" t="s">
        <v>1102</v>
      </c>
      <c r="AH163" s="9" t="s">
        <v>721</v>
      </c>
      <c r="AI163" s="9" t="s">
        <v>722</v>
      </c>
      <c r="AJ163" s="9" t="s">
        <v>714</v>
      </c>
    </row>
    <row r="164" spans="12:36" ht="15.75" thickBot="1" x14ac:dyDescent="0.3">
      <c r="L164" s="8">
        <v>162</v>
      </c>
      <c r="M164" s="14" t="s">
        <v>108</v>
      </c>
      <c r="N164" t="str">
        <f>VLOOKUP(M164,namenBalansen201903240706!A:A,1,FALSE)</f>
        <v>3230-EAG-5_F001.xlsx</v>
      </c>
      <c r="S164" s="8" t="s">
        <v>1103</v>
      </c>
      <c r="U164" s="9">
        <v>272.40742999999998</v>
      </c>
      <c r="V164" s="9">
        <v>18.207749499999998</v>
      </c>
      <c r="W164" s="9">
        <v>20.230832800000002</v>
      </c>
      <c r="X164" s="9">
        <v>0</v>
      </c>
      <c r="Y164" s="9">
        <v>70.099102000000002</v>
      </c>
      <c r="Z164" s="9">
        <v>-19</v>
      </c>
      <c r="AA164" s="9">
        <v>0.6</v>
      </c>
      <c r="AB164" s="9" t="s">
        <v>730</v>
      </c>
      <c r="AC164" s="9" t="s">
        <v>730</v>
      </c>
      <c r="AD164" s="9" t="s">
        <v>730</v>
      </c>
      <c r="AE164" s="9" t="s">
        <v>730</v>
      </c>
      <c r="AF164" s="9" t="s">
        <v>707</v>
      </c>
      <c r="AG164" s="9" t="s">
        <v>731</v>
      </c>
      <c r="AH164" s="9" t="s">
        <v>721</v>
      </c>
      <c r="AI164" s="9" t="s">
        <v>722</v>
      </c>
      <c r="AJ164" s="9" t="s">
        <v>714</v>
      </c>
    </row>
    <row r="165" spans="12:36" ht="15.75" thickBot="1" x14ac:dyDescent="0.3">
      <c r="L165" s="8">
        <v>163</v>
      </c>
      <c r="M165" s="14" t="s">
        <v>109</v>
      </c>
      <c r="N165" t="str">
        <f>VLOOKUP(M165,namenBalansen201903240706!A:A,1,FALSE)</f>
        <v>3230-GAF_F001.xlsx</v>
      </c>
      <c r="S165" s="8" t="s">
        <v>1105</v>
      </c>
      <c r="U165" s="9">
        <v>615.04010000000005</v>
      </c>
      <c r="V165" s="9">
        <v>170.76573160000001</v>
      </c>
      <c r="W165" s="9">
        <v>230.30023439999999</v>
      </c>
      <c r="X165" s="9">
        <v>0</v>
      </c>
      <c r="Y165" s="9">
        <v>45.637052500000003</v>
      </c>
      <c r="Z165" s="9">
        <v>-4.8</v>
      </c>
      <c r="AA165" s="9">
        <v>0.6</v>
      </c>
      <c r="AB165" s="9" t="s">
        <v>1106</v>
      </c>
      <c r="AC165" s="9" t="s">
        <v>730</v>
      </c>
      <c r="AD165" s="9" t="s">
        <v>730</v>
      </c>
      <c r="AE165" s="9" t="s">
        <v>730</v>
      </c>
      <c r="AF165" s="9" t="s">
        <v>707</v>
      </c>
      <c r="AG165" s="9" t="s">
        <v>731</v>
      </c>
      <c r="AH165" s="9" t="s">
        <v>721</v>
      </c>
      <c r="AI165" s="9" t="s">
        <v>722</v>
      </c>
      <c r="AJ165" s="9" t="s">
        <v>714</v>
      </c>
    </row>
    <row r="166" spans="12:36" ht="15.75" thickBot="1" x14ac:dyDescent="0.3">
      <c r="L166" s="8">
        <v>164</v>
      </c>
      <c r="M166" s="14" t="s">
        <v>110</v>
      </c>
      <c r="N166" t="str">
        <f>VLOOKUP(M166,namenBalansen201903240706!A:A,1,FALSE)</f>
        <v>3230_EAG5-F001.xlsx</v>
      </c>
      <c r="S166" s="8" t="s">
        <v>1107</v>
      </c>
      <c r="U166" s="9">
        <v>615.04010000000005</v>
      </c>
      <c r="V166" s="9">
        <v>170.76573160000001</v>
      </c>
      <c r="W166" s="9">
        <v>230.30023439999999</v>
      </c>
      <c r="X166" s="9">
        <v>0</v>
      </c>
      <c r="Y166" s="9">
        <v>45.637052500000003</v>
      </c>
      <c r="Z166" s="9">
        <v>-4.8</v>
      </c>
      <c r="AA166" s="9">
        <v>0.6</v>
      </c>
      <c r="AB166" s="9" t="s">
        <v>730</v>
      </c>
      <c r="AC166" s="9" t="s">
        <v>730</v>
      </c>
      <c r="AD166" s="9" t="s">
        <v>730</v>
      </c>
      <c r="AE166" s="9" t="s">
        <v>730</v>
      </c>
      <c r="AF166" s="9" t="s">
        <v>707</v>
      </c>
      <c r="AG166" s="9" t="s">
        <v>731</v>
      </c>
      <c r="AH166" s="9" t="s">
        <v>721</v>
      </c>
      <c r="AI166" s="9" t="s">
        <v>722</v>
      </c>
      <c r="AJ166" s="9" t="s">
        <v>714</v>
      </c>
    </row>
    <row r="167" spans="12:36" ht="15.75" thickBot="1" x14ac:dyDescent="0.3">
      <c r="L167" s="8">
        <v>165</v>
      </c>
      <c r="M167" s="14" t="s">
        <v>111</v>
      </c>
      <c r="N167" t="str">
        <f>VLOOKUP(M167,namenBalansen201903240706!A:A,1,FALSE)</f>
        <v>3240-GAF_F002.xlsx</v>
      </c>
      <c r="S167" s="8" t="s">
        <v>1108</v>
      </c>
      <c r="U167" s="9">
        <v>654.54701</v>
      </c>
      <c r="V167" s="9">
        <v>269.58519419999999</v>
      </c>
      <c r="W167" s="9">
        <v>148.0259729</v>
      </c>
      <c r="X167" s="9">
        <v>18.554701999999999</v>
      </c>
      <c r="Y167" s="9">
        <v>36.772875399999997</v>
      </c>
      <c r="Z167" s="9">
        <v>-6.5</v>
      </c>
      <c r="AA167" s="9">
        <v>0.55000000000000004</v>
      </c>
      <c r="AB167" s="9" t="s">
        <v>1109</v>
      </c>
      <c r="AC167" s="9" t="s">
        <v>1110</v>
      </c>
      <c r="AD167" s="9" t="s">
        <v>1111</v>
      </c>
      <c r="AE167" s="9" t="s">
        <v>1112</v>
      </c>
      <c r="AF167" s="9" t="s">
        <v>707</v>
      </c>
      <c r="AG167" s="9" t="s">
        <v>731</v>
      </c>
      <c r="AH167" s="9" t="s">
        <v>721</v>
      </c>
      <c r="AI167" s="9" t="s">
        <v>722</v>
      </c>
      <c r="AJ167" s="9" t="s">
        <v>714</v>
      </c>
    </row>
    <row r="168" spans="12:36" ht="15.75" thickBot="1" x14ac:dyDescent="0.3">
      <c r="L168" s="8">
        <v>166</v>
      </c>
      <c r="M168" s="14" t="s">
        <v>112</v>
      </c>
      <c r="N168" t="str">
        <f>VLOOKUP(M168,namenBalansen201903240706!A:A,1,FALSE)</f>
        <v>3260-EAG-1_F002.xlsx</v>
      </c>
      <c r="S168" s="8" t="s">
        <v>1113</v>
      </c>
      <c r="U168" s="9">
        <v>626.80481999999995</v>
      </c>
      <c r="V168" s="9">
        <v>65.305937999999998</v>
      </c>
      <c r="W168" s="9">
        <v>87.916882999999999</v>
      </c>
      <c r="X168" s="9">
        <v>25.788581000000001</v>
      </c>
      <c r="Y168" s="9">
        <v>128.21714309999999</v>
      </c>
      <c r="Z168" s="9">
        <v>-2.2000000000000002</v>
      </c>
      <c r="AA168" s="9">
        <v>0.45</v>
      </c>
      <c r="AB168" s="9" t="s">
        <v>1114</v>
      </c>
      <c r="AC168" s="9" t="s">
        <v>1115</v>
      </c>
      <c r="AD168" s="9" t="s">
        <v>1024</v>
      </c>
      <c r="AE168" s="9" t="s">
        <v>1025</v>
      </c>
      <c r="AF168" s="9" t="s">
        <v>707</v>
      </c>
      <c r="AG168" s="9" t="s">
        <v>1116</v>
      </c>
      <c r="AH168" s="9" t="s">
        <v>1117</v>
      </c>
      <c r="AI168" s="9" t="s">
        <v>1118</v>
      </c>
      <c r="AJ168" s="9" t="s">
        <v>714</v>
      </c>
    </row>
    <row r="169" spans="12:36" ht="15.75" thickBot="1" x14ac:dyDescent="0.3">
      <c r="L169" s="8">
        <v>167</v>
      </c>
      <c r="M169" s="14" t="s">
        <v>1182</v>
      </c>
      <c r="N169" t="str">
        <f>VLOOKUP(M169,namenBalansen201903240706!A:A,1,FALSE)</f>
        <v>3300-EAG-13_F001.xlsx</v>
      </c>
      <c r="S169" s="8" t="s">
        <v>1119</v>
      </c>
      <c r="U169" s="9">
        <v>184.27092999999999</v>
      </c>
      <c r="V169" s="9">
        <v>0</v>
      </c>
      <c r="W169" s="9">
        <v>5.9806474999999999</v>
      </c>
      <c r="X169" s="9">
        <v>0</v>
      </c>
      <c r="Y169" s="9">
        <v>33.283487700000002</v>
      </c>
      <c r="Z169" s="9">
        <v>-2.35</v>
      </c>
      <c r="AA169" s="9">
        <v>0.55000000000000004</v>
      </c>
      <c r="AB169" s="9" t="s">
        <v>1114</v>
      </c>
      <c r="AC169" s="9" t="s">
        <v>1120</v>
      </c>
      <c r="AD169" s="9" t="s">
        <v>1121</v>
      </c>
      <c r="AE169" s="9" t="s">
        <v>719</v>
      </c>
      <c r="AF169" s="9" t="s">
        <v>707</v>
      </c>
      <c r="AG169" s="9" t="s">
        <v>1122</v>
      </c>
      <c r="AH169" s="9" t="s">
        <v>721</v>
      </c>
      <c r="AI169" s="9" t="s">
        <v>722</v>
      </c>
      <c r="AJ169" s="9" t="s">
        <v>714</v>
      </c>
    </row>
    <row r="170" spans="12:36" ht="15.75" thickBot="1" x14ac:dyDescent="0.3">
      <c r="L170" s="8">
        <v>168</v>
      </c>
      <c r="M170" s="14" t="s">
        <v>1183</v>
      </c>
      <c r="N170" t="str">
        <f>VLOOKUP(M170,namenBalansen201903240706!A:A,1,FALSE)</f>
        <v>3300-EAG-13_F002.xlsx</v>
      </c>
      <c r="S170" s="8" t="s">
        <v>1123</v>
      </c>
      <c r="U170" s="9">
        <v>656.00049999999999</v>
      </c>
      <c r="V170" s="9">
        <v>65.147945300000003</v>
      </c>
      <c r="W170" s="9">
        <v>60.063664500000002</v>
      </c>
      <c r="X170" s="9">
        <v>2.0950380000000002</v>
      </c>
      <c r="Y170" s="9">
        <v>43.551966999999998</v>
      </c>
      <c r="Z170" s="9">
        <v>-2.2000000000000002</v>
      </c>
      <c r="AA170" s="9">
        <v>0.45</v>
      </c>
      <c r="AB170" s="9" t="s">
        <v>1124</v>
      </c>
      <c r="AC170" s="9" t="s">
        <v>1125</v>
      </c>
      <c r="AD170" s="9" t="s">
        <v>1024</v>
      </c>
      <c r="AE170" s="9" t="s">
        <v>1025</v>
      </c>
      <c r="AF170" s="9" t="s">
        <v>707</v>
      </c>
      <c r="AG170" s="9" t="s">
        <v>1116</v>
      </c>
      <c r="AH170" s="9" t="s">
        <v>721</v>
      </c>
      <c r="AI170" s="9" t="s">
        <v>722</v>
      </c>
      <c r="AJ170" s="9" t="s">
        <v>714</v>
      </c>
    </row>
    <row r="171" spans="12:36" ht="15.75" thickBot="1" x14ac:dyDescent="0.3">
      <c r="L171" s="8">
        <v>169</v>
      </c>
      <c r="M171" s="14" t="s">
        <v>1184</v>
      </c>
      <c r="N171" t="str">
        <f>VLOOKUP(M171,namenBalansen201903240706!A:A,1,FALSE)</f>
        <v>3300-EAG-14_F001.xlsx</v>
      </c>
      <c r="S171" s="8" t="s">
        <v>1126</v>
      </c>
      <c r="U171" s="9">
        <v>31.19284</v>
      </c>
      <c r="V171" s="9">
        <v>0</v>
      </c>
      <c r="W171" s="9">
        <v>8.4287799999999997</v>
      </c>
      <c r="X171" s="9">
        <v>0</v>
      </c>
      <c r="Y171" s="9">
        <v>14.166892000000001</v>
      </c>
      <c r="Z171" s="9">
        <v>-3.3</v>
      </c>
      <c r="AA171" s="9">
        <v>1.6</v>
      </c>
      <c r="AB171" s="9" t="s">
        <v>1127</v>
      </c>
      <c r="AC171" s="9" t="s">
        <v>717</v>
      </c>
      <c r="AD171" s="9" t="s">
        <v>718</v>
      </c>
      <c r="AE171" s="9" t="s">
        <v>719</v>
      </c>
      <c r="AF171" s="9" t="s">
        <v>707</v>
      </c>
      <c r="AG171" s="9" t="s">
        <v>1128</v>
      </c>
      <c r="AH171" s="9" t="s">
        <v>1117</v>
      </c>
      <c r="AI171" s="9" t="s">
        <v>1118</v>
      </c>
      <c r="AJ171" s="9" t="s">
        <v>714</v>
      </c>
    </row>
    <row r="172" spans="12:36" ht="15.75" thickBot="1" x14ac:dyDescent="0.3">
      <c r="L172" s="8">
        <v>170</v>
      </c>
      <c r="M172" s="14" t="s">
        <v>1185</v>
      </c>
      <c r="N172" t="str">
        <f>VLOOKUP(M172,namenBalansen201903240706!A:A,1,FALSE)</f>
        <v>3300-EAG-15_F001.xlsx</v>
      </c>
      <c r="S172" s="8" t="s">
        <v>1129</v>
      </c>
      <c r="U172" s="9">
        <v>1119.53703</v>
      </c>
      <c r="V172" s="9">
        <v>0</v>
      </c>
      <c r="W172" s="9">
        <v>296.56398030000003</v>
      </c>
      <c r="X172" s="9">
        <v>100.83865</v>
      </c>
      <c r="Y172" s="9">
        <v>49.023071899999998</v>
      </c>
      <c r="Z172" s="9">
        <v>-6.3</v>
      </c>
      <c r="AA172" s="9">
        <v>0.45</v>
      </c>
      <c r="AB172" s="9" t="s">
        <v>1130</v>
      </c>
      <c r="AC172" s="9" t="s">
        <v>1131</v>
      </c>
      <c r="AD172" s="9" t="s">
        <v>1132</v>
      </c>
      <c r="AE172" s="9" t="s">
        <v>1133</v>
      </c>
      <c r="AF172" s="9" t="s">
        <v>707</v>
      </c>
      <c r="AG172" s="9" t="s">
        <v>731</v>
      </c>
      <c r="AH172" s="9" t="s">
        <v>721</v>
      </c>
      <c r="AI172" s="9" t="s">
        <v>722</v>
      </c>
      <c r="AJ172" s="9" t="s">
        <v>714</v>
      </c>
    </row>
    <row r="173" spans="12:36" ht="15.75" thickBot="1" x14ac:dyDescent="0.3">
      <c r="L173" s="8">
        <v>171</v>
      </c>
      <c r="M173" s="14" t="s">
        <v>1186</v>
      </c>
      <c r="N173" t="str">
        <f>VLOOKUP(M173,namenBalansen201903240706!A:A,1,FALSE)</f>
        <v>3300-EAG-15_F002.xlsx</v>
      </c>
      <c r="S173" s="8" t="s">
        <v>1134</v>
      </c>
      <c r="U173" s="9">
        <v>1119.53703</v>
      </c>
      <c r="V173" s="9">
        <v>0</v>
      </c>
      <c r="W173" s="9">
        <v>296.56398030000003</v>
      </c>
      <c r="X173" s="9">
        <v>100.83865</v>
      </c>
      <c r="Y173" s="9">
        <v>49.023071899999998</v>
      </c>
      <c r="Z173" s="9">
        <v>-6.3</v>
      </c>
      <c r="AA173" s="9">
        <v>0.45</v>
      </c>
      <c r="AB173" s="9" t="s">
        <v>1130</v>
      </c>
      <c r="AC173" s="9" t="s">
        <v>1131</v>
      </c>
      <c r="AD173" s="9" t="s">
        <v>1132</v>
      </c>
      <c r="AE173" s="9" t="s">
        <v>1133</v>
      </c>
      <c r="AF173" s="9" t="s">
        <v>707</v>
      </c>
      <c r="AG173" s="9" t="s">
        <v>731</v>
      </c>
      <c r="AH173" s="9" t="s">
        <v>721</v>
      </c>
      <c r="AI173" s="9" t="s">
        <v>722</v>
      </c>
      <c r="AJ173" s="9" t="s">
        <v>714</v>
      </c>
    </row>
    <row r="174" spans="12:36" ht="15.75" thickBot="1" x14ac:dyDescent="0.3">
      <c r="L174" s="8">
        <v>172</v>
      </c>
      <c r="M174" s="14" t="s">
        <v>1187</v>
      </c>
      <c r="N174" t="str">
        <f>VLOOKUP(M174,namenBalansen201903240706!A:A,1,FALSE)</f>
        <v>3300-EAG-16_F001.xlsx</v>
      </c>
      <c r="S174" s="8" t="s">
        <v>1135</v>
      </c>
      <c r="U174" s="9">
        <v>302.45510000000002</v>
      </c>
      <c r="V174" s="9">
        <v>0</v>
      </c>
      <c r="W174" s="9">
        <v>127.825125</v>
      </c>
      <c r="X174" s="9">
        <v>68.828913</v>
      </c>
      <c r="Y174" s="9">
        <v>17.571560000000002</v>
      </c>
      <c r="Z174" s="9">
        <v>-6</v>
      </c>
      <c r="AA174" s="9">
        <v>0.39</v>
      </c>
      <c r="AB174" s="9" t="s">
        <v>1136</v>
      </c>
      <c r="AC174" s="9" t="s">
        <v>1137</v>
      </c>
      <c r="AD174" s="9" t="s">
        <v>718</v>
      </c>
      <c r="AE174" s="9" t="s">
        <v>719</v>
      </c>
      <c r="AF174" s="9" t="s">
        <v>707</v>
      </c>
      <c r="AG174" s="9" t="s">
        <v>731</v>
      </c>
      <c r="AH174" s="9" t="s">
        <v>721</v>
      </c>
      <c r="AI174" s="9" t="s">
        <v>722</v>
      </c>
      <c r="AJ174" s="9" t="s">
        <v>714</v>
      </c>
    </row>
    <row r="175" spans="12:36" ht="15.75" thickBot="1" x14ac:dyDescent="0.3">
      <c r="L175" s="8">
        <v>173</v>
      </c>
      <c r="M175" s="14" t="s">
        <v>1188</v>
      </c>
      <c r="N175" t="str">
        <f>VLOOKUP(M175,namenBalansen201903240706!A:A,1,FALSE)</f>
        <v>3300-EAG-17_F001.xlsx</v>
      </c>
      <c r="S175" s="8" t="s">
        <v>1138</v>
      </c>
      <c r="U175" s="9">
        <v>1501.71198</v>
      </c>
      <c r="V175" s="9">
        <v>73.550737600000005</v>
      </c>
      <c r="W175" s="9">
        <v>230.39694710000001</v>
      </c>
      <c r="X175" s="9">
        <v>147.063716</v>
      </c>
      <c r="Y175" s="9">
        <v>99.723906600000007</v>
      </c>
      <c r="Z175" s="9">
        <v>-6.3</v>
      </c>
      <c r="AA175" s="9">
        <v>0.39</v>
      </c>
      <c r="AB175" s="9" t="s">
        <v>1136</v>
      </c>
      <c r="AC175" s="9" t="s">
        <v>1139</v>
      </c>
      <c r="AD175" s="9" t="s">
        <v>1131</v>
      </c>
      <c r="AE175" s="9" t="s">
        <v>1140</v>
      </c>
      <c r="AF175" s="9" t="s">
        <v>707</v>
      </c>
      <c r="AG175" s="9" t="s">
        <v>731</v>
      </c>
      <c r="AH175" s="9" t="s">
        <v>721</v>
      </c>
      <c r="AI175" s="9" t="s">
        <v>722</v>
      </c>
      <c r="AJ175" s="9" t="s">
        <v>714</v>
      </c>
    </row>
    <row r="176" spans="12:36" ht="15.75" thickBot="1" x14ac:dyDescent="0.3">
      <c r="L176" s="8">
        <v>174</v>
      </c>
      <c r="M176" s="14" t="s">
        <v>1189</v>
      </c>
      <c r="N176" t="str">
        <f>VLOOKUP(M176,namenBalansen201903240706!A:A,1,FALSE)</f>
        <v>3300-EAG-18_F001.xlsx</v>
      </c>
      <c r="S176" s="8" t="s">
        <v>1141</v>
      </c>
      <c r="U176" s="9">
        <v>1501.71198</v>
      </c>
      <c r="V176" s="9">
        <v>73.550737600000005</v>
      </c>
      <c r="W176" s="9">
        <v>230.39694710000001</v>
      </c>
      <c r="X176" s="9">
        <v>147.063716</v>
      </c>
      <c r="Y176" s="9">
        <v>99.723906600000007</v>
      </c>
      <c r="Z176" s="9">
        <v>-6.3</v>
      </c>
      <c r="AA176" s="9">
        <v>0.39</v>
      </c>
      <c r="AB176" s="9" t="s">
        <v>1136</v>
      </c>
      <c r="AC176" s="9" t="s">
        <v>1139</v>
      </c>
      <c r="AD176" s="9" t="s">
        <v>1131</v>
      </c>
      <c r="AE176" s="9" t="s">
        <v>1140</v>
      </c>
      <c r="AF176" s="9" t="s">
        <v>707</v>
      </c>
      <c r="AG176" s="9" t="s">
        <v>731</v>
      </c>
      <c r="AH176" s="9" t="s">
        <v>721</v>
      </c>
      <c r="AI176" s="9" t="s">
        <v>722</v>
      </c>
      <c r="AJ176" s="9" t="s">
        <v>714</v>
      </c>
    </row>
    <row r="177" spans="12:36" ht="15.75" thickBot="1" x14ac:dyDescent="0.3">
      <c r="L177" s="8">
        <v>175</v>
      </c>
      <c r="M177" s="14" t="s">
        <v>113</v>
      </c>
      <c r="N177" t="str">
        <f>VLOOKUP(M177,namenBalansen201903240706!A:A,1,FALSE)</f>
        <v>3300-EAG-5-10_F001.xlsx</v>
      </c>
      <c r="S177" s="8" t="s">
        <v>1142</v>
      </c>
      <c r="U177" s="9">
        <v>1501.71198</v>
      </c>
      <c r="V177" s="9">
        <v>73.550737600000005</v>
      </c>
      <c r="W177" s="9">
        <v>230.39694710000001</v>
      </c>
      <c r="X177" s="9">
        <v>147.063716</v>
      </c>
      <c r="Y177" s="9">
        <v>99.723906600000007</v>
      </c>
      <c r="Z177" s="9">
        <v>-6.3</v>
      </c>
      <c r="AA177" s="9">
        <v>0.39</v>
      </c>
      <c r="AB177" s="9" t="s">
        <v>1136</v>
      </c>
      <c r="AC177" s="9" t="s">
        <v>1139</v>
      </c>
      <c r="AD177" s="9" t="s">
        <v>1131</v>
      </c>
      <c r="AE177" s="9" t="s">
        <v>1140</v>
      </c>
      <c r="AF177" s="9" t="s">
        <v>707</v>
      </c>
      <c r="AG177" s="9" t="s">
        <v>731</v>
      </c>
      <c r="AH177" s="9" t="s">
        <v>721</v>
      </c>
      <c r="AI177" s="9" t="s">
        <v>722</v>
      </c>
      <c r="AJ177" s="9" t="s">
        <v>714</v>
      </c>
    </row>
    <row r="178" spans="12:36" ht="15.75" thickBot="1" x14ac:dyDescent="0.3">
      <c r="L178" s="8">
        <v>176</v>
      </c>
      <c r="M178" s="14" t="s">
        <v>1190</v>
      </c>
      <c r="N178" t="str">
        <f>VLOOKUP(M178,namenBalansen201903240706!A:A,1,FALSE)</f>
        <v>3300-EAG-5-10_F002_BreukeleveensePlas.xlsx</v>
      </c>
      <c r="S178" s="8" t="s">
        <v>1143</v>
      </c>
      <c r="U178" s="9">
        <v>999.16240000000005</v>
      </c>
      <c r="V178" s="9">
        <v>0</v>
      </c>
      <c r="W178" s="9">
        <v>213.46109999999999</v>
      </c>
      <c r="X178" s="9">
        <v>150.0001</v>
      </c>
      <c r="Y178" s="9">
        <v>61.86</v>
      </c>
      <c r="Z178" s="9">
        <v>-6</v>
      </c>
      <c r="AA178" s="9">
        <v>0.6</v>
      </c>
      <c r="AB178" s="9" t="s">
        <v>1144</v>
      </c>
      <c r="AC178" s="9" t="s">
        <v>1145</v>
      </c>
      <c r="AD178" s="9" t="s">
        <v>1146</v>
      </c>
      <c r="AE178" s="9" t="s">
        <v>730</v>
      </c>
      <c r="AF178" s="9" t="s">
        <v>707</v>
      </c>
      <c r="AG178" s="9" t="s">
        <v>731</v>
      </c>
      <c r="AH178" s="9" t="s">
        <v>721</v>
      </c>
      <c r="AI178" s="9" t="s">
        <v>722</v>
      </c>
      <c r="AJ178" s="9" t="s">
        <v>714</v>
      </c>
    </row>
    <row r="179" spans="12:36" ht="15.75" thickBot="1" x14ac:dyDescent="0.3">
      <c r="L179" s="8">
        <v>177</v>
      </c>
      <c r="M179" s="14" t="s">
        <v>1191</v>
      </c>
      <c r="N179" t="str">
        <f>VLOOKUP(M179,namenBalansen201903240706!A:A,1,FALSE)</f>
        <v>3300-EAG-5-10_F003_BreukeleveensePlas.xlsx</v>
      </c>
      <c r="S179" s="8" t="s">
        <v>1147</v>
      </c>
      <c r="U179" s="9">
        <v>555.61301000000003</v>
      </c>
      <c r="V179" s="9">
        <v>0</v>
      </c>
      <c r="W179" s="9">
        <v>196.10294540000001</v>
      </c>
      <c r="X179" s="9">
        <v>0</v>
      </c>
      <c r="Y179" s="9">
        <v>39.6147615</v>
      </c>
      <c r="Z179" s="9">
        <v>-3.1</v>
      </c>
      <c r="AA179" s="9">
        <v>1.08</v>
      </c>
      <c r="AB179" s="12" t="s">
        <v>706</v>
      </c>
      <c r="AC179" s="12" t="s">
        <v>706</v>
      </c>
      <c r="AD179" s="12" t="s">
        <v>706</v>
      </c>
      <c r="AE179" s="12" t="s">
        <v>706</v>
      </c>
      <c r="AF179" s="9" t="s">
        <v>707</v>
      </c>
      <c r="AG179" s="12" t="s">
        <v>706</v>
      </c>
      <c r="AH179" s="9" t="s">
        <v>721</v>
      </c>
      <c r="AI179" s="9" t="s">
        <v>722</v>
      </c>
      <c r="AJ179" s="9" t="s">
        <v>714</v>
      </c>
    </row>
    <row r="180" spans="12:36" ht="15.75" thickBot="1" x14ac:dyDescent="0.3">
      <c r="L180" s="8">
        <v>178</v>
      </c>
      <c r="M180" s="14" t="s">
        <v>114</v>
      </c>
      <c r="N180" t="str">
        <f>VLOOKUP(M180,namenBalansen201903240706!A:A,1,FALSE)</f>
        <v>3300-EAG-6-7_F001.xlsx</v>
      </c>
      <c r="S180" s="8" t="s">
        <v>1148</v>
      </c>
      <c r="U180" s="9">
        <v>701.26577999999995</v>
      </c>
      <c r="V180" s="9">
        <v>0</v>
      </c>
      <c r="W180" s="9">
        <v>357.95808369999997</v>
      </c>
      <c r="X180" s="9">
        <v>0</v>
      </c>
      <c r="Y180" s="9">
        <v>36.241063400000002</v>
      </c>
      <c r="Z180" s="9">
        <v>-3.1</v>
      </c>
      <c r="AA180" s="9">
        <v>1.08</v>
      </c>
      <c r="AB180" s="9" t="s">
        <v>910</v>
      </c>
      <c r="AC180" s="9" t="s">
        <v>1149</v>
      </c>
      <c r="AD180" s="12" t="s">
        <v>706</v>
      </c>
      <c r="AE180" s="12" t="s">
        <v>706</v>
      </c>
      <c r="AF180" s="9" t="s">
        <v>707</v>
      </c>
      <c r="AG180" s="12" t="s">
        <v>706</v>
      </c>
      <c r="AH180" s="9" t="s">
        <v>721</v>
      </c>
      <c r="AI180" s="9" t="s">
        <v>722</v>
      </c>
      <c r="AJ180" s="9" t="s">
        <v>714</v>
      </c>
    </row>
    <row r="181" spans="12:36" ht="15.75" thickBot="1" x14ac:dyDescent="0.3">
      <c r="L181" s="8">
        <v>179</v>
      </c>
      <c r="M181" s="14" t="s">
        <v>1192</v>
      </c>
      <c r="N181" t="str">
        <f>VLOOKUP(M181,namenBalansen201903240706!A:A,1,FALSE)</f>
        <v>3300-EAG-6-7_F002.xlsx</v>
      </c>
      <c r="S181" s="8" t="s">
        <v>1150</v>
      </c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2:36" ht="15.75" thickBot="1" x14ac:dyDescent="0.3">
      <c r="L182" s="8">
        <v>180</v>
      </c>
      <c r="M182" s="14" t="s">
        <v>115</v>
      </c>
      <c r="N182" t="str">
        <f>VLOOKUP(M182,namenBalansen201903240706!A:A,1,FALSE)</f>
        <v>3300-EAG-8-9_F001.xlsx</v>
      </c>
    </row>
    <row r="183" spans="12:36" ht="15.75" thickBot="1" x14ac:dyDescent="0.3">
      <c r="L183" s="8">
        <v>181</v>
      </c>
      <c r="M183" s="14" t="s">
        <v>1193</v>
      </c>
      <c r="N183" t="str">
        <f>VLOOKUP(M183,namenBalansen201903240706!A:A,1,FALSE)</f>
        <v>3300-EAG-8-9_F002_Vuntus.xlsx</v>
      </c>
    </row>
    <row r="184" spans="12:36" ht="15.75" thickBot="1" x14ac:dyDescent="0.3">
      <c r="L184" s="8">
        <v>182</v>
      </c>
      <c r="M184" s="14" t="s">
        <v>116</v>
      </c>
      <c r="N184" t="str">
        <f>VLOOKUP(M184,namenBalansen201903240706!A:A,1,FALSE)</f>
        <v>3300-EAG-9-10-11-12.xlsx</v>
      </c>
    </row>
    <row r="185" spans="12:36" ht="15.75" thickBot="1" x14ac:dyDescent="0.3">
      <c r="L185" s="8">
        <v>183</v>
      </c>
      <c r="M185" s="14" t="s">
        <v>117</v>
      </c>
      <c r="N185" t="str">
        <f>VLOOKUP(M185,namenBalansen201903240706!A:A,1,FALSE)</f>
        <v>3300-GAF_F001.xlsx</v>
      </c>
    </row>
    <row r="186" spans="12:36" ht="15.75" thickBot="1" x14ac:dyDescent="0.3">
      <c r="L186" s="8">
        <v>184</v>
      </c>
      <c r="M186" s="14" t="s">
        <v>594</v>
      </c>
      <c r="N186" t="str">
        <f>VLOOKUP(M186,namenBalansen201903240706!A:A,1,FALSE)</f>
        <v>3300-GAF_F002_Mandemakers_nieuwe_naam_bethune.xlsx</v>
      </c>
    </row>
    <row r="187" spans="12:36" ht="15.75" thickBot="1" x14ac:dyDescent="0.3">
      <c r="L187" s="8">
        <v>185</v>
      </c>
      <c r="M187" s="14" t="s">
        <v>595</v>
      </c>
      <c r="N187" t="str">
        <f>VLOOKUP(M187,namenBalansen201903240706!A:A,1,FALSE)</f>
        <v>3300-GAF_F002_Mandemakers_nieuwe_naam_org.xlsx</v>
      </c>
    </row>
    <row r="188" spans="12:36" ht="15.75" thickBot="1" x14ac:dyDescent="0.3">
      <c r="L188" s="8">
        <v>186</v>
      </c>
      <c r="M188" s="14" t="s">
        <v>118</v>
      </c>
      <c r="N188" t="str">
        <f>VLOOKUP(M188,namenBalansen201903240706!A:A,1,FALSE)</f>
        <v>3301-EAG-1_F002.xlsx</v>
      </c>
    </row>
    <row r="189" spans="12:36" ht="15.75" thickBot="1" x14ac:dyDescent="0.3">
      <c r="L189" s="8">
        <v>187</v>
      </c>
      <c r="M189" s="14" t="s">
        <v>119</v>
      </c>
      <c r="N189" t="str">
        <f>VLOOKUP(M189,namenBalansen201903240706!A:A,1,FALSE)</f>
        <v>3301-EAG-2_F002.xlsx</v>
      </c>
    </row>
    <row r="190" spans="12:36" ht="15.75" thickBot="1" x14ac:dyDescent="0.3">
      <c r="L190" s="8">
        <v>188</v>
      </c>
      <c r="M190" s="14" t="s">
        <v>120</v>
      </c>
      <c r="N190" t="str">
        <f>VLOOKUP(M190,namenBalansen201903240706!A:A,1,FALSE)</f>
        <v>3302-GAF-F002_OBT.xlsx</v>
      </c>
    </row>
    <row r="191" spans="12:36" ht="15.75" thickBot="1" x14ac:dyDescent="0.3">
      <c r="L191" s="8">
        <v>189</v>
      </c>
      <c r="M191" s="14" t="s">
        <v>1194</v>
      </c>
      <c r="N191" t="str">
        <f>VLOOKUP(M191,namenBalansen201903240706!A:A,1,FALSE)</f>
        <v>3302-GAF-F003_OBT.xlsx</v>
      </c>
    </row>
    <row r="192" spans="12:36" ht="15.75" thickBot="1" x14ac:dyDescent="0.3">
      <c r="L192" s="8">
        <v>190</v>
      </c>
      <c r="M192" s="14" t="s">
        <v>121</v>
      </c>
      <c r="N192" t="str">
        <f>VLOOKUP(M192,namenBalansen201903240706!A:A,1,FALSE)</f>
        <v>3302-GAF_F001.xlsx</v>
      </c>
    </row>
    <row r="193" spans="12:14" ht="15.75" thickBot="1" x14ac:dyDescent="0.3">
      <c r="L193" s="8">
        <v>191</v>
      </c>
      <c r="M193" s="14" t="s">
        <v>122</v>
      </c>
      <c r="N193" t="str">
        <f>VLOOKUP(M193,namenBalansen201903240706!A:A,1,FALSE)</f>
        <v>3302-GAF_OBT.xlsx</v>
      </c>
    </row>
    <row r="194" spans="12:14" ht="15.75" thickBot="1" x14ac:dyDescent="0.3">
      <c r="L194" s="8">
        <v>192</v>
      </c>
      <c r="M194" s="14" t="s">
        <v>123</v>
      </c>
      <c r="N194" t="str">
        <f>VLOOKUP(M194,namenBalansen201903240706!A:A,1,FALSE)</f>
        <v>3303-EAG-1_F002.xlsx</v>
      </c>
    </row>
    <row r="195" spans="12:14" ht="15.75" thickBot="1" x14ac:dyDescent="0.3">
      <c r="L195" s="8">
        <v>193</v>
      </c>
      <c r="M195" s="14" t="s">
        <v>124</v>
      </c>
      <c r="N195" t="str">
        <f>VLOOKUP(M195,namenBalansen201903240706!A:A,1,FALSE)</f>
        <v>3311-GAF_F002.xlsx</v>
      </c>
    </row>
    <row r="196" spans="12:14" ht="15.75" thickBot="1" x14ac:dyDescent="0.3">
      <c r="L196" s="8">
        <v>194</v>
      </c>
      <c r="M196" s="14" t="s">
        <v>125</v>
      </c>
      <c r="N196" t="str">
        <f>VLOOKUP(M196,namenBalansen201903240706!A:A,1,FALSE)</f>
        <v>3340-EAG-1-2-3_F002.xlsx</v>
      </c>
    </row>
    <row r="197" spans="12:14" ht="15.75" thickBot="1" x14ac:dyDescent="0.3">
      <c r="L197" s="8">
        <v>195</v>
      </c>
      <c r="M197" s="14" t="s">
        <v>126</v>
      </c>
      <c r="N197" t="str">
        <f>VLOOKUP(M197,namenBalansen201903240706!A:A,1,FALSE)</f>
        <v>3350-GAF_F002.xlsx</v>
      </c>
    </row>
    <row r="198" spans="12:14" ht="15.75" thickBot="1" x14ac:dyDescent="0.3">
      <c r="L198" s="8">
        <v>196</v>
      </c>
      <c r="M198" s="14" t="s">
        <v>127</v>
      </c>
      <c r="N198" t="str">
        <f>VLOOKUP(M198,namenBalansen201903240706!A:A,1,FALSE)</f>
        <v>3360-EAG-1_F002.xlsx</v>
      </c>
    </row>
    <row r="199" spans="12:14" ht="15.75" thickBot="1" x14ac:dyDescent="0.3">
      <c r="L199" s="8">
        <v>197</v>
      </c>
      <c r="M199" s="14" t="s">
        <v>128</v>
      </c>
      <c r="N199" t="str">
        <f>VLOOKUP(M199,namenBalansen201903240706!A:A,1,FALSE)</f>
        <v>3360-EAG-10_F002.xlsx</v>
      </c>
    </row>
    <row r="200" spans="12:14" ht="15.75" thickBot="1" x14ac:dyDescent="0.3">
      <c r="L200" s="8">
        <v>198</v>
      </c>
      <c r="M200" s="14" t="s">
        <v>129</v>
      </c>
      <c r="N200" t="str">
        <f>VLOOKUP(M200,namenBalansen201903240706!A:A,1,FALSE)</f>
        <v>3360-EAG-11_F002.xlsx</v>
      </c>
    </row>
    <row r="201" spans="12:14" ht="15.75" thickBot="1" x14ac:dyDescent="0.3">
      <c r="L201" s="8">
        <v>199</v>
      </c>
      <c r="M201" s="14" t="s">
        <v>537</v>
      </c>
      <c r="N201" t="str">
        <f>VLOOKUP(M201,namenBalansen201903240706!A:A,1,FALSE)</f>
        <v>3360-EAG-11_F002_MCED.xlsx</v>
      </c>
    </row>
    <row r="202" spans="12:14" ht="15.75" thickBot="1" x14ac:dyDescent="0.3">
      <c r="L202" s="8">
        <v>200</v>
      </c>
      <c r="M202" s="14" t="s">
        <v>606</v>
      </c>
      <c r="N202" t="str">
        <f>VLOOKUP(M202,namenBalansen201903240706!A:A,1,FALSE)</f>
        <v>3360-EAG-11_GMP.xls</v>
      </c>
    </row>
    <row r="203" spans="12:14" ht="15.75" thickBot="1" x14ac:dyDescent="0.3">
      <c r="L203" s="8">
        <v>201</v>
      </c>
      <c r="M203" s="14" t="s">
        <v>130</v>
      </c>
      <c r="N203" t="str">
        <f>VLOOKUP(M203,namenBalansen201903240706!A:A,1,FALSE)</f>
        <v>3360-EAG-12_F001.xlsx</v>
      </c>
    </row>
    <row r="204" spans="12:14" ht="15.75" thickBot="1" x14ac:dyDescent="0.3">
      <c r="L204" s="8">
        <v>202</v>
      </c>
      <c r="M204" s="14" t="s">
        <v>1195</v>
      </c>
      <c r="N204" t="str">
        <f>VLOOKUP(M204,namenBalansen201903240706!A:A,1,FALSE)</f>
        <v>3360-EAG-12_F002.xlsx</v>
      </c>
    </row>
    <row r="205" spans="12:14" ht="15.75" thickBot="1" x14ac:dyDescent="0.3">
      <c r="L205" s="8">
        <v>203</v>
      </c>
      <c r="M205" s="14" t="s">
        <v>131</v>
      </c>
      <c r="N205" t="str">
        <f>VLOOKUP(M205,namenBalansen201903240706!A:A,1,FALSE)</f>
        <v>3360-EAG-13_F001.xlsx</v>
      </c>
    </row>
    <row r="206" spans="12:14" ht="15.75" thickBot="1" x14ac:dyDescent="0.3">
      <c r="L206" s="8">
        <v>204</v>
      </c>
      <c r="M206" s="14" t="s">
        <v>132</v>
      </c>
      <c r="N206" t="str">
        <f>VLOOKUP(M206,namenBalansen201903240706!A:A,1,FALSE)</f>
        <v>3360-EAG-14_F002.xlsx</v>
      </c>
    </row>
    <row r="207" spans="12:14" ht="15.75" thickBot="1" x14ac:dyDescent="0.3">
      <c r="L207" s="8">
        <v>205</v>
      </c>
      <c r="M207" s="14" t="s">
        <v>133</v>
      </c>
      <c r="N207" t="str">
        <f>VLOOKUP(M207,namenBalansen201903240706!A:A,1,FALSE)</f>
        <v>3360-EAG-15_F002.xlsx</v>
      </c>
    </row>
    <row r="208" spans="12:14" ht="15.75" thickBot="1" x14ac:dyDescent="0.3">
      <c r="L208" s="8">
        <v>206</v>
      </c>
      <c r="M208" s="14" t="s">
        <v>134</v>
      </c>
      <c r="N208" t="str">
        <f>VLOOKUP(M208,namenBalansen201903240706!A:A,1,FALSE)</f>
        <v>3360-EAG-16_F001.xlsx</v>
      </c>
    </row>
    <row r="209" spans="12:14" ht="15.75" thickBot="1" x14ac:dyDescent="0.3">
      <c r="L209" s="8">
        <v>207</v>
      </c>
      <c r="M209" s="14" t="s">
        <v>1196</v>
      </c>
      <c r="N209" t="str">
        <f>VLOOKUP(M209,namenBalansen201903240706!A:A,1,FALSE)</f>
        <v>3360-EAG-16_F002.xlsx</v>
      </c>
    </row>
    <row r="210" spans="12:14" ht="15.75" thickBot="1" x14ac:dyDescent="0.3">
      <c r="L210" s="8">
        <v>208</v>
      </c>
      <c r="M210" s="14" t="s">
        <v>135</v>
      </c>
      <c r="N210" t="str">
        <f>VLOOKUP(M210,namenBalansen201903240706!A:A,1,FALSE)</f>
        <v>3360-EAG-16_MolenpolderNatuur_tm2017.xlsx</v>
      </c>
    </row>
    <row r="211" spans="12:14" ht="15.75" thickBot="1" x14ac:dyDescent="0.3">
      <c r="L211" s="8">
        <v>209</v>
      </c>
      <c r="M211" s="14" t="s">
        <v>136</v>
      </c>
      <c r="N211" t="str">
        <f>VLOOKUP(M211,namenBalansen201903240706!A:A,1,FALSE)</f>
        <v>3360-EAG-17_F001.xlsx</v>
      </c>
    </row>
    <row r="212" spans="12:14" ht="15.75" thickBot="1" x14ac:dyDescent="0.3">
      <c r="L212" s="8">
        <v>210</v>
      </c>
      <c r="M212" s="14" t="s">
        <v>1197</v>
      </c>
      <c r="N212" t="str">
        <f>VLOOKUP(M212,namenBalansen201903240706!A:A,1,FALSE)</f>
        <v>3360-EAG-17_F002.xlsx</v>
      </c>
    </row>
    <row r="213" spans="12:14" ht="15.75" thickBot="1" x14ac:dyDescent="0.3">
      <c r="L213" s="8">
        <v>211</v>
      </c>
      <c r="M213" s="14" t="s">
        <v>137</v>
      </c>
      <c r="N213" t="str">
        <f>VLOOKUP(M213,namenBalansen201903240706!A:A,1,FALSE)</f>
        <v>3360-EAG-17_Westbroek_tm2017.xlsx</v>
      </c>
    </row>
    <row r="214" spans="12:14" ht="15.75" thickBot="1" x14ac:dyDescent="0.3">
      <c r="L214" s="8">
        <v>212</v>
      </c>
      <c r="M214" s="14" t="s">
        <v>138</v>
      </c>
      <c r="N214" t="str">
        <f>VLOOKUP(M214,namenBalansen201903240706!A:A,1,FALSE)</f>
        <v>3360-EAG-18_F002.xlsx</v>
      </c>
    </row>
    <row r="215" spans="12:14" ht="15.75" thickBot="1" x14ac:dyDescent="0.3">
      <c r="L215" s="8">
        <v>213</v>
      </c>
      <c r="M215" s="14" t="s">
        <v>139</v>
      </c>
      <c r="N215" t="str">
        <f>VLOOKUP(M215,namenBalansen201903240706!A:A,1,FALSE)</f>
        <v>3360-EAG-2_F002.xlsx</v>
      </c>
    </row>
    <row r="216" spans="12:14" ht="15.75" thickBot="1" x14ac:dyDescent="0.3">
      <c r="L216" s="8">
        <v>214</v>
      </c>
      <c r="M216" s="14" t="s">
        <v>140</v>
      </c>
      <c r="N216" t="str">
        <f>VLOOKUP(M216,namenBalansen201903240706!A:A,1,FALSE)</f>
        <v>3360-EAG-2_F003.xlsx</v>
      </c>
    </row>
    <row r="217" spans="12:14" ht="15.75" thickBot="1" x14ac:dyDescent="0.3">
      <c r="L217" s="8">
        <v>215</v>
      </c>
      <c r="M217" s="14" t="s">
        <v>141</v>
      </c>
      <c r="N217" t="str">
        <f>VLOOKUP(M217,namenBalansen201903240706!A:A,1,FALSE)</f>
        <v>3360-EAG-3_F002.xlsx</v>
      </c>
    </row>
    <row r="218" spans="12:14" ht="15.75" thickBot="1" x14ac:dyDescent="0.3">
      <c r="L218" s="8">
        <v>216</v>
      </c>
      <c r="M218" s="14" t="s">
        <v>142</v>
      </c>
      <c r="N218" t="str">
        <f>VLOOKUP(M218,namenBalansen201903240706!A:A,1,FALSE)</f>
        <v>3360-EAG-4_F002.xlsx</v>
      </c>
    </row>
    <row r="219" spans="12:14" ht="15.75" thickBot="1" x14ac:dyDescent="0.3">
      <c r="L219" s="8">
        <v>217</v>
      </c>
      <c r="M219" s="14" t="s">
        <v>143</v>
      </c>
      <c r="N219" t="str">
        <f>VLOOKUP(M219,namenBalansen201903240706!A:A,1,FALSE)</f>
        <v>3360-EAG-5_F002.xlsx</v>
      </c>
    </row>
    <row r="220" spans="12:14" ht="15.75" thickBot="1" x14ac:dyDescent="0.3">
      <c r="L220" s="8">
        <v>218</v>
      </c>
      <c r="M220" s="14" t="s">
        <v>144</v>
      </c>
      <c r="N220" t="str">
        <f>VLOOKUP(M220,namenBalansen201903240706!A:A,1,FALSE)</f>
        <v>3360-EAG-6_F002.xlsx</v>
      </c>
    </row>
    <row r="221" spans="12:14" ht="15.75" thickBot="1" x14ac:dyDescent="0.3">
      <c r="L221" s="8">
        <v>219</v>
      </c>
      <c r="M221" s="14" t="s">
        <v>145</v>
      </c>
      <c r="N221" t="str">
        <f>VLOOKUP(M221,namenBalansen201903240706!A:A,1,FALSE)</f>
        <v>3360-EAG-7_F002.xlsx</v>
      </c>
    </row>
    <row r="222" spans="12:14" ht="15.75" thickBot="1" x14ac:dyDescent="0.3">
      <c r="L222" s="8">
        <v>220</v>
      </c>
      <c r="M222" s="14" t="s">
        <v>1198</v>
      </c>
      <c r="N222" t="str">
        <f>VLOOKUP(M222,namenBalansen201903240706!A:A,1,FALSE)</f>
        <v>3360-EAG-7_F003.xlsx</v>
      </c>
    </row>
    <row r="223" spans="12:14" ht="15.75" thickBot="1" x14ac:dyDescent="0.3">
      <c r="L223" s="8">
        <v>221</v>
      </c>
      <c r="M223" s="14" t="s">
        <v>146</v>
      </c>
      <c r="N223" t="str">
        <f>VLOOKUP(M223,namenBalansen201903240706!A:A,1,FALSE)</f>
        <v>3360-EAG-8_F002.xlsx</v>
      </c>
    </row>
    <row r="224" spans="12:14" ht="15.75" thickBot="1" x14ac:dyDescent="0.3">
      <c r="L224" s="8">
        <v>222</v>
      </c>
      <c r="M224" s="14" t="s">
        <v>147</v>
      </c>
      <c r="N224" t="str">
        <f>VLOOKUP(M224,namenBalansen201903240706!A:A,1,FALSE)</f>
        <v>3360-EAG-9_F002.xlsx</v>
      </c>
    </row>
    <row r="225" spans="12:14" ht="15.75" thickBot="1" x14ac:dyDescent="0.3">
      <c r="L225" s="8">
        <v>223</v>
      </c>
      <c r="M225" s="14" t="s">
        <v>148</v>
      </c>
      <c r="N225" t="str">
        <f>VLOOKUP(M225,namenBalansen201903240706!A:A,1,FALSE)</f>
        <v>3370-EAG-1-2-3_F002.xlsx</v>
      </c>
    </row>
    <row r="226" spans="12:14" ht="15.75" thickBot="1" x14ac:dyDescent="0.3">
      <c r="L226" s="8">
        <v>224</v>
      </c>
      <c r="M226" s="14" t="s">
        <v>149</v>
      </c>
      <c r="N226" t="str">
        <f>VLOOKUP(M226,namenBalansen201903240706!A:A,1,FALSE)</f>
        <v>3370-EAG-4_F002.xlsx</v>
      </c>
    </row>
    <row r="227" spans="12:14" ht="15.75" thickBot="1" x14ac:dyDescent="0.3">
      <c r="L227" s="8">
        <v>225</v>
      </c>
      <c r="M227" s="14" t="s">
        <v>150</v>
      </c>
      <c r="N227" t="str">
        <f>VLOOKUP(M227,namenBalansen201903240706!A:A,1,FALSE)</f>
        <v>3370-EAG-5_F002.xlsx</v>
      </c>
    </row>
    <row r="228" spans="12:14" ht="63" x14ac:dyDescent="0.25">
      <c r="L228" s="10" t="s">
        <v>1199</v>
      </c>
    </row>
    <row r="229" spans="12:14" x14ac:dyDescent="0.25">
      <c r="L229" s="5"/>
    </row>
    <row r="230" spans="12:14" x14ac:dyDescent="0.25">
      <c r="L230" s="5"/>
    </row>
    <row r="231" spans="12:14" x14ac:dyDescent="0.25">
      <c r="L231" s="5"/>
    </row>
    <row r="232" spans="12:14" x14ac:dyDescent="0.25">
      <c r="L232" s="5"/>
    </row>
    <row r="233" spans="12:14" x14ac:dyDescent="0.25">
      <c r="L233" s="5"/>
    </row>
    <row r="234" spans="12:14" x14ac:dyDescent="0.25">
      <c r="L234" s="5"/>
    </row>
    <row r="235" spans="12:14" x14ac:dyDescent="0.25">
      <c r="L235" s="5"/>
    </row>
    <row r="236" spans="12:14" x14ac:dyDescent="0.25">
      <c r="L236" s="5"/>
    </row>
    <row r="237" spans="12:14" x14ac:dyDescent="0.25">
      <c r="L237" s="5"/>
    </row>
    <row r="238" spans="12:14" x14ac:dyDescent="0.25">
      <c r="L238" s="5"/>
    </row>
    <row r="239" spans="12:14" x14ac:dyDescent="0.25">
      <c r="L239" s="5"/>
    </row>
    <row r="240" spans="12:14" x14ac:dyDescent="0.25">
      <c r="L240" s="6"/>
    </row>
  </sheetData>
  <autoFilter ref="L2:N228" xr:uid="{D326FCB4-BD38-460A-98E8-FF55A5729BB2}"/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PNHZET2ZRHHM-1647798991-93060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https://waternet.sharepoint.com/sites/0182/_layouts/15/DocIdRedir.aspx?ID=PNHZET2ZRHHM-1647798991-93060</Url>
      <Description>PNHZET2ZRHHM-1647798991-93060</Description>
    </_dlc_DocIdUrl>
    <Identificatiekenmerk xmlns="d59e9867-4acc-40d5-91da-91f4047d1695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2020-03-06T16:54:37Z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12e41d3c-2b79-41b5-a555-49566dbe46e9</vt:lpwstr>
  </property>
  <property fmtid="{D5CDD505-2E9C-101B-9397-08002B2CF9AE}" pid="6" name="AuthorIds_UIVersion_11">
    <vt:lpwstr>14</vt:lpwstr>
  </property>
</Properties>
</file>