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wageningenur4-my.sharepoint.com/personal/xingjuan_zhu_wur_nl/Documents/PhD files 2021/Papers/3 NUE-pH/Data for paper 3/20220608 Data for pH paper/Measured pH/"/>
    </mc:Choice>
  </mc:AlternateContent>
  <xr:revisionPtr revIDLastSave="19" documentId="8_{19E617EC-B840-4A7D-ACBC-AA2F6C83E358}" xr6:coauthVersionLast="47" xr6:coauthVersionMax="47" xr10:uidLastSave="{6A01E5D9-C9E2-4663-A3F9-AEF699913A8E}"/>
  <bookViews>
    <workbookView xWindow="-108" yWindow="-108" windowWidth="23256" windowHeight="12576" xr2:uid="{00000000-000D-0000-FFFF-FFFF00000000}"/>
  </bookViews>
  <sheets>
    <sheet name="For all sites" sheetId="1" r:id="rId1"/>
    <sheet name="Sheet2" sheetId="2" r:id="rId2"/>
    <sheet name="Sheet3" sheetId="3" r:id="rId3"/>
    <sheet name="BC deposition" sheetId="4" r:id="rId4"/>
    <sheet name="deposition after 2000" sheetId="6" r:id="rId5"/>
    <sheet name="25 Mengcheng" sheetId="7" r:id="rId6"/>
    <sheet name="27 Qiyang" sheetId="9" r:id="rId7"/>
    <sheet name="28 Guiyang" sheetId="10" r:id="rId8"/>
    <sheet name="31 Chongqing" sheetId="11" r:id="rId9"/>
    <sheet name="41 Jinxian" sheetId="17" r:id="rId10"/>
    <sheet name="40 Jinxian" sheetId="16" r:id="rId11"/>
    <sheet name="39 Nanchang" sheetId="15" r:id="rId12"/>
    <sheet name="36 Qiyang" sheetId="14" r:id="rId13"/>
    <sheet name="33 Wuchang" sheetId="13" r:id="rId14"/>
  </sheets>
  <definedNames>
    <definedName name="_xlnm._FilterDatabase" localSheetId="7" hidden="1">'28 Guiyang'!$A$1:$BL$41</definedName>
    <definedName name="_xlnm._FilterDatabase" localSheetId="0" hidden="1">'For all sites'!$A$1:$BL$324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6" l="1"/>
  <c r="T5" i="6" l="1"/>
  <c r="T6" i="6"/>
  <c r="T7" i="6"/>
  <c r="T8" i="6"/>
  <c r="T9" i="6"/>
  <c r="T10" i="6"/>
  <c r="T11" i="6"/>
  <c r="T12" i="6"/>
  <c r="T13" i="6"/>
  <c r="T14" i="6"/>
  <c r="T16" i="6"/>
  <c r="T17" i="6"/>
  <c r="T18" i="6"/>
  <c r="T19" i="6"/>
  <c r="T20" i="6"/>
  <c r="T21" i="6"/>
  <c r="T4" i="6"/>
  <c r="S5" i="6"/>
  <c r="S6" i="6"/>
  <c r="U6" i="6" s="1"/>
  <c r="S7" i="6"/>
  <c r="S8" i="6"/>
  <c r="S9" i="6"/>
  <c r="S10" i="6"/>
  <c r="S11" i="6"/>
  <c r="S12" i="6"/>
  <c r="S13" i="6"/>
  <c r="S14" i="6"/>
  <c r="S16" i="6"/>
  <c r="S17" i="6"/>
  <c r="S18" i="6"/>
  <c r="S19" i="6"/>
  <c r="S20" i="6"/>
  <c r="S21" i="6"/>
  <c r="S4" i="6"/>
  <c r="F5" i="6"/>
  <c r="F6" i="6"/>
  <c r="F7" i="6"/>
  <c r="F8" i="6"/>
  <c r="F9" i="6"/>
  <c r="F10" i="6"/>
  <c r="F11" i="6"/>
  <c r="F12" i="6"/>
  <c r="F13" i="6"/>
  <c r="F14" i="6"/>
  <c r="U5" i="6" l="1"/>
  <c r="I121" i="1"/>
  <c r="K121" i="1" s="1"/>
  <c r="BA121" i="1" s="1"/>
  <c r="I122" i="1"/>
  <c r="K122" i="1" s="1"/>
  <c r="BA122" i="1" s="1"/>
  <c r="I123" i="1"/>
  <c r="K123" i="1" s="1"/>
  <c r="BA123" i="1" s="1"/>
  <c r="I124" i="1"/>
  <c r="K124" i="1" s="1"/>
  <c r="BA124" i="1" s="1"/>
  <c r="I125" i="1"/>
  <c r="K125" i="1" s="1"/>
  <c r="BA125" i="1" s="1"/>
  <c r="I126" i="1"/>
  <c r="K126" i="1" s="1"/>
  <c r="BA126" i="1" s="1"/>
  <c r="I127" i="1"/>
  <c r="K127" i="1" s="1"/>
  <c r="BA127" i="1" s="1"/>
  <c r="I128" i="1"/>
  <c r="K128" i="1" s="1"/>
  <c r="BA128" i="1" s="1"/>
  <c r="I129" i="1"/>
  <c r="K129" i="1" s="1"/>
  <c r="BA129" i="1" s="1"/>
  <c r="I130" i="1"/>
  <c r="K130" i="1" s="1"/>
  <c r="BA130" i="1" s="1"/>
  <c r="I131" i="1"/>
  <c r="K131" i="1" s="1"/>
  <c r="BA131" i="1" s="1"/>
  <c r="I132" i="1"/>
  <c r="K132" i="1" s="1"/>
  <c r="BA132" i="1" s="1"/>
  <c r="I133" i="1"/>
  <c r="K133" i="1" s="1"/>
  <c r="BA133" i="1" s="1"/>
  <c r="I134" i="1"/>
  <c r="K134" i="1" s="1"/>
  <c r="BA134" i="1" s="1"/>
  <c r="I135" i="1"/>
  <c r="K135" i="1" s="1"/>
  <c r="BA135" i="1" s="1"/>
  <c r="I136" i="1"/>
  <c r="K136" i="1" s="1"/>
  <c r="BA136" i="1" s="1"/>
  <c r="I137" i="1"/>
  <c r="K137" i="1" s="1"/>
  <c r="BA137" i="1" s="1"/>
  <c r="I138" i="1"/>
  <c r="K138" i="1" s="1"/>
  <c r="BA138" i="1" s="1"/>
  <c r="I139" i="1"/>
  <c r="K139" i="1" s="1"/>
  <c r="BA139" i="1" s="1"/>
  <c r="I140" i="1"/>
  <c r="K140" i="1" s="1"/>
  <c r="BA140" i="1" s="1"/>
  <c r="I141" i="1"/>
  <c r="K141" i="1" s="1"/>
  <c r="BA141" i="1" s="1"/>
  <c r="I142" i="1"/>
  <c r="K142" i="1" s="1"/>
  <c r="BA142" i="1" s="1"/>
  <c r="I143" i="1"/>
  <c r="K143" i="1" s="1"/>
  <c r="BA143" i="1" s="1"/>
  <c r="I144" i="1"/>
  <c r="K144" i="1" s="1"/>
  <c r="BA144" i="1" s="1"/>
  <c r="I145" i="1"/>
  <c r="K145" i="1" s="1"/>
  <c r="BA145" i="1" s="1"/>
  <c r="I146" i="1"/>
  <c r="K146" i="1" s="1"/>
  <c r="BA146" i="1" s="1"/>
  <c r="I147" i="1"/>
  <c r="K147" i="1" s="1"/>
  <c r="BA147" i="1" s="1"/>
  <c r="I148" i="1"/>
  <c r="K148" i="1" s="1"/>
  <c r="BA148" i="1" s="1"/>
  <c r="I149" i="1"/>
  <c r="K149" i="1" s="1"/>
  <c r="BA149" i="1" s="1"/>
  <c r="I150" i="1"/>
  <c r="K150" i="1" s="1"/>
  <c r="BA150" i="1" s="1"/>
  <c r="I151" i="1"/>
  <c r="K151" i="1" s="1"/>
  <c r="BA151" i="1" s="1"/>
  <c r="I152" i="1"/>
  <c r="K152" i="1" s="1"/>
  <c r="BA152" i="1" s="1"/>
  <c r="I153" i="1"/>
  <c r="K153" i="1" s="1"/>
  <c r="BA153" i="1" s="1"/>
  <c r="I154" i="1"/>
  <c r="K154" i="1" s="1"/>
  <c r="BA154" i="1" s="1"/>
  <c r="I155" i="1"/>
  <c r="K155" i="1" s="1"/>
  <c r="BA155" i="1" s="1"/>
  <c r="I156" i="1"/>
  <c r="K156" i="1" s="1"/>
  <c r="BA156" i="1" s="1"/>
  <c r="I157" i="1"/>
  <c r="K157" i="1" s="1"/>
  <c r="BA157" i="1" s="1"/>
  <c r="I158" i="1"/>
  <c r="K158" i="1" s="1"/>
  <c r="BA158" i="1" s="1"/>
  <c r="I159" i="1"/>
  <c r="K159" i="1" s="1"/>
  <c r="BA159" i="1" s="1"/>
  <c r="I160" i="1"/>
  <c r="K160" i="1" s="1"/>
  <c r="BA160" i="1" s="1"/>
  <c r="I161" i="1"/>
  <c r="K161" i="1" s="1"/>
  <c r="BA161" i="1" s="1"/>
  <c r="I162" i="1"/>
  <c r="K162" i="1" s="1"/>
  <c r="BA162" i="1" s="1"/>
  <c r="I163" i="1"/>
  <c r="K163" i="1" s="1"/>
  <c r="BA163" i="1" s="1"/>
  <c r="I164" i="1"/>
  <c r="K164" i="1" s="1"/>
  <c r="BA164" i="1" s="1"/>
  <c r="I165" i="1"/>
  <c r="K165" i="1" s="1"/>
  <c r="BA165" i="1" s="1"/>
  <c r="I166" i="1"/>
  <c r="K166" i="1" s="1"/>
  <c r="BA166" i="1" s="1"/>
  <c r="I167" i="1"/>
  <c r="K167" i="1" s="1"/>
  <c r="BA167" i="1" s="1"/>
  <c r="I168" i="1"/>
  <c r="K168" i="1" s="1"/>
  <c r="BA168" i="1" s="1"/>
  <c r="I169" i="1"/>
  <c r="K169" i="1" s="1"/>
  <c r="BA169" i="1" s="1"/>
  <c r="I170" i="1"/>
  <c r="K170" i="1" s="1"/>
  <c r="BA170" i="1" s="1"/>
  <c r="I171" i="1"/>
  <c r="K171" i="1" s="1"/>
  <c r="BA171" i="1" s="1"/>
  <c r="I172" i="1"/>
  <c r="K172" i="1" s="1"/>
  <c r="BA172" i="1" s="1"/>
  <c r="I173" i="1"/>
  <c r="K173" i="1" s="1"/>
  <c r="BA173" i="1" s="1"/>
  <c r="I174" i="1"/>
  <c r="K174" i="1" s="1"/>
  <c r="BA174" i="1" s="1"/>
  <c r="I175" i="1"/>
  <c r="K175" i="1" s="1"/>
  <c r="BA175" i="1" s="1"/>
  <c r="I176" i="1"/>
  <c r="K176" i="1" s="1"/>
  <c r="BA176" i="1" s="1"/>
  <c r="I177" i="1"/>
  <c r="K177" i="1" s="1"/>
  <c r="BA177" i="1" s="1"/>
  <c r="I178" i="1"/>
  <c r="K178" i="1" s="1"/>
  <c r="BA178" i="1" s="1"/>
  <c r="I179" i="1"/>
  <c r="K179" i="1" s="1"/>
  <c r="BA179" i="1" s="1"/>
  <c r="I180" i="1"/>
  <c r="K180" i="1" s="1"/>
  <c r="BA180" i="1" s="1"/>
  <c r="I181" i="1"/>
  <c r="K181" i="1" s="1"/>
  <c r="BA181" i="1" s="1"/>
  <c r="I182" i="1"/>
  <c r="K182" i="1" s="1"/>
  <c r="BA182" i="1" s="1"/>
  <c r="I183" i="1"/>
  <c r="K183" i="1" s="1"/>
  <c r="BA183" i="1" s="1"/>
  <c r="I184" i="1"/>
  <c r="K184" i="1" s="1"/>
  <c r="BA184" i="1" s="1"/>
  <c r="I185" i="1"/>
  <c r="K185" i="1" s="1"/>
  <c r="BA185" i="1" s="1"/>
  <c r="I186" i="1"/>
  <c r="K186" i="1" s="1"/>
  <c r="BA186" i="1" s="1"/>
  <c r="I187" i="1"/>
  <c r="K187" i="1" s="1"/>
  <c r="BA187" i="1" s="1"/>
  <c r="I188" i="1"/>
  <c r="K188" i="1" s="1"/>
  <c r="BA188" i="1" s="1"/>
  <c r="I189" i="1"/>
  <c r="K189" i="1" s="1"/>
  <c r="BA189" i="1" s="1"/>
  <c r="I190" i="1"/>
  <c r="K190" i="1" s="1"/>
  <c r="BA190" i="1" s="1"/>
  <c r="I191" i="1"/>
  <c r="K191" i="1" s="1"/>
  <c r="BA191" i="1" s="1"/>
  <c r="I192" i="1"/>
  <c r="K192" i="1" s="1"/>
  <c r="BA192" i="1" s="1"/>
  <c r="I194" i="1"/>
  <c r="K194" i="1" s="1"/>
  <c r="BA194" i="1" s="1"/>
  <c r="I195" i="1"/>
  <c r="K195" i="1" s="1"/>
  <c r="BA195" i="1" s="1"/>
  <c r="I196" i="1"/>
  <c r="K196" i="1" s="1"/>
  <c r="BA196" i="1" s="1"/>
  <c r="I197" i="1"/>
  <c r="K197" i="1" s="1"/>
  <c r="BA197" i="1" s="1"/>
  <c r="I198" i="1"/>
  <c r="K198" i="1" s="1"/>
  <c r="BA198" i="1" s="1"/>
  <c r="I199" i="1"/>
  <c r="K199" i="1" s="1"/>
  <c r="BA199" i="1" s="1"/>
  <c r="I200" i="1"/>
  <c r="K200" i="1" s="1"/>
  <c r="BA200" i="1" s="1"/>
  <c r="I201" i="1"/>
  <c r="K201" i="1" s="1"/>
  <c r="BA201" i="1" s="1"/>
  <c r="I202" i="1"/>
  <c r="K202" i="1" s="1"/>
  <c r="BA202" i="1" s="1"/>
  <c r="I203" i="1"/>
  <c r="K203" i="1" s="1"/>
  <c r="BA203" i="1" s="1"/>
  <c r="I204" i="1"/>
  <c r="K204" i="1" s="1"/>
  <c r="BA204" i="1" s="1"/>
  <c r="I205" i="1"/>
  <c r="K205" i="1" s="1"/>
  <c r="BA205" i="1" s="1"/>
  <c r="I206" i="1"/>
  <c r="K206" i="1" s="1"/>
  <c r="BA206" i="1" s="1"/>
  <c r="I207" i="1"/>
  <c r="K207" i="1" s="1"/>
  <c r="BA207" i="1" s="1"/>
  <c r="I208" i="1"/>
  <c r="K208" i="1" s="1"/>
  <c r="BA208" i="1" s="1"/>
  <c r="I209" i="1"/>
  <c r="K209" i="1" s="1"/>
  <c r="BA209" i="1" s="1"/>
  <c r="I210" i="1"/>
  <c r="K210" i="1" s="1"/>
  <c r="BA210" i="1" s="1"/>
  <c r="I211" i="1"/>
  <c r="K211" i="1" s="1"/>
  <c r="BA211" i="1" s="1"/>
  <c r="I212" i="1"/>
  <c r="K212" i="1" s="1"/>
  <c r="BA212" i="1" s="1"/>
  <c r="I213" i="1"/>
  <c r="K213" i="1" s="1"/>
  <c r="BA213" i="1" s="1"/>
  <c r="I214" i="1"/>
  <c r="K214" i="1" s="1"/>
  <c r="BA214" i="1" s="1"/>
  <c r="I215" i="1"/>
  <c r="K215" i="1" s="1"/>
  <c r="BA215" i="1" s="1"/>
  <c r="I216" i="1"/>
  <c r="K216" i="1" s="1"/>
  <c r="BA216" i="1" s="1"/>
  <c r="I217" i="1"/>
  <c r="K217" i="1" s="1"/>
  <c r="BA217" i="1" s="1"/>
  <c r="I218" i="1"/>
  <c r="K218" i="1" s="1"/>
  <c r="BA218" i="1" s="1"/>
  <c r="I219" i="1"/>
  <c r="K219" i="1" s="1"/>
  <c r="BA219" i="1" s="1"/>
  <c r="I220" i="1"/>
  <c r="K220" i="1" s="1"/>
  <c r="BA220" i="1" s="1"/>
  <c r="I221" i="1"/>
  <c r="K221" i="1" s="1"/>
  <c r="BA221" i="1" s="1"/>
  <c r="I222" i="1"/>
  <c r="K222" i="1" s="1"/>
  <c r="BA222" i="1" s="1"/>
  <c r="I223" i="1"/>
  <c r="K223" i="1" s="1"/>
  <c r="BA223" i="1" s="1"/>
  <c r="I224" i="1"/>
  <c r="K224" i="1" s="1"/>
  <c r="BA224" i="1" s="1"/>
  <c r="I225" i="1"/>
  <c r="K225" i="1" s="1"/>
  <c r="BA225" i="1" s="1"/>
  <c r="I226" i="1"/>
  <c r="K226" i="1" s="1"/>
  <c r="BA226" i="1" s="1"/>
  <c r="I227" i="1"/>
  <c r="K227" i="1" s="1"/>
  <c r="BA227" i="1" s="1"/>
  <c r="I228" i="1"/>
  <c r="K228" i="1" s="1"/>
  <c r="BA228" i="1" s="1"/>
  <c r="I229" i="1"/>
  <c r="K229" i="1" s="1"/>
  <c r="BA229" i="1" s="1"/>
  <c r="I230" i="1"/>
  <c r="K230" i="1" s="1"/>
  <c r="BA230" i="1" s="1"/>
  <c r="I231" i="1"/>
  <c r="K231" i="1" s="1"/>
  <c r="BA231" i="1" s="1"/>
  <c r="I232" i="1"/>
  <c r="K232" i="1" s="1"/>
  <c r="BA232" i="1" s="1"/>
  <c r="I233" i="1"/>
  <c r="K233" i="1" s="1"/>
  <c r="BA233" i="1" s="1"/>
  <c r="I234" i="1"/>
  <c r="K234" i="1" s="1"/>
  <c r="BA234" i="1" s="1"/>
  <c r="I235" i="1"/>
  <c r="K235" i="1" s="1"/>
  <c r="BA235" i="1" s="1"/>
  <c r="I236" i="1"/>
  <c r="K236" i="1" s="1"/>
  <c r="BA236" i="1" s="1"/>
  <c r="I237" i="1"/>
  <c r="K237" i="1" s="1"/>
  <c r="BA237" i="1" s="1"/>
  <c r="I238" i="1"/>
  <c r="K238" i="1" s="1"/>
  <c r="BA238" i="1" s="1"/>
  <c r="I239" i="1"/>
  <c r="K239" i="1" s="1"/>
  <c r="BA239" i="1" s="1"/>
  <c r="I240" i="1"/>
  <c r="K240" i="1" s="1"/>
  <c r="BA240" i="1" s="1"/>
  <c r="I241" i="1"/>
  <c r="K241" i="1" s="1"/>
  <c r="BA241" i="1" s="1"/>
  <c r="I242" i="1"/>
  <c r="K242" i="1" s="1"/>
  <c r="BA242" i="1" s="1"/>
  <c r="I243" i="1"/>
  <c r="K243" i="1" s="1"/>
  <c r="BA243" i="1" s="1"/>
  <c r="I244" i="1"/>
  <c r="K244" i="1" s="1"/>
  <c r="BA244" i="1" s="1"/>
  <c r="I245" i="1"/>
  <c r="K245" i="1" s="1"/>
  <c r="BA245" i="1" s="1"/>
  <c r="I246" i="1"/>
  <c r="K246" i="1" s="1"/>
  <c r="BA246" i="1" s="1"/>
  <c r="I247" i="1"/>
  <c r="K247" i="1" s="1"/>
  <c r="BA247" i="1" s="1"/>
  <c r="I248" i="1"/>
  <c r="K248" i="1" s="1"/>
  <c r="BA248" i="1" s="1"/>
  <c r="I249" i="1"/>
  <c r="K249" i="1" s="1"/>
  <c r="BA249" i="1" s="1"/>
  <c r="I250" i="1"/>
  <c r="K250" i="1" s="1"/>
  <c r="BA250" i="1" s="1"/>
  <c r="I251" i="1"/>
  <c r="K251" i="1" s="1"/>
  <c r="BA251" i="1" s="1"/>
  <c r="I252" i="1"/>
  <c r="K252" i="1" s="1"/>
  <c r="BA252" i="1" s="1"/>
  <c r="I253" i="1"/>
  <c r="K253" i="1" s="1"/>
  <c r="BA253" i="1" s="1"/>
  <c r="I254" i="1"/>
  <c r="K254" i="1" s="1"/>
  <c r="BA254" i="1" s="1"/>
  <c r="I255" i="1"/>
  <c r="K255" i="1" s="1"/>
  <c r="BA255" i="1" s="1"/>
  <c r="I256" i="1"/>
  <c r="K256" i="1" s="1"/>
  <c r="BA256" i="1" s="1"/>
  <c r="I257" i="1"/>
  <c r="K257" i="1" s="1"/>
  <c r="BA257" i="1" s="1"/>
  <c r="I258" i="1"/>
  <c r="K258" i="1" s="1"/>
  <c r="BA258" i="1" s="1"/>
  <c r="I259" i="1"/>
  <c r="K259" i="1" s="1"/>
  <c r="BA259" i="1" s="1"/>
  <c r="I260" i="1"/>
  <c r="K260" i="1" s="1"/>
  <c r="BA260" i="1" s="1"/>
  <c r="I261" i="1"/>
  <c r="K261" i="1" s="1"/>
  <c r="BA261" i="1" s="1"/>
  <c r="I262" i="1"/>
  <c r="K262" i="1" s="1"/>
  <c r="BA262" i="1" s="1"/>
  <c r="I263" i="1"/>
  <c r="K263" i="1" s="1"/>
  <c r="BA263" i="1" s="1"/>
  <c r="I264" i="1"/>
  <c r="K264" i="1" s="1"/>
  <c r="BA264" i="1" s="1"/>
  <c r="I265" i="1"/>
  <c r="K265" i="1" s="1"/>
  <c r="BA265" i="1" s="1"/>
  <c r="I266" i="1"/>
  <c r="K266" i="1" s="1"/>
  <c r="BA266" i="1" s="1"/>
  <c r="I267" i="1"/>
  <c r="K267" i="1" s="1"/>
  <c r="BA267" i="1" s="1"/>
  <c r="I268" i="1"/>
  <c r="K268" i="1" s="1"/>
  <c r="BA268" i="1" s="1"/>
  <c r="I269" i="1"/>
  <c r="K269" i="1" s="1"/>
  <c r="BA269" i="1" s="1"/>
  <c r="I270" i="1"/>
  <c r="K270" i="1" s="1"/>
  <c r="BA270" i="1" s="1"/>
  <c r="I271" i="1"/>
  <c r="K271" i="1" s="1"/>
  <c r="BA271" i="1" s="1"/>
  <c r="I272" i="1"/>
  <c r="K272" i="1" s="1"/>
  <c r="BA272" i="1" s="1"/>
  <c r="I273" i="1"/>
  <c r="K273" i="1" s="1"/>
  <c r="BA273" i="1" s="1"/>
  <c r="I274" i="1"/>
  <c r="K274" i="1" s="1"/>
  <c r="BA274" i="1" s="1"/>
  <c r="I275" i="1"/>
  <c r="K275" i="1" s="1"/>
  <c r="BA275" i="1" s="1"/>
  <c r="I276" i="1"/>
  <c r="K276" i="1" s="1"/>
  <c r="BA276" i="1" s="1"/>
  <c r="I277" i="1"/>
  <c r="K277" i="1" s="1"/>
  <c r="BA277" i="1" s="1"/>
  <c r="I278" i="1"/>
  <c r="K278" i="1" s="1"/>
  <c r="BA278" i="1" s="1"/>
  <c r="I279" i="1"/>
  <c r="K279" i="1" s="1"/>
  <c r="BA279" i="1" s="1"/>
  <c r="I280" i="1"/>
  <c r="K280" i="1" s="1"/>
  <c r="BA280" i="1" s="1"/>
  <c r="I281" i="1"/>
  <c r="K281" i="1" s="1"/>
  <c r="BA281" i="1" s="1"/>
  <c r="I282" i="1"/>
  <c r="K282" i="1" s="1"/>
  <c r="BA282" i="1" s="1"/>
  <c r="I283" i="1"/>
  <c r="K283" i="1" s="1"/>
  <c r="BA283" i="1" s="1"/>
  <c r="I284" i="1"/>
  <c r="K284" i="1" s="1"/>
  <c r="BA284" i="1" s="1"/>
  <c r="I285" i="1"/>
  <c r="K285" i="1" s="1"/>
  <c r="BA285" i="1" s="1"/>
  <c r="I286" i="1"/>
  <c r="K286" i="1" s="1"/>
  <c r="BA286" i="1" s="1"/>
  <c r="I287" i="1"/>
  <c r="K287" i="1" s="1"/>
  <c r="BA287" i="1" s="1"/>
  <c r="I288" i="1"/>
  <c r="K288" i="1" s="1"/>
  <c r="BA288" i="1" s="1"/>
  <c r="I289" i="1"/>
  <c r="K289" i="1" s="1"/>
  <c r="BA289" i="1" s="1"/>
  <c r="I290" i="1"/>
  <c r="K290" i="1" s="1"/>
  <c r="BA290" i="1" s="1"/>
  <c r="I291" i="1"/>
  <c r="K291" i="1" s="1"/>
  <c r="BA291" i="1" s="1"/>
  <c r="I292" i="1"/>
  <c r="K292" i="1" s="1"/>
  <c r="BA292" i="1" s="1"/>
  <c r="I293" i="1"/>
  <c r="K293" i="1" s="1"/>
  <c r="BA293" i="1" s="1"/>
  <c r="I294" i="1"/>
  <c r="K294" i="1" s="1"/>
  <c r="BA294" i="1" s="1"/>
  <c r="I295" i="1"/>
  <c r="K295" i="1" s="1"/>
  <c r="BA295" i="1" s="1"/>
  <c r="I296" i="1"/>
  <c r="K296" i="1" s="1"/>
  <c r="BA296" i="1" s="1"/>
  <c r="I297" i="1"/>
  <c r="K297" i="1" s="1"/>
  <c r="BA297" i="1" s="1"/>
  <c r="I298" i="1"/>
  <c r="K298" i="1" s="1"/>
  <c r="BA298" i="1" s="1"/>
  <c r="I299" i="1"/>
  <c r="K299" i="1" s="1"/>
  <c r="BA299" i="1" s="1"/>
  <c r="I300" i="1"/>
  <c r="K300" i="1" s="1"/>
  <c r="BA300" i="1" s="1"/>
  <c r="I301" i="1"/>
  <c r="K301" i="1" s="1"/>
  <c r="BA301" i="1" s="1"/>
  <c r="I302" i="1"/>
  <c r="K302" i="1" s="1"/>
  <c r="BA302" i="1" s="1"/>
  <c r="I303" i="1"/>
  <c r="K303" i="1" s="1"/>
  <c r="BA303" i="1" s="1"/>
  <c r="I304" i="1"/>
  <c r="K304" i="1" s="1"/>
  <c r="BA304" i="1" s="1"/>
  <c r="I305" i="1"/>
  <c r="K305" i="1" s="1"/>
  <c r="BA305" i="1" s="1"/>
  <c r="I306" i="1"/>
  <c r="K306" i="1" s="1"/>
  <c r="BA306" i="1" s="1"/>
  <c r="I307" i="1"/>
  <c r="K307" i="1" s="1"/>
  <c r="BA307" i="1" s="1"/>
  <c r="I308" i="1"/>
  <c r="K308" i="1" s="1"/>
  <c r="BA308" i="1" s="1"/>
  <c r="I309" i="1"/>
  <c r="K309" i="1" s="1"/>
  <c r="BA309" i="1" s="1"/>
  <c r="I310" i="1"/>
  <c r="K310" i="1" s="1"/>
  <c r="BA310" i="1" s="1"/>
  <c r="I311" i="1"/>
  <c r="K311" i="1" s="1"/>
  <c r="BA311" i="1" s="1"/>
  <c r="I312" i="1"/>
  <c r="K312" i="1" s="1"/>
  <c r="BA312" i="1" s="1"/>
  <c r="I313" i="1"/>
  <c r="K313" i="1" s="1"/>
  <c r="BA313" i="1" s="1"/>
  <c r="I314" i="1"/>
  <c r="K314" i="1" s="1"/>
  <c r="BA314" i="1" s="1"/>
  <c r="I315" i="1"/>
  <c r="K315" i="1" s="1"/>
  <c r="BA315" i="1" s="1"/>
  <c r="I316" i="1"/>
  <c r="K316" i="1" s="1"/>
  <c r="BA316" i="1" s="1"/>
  <c r="I317" i="1"/>
  <c r="K317" i="1" s="1"/>
  <c r="BA317" i="1" s="1"/>
  <c r="I318" i="1"/>
  <c r="K318" i="1" s="1"/>
  <c r="BA318" i="1" s="1"/>
  <c r="I319" i="1"/>
  <c r="K319" i="1" s="1"/>
  <c r="BA319" i="1" s="1"/>
  <c r="I320" i="1"/>
  <c r="K320" i="1" s="1"/>
  <c r="BA320" i="1" s="1"/>
  <c r="I321" i="1"/>
  <c r="K321" i="1" s="1"/>
  <c r="BA321" i="1" s="1"/>
  <c r="I322" i="1"/>
  <c r="K322" i="1" s="1"/>
  <c r="BA322" i="1" s="1"/>
  <c r="I323" i="1"/>
  <c r="K323" i="1" s="1"/>
  <c r="BA323" i="1" s="1"/>
  <c r="I324" i="1"/>
  <c r="K324" i="1" s="1"/>
  <c r="BA324" i="1" s="1"/>
  <c r="I193" i="1"/>
  <c r="K193" i="1" s="1"/>
  <c r="BA193" i="1" s="1"/>
  <c r="I2" i="1"/>
  <c r="K2" i="1" s="1"/>
  <c r="BA2" i="1" s="1"/>
  <c r="I3" i="1"/>
  <c r="K3" i="1" s="1"/>
  <c r="BA3" i="1" s="1"/>
  <c r="I4" i="1"/>
  <c r="K4" i="1" s="1"/>
  <c r="BA4" i="1" s="1"/>
  <c r="I5" i="1"/>
  <c r="K5" i="1" s="1"/>
  <c r="BA5" i="1" s="1"/>
  <c r="I6" i="1"/>
  <c r="K6" i="1" s="1"/>
  <c r="BA6" i="1" s="1"/>
  <c r="I7" i="1"/>
  <c r="K7" i="1" s="1"/>
  <c r="BA7" i="1" s="1"/>
  <c r="I8" i="1"/>
  <c r="K8" i="1" s="1"/>
  <c r="BA8" i="1" s="1"/>
  <c r="I9" i="1"/>
  <c r="K9" i="1" s="1"/>
  <c r="BA9" i="1" s="1"/>
  <c r="I11" i="1"/>
  <c r="K11" i="1" s="1"/>
  <c r="BA11" i="1" s="1"/>
  <c r="I12" i="1"/>
  <c r="K12" i="1" s="1"/>
  <c r="BA12" i="1" s="1"/>
  <c r="I13" i="1"/>
  <c r="K13" i="1" s="1"/>
  <c r="BA13" i="1" s="1"/>
  <c r="I14" i="1"/>
  <c r="K14" i="1" s="1"/>
  <c r="BA14" i="1" s="1"/>
  <c r="I15" i="1"/>
  <c r="K15" i="1" s="1"/>
  <c r="BA15" i="1" s="1"/>
  <c r="I16" i="1"/>
  <c r="K16" i="1" s="1"/>
  <c r="BA16" i="1" s="1"/>
  <c r="I17" i="1"/>
  <c r="K17" i="1" s="1"/>
  <c r="BA17" i="1" s="1"/>
  <c r="I18" i="1"/>
  <c r="K18" i="1" s="1"/>
  <c r="BA18" i="1" s="1"/>
  <c r="I19" i="1"/>
  <c r="K19" i="1" s="1"/>
  <c r="BA19" i="1" s="1"/>
  <c r="I20" i="1"/>
  <c r="K20" i="1" s="1"/>
  <c r="BA20" i="1" s="1"/>
  <c r="I21" i="1"/>
  <c r="K21" i="1" s="1"/>
  <c r="BA21" i="1" s="1"/>
  <c r="I22" i="1"/>
  <c r="K22" i="1" s="1"/>
  <c r="BA22" i="1" s="1"/>
  <c r="I23" i="1"/>
  <c r="K23" i="1" s="1"/>
  <c r="BA23" i="1" s="1"/>
  <c r="I24" i="1"/>
  <c r="K24" i="1" s="1"/>
  <c r="BA24" i="1" s="1"/>
  <c r="I25" i="1"/>
  <c r="K25" i="1" s="1"/>
  <c r="BA25" i="1" s="1"/>
  <c r="I26" i="1"/>
  <c r="K26" i="1" s="1"/>
  <c r="BA26" i="1" s="1"/>
  <c r="I27" i="1"/>
  <c r="K27" i="1" s="1"/>
  <c r="BA27" i="1" s="1"/>
  <c r="I28" i="1"/>
  <c r="K28" i="1" s="1"/>
  <c r="BA28" i="1" s="1"/>
  <c r="I29" i="1"/>
  <c r="K29" i="1" s="1"/>
  <c r="BA29" i="1" s="1"/>
  <c r="I30" i="1"/>
  <c r="K30" i="1" s="1"/>
  <c r="BA30" i="1" s="1"/>
  <c r="I31" i="1"/>
  <c r="K31" i="1" s="1"/>
  <c r="BA31" i="1" s="1"/>
  <c r="I32" i="1"/>
  <c r="K32" i="1" s="1"/>
  <c r="BA32" i="1" s="1"/>
  <c r="I33" i="1"/>
  <c r="K33" i="1" s="1"/>
  <c r="BA33" i="1" s="1"/>
  <c r="I34" i="1"/>
  <c r="K34" i="1" s="1"/>
  <c r="BA34" i="1" s="1"/>
  <c r="I35" i="1"/>
  <c r="K35" i="1" s="1"/>
  <c r="BA35" i="1" s="1"/>
  <c r="I36" i="1"/>
  <c r="K36" i="1" s="1"/>
  <c r="BA36" i="1" s="1"/>
  <c r="I37" i="1"/>
  <c r="K37" i="1" s="1"/>
  <c r="BA37" i="1" s="1"/>
  <c r="I38" i="1"/>
  <c r="K38" i="1" s="1"/>
  <c r="BA38" i="1" s="1"/>
  <c r="I39" i="1"/>
  <c r="K39" i="1" s="1"/>
  <c r="BA39" i="1" s="1"/>
  <c r="I40" i="1"/>
  <c r="K40" i="1" s="1"/>
  <c r="BA40" i="1" s="1"/>
  <c r="I41" i="1"/>
  <c r="K41" i="1" s="1"/>
  <c r="BA41" i="1" s="1"/>
  <c r="I42" i="1"/>
  <c r="K42" i="1" s="1"/>
  <c r="BA42" i="1" s="1"/>
  <c r="I43" i="1"/>
  <c r="K43" i="1" s="1"/>
  <c r="BA43" i="1" s="1"/>
  <c r="I44" i="1"/>
  <c r="K44" i="1" s="1"/>
  <c r="BA44" i="1" s="1"/>
  <c r="I45" i="1"/>
  <c r="K45" i="1" s="1"/>
  <c r="BA45" i="1" s="1"/>
  <c r="I46" i="1"/>
  <c r="K46" i="1" s="1"/>
  <c r="BA46" i="1" s="1"/>
  <c r="I47" i="1"/>
  <c r="K47" i="1" s="1"/>
  <c r="BA47" i="1" s="1"/>
  <c r="I48" i="1"/>
  <c r="K48" i="1" s="1"/>
  <c r="BA48" i="1" s="1"/>
  <c r="I49" i="1"/>
  <c r="K49" i="1" s="1"/>
  <c r="BA49" i="1" s="1"/>
  <c r="I50" i="1"/>
  <c r="K50" i="1" s="1"/>
  <c r="BA50" i="1" s="1"/>
  <c r="I51" i="1"/>
  <c r="K51" i="1" s="1"/>
  <c r="BA51" i="1" s="1"/>
  <c r="I52" i="1"/>
  <c r="K52" i="1" s="1"/>
  <c r="BA52" i="1" s="1"/>
  <c r="I53" i="1"/>
  <c r="K53" i="1" s="1"/>
  <c r="BA53" i="1" s="1"/>
  <c r="I54" i="1"/>
  <c r="K54" i="1" s="1"/>
  <c r="BA54" i="1" s="1"/>
  <c r="I55" i="1"/>
  <c r="K55" i="1" s="1"/>
  <c r="BA55" i="1" s="1"/>
  <c r="I56" i="1"/>
  <c r="K56" i="1" s="1"/>
  <c r="BA56" i="1" s="1"/>
  <c r="I57" i="1"/>
  <c r="K57" i="1" s="1"/>
  <c r="BA57" i="1" s="1"/>
  <c r="I58" i="1"/>
  <c r="K58" i="1" s="1"/>
  <c r="BA58" i="1" s="1"/>
  <c r="I59" i="1"/>
  <c r="K59" i="1" s="1"/>
  <c r="BA59" i="1" s="1"/>
  <c r="I60" i="1"/>
  <c r="K60" i="1" s="1"/>
  <c r="BA60" i="1" s="1"/>
  <c r="I61" i="1"/>
  <c r="K61" i="1" s="1"/>
  <c r="BA61" i="1" s="1"/>
  <c r="I62" i="1"/>
  <c r="K62" i="1" s="1"/>
  <c r="BA62" i="1" s="1"/>
  <c r="I63" i="1"/>
  <c r="K63" i="1" s="1"/>
  <c r="BA63" i="1" s="1"/>
  <c r="I64" i="1"/>
  <c r="K64" i="1" s="1"/>
  <c r="BA64" i="1" s="1"/>
  <c r="I65" i="1"/>
  <c r="K65" i="1" s="1"/>
  <c r="BA65" i="1" s="1"/>
  <c r="I66" i="1"/>
  <c r="K66" i="1" s="1"/>
  <c r="BA66" i="1" s="1"/>
  <c r="I67" i="1"/>
  <c r="K67" i="1" s="1"/>
  <c r="BA67" i="1" s="1"/>
  <c r="I68" i="1"/>
  <c r="K68" i="1" s="1"/>
  <c r="BA68" i="1" s="1"/>
  <c r="I69" i="1"/>
  <c r="K69" i="1" s="1"/>
  <c r="BA69" i="1" s="1"/>
  <c r="I70" i="1"/>
  <c r="K70" i="1" s="1"/>
  <c r="BA70" i="1" s="1"/>
  <c r="I71" i="1"/>
  <c r="K71" i="1" s="1"/>
  <c r="BA71" i="1" s="1"/>
  <c r="I72" i="1"/>
  <c r="K72" i="1" s="1"/>
  <c r="BA72" i="1" s="1"/>
  <c r="I73" i="1"/>
  <c r="K73" i="1" s="1"/>
  <c r="BA73" i="1" s="1"/>
  <c r="I74" i="1"/>
  <c r="K74" i="1" s="1"/>
  <c r="BA74" i="1" s="1"/>
  <c r="I75" i="1"/>
  <c r="K75" i="1" s="1"/>
  <c r="BA75" i="1" s="1"/>
  <c r="I76" i="1"/>
  <c r="K76" i="1" s="1"/>
  <c r="BA76" i="1" s="1"/>
  <c r="I77" i="1"/>
  <c r="K77" i="1" s="1"/>
  <c r="BA77" i="1" s="1"/>
  <c r="I78" i="1"/>
  <c r="K78" i="1" s="1"/>
  <c r="BA78" i="1" s="1"/>
  <c r="I79" i="1"/>
  <c r="K79" i="1" s="1"/>
  <c r="BA79" i="1" s="1"/>
  <c r="I80" i="1"/>
  <c r="K80" i="1" s="1"/>
  <c r="BA80" i="1" s="1"/>
  <c r="I81" i="1"/>
  <c r="K81" i="1" s="1"/>
  <c r="BA81" i="1" s="1"/>
  <c r="I82" i="1"/>
  <c r="K82" i="1" s="1"/>
  <c r="BA82" i="1" s="1"/>
  <c r="I83" i="1"/>
  <c r="K83" i="1" s="1"/>
  <c r="BA83" i="1" s="1"/>
  <c r="I84" i="1"/>
  <c r="K84" i="1" s="1"/>
  <c r="BA84" i="1" s="1"/>
  <c r="I85" i="1"/>
  <c r="K85" i="1" s="1"/>
  <c r="BA85" i="1" s="1"/>
  <c r="I86" i="1"/>
  <c r="K86" i="1" s="1"/>
  <c r="BA86" i="1" s="1"/>
  <c r="I87" i="1"/>
  <c r="K87" i="1" s="1"/>
  <c r="BA87" i="1" s="1"/>
  <c r="I88" i="1"/>
  <c r="K88" i="1" s="1"/>
  <c r="BA88" i="1" s="1"/>
  <c r="I89" i="1"/>
  <c r="K89" i="1" s="1"/>
  <c r="BA89" i="1" s="1"/>
  <c r="I90" i="1"/>
  <c r="K90" i="1" s="1"/>
  <c r="BA90" i="1" s="1"/>
  <c r="I91" i="1"/>
  <c r="K91" i="1" s="1"/>
  <c r="BA91" i="1" s="1"/>
  <c r="I92" i="1"/>
  <c r="K92" i="1" s="1"/>
  <c r="BA92" i="1" s="1"/>
  <c r="I93" i="1"/>
  <c r="K93" i="1" s="1"/>
  <c r="BA93" i="1" s="1"/>
  <c r="I94" i="1"/>
  <c r="K94" i="1" s="1"/>
  <c r="BA94" i="1" s="1"/>
  <c r="I95" i="1"/>
  <c r="K95" i="1" s="1"/>
  <c r="BA95" i="1" s="1"/>
  <c r="I96" i="1"/>
  <c r="K96" i="1" s="1"/>
  <c r="BA96" i="1" s="1"/>
  <c r="I97" i="1"/>
  <c r="K97" i="1" s="1"/>
  <c r="BA97" i="1" s="1"/>
  <c r="I98" i="1"/>
  <c r="K98" i="1" s="1"/>
  <c r="BA98" i="1" s="1"/>
  <c r="I99" i="1"/>
  <c r="K99" i="1" s="1"/>
  <c r="BA99" i="1" s="1"/>
  <c r="I100" i="1"/>
  <c r="K100" i="1" s="1"/>
  <c r="BA100" i="1" s="1"/>
  <c r="I101" i="1"/>
  <c r="K101" i="1" s="1"/>
  <c r="BA101" i="1" s="1"/>
  <c r="I102" i="1"/>
  <c r="K102" i="1" s="1"/>
  <c r="BA102" i="1" s="1"/>
  <c r="I103" i="1"/>
  <c r="K103" i="1" s="1"/>
  <c r="BA103" i="1" s="1"/>
  <c r="I104" i="1"/>
  <c r="K104" i="1" s="1"/>
  <c r="BA104" i="1" s="1"/>
  <c r="I105" i="1"/>
  <c r="K105" i="1" s="1"/>
  <c r="BA105" i="1" s="1"/>
  <c r="I106" i="1"/>
  <c r="K106" i="1" s="1"/>
  <c r="BA106" i="1" s="1"/>
  <c r="I107" i="1"/>
  <c r="K107" i="1" s="1"/>
  <c r="BA107" i="1" s="1"/>
  <c r="I108" i="1"/>
  <c r="K108" i="1" s="1"/>
  <c r="BA108" i="1" s="1"/>
  <c r="I109" i="1"/>
  <c r="K109" i="1" s="1"/>
  <c r="BA109" i="1" s="1"/>
  <c r="I110" i="1"/>
  <c r="K110" i="1" s="1"/>
  <c r="BA110" i="1" s="1"/>
  <c r="I111" i="1"/>
  <c r="K111" i="1" s="1"/>
  <c r="BA111" i="1" s="1"/>
  <c r="I112" i="1"/>
  <c r="K112" i="1" s="1"/>
  <c r="BA112" i="1" s="1"/>
  <c r="I113" i="1"/>
  <c r="K113" i="1" s="1"/>
  <c r="BA113" i="1" s="1"/>
  <c r="I114" i="1"/>
  <c r="K114" i="1" s="1"/>
  <c r="BA114" i="1" s="1"/>
  <c r="I115" i="1"/>
  <c r="K115" i="1" s="1"/>
  <c r="BA115" i="1" s="1"/>
  <c r="I116" i="1"/>
  <c r="K116" i="1" s="1"/>
  <c r="BA116" i="1" s="1"/>
  <c r="I117" i="1"/>
  <c r="K117" i="1" s="1"/>
  <c r="BA117" i="1" s="1"/>
  <c r="I118" i="1"/>
  <c r="K118" i="1" s="1"/>
  <c r="BA118" i="1" s="1"/>
  <c r="I119" i="1"/>
  <c r="K119" i="1" s="1"/>
  <c r="BA119" i="1" s="1"/>
  <c r="I120" i="1"/>
  <c r="K120" i="1" s="1"/>
  <c r="BA120" i="1" s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3" i="6"/>
  <c r="M3" i="6"/>
  <c r="M5" i="6"/>
  <c r="M4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U12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4" i="6"/>
  <c r="U8" i="6"/>
  <c r="U9" i="6"/>
  <c r="U11" i="6"/>
  <c r="U13" i="6"/>
  <c r="U14" i="6"/>
  <c r="U15" i="6"/>
  <c r="U16" i="6"/>
  <c r="F22" i="6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15" i="6"/>
  <c r="F16" i="6"/>
  <c r="F17" i="6"/>
  <c r="F18" i="6"/>
  <c r="F19" i="6"/>
  <c r="F20" i="6"/>
  <c r="F21" i="6"/>
  <c r="F4" i="6"/>
  <c r="T4" i="4"/>
  <c r="X4" i="4" s="1"/>
  <c r="AB4" i="4" s="1"/>
  <c r="S4" i="4"/>
  <c r="W4" i="4" s="1"/>
  <c r="AA4" i="4" s="1"/>
  <c r="R4" i="4"/>
  <c r="V4" i="4" s="1"/>
  <c r="Z4" i="4" s="1"/>
  <c r="Q4" i="4"/>
  <c r="U4" i="4" s="1"/>
  <c r="Y4" i="4" s="1"/>
  <c r="O4" i="4"/>
  <c r="T3" i="4"/>
  <c r="X3" i="4" s="1"/>
  <c r="AB3" i="4" s="1"/>
  <c r="S3" i="4"/>
  <c r="W3" i="4" s="1"/>
  <c r="AA3" i="4" s="1"/>
  <c r="R3" i="4"/>
  <c r="V3" i="4" s="1"/>
  <c r="Z3" i="4" s="1"/>
  <c r="Q3" i="4"/>
  <c r="U3" i="4" s="1"/>
  <c r="Y3" i="4" s="1"/>
  <c r="O3" i="4"/>
  <c r="O7" i="4"/>
  <c r="V7" i="4"/>
  <c r="Z7" i="4" s="1"/>
  <c r="R7" i="4"/>
  <c r="Q7" i="4"/>
  <c r="U7" i="4" s="1"/>
  <c r="Y7" i="4" s="1"/>
  <c r="D21" i="4"/>
  <c r="C21" i="4"/>
  <c r="B21" i="4"/>
  <c r="A21" i="4"/>
  <c r="A22" i="4" s="1"/>
  <c r="C12" i="4"/>
  <c r="D12" i="4"/>
  <c r="E12" i="4"/>
  <c r="C13" i="4"/>
  <c r="D13" i="4"/>
  <c r="E13" i="4"/>
  <c r="B13" i="4"/>
  <c r="B12" i="4"/>
  <c r="O23" i="4"/>
  <c r="T23" i="4" s="1"/>
  <c r="F3" i="4"/>
  <c r="N20" i="4"/>
  <c r="O20" i="4"/>
  <c r="P20" i="4"/>
  <c r="Q20" i="4"/>
  <c r="N21" i="4"/>
  <c r="O21" i="4"/>
  <c r="P21" i="4"/>
  <c r="Q21" i="4"/>
  <c r="N24" i="4"/>
  <c r="O24" i="4"/>
  <c r="P24" i="4"/>
  <c r="Q24" i="4"/>
  <c r="H3" i="4"/>
  <c r="N18" i="4" s="1"/>
  <c r="S18" i="4" s="1"/>
  <c r="F10" i="4"/>
  <c r="I11" i="4" s="1"/>
  <c r="O26" i="4" s="1"/>
  <c r="T26" i="4" s="1"/>
  <c r="F7" i="4"/>
  <c r="I8" i="4" s="1"/>
  <c r="Z15" i="4"/>
  <c r="AA15" i="4"/>
  <c r="AB15" i="4"/>
  <c r="Y15" i="4"/>
  <c r="R10" i="4"/>
  <c r="V10" i="4" s="1"/>
  <c r="Z10" i="4" s="1"/>
  <c r="S10" i="4"/>
  <c r="W10" i="4" s="1"/>
  <c r="AA10" i="4" s="1"/>
  <c r="T10" i="4"/>
  <c r="X10" i="4" s="1"/>
  <c r="AB10" i="4" s="1"/>
  <c r="R11" i="4"/>
  <c r="V11" i="4" s="1"/>
  <c r="Z11" i="4" s="1"/>
  <c r="S11" i="4"/>
  <c r="W11" i="4" s="1"/>
  <c r="AA11" i="4" s="1"/>
  <c r="T11" i="4"/>
  <c r="X11" i="4" s="1"/>
  <c r="AB11" i="4" s="1"/>
  <c r="Q11" i="4"/>
  <c r="U11" i="4" s="1"/>
  <c r="Y11" i="4" s="1"/>
  <c r="Q10" i="4"/>
  <c r="U10" i="4" s="1"/>
  <c r="Y10" i="4" s="1"/>
  <c r="R8" i="4"/>
  <c r="V8" i="4" s="1"/>
  <c r="S8" i="4"/>
  <c r="W8" i="4" s="1"/>
  <c r="T8" i="4"/>
  <c r="X8" i="4" s="1"/>
  <c r="AB8" i="4" s="1"/>
  <c r="Q8" i="4"/>
  <c r="U8" i="4" s="1"/>
  <c r="Y8" i="4" s="1"/>
  <c r="S7" i="4"/>
  <c r="W7" i="4" s="1"/>
  <c r="AA7" i="4" s="1"/>
  <c r="T7" i="4"/>
  <c r="X7" i="4" s="1"/>
  <c r="AB7" i="4" s="1"/>
  <c r="O11" i="4"/>
  <c r="O10" i="4"/>
  <c r="O8" i="4"/>
  <c r="BL97" i="1"/>
  <c r="BK97" i="1"/>
  <c r="BL73" i="1"/>
  <c r="BK73" i="1"/>
  <c r="BL49" i="1"/>
  <c r="BK49" i="1"/>
  <c r="BL27" i="1"/>
  <c r="BK27" i="1"/>
  <c r="BL2" i="1"/>
  <c r="BK2" i="1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BG315" i="1" l="1"/>
  <c r="BH315" i="1" s="1"/>
  <c r="BG299" i="1"/>
  <c r="BH299" i="1" s="1"/>
  <c r="BG287" i="1"/>
  <c r="BH287" i="1" s="1"/>
  <c r="BG271" i="1"/>
  <c r="BH271" i="1" s="1"/>
  <c r="BG259" i="1"/>
  <c r="BH259" i="1" s="1"/>
  <c r="BG235" i="1"/>
  <c r="BH235" i="1" s="1"/>
  <c r="BG223" i="1"/>
  <c r="BH223" i="1" s="1"/>
  <c r="BG211" i="1"/>
  <c r="BH211" i="1" s="1"/>
  <c r="BG203" i="1"/>
  <c r="BH203" i="1" s="1"/>
  <c r="BG195" i="1"/>
  <c r="BH195" i="1" s="1"/>
  <c r="BG183" i="1"/>
  <c r="BH183" i="1" s="1"/>
  <c r="BG172" i="1"/>
  <c r="BH172" i="1" s="1"/>
  <c r="BG160" i="1"/>
  <c r="BH160" i="1" s="1"/>
  <c r="BG153" i="1"/>
  <c r="BH153" i="1" s="1"/>
  <c r="BG141" i="1"/>
  <c r="BH141" i="1" s="1"/>
  <c r="BG130" i="1"/>
  <c r="BH130" i="1" s="1"/>
  <c r="BG122" i="1"/>
  <c r="BH122" i="1" s="1"/>
  <c r="BG118" i="1"/>
  <c r="BH118" i="1" s="1"/>
  <c r="BG114" i="1"/>
  <c r="BH114" i="1" s="1"/>
  <c r="BG110" i="1"/>
  <c r="BH110" i="1" s="1"/>
  <c r="BG106" i="1"/>
  <c r="BH106" i="1" s="1"/>
  <c r="BG102" i="1"/>
  <c r="BH102" i="1" s="1"/>
  <c r="BG95" i="1"/>
  <c r="BH95" i="1" s="1"/>
  <c r="BG91" i="1"/>
  <c r="BH91" i="1" s="1"/>
  <c r="BG83" i="1"/>
  <c r="BH83" i="1" s="1"/>
  <c r="BG79" i="1"/>
  <c r="BH79" i="1" s="1"/>
  <c r="BG75" i="1"/>
  <c r="BH75" i="1" s="1"/>
  <c r="BG72" i="1"/>
  <c r="BH72" i="1" s="1"/>
  <c r="BG68" i="1"/>
  <c r="BH68" i="1" s="1"/>
  <c r="BG64" i="1"/>
  <c r="BH64" i="1" s="1"/>
  <c r="BG60" i="1"/>
  <c r="BH60" i="1" s="1"/>
  <c r="BG56" i="1"/>
  <c r="BH56" i="1" s="1"/>
  <c r="BG52" i="1"/>
  <c r="BH52" i="1" s="1"/>
  <c r="BG45" i="1"/>
  <c r="BH45" i="1" s="1"/>
  <c r="BG41" i="1"/>
  <c r="BH41" i="1" s="1"/>
  <c r="BG37" i="1"/>
  <c r="BH37" i="1" s="1"/>
  <c r="BG33" i="1"/>
  <c r="BH33" i="1" s="1"/>
  <c r="BG29" i="1"/>
  <c r="BH29" i="1" s="1"/>
  <c r="BG26" i="1"/>
  <c r="BH26" i="1" s="1"/>
  <c r="BG22" i="1"/>
  <c r="BH22" i="1" s="1"/>
  <c r="BG18" i="1"/>
  <c r="BH18" i="1" s="1"/>
  <c r="BG14" i="1"/>
  <c r="BH14" i="1" s="1"/>
  <c r="BG6" i="1"/>
  <c r="BH6" i="1" s="1"/>
  <c r="BG2" i="1"/>
  <c r="BH2" i="1" s="1"/>
  <c r="BG323" i="1"/>
  <c r="BH323" i="1" s="1"/>
  <c r="BG303" i="1"/>
  <c r="BH303" i="1" s="1"/>
  <c r="BG291" i="1"/>
  <c r="BH291" i="1" s="1"/>
  <c r="BG279" i="1"/>
  <c r="BH279" i="1" s="1"/>
  <c r="BG263" i="1"/>
  <c r="BH263" i="1" s="1"/>
  <c r="BG251" i="1"/>
  <c r="BH251" i="1" s="1"/>
  <c r="BG231" i="1"/>
  <c r="BH231" i="1" s="1"/>
  <c r="BG215" i="1"/>
  <c r="BH215" i="1" s="1"/>
  <c r="BG199" i="1"/>
  <c r="BH199" i="1" s="1"/>
  <c r="BG187" i="1"/>
  <c r="BH187" i="1" s="1"/>
  <c r="BG175" i="1"/>
  <c r="BH175" i="1" s="1"/>
  <c r="BG164" i="1"/>
  <c r="BH164" i="1" s="1"/>
  <c r="BG149" i="1"/>
  <c r="BH149" i="1" s="1"/>
  <c r="BG134" i="1"/>
  <c r="BH134" i="1" s="1"/>
  <c r="BG87" i="1"/>
  <c r="BH87" i="1" s="1"/>
  <c r="BG307" i="1"/>
  <c r="BH307" i="1" s="1"/>
  <c r="BG295" i="1"/>
  <c r="BH295" i="1" s="1"/>
  <c r="BG283" i="1"/>
  <c r="BH283" i="1" s="1"/>
  <c r="BG275" i="1"/>
  <c r="BH275" i="1" s="1"/>
  <c r="BG267" i="1"/>
  <c r="BH267" i="1" s="1"/>
  <c r="BG255" i="1"/>
  <c r="BH255" i="1" s="1"/>
  <c r="BG239" i="1"/>
  <c r="BH239" i="1" s="1"/>
  <c r="BG227" i="1"/>
  <c r="BH227" i="1" s="1"/>
  <c r="BG219" i="1"/>
  <c r="BH219" i="1" s="1"/>
  <c r="BG207" i="1"/>
  <c r="BH207" i="1" s="1"/>
  <c r="BG191" i="1"/>
  <c r="BH191" i="1" s="1"/>
  <c r="BG179" i="1"/>
  <c r="BH179" i="1" s="1"/>
  <c r="BG168" i="1"/>
  <c r="BH168" i="1" s="1"/>
  <c r="BG145" i="1"/>
  <c r="BH145" i="1" s="1"/>
  <c r="BG138" i="1"/>
  <c r="BH138" i="1" s="1"/>
  <c r="BG126" i="1"/>
  <c r="BH126" i="1" s="1"/>
  <c r="BG98" i="1"/>
  <c r="BH98" i="1" s="1"/>
  <c r="BG311" i="1"/>
  <c r="BH311" i="1" s="1"/>
  <c r="BG243" i="1"/>
  <c r="BH243" i="1" s="1"/>
  <c r="BG319" i="1"/>
  <c r="BH319" i="1" s="1"/>
  <c r="BG247" i="1"/>
  <c r="BH247" i="1" s="1"/>
  <c r="BG318" i="1"/>
  <c r="BH318" i="1" s="1"/>
  <c r="BG310" i="1"/>
  <c r="BH310" i="1" s="1"/>
  <c r="BG306" i="1"/>
  <c r="BH306" i="1" s="1"/>
  <c r="BG294" i="1"/>
  <c r="BH294" i="1" s="1"/>
  <c r="BG286" i="1"/>
  <c r="BH286" i="1" s="1"/>
  <c r="BG278" i="1"/>
  <c r="BH278" i="1" s="1"/>
  <c r="BG270" i="1"/>
  <c r="BH270" i="1" s="1"/>
  <c r="BG262" i="1"/>
  <c r="BH262" i="1" s="1"/>
  <c r="BG254" i="1"/>
  <c r="BH254" i="1" s="1"/>
  <c r="BG246" i="1"/>
  <c r="BH246" i="1" s="1"/>
  <c r="BG242" i="1"/>
  <c r="BH242" i="1" s="1"/>
  <c r="BG238" i="1"/>
  <c r="BH238" i="1" s="1"/>
  <c r="BG234" i="1"/>
  <c r="BH234" i="1" s="1"/>
  <c r="BG230" i="1"/>
  <c r="BH230" i="1" s="1"/>
  <c r="BG226" i="1"/>
  <c r="BH226" i="1" s="1"/>
  <c r="BG222" i="1"/>
  <c r="BH222" i="1" s="1"/>
  <c r="BG218" i="1"/>
  <c r="BH218" i="1" s="1"/>
  <c r="BG214" i="1"/>
  <c r="BH214" i="1" s="1"/>
  <c r="BG210" i="1"/>
  <c r="BH210" i="1" s="1"/>
  <c r="BG206" i="1"/>
  <c r="BH206" i="1" s="1"/>
  <c r="BG202" i="1"/>
  <c r="BH202" i="1" s="1"/>
  <c r="BG190" i="1"/>
  <c r="BH190" i="1" s="1"/>
  <c r="BG186" i="1"/>
  <c r="BH186" i="1" s="1"/>
  <c r="BG182" i="1"/>
  <c r="BH182" i="1" s="1"/>
  <c r="BG322" i="1"/>
  <c r="BH322" i="1" s="1"/>
  <c r="BG314" i="1"/>
  <c r="BH314" i="1" s="1"/>
  <c r="BG302" i="1"/>
  <c r="BH302" i="1" s="1"/>
  <c r="BG290" i="1"/>
  <c r="BH290" i="1" s="1"/>
  <c r="BG282" i="1"/>
  <c r="BH282" i="1" s="1"/>
  <c r="BG274" i="1"/>
  <c r="BH274" i="1" s="1"/>
  <c r="BG266" i="1"/>
  <c r="BH266" i="1" s="1"/>
  <c r="BG258" i="1"/>
  <c r="BH258" i="1" s="1"/>
  <c r="BG250" i="1"/>
  <c r="BH250" i="1" s="1"/>
  <c r="BG198" i="1"/>
  <c r="BH198" i="1" s="1"/>
  <c r="BG298" i="1"/>
  <c r="BH298" i="1" s="1"/>
  <c r="BG194" i="1"/>
  <c r="BH194" i="1" s="1"/>
  <c r="BG178" i="1"/>
  <c r="BH178" i="1" s="1"/>
  <c r="BG171" i="1"/>
  <c r="BH171" i="1" s="1"/>
  <c r="BG167" i="1"/>
  <c r="BH167" i="1" s="1"/>
  <c r="BG163" i="1"/>
  <c r="BH163" i="1" s="1"/>
  <c r="BG159" i="1"/>
  <c r="BH159" i="1" s="1"/>
  <c r="BG156" i="1"/>
  <c r="BH156" i="1" s="1"/>
  <c r="BG152" i="1"/>
  <c r="BH152" i="1" s="1"/>
  <c r="BG148" i="1"/>
  <c r="BH148" i="1" s="1"/>
  <c r="BG144" i="1"/>
  <c r="BH144" i="1" s="1"/>
  <c r="BG140" i="1"/>
  <c r="BH140" i="1" s="1"/>
  <c r="BG137" i="1"/>
  <c r="BH137" i="1" s="1"/>
  <c r="BG133" i="1"/>
  <c r="BH133" i="1" s="1"/>
  <c r="BG129" i="1"/>
  <c r="BH129" i="1" s="1"/>
  <c r="BG125" i="1"/>
  <c r="BH125" i="1" s="1"/>
  <c r="BG121" i="1"/>
  <c r="BH121" i="1" s="1"/>
  <c r="BG117" i="1"/>
  <c r="BH117" i="1" s="1"/>
  <c r="BG113" i="1"/>
  <c r="BH113" i="1" s="1"/>
  <c r="BG109" i="1"/>
  <c r="BH109" i="1" s="1"/>
  <c r="BG105" i="1"/>
  <c r="BH105" i="1" s="1"/>
  <c r="BG101" i="1"/>
  <c r="BH101" i="1" s="1"/>
  <c r="BG97" i="1"/>
  <c r="BH97" i="1" s="1"/>
  <c r="BG94" i="1"/>
  <c r="BH94" i="1" s="1"/>
  <c r="BG90" i="1"/>
  <c r="BH90" i="1" s="1"/>
  <c r="BG86" i="1"/>
  <c r="BH86" i="1" s="1"/>
  <c r="BG82" i="1"/>
  <c r="BH82" i="1" s="1"/>
  <c r="BG78" i="1"/>
  <c r="BH78" i="1" s="1"/>
  <c r="BG74" i="1"/>
  <c r="BH74" i="1" s="1"/>
  <c r="BG71" i="1"/>
  <c r="BH71" i="1" s="1"/>
  <c r="BG67" i="1"/>
  <c r="BH67" i="1" s="1"/>
  <c r="BG63" i="1"/>
  <c r="BH63" i="1" s="1"/>
  <c r="BG59" i="1"/>
  <c r="BH59" i="1" s="1"/>
  <c r="BG55" i="1"/>
  <c r="BH55" i="1" s="1"/>
  <c r="BG51" i="1"/>
  <c r="BH51" i="1" s="1"/>
  <c r="BG48" i="1"/>
  <c r="BH48" i="1" s="1"/>
  <c r="BG44" i="1"/>
  <c r="BH44" i="1" s="1"/>
  <c r="BG40" i="1"/>
  <c r="BH40" i="1" s="1"/>
  <c r="BG36" i="1"/>
  <c r="BH36" i="1" s="1"/>
  <c r="BG32" i="1"/>
  <c r="BH32" i="1" s="1"/>
  <c r="BG28" i="1"/>
  <c r="BH28" i="1" s="1"/>
  <c r="BG25" i="1"/>
  <c r="BH25" i="1" s="1"/>
  <c r="BG21" i="1"/>
  <c r="BH21" i="1" s="1"/>
  <c r="BG17" i="1"/>
  <c r="BH17" i="1" s="1"/>
  <c r="BG13" i="1"/>
  <c r="BH13" i="1" s="1"/>
  <c r="BG9" i="1"/>
  <c r="BH9" i="1" s="1"/>
  <c r="BG5" i="1"/>
  <c r="BH5" i="1" s="1"/>
  <c r="BG320" i="1"/>
  <c r="BH320" i="1" s="1"/>
  <c r="BG312" i="1"/>
  <c r="BH312" i="1" s="1"/>
  <c r="BG304" i="1"/>
  <c r="BH304" i="1" s="1"/>
  <c r="BG300" i="1"/>
  <c r="BH300" i="1" s="1"/>
  <c r="BG292" i="1"/>
  <c r="BH292" i="1" s="1"/>
  <c r="BG284" i="1"/>
  <c r="BH284" i="1" s="1"/>
  <c r="BG276" i="1"/>
  <c r="BH276" i="1" s="1"/>
  <c r="BG268" i="1"/>
  <c r="BH268" i="1" s="1"/>
  <c r="BG260" i="1"/>
  <c r="BH260" i="1" s="1"/>
  <c r="BG252" i="1"/>
  <c r="BH252" i="1" s="1"/>
  <c r="BG244" i="1"/>
  <c r="BH244" i="1" s="1"/>
  <c r="BG236" i="1"/>
  <c r="BH236" i="1" s="1"/>
  <c r="BG228" i="1"/>
  <c r="BH228" i="1" s="1"/>
  <c r="BG220" i="1"/>
  <c r="BH220" i="1" s="1"/>
  <c r="BG212" i="1"/>
  <c r="BH212" i="1" s="1"/>
  <c r="BG204" i="1"/>
  <c r="BH204" i="1" s="1"/>
  <c r="BG200" i="1"/>
  <c r="BH200" i="1" s="1"/>
  <c r="BG192" i="1"/>
  <c r="BH192" i="1" s="1"/>
  <c r="BG188" i="1"/>
  <c r="BH188" i="1" s="1"/>
  <c r="BG184" i="1"/>
  <c r="BH184" i="1" s="1"/>
  <c r="BG324" i="1"/>
  <c r="BH324" i="1" s="1"/>
  <c r="BG316" i="1"/>
  <c r="BH316" i="1" s="1"/>
  <c r="BG308" i="1"/>
  <c r="BH308" i="1" s="1"/>
  <c r="BG296" i="1"/>
  <c r="BH296" i="1" s="1"/>
  <c r="BG288" i="1"/>
  <c r="BH288" i="1" s="1"/>
  <c r="BG280" i="1"/>
  <c r="BH280" i="1" s="1"/>
  <c r="BG272" i="1"/>
  <c r="BH272" i="1" s="1"/>
  <c r="BG264" i="1"/>
  <c r="BH264" i="1" s="1"/>
  <c r="BG256" i="1"/>
  <c r="BH256" i="1" s="1"/>
  <c r="BG248" i="1"/>
  <c r="BH248" i="1" s="1"/>
  <c r="BG240" i="1"/>
  <c r="BH240" i="1" s="1"/>
  <c r="BG232" i="1"/>
  <c r="BH232" i="1" s="1"/>
  <c r="BG224" i="1"/>
  <c r="BH224" i="1" s="1"/>
  <c r="BG216" i="1"/>
  <c r="BH216" i="1" s="1"/>
  <c r="BG208" i="1"/>
  <c r="BH208" i="1" s="1"/>
  <c r="BG196" i="1"/>
  <c r="BH196" i="1" s="1"/>
  <c r="BG146" i="1"/>
  <c r="BH146" i="1" s="1"/>
  <c r="BG180" i="1"/>
  <c r="BH180" i="1" s="1"/>
  <c r="BG176" i="1"/>
  <c r="BH176" i="1" s="1"/>
  <c r="BG173" i="1"/>
  <c r="BH173" i="1" s="1"/>
  <c r="BG169" i="1"/>
  <c r="BH169" i="1" s="1"/>
  <c r="BG165" i="1"/>
  <c r="BH165" i="1" s="1"/>
  <c r="BG161" i="1"/>
  <c r="BH161" i="1" s="1"/>
  <c r="BG157" i="1"/>
  <c r="BH157" i="1" s="1"/>
  <c r="BG154" i="1"/>
  <c r="BH154" i="1" s="1"/>
  <c r="BG150" i="1"/>
  <c r="BH150" i="1" s="1"/>
  <c r="BG142" i="1"/>
  <c r="BH142" i="1" s="1"/>
  <c r="BG135" i="1"/>
  <c r="BH135" i="1" s="1"/>
  <c r="BG131" i="1"/>
  <c r="BH131" i="1" s="1"/>
  <c r="BG127" i="1"/>
  <c r="BH127" i="1" s="1"/>
  <c r="BG123" i="1"/>
  <c r="BH123" i="1" s="1"/>
  <c r="BG119" i="1"/>
  <c r="BH119" i="1" s="1"/>
  <c r="BG115" i="1"/>
  <c r="BH115" i="1" s="1"/>
  <c r="BG111" i="1"/>
  <c r="BH111" i="1" s="1"/>
  <c r="BG107" i="1"/>
  <c r="BH107" i="1" s="1"/>
  <c r="BG103" i="1"/>
  <c r="BH103" i="1" s="1"/>
  <c r="BG99" i="1"/>
  <c r="BH99" i="1" s="1"/>
  <c r="BG96" i="1"/>
  <c r="BH96" i="1" s="1"/>
  <c r="BG92" i="1"/>
  <c r="BH92" i="1" s="1"/>
  <c r="BG88" i="1"/>
  <c r="BH88" i="1" s="1"/>
  <c r="BG84" i="1"/>
  <c r="BH84" i="1" s="1"/>
  <c r="BG80" i="1"/>
  <c r="BH80" i="1" s="1"/>
  <c r="BG76" i="1"/>
  <c r="BH76" i="1" s="1"/>
  <c r="BG69" i="1"/>
  <c r="BH69" i="1" s="1"/>
  <c r="BG65" i="1"/>
  <c r="BH65" i="1" s="1"/>
  <c r="BG61" i="1"/>
  <c r="BH61" i="1" s="1"/>
  <c r="BG57" i="1"/>
  <c r="BH57" i="1" s="1"/>
  <c r="BG53" i="1"/>
  <c r="BH53" i="1" s="1"/>
  <c r="BG49" i="1"/>
  <c r="BH49" i="1" s="1"/>
  <c r="BG46" i="1"/>
  <c r="BH46" i="1" s="1"/>
  <c r="BG42" i="1"/>
  <c r="BH42" i="1" s="1"/>
  <c r="BG38" i="1"/>
  <c r="BH38" i="1" s="1"/>
  <c r="BG34" i="1"/>
  <c r="BH34" i="1" s="1"/>
  <c r="BG30" i="1"/>
  <c r="BH30" i="1" s="1"/>
  <c r="BG23" i="1"/>
  <c r="BH23" i="1" s="1"/>
  <c r="BG19" i="1"/>
  <c r="BH19" i="1" s="1"/>
  <c r="BG15" i="1"/>
  <c r="BH15" i="1" s="1"/>
  <c r="BG11" i="1"/>
  <c r="BH11" i="1" s="1"/>
  <c r="BG7" i="1"/>
  <c r="BH7" i="1" s="1"/>
  <c r="BG3" i="1"/>
  <c r="BH3" i="1" s="1"/>
  <c r="BG321" i="1"/>
  <c r="BH321" i="1" s="1"/>
  <c r="BG313" i="1"/>
  <c r="BH313" i="1" s="1"/>
  <c r="BG305" i="1"/>
  <c r="BH305" i="1" s="1"/>
  <c r="BG297" i="1"/>
  <c r="BH297" i="1" s="1"/>
  <c r="BG289" i="1"/>
  <c r="BH289" i="1" s="1"/>
  <c r="BG281" i="1"/>
  <c r="BH281" i="1" s="1"/>
  <c r="BG273" i="1"/>
  <c r="BH273" i="1" s="1"/>
  <c r="BG269" i="1"/>
  <c r="BH269" i="1" s="1"/>
  <c r="BG261" i="1"/>
  <c r="BH261" i="1" s="1"/>
  <c r="BG253" i="1"/>
  <c r="BH253" i="1" s="1"/>
  <c r="BG245" i="1"/>
  <c r="BH245" i="1" s="1"/>
  <c r="BG237" i="1"/>
  <c r="BH237" i="1" s="1"/>
  <c r="BG229" i="1"/>
  <c r="BH229" i="1" s="1"/>
  <c r="BG221" i="1"/>
  <c r="BH221" i="1" s="1"/>
  <c r="BG213" i="1"/>
  <c r="BH213" i="1" s="1"/>
  <c r="BG209" i="1"/>
  <c r="BH209" i="1" s="1"/>
  <c r="BG201" i="1"/>
  <c r="BH201" i="1" s="1"/>
  <c r="BG193" i="1"/>
  <c r="BH193" i="1" s="1"/>
  <c r="BG185" i="1"/>
  <c r="BH185" i="1" s="1"/>
  <c r="BG177" i="1"/>
  <c r="BH177" i="1" s="1"/>
  <c r="BG174" i="1"/>
  <c r="BH174" i="1" s="1"/>
  <c r="BG166" i="1"/>
  <c r="BH166" i="1" s="1"/>
  <c r="BG158" i="1"/>
  <c r="BH158" i="1" s="1"/>
  <c r="BG151" i="1"/>
  <c r="BH151" i="1" s="1"/>
  <c r="BG143" i="1"/>
  <c r="BH143" i="1" s="1"/>
  <c r="BG136" i="1"/>
  <c r="BH136" i="1" s="1"/>
  <c r="BG128" i="1"/>
  <c r="BH128" i="1" s="1"/>
  <c r="BG120" i="1"/>
  <c r="BH120" i="1" s="1"/>
  <c r="BG112" i="1"/>
  <c r="BH112" i="1" s="1"/>
  <c r="BG104" i="1"/>
  <c r="BH104" i="1" s="1"/>
  <c r="BG93" i="1"/>
  <c r="BH93" i="1" s="1"/>
  <c r="BG85" i="1"/>
  <c r="BH85" i="1" s="1"/>
  <c r="BG77" i="1"/>
  <c r="BH77" i="1" s="1"/>
  <c r="BG70" i="1"/>
  <c r="BH70" i="1" s="1"/>
  <c r="BG62" i="1"/>
  <c r="BH62" i="1" s="1"/>
  <c r="BG58" i="1"/>
  <c r="BH58" i="1" s="1"/>
  <c r="BG50" i="1"/>
  <c r="BH50" i="1" s="1"/>
  <c r="BG43" i="1"/>
  <c r="BH43" i="1" s="1"/>
  <c r="BG35" i="1"/>
  <c r="BH35" i="1" s="1"/>
  <c r="BG27" i="1"/>
  <c r="BH27" i="1" s="1"/>
  <c r="BG20" i="1"/>
  <c r="BH20" i="1" s="1"/>
  <c r="BG16" i="1"/>
  <c r="BH16" i="1" s="1"/>
  <c r="BG8" i="1"/>
  <c r="BH8" i="1" s="1"/>
  <c r="BG317" i="1"/>
  <c r="BH317" i="1" s="1"/>
  <c r="BG309" i="1"/>
  <c r="BH309" i="1" s="1"/>
  <c r="BG301" i="1"/>
  <c r="BH301" i="1" s="1"/>
  <c r="BG293" i="1"/>
  <c r="BH293" i="1" s="1"/>
  <c r="BG285" i="1"/>
  <c r="BH285" i="1" s="1"/>
  <c r="BG277" i="1"/>
  <c r="BH277" i="1" s="1"/>
  <c r="BG265" i="1"/>
  <c r="BH265" i="1" s="1"/>
  <c r="BG257" i="1"/>
  <c r="BH257" i="1" s="1"/>
  <c r="BG249" i="1"/>
  <c r="BH249" i="1" s="1"/>
  <c r="BG241" i="1"/>
  <c r="BH241" i="1" s="1"/>
  <c r="BG233" i="1"/>
  <c r="BH233" i="1" s="1"/>
  <c r="BG225" i="1"/>
  <c r="BH225" i="1" s="1"/>
  <c r="BG217" i="1"/>
  <c r="BH217" i="1" s="1"/>
  <c r="BG205" i="1"/>
  <c r="BH205" i="1" s="1"/>
  <c r="BG197" i="1"/>
  <c r="BH197" i="1" s="1"/>
  <c r="BG189" i="1"/>
  <c r="BH189" i="1" s="1"/>
  <c r="BG181" i="1"/>
  <c r="BH181" i="1" s="1"/>
  <c r="BG170" i="1"/>
  <c r="BH170" i="1" s="1"/>
  <c r="BG162" i="1"/>
  <c r="BH162" i="1" s="1"/>
  <c r="BG155" i="1"/>
  <c r="BH155" i="1" s="1"/>
  <c r="BG147" i="1"/>
  <c r="BH147" i="1" s="1"/>
  <c r="BG139" i="1"/>
  <c r="BH139" i="1" s="1"/>
  <c r="BG132" i="1"/>
  <c r="BH132" i="1" s="1"/>
  <c r="BG124" i="1"/>
  <c r="BH124" i="1" s="1"/>
  <c r="BG116" i="1"/>
  <c r="BH116" i="1" s="1"/>
  <c r="BG108" i="1"/>
  <c r="BH108" i="1" s="1"/>
  <c r="BG100" i="1"/>
  <c r="BH100" i="1" s="1"/>
  <c r="BG89" i="1"/>
  <c r="BH89" i="1" s="1"/>
  <c r="BG81" i="1"/>
  <c r="BH81" i="1" s="1"/>
  <c r="BG73" i="1"/>
  <c r="BH73" i="1" s="1"/>
  <c r="BG66" i="1"/>
  <c r="BH66" i="1" s="1"/>
  <c r="BG54" i="1"/>
  <c r="BH54" i="1" s="1"/>
  <c r="BG47" i="1"/>
  <c r="BH47" i="1" s="1"/>
  <c r="BG39" i="1"/>
  <c r="BH39" i="1" s="1"/>
  <c r="BG31" i="1"/>
  <c r="BH31" i="1" s="1"/>
  <c r="BG24" i="1"/>
  <c r="BH24" i="1" s="1"/>
  <c r="BG12" i="1"/>
  <c r="BH12" i="1" s="1"/>
  <c r="BG4" i="1"/>
  <c r="BH4" i="1" s="1"/>
  <c r="U7" i="6"/>
  <c r="U10" i="6"/>
  <c r="P4" i="6"/>
  <c r="AC7" i="4"/>
  <c r="G10" i="4"/>
  <c r="H7" i="4"/>
  <c r="N22" i="4" s="1"/>
  <c r="S22" i="4" s="1"/>
  <c r="J8" i="4"/>
  <c r="P23" i="4" s="1"/>
  <c r="U23" i="4" s="1"/>
  <c r="AC10" i="4"/>
  <c r="AC11" i="4"/>
  <c r="J3" i="4"/>
  <c r="P18" i="4" s="1"/>
  <c r="U18" i="4" s="1"/>
  <c r="H8" i="4"/>
  <c r="N23" i="4" s="1"/>
  <c r="S23" i="4" s="1"/>
  <c r="K3" i="4"/>
  <c r="Q18" i="4" s="1"/>
  <c r="V18" i="4" s="1"/>
  <c r="I3" i="4"/>
  <c r="O18" i="4" s="1"/>
  <c r="T18" i="4" s="1"/>
  <c r="J11" i="4"/>
  <c r="P26" i="4" s="1"/>
  <c r="U26" i="4" s="1"/>
  <c r="AA8" i="4"/>
  <c r="AA14" i="4" s="1"/>
  <c r="J4" i="4"/>
  <c r="P19" i="4" s="1"/>
  <c r="U19" i="4" s="1"/>
  <c r="E21" i="4"/>
  <c r="AB13" i="4"/>
  <c r="Z8" i="4"/>
  <c r="AC8" i="4" s="1"/>
  <c r="Y14" i="4"/>
  <c r="Z17" i="4"/>
  <c r="I4" i="4"/>
  <c r="O19" i="4" s="1"/>
  <c r="T19" i="4" s="1"/>
  <c r="AA16" i="4"/>
  <c r="K4" i="4"/>
  <c r="Q19" i="4" s="1"/>
  <c r="V19" i="4" s="1"/>
  <c r="AB14" i="4"/>
  <c r="AB16" i="4"/>
  <c r="H4" i="4"/>
  <c r="N19" i="4" s="1"/>
  <c r="S19" i="4" s="1"/>
  <c r="AC4" i="4"/>
  <c r="AC3" i="4"/>
  <c r="AA17" i="4"/>
  <c r="AB17" i="4"/>
  <c r="Y17" i="4"/>
  <c r="Y16" i="4"/>
  <c r="AA13" i="4"/>
  <c r="Y13" i="4"/>
  <c r="H10" i="4"/>
  <c r="N25" i="4" s="1"/>
  <c r="S25" i="4" s="1"/>
  <c r="K7" i="4"/>
  <c r="Q22" i="4" s="1"/>
  <c r="V22" i="4" s="1"/>
  <c r="K10" i="4"/>
  <c r="Q25" i="4" s="1"/>
  <c r="V25" i="4" s="1"/>
  <c r="H11" i="4"/>
  <c r="N26" i="4" s="1"/>
  <c r="S26" i="4" s="1"/>
  <c r="J7" i="4"/>
  <c r="P22" i="4" s="1"/>
  <c r="U22" i="4" s="1"/>
  <c r="J10" i="4"/>
  <c r="P25" i="4" s="1"/>
  <c r="U25" i="4" s="1"/>
  <c r="I7" i="4"/>
  <c r="O22" i="4" s="1"/>
  <c r="T22" i="4" s="1"/>
  <c r="I10" i="4"/>
  <c r="O25" i="4" s="1"/>
  <c r="T25" i="4" s="1"/>
  <c r="K8" i="4"/>
  <c r="Q23" i="4" s="1"/>
  <c r="V23" i="4" s="1"/>
  <c r="K11" i="4"/>
  <c r="Q26" i="4" s="1"/>
  <c r="V26" i="4" s="1"/>
  <c r="Z13" i="4"/>
  <c r="Z16" i="4"/>
  <c r="W22" i="4" l="1"/>
  <c r="W18" i="4"/>
  <c r="AD4" i="4"/>
  <c r="R18" i="4"/>
  <c r="Z14" i="4"/>
  <c r="W25" i="4"/>
  <c r="W27" i="4" s="1"/>
  <c r="AC16" i="4"/>
  <c r="AC13" i="4"/>
  <c r="R22" i="4"/>
  <c r="R2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1A0497-33EE-4413-81C1-70BA1AED724F}" keepAlive="1" name="Query - 无标题" description="Connection to the '无标题' query in the workbook." type="5" refreshedVersion="0" background="1" saveData="1">
    <dbPr connection="Provider=Microsoft.Mashup.OleDb.1;Data Source=$Workbook$;Location=无标题;Extended Properties=&quot;&quot;" command="SELECT * FROM [无标题]"/>
  </connection>
  <connection id="2" xr16:uid="{3A468AF6-263B-483A-BFE6-F4D9AEE4194F}" keepAlive="1" name="Query - 无标题1" description="Connection to the '无标题1' query in the workbook." type="5" refreshedVersion="8" background="1" saveData="1">
    <dbPr connection="Provider=Microsoft.Mashup.OleDb.1;Data Source=$Workbook$;Location=无标题1;Extended Properties=&quot;&quot;" command="SELECT * FROM [无标题1]"/>
  </connection>
  <connection id="3" xr16:uid="{B14CBED4-9B77-444A-B8B8-F9E0C9A10015}" keepAlive="1" name="Query - 无标题3" description="Connection to the '无标题3' query in the workbook." type="5" refreshedVersion="0" background="1" saveData="1">
    <dbPr connection="Provider=Microsoft.Mashup.OleDb.1;Data Source=$Workbook$;Location=无标题3;Extended Properties=&quot;&quot;" command="SELECT * FROM [无标题3]"/>
  </connection>
</connections>
</file>

<file path=xl/sharedStrings.xml><?xml version="1.0" encoding="utf-8"?>
<sst xmlns="http://schemas.openxmlformats.org/spreadsheetml/2006/main" count="6769" uniqueCount="148">
  <si>
    <t>sitename</t>
  </si>
  <si>
    <t>sitename1</t>
  </si>
  <si>
    <t>year</t>
  </si>
  <si>
    <t>treatments</t>
  </si>
  <si>
    <t>treat</t>
  </si>
  <si>
    <t>tni_fe</t>
  </si>
  <si>
    <t>oni</t>
  </si>
  <si>
    <t>ini</t>
  </si>
  <si>
    <t>n_fix</t>
  </si>
  <si>
    <t>n_de</t>
  </si>
  <si>
    <t>n_total</t>
  </si>
  <si>
    <t>ratio</t>
  </si>
  <si>
    <t>p2o5</t>
  </si>
  <si>
    <t>k2o</t>
  </si>
  <si>
    <t>cain_i</t>
  </si>
  <si>
    <t xml:space="preserve">kin_i </t>
  </si>
  <si>
    <t>k_o</t>
  </si>
  <si>
    <t>ca_o</t>
  </si>
  <si>
    <t>na_o</t>
  </si>
  <si>
    <t>mg_o</t>
  </si>
  <si>
    <t>bc_de</t>
  </si>
  <si>
    <t>treat_no.</t>
  </si>
  <si>
    <t>ph</t>
  </si>
  <si>
    <t>ph_de</t>
  </si>
  <si>
    <t>soc</t>
  </si>
  <si>
    <t>clay</t>
  </si>
  <si>
    <t>cec</t>
  </si>
  <si>
    <t>c1_yield_grain</t>
  </si>
  <si>
    <t>c1_yield_straw</t>
  </si>
  <si>
    <t>c2_yield_grain</t>
  </si>
  <si>
    <t>c2_yield_straw</t>
  </si>
  <si>
    <t>c1_n_grain</t>
  </si>
  <si>
    <t>c1_k_grain</t>
  </si>
  <si>
    <t>c1_ca_grain</t>
  </si>
  <si>
    <t>c1_mg_grain</t>
  </si>
  <si>
    <t>c1_na_grain</t>
  </si>
  <si>
    <t>c1_n_straw</t>
  </si>
  <si>
    <t>c1_k_straw</t>
  </si>
  <si>
    <t>c1_ca_straw</t>
  </si>
  <si>
    <t>c1_mg_straw</t>
  </si>
  <si>
    <t>c1_na_straw</t>
  </si>
  <si>
    <t>c2_n_grain</t>
  </si>
  <si>
    <t>c2_k_grain</t>
  </si>
  <si>
    <t>c2_ca_grain</t>
  </si>
  <si>
    <t>c2_mg_grain</t>
  </si>
  <si>
    <t>c2_na_grain</t>
  </si>
  <si>
    <t>c2_n_straw</t>
  </si>
  <si>
    <t>c2_k_straw</t>
  </si>
  <si>
    <t>c2_ca_straw</t>
  </si>
  <si>
    <t>c2_mg_straw</t>
  </si>
  <si>
    <t>c2_na_straw</t>
  </si>
  <si>
    <t>n_output</t>
  </si>
  <si>
    <t>n_sur</t>
  </si>
  <si>
    <t>k_output</t>
  </si>
  <si>
    <t>ca_output</t>
  </si>
  <si>
    <t>mg_output</t>
  </si>
  <si>
    <t>na_output</t>
  </si>
  <si>
    <t>bc_uptake</t>
  </si>
  <si>
    <t>bc_in</t>
  </si>
  <si>
    <t>bc_sur</t>
  </si>
  <si>
    <t>croptype</t>
  </si>
  <si>
    <t>ct</t>
  </si>
  <si>
    <t>mean_ph</t>
  </si>
  <si>
    <t>mean_ph_de</t>
  </si>
  <si>
    <t xml:space="preserve">25Mengcheng </t>
  </si>
  <si>
    <t xml:space="preserve">Mengcheng </t>
  </si>
  <si>
    <t>CK</t>
  </si>
  <si>
    <t>W-S</t>
  </si>
  <si>
    <t>U</t>
  </si>
  <si>
    <t>25Mengcheng</t>
  </si>
  <si>
    <t>NPK</t>
  </si>
  <si>
    <t>NPKM</t>
  </si>
  <si>
    <t>NPKMc</t>
  </si>
  <si>
    <t>NPKMp</t>
  </si>
  <si>
    <t>27Qiyang</t>
  </si>
  <si>
    <t>Qiyang</t>
  </si>
  <si>
    <t>W-M</t>
  </si>
  <si>
    <t>M</t>
  </si>
  <si>
    <t>Mp</t>
  </si>
  <si>
    <t>1.5NPKMp</t>
  </si>
  <si>
    <t>28Guiyang</t>
  </si>
  <si>
    <t>Guiyang</t>
  </si>
  <si>
    <t>Mc</t>
  </si>
  <si>
    <t>31Chongqing</t>
  </si>
  <si>
    <t>Chongqing</t>
  </si>
  <si>
    <t>R</t>
  </si>
  <si>
    <t>P</t>
  </si>
  <si>
    <t>R-W</t>
  </si>
  <si>
    <t>U-P</t>
  </si>
  <si>
    <t>NPKMch</t>
  </si>
  <si>
    <t>33Wuchang</t>
  </si>
  <si>
    <t>Wuchang</t>
  </si>
  <si>
    <t>W-R</t>
  </si>
  <si>
    <t>NPK1.67Mp</t>
  </si>
  <si>
    <t>36Qiyang</t>
  </si>
  <si>
    <t>R-R</t>
  </si>
  <si>
    <t>39Nanchang</t>
  </si>
  <si>
    <t>Nanchang</t>
  </si>
  <si>
    <t>1:1NPKMp</t>
  </si>
  <si>
    <t>3:7NPKMp</t>
  </si>
  <si>
    <t>7:3NPKMp</t>
  </si>
  <si>
    <t>40Jinxian</t>
  </si>
  <si>
    <t>Jinxian</t>
  </si>
  <si>
    <t>2NPK</t>
  </si>
  <si>
    <t>NPKMp+g</t>
  </si>
  <si>
    <t>41Jinxian</t>
  </si>
  <si>
    <t>M3</t>
  </si>
  <si>
    <t>M4</t>
  </si>
  <si>
    <t>Ph</t>
  </si>
  <si>
    <t>Ph_de</t>
  </si>
  <si>
    <t>HAU</t>
  </si>
  <si>
    <t>Ca</t>
  </si>
  <si>
    <t>Mg</t>
  </si>
  <si>
    <t>K</t>
  </si>
  <si>
    <t>Na</t>
  </si>
  <si>
    <t>Ratio</t>
  </si>
  <si>
    <t>keq/ha/yr</t>
  </si>
  <si>
    <t>Total</t>
  </si>
  <si>
    <t>Mean</t>
  </si>
  <si>
    <t>wet</t>
  </si>
  <si>
    <t>bulk</t>
  </si>
  <si>
    <t>umol/l</t>
  </si>
  <si>
    <t>PRE</t>
  </si>
  <si>
    <t>umol/m2</t>
  </si>
  <si>
    <t>g/m2</t>
  </si>
  <si>
    <t>kg/ha</t>
  </si>
  <si>
    <t>BLT</t>
  </si>
  <si>
    <t>mm/m2</t>
  </si>
  <si>
    <t>ml/m2</t>
  </si>
  <si>
    <t>l/m2</t>
  </si>
  <si>
    <t>LKS</t>
  </si>
  <si>
    <t>mm</t>
  </si>
  <si>
    <t>ml</t>
  </si>
  <si>
    <t>l</t>
  </si>
  <si>
    <t>From Tianxiang Hao</t>
  </si>
  <si>
    <r>
      <t>kmol</t>
    </r>
    <r>
      <rPr>
        <vertAlign val="subscript"/>
        <sz val="12"/>
        <color theme="1"/>
        <rFont val="DengXian"/>
        <charset val="134"/>
      </rPr>
      <t>c</t>
    </r>
    <r>
      <rPr>
        <sz val="12"/>
        <color theme="1"/>
        <rFont val="DengXian"/>
        <charset val="134"/>
      </rPr>
      <t xml:space="preserve"> ha</t>
    </r>
    <r>
      <rPr>
        <vertAlign val="superscript"/>
        <sz val="12"/>
        <color theme="1"/>
        <rFont val="DengXian"/>
        <charset val="134"/>
      </rPr>
      <t>-1</t>
    </r>
  </si>
  <si>
    <r>
      <t>1/2Ca</t>
    </r>
    <r>
      <rPr>
        <vertAlign val="superscript"/>
        <sz val="9"/>
        <color theme="1"/>
        <rFont val="Times New Roman"/>
        <family val="1"/>
      </rPr>
      <t>2+</t>
    </r>
  </si>
  <si>
    <r>
      <t>1/2Mg</t>
    </r>
    <r>
      <rPr>
        <vertAlign val="superscript"/>
        <sz val="9"/>
        <color theme="1"/>
        <rFont val="Times New Roman"/>
        <family val="1"/>
      </rPr>
      <t>2+</t>
    </r>
  </si>
  <si>
    <r>
      <t>K</t>
    </r>
    <r>
      <rPr>
        <vertAlign val="superscript"/>
        <sz val="9"/>
        <color theme="1"/>
        <rFont val="Times New Roman"/>
        <family val="1"/>
      </rPr>
      <t>+</t>
    </r>
  </si>
  <si>
    <r>
      <t>Na</t>
    </r>
    <r>
      <rPr>
        <vertAlign val="superscript"/>
        <sz val="9"/>
        <color theme="1"/>
        <rFont val="Times New Roman"/>
        <family val="1"/>
      </rPr>
      <t>+</t>
    </r>
  </si>
  <si>
    <t>keq/ha</t>
  </si>
  <si>
    <t>eq/m2</t>
  </si>
  <si>
    <t>Zhang QY 2020</t>
  </si>
  <si>
    <t>Year</t>
  </si>
  <si>
    <r>
      <t>NH</t>
    </r>
    <r>
      <rPr>
        <vertAlign val="subscript"/>
        <sz val="11"/>
        <color rgb="FF000000"/>
        <rFont val="Times New Roman"/>
        <family val="1"/>
      </rPr>
      <t>4</t>
    </r>
    <r>
      <rPr>
        <sz val="11"/>
        <color rgb="FF000000"/>
        <rFont val="Times New Roman"/>
        <family val="1"/>
      </rPr>
      <t>-N</t>
    </r>
  </si>
  <si>
    <r>
      <t>NO</t>
    </r>
    <r>
      <rPr>
        <vertAlign val="subscript"/>
        <sz val="11"/>
        <color rgb="FF000000"/>
        <rFont val="Times New Roman"/>
        <family val="1"/>
      </rPr>
      <t>3</t>
    </r>
    <r>
      <rPr>
        <sz val="11"/>
        <color rgb="FF000000"/>
        <rFont val="Times New Roman"/>
        <family val="1"/>
      </rPr>
      <t>-N</t>
    </r>
  </si>
  <si>
    <t>BC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</si>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</sst>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sz val="12"/>
      <color theme="1"/>
      <name val="DengXian"/>
      <charset val="134"/>
    </font>
    <font>
      <vertAlign val="subscript"/>
      <sz val="12"/>
      <color theme="1"/>
      <name val="DengXian"/>
      <charset val="134"/>
    </font>
    <font>
      <vertAlign val="superscript"/>
      <sz val="12"/>
      <color theme="1"/>
      <name val="DengXian"/>
      <charset val="134"/>
    </font>
    <font>
      <sz val="11"/>
      <color rgb="FF000000"/>
      <name val="Times New Roman"/>
      <family val="1"/>
    </font>
    <font>
      <sz val="10.5"/>
      <color theme="1"/>
      <name val="Times New Roman"/>
      <family val="1"/>
    </font>
    <font>
      <vertAlign val="subscript"/>
      <sz val="11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'deposition after 2000'!$Q$3:$Q$21</c:f>
              <c:numCache>
                <c:formatCode>0</c:formatCode>
                <c:ptCount val="19"/>
                <c:pt idx="0">
                  <c:v>2000.0195121951199</c:v>
                </c:pt>
                <c:pt idx="1">
                  <c:v>2000.99268292683</c:v>
                </c:pt>
                <c:pt idx="2">
                  <c:v>2002.0121951219501</c:v>
                </c:pt>
                <c:pt idx="3">
                  <c:v>2003.03170731707</c:v>
                </c:pt>
                <c:pt idx="4">
                  <c:v>2004.0512195122001</c:v>
                </c:pt>
                <c:pt idx="5">
                  <c:v>2005.0243902438999</c:v>
                </c:pt>
                <c:pt idx="6">
                  <c:v>2005.99756097561</c:v>
                </c:pt>
                <c:pt idx="7">
                  <c:v>2007.0170731707301</c:v>
                </c:pt>
                <c:pt idx="8">
                  <c:v>2008.03658536585</c:v>
                </c:pt>
                <c:pt idx="9">
                  <c:v>2009.0097560975601</c:v>
                </c:pt>
                <c:pt idx="10">
                  <c:v>2010.0292682926799</c:v>
                </c:pt>
                <c:pt idx="11">
                  <c:v>2011.0487804878001</c:v>
                </c:pt>
                <c:pt idx="12">
                  <c:v>2012</c:v>
                </c:pt>
                <c:pt idx="13">
                  <c:v>2012.99512195122</c:v>
                </c:pt>
                <c:pt idx="14">
                  <c:v>2014.0146341463401</c:v>
                </c:pt>
                <c:pt idx="15">
                  <c:v>2015.03414634146</c:v>
                </c:pt>
                <c:pt idx="16">
                  <c:v>2016.00731707317</c:v>
                </c:pt>
                <c:pt idx="17">
                  <c:v>2017.0268292682899</c:v>
                </c:pt>
                <c:pt idx="18">
                  <c:v>2018</c:v>
                </c:pt>
              </c:numCache>
            </c:numRef>
          </c:xVal>
          <c:yVal>
            <c:numRef>
              <c:f>'deposition after 2000'!$R$3:$R$21</c:f>
              <c:numCache>
                <c:formatCode>0.00</c:formatCode>
                <c:ptCount val="19"/>
                <c:pt idx="0">
                  <c:v>2.93877551020408</c:v>
                </c:pt>
                <c:pt idx="1">
                  <c:v>2.4489795918367299</c:v>
                </c:pt>
                <c:pt idx="2">
                  <c:v>2.2775510204081599</c:v>
                </c:pt>
                <c:pt idx="3">
                  <c:v>2.1551020408163302</c:v>
                </c:pt>
                <c:pt idx="4">
                  <c:v>2.0816326530612201</c:v>
                </c:pt>
                <c:pt idx="5">
                  <c:v>2.0326530612244902</c:v>
                </c:pt>
                <c:pt idx="6">
                  <c:v>1.98367346938776</c:v>
                </c:pt>
                <c:pt idx="7">
                  <c:v>1.9346938775510201</c:v>
                </c:pt>
                <c:pt idx="8">
                  <c:v>1.8857142857142899</c:v>
                </c:pt>
                <c:pt idx="9">
                  <c:v>1.86122448979592</c:v>
                </c:pt>
                <c:pt idx="10">
                  <c:v>1.83673469387755</c:v>
                </c:pt>
                <c:pt idx="11">
                  <c:v>1.78775510204082</c:v>
                </c:pt>
                <c:pt idx="13">
                  <c:v>1.7387755102040801</c:v>
                </c:pt>
                <c:pt idx="14">
                  <c:v>1.7387755102040801</c:v>
                </c:pt>
                <c:pt idx="15">
                  <c:v>1.71428571428571</c:v>
                </c:pt>
                <c:pt idx="16">
                  <c:v>1.6897959183673501</c:v>
                </c:pt>
                <c:pt idx="17">
                  <c:v>1.6897959183673501</c:v>
                </c:pt>
                <c:pt idx="18">
                  <c:v>1.6897959183673501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67-4844-9C04-10EA4DA8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08024"/>
        <c:axId val="520910904"/>
      </c:scatterChart>
      <c:valAx>
        <c:axId val="52090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10904"/>
        <c:crosses val="autoZero"/>
        <c:crossBetween val="midCat"/>
      </c:valAx>
      <c:valAx>
        <c:axId val="52091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0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569594</xdr:colOff>
      <xdr:row>21</xdr:row>
      <xdr:rowOff>3538</xdr:rowOff>
    </xdr:from>
    <xdr:to>
      <xdr:col>17</xdr:col>
      <xdr:colOff>212452</xdr:colOff>
      <xdr:row>44</xdr:row>
      <xdr:rowOff>91985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B94B685-5B04-49C3-12A2-EF1C776A4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3523" y="3582217"/>
          <a:ext cx="7282180" cy="4161065"/>
        </a:xfrm>
        <a:prstGeom prst="rect">
          <a:avLst/>
        </a:prstGeom>
      </xdr:spPr>
    </xdr:pic>
    <xdr:clientData/>
  </xdr:twoCellAnchor>
  <xdr:twoCellAnchor>
    <xdr:from>
      <xdr:col>17</xdr:col>
      <xdr:colOff>122464</xdr:colOff>
      <xdr:row>22</xdr:row>
      <xdr:rowOff>68036</xdr:rowOff>
    </xdr:from>
    <xdr:to>
      <xdr:col>27</xdr:col>
      <xdr:colOff>476250</xdr:colOff>
      <xdr:row>39</xdr:row>
      <xdr:rowOff>163557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DBF80-0B44-5960-EF24-AEAB51CA8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24"/>
  <sheetViews>
    <sheetView tabSelected="1" topLeftCell="AU238" zoomScale="90" zoomScaleNormal="90" workbookViewId="0">
      <selection activeCell="Z175" sqref="A175:XFD175"/>
    </sheetView>
  </sheetViews>
  <sheetFormatPr defaultColWidth="12.6640625" defaultRowHeight="14.4"/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74</v>
      </c>
      <c r="B2" t="s">
        <v>75</v>
      </c>
      <c r="C2">
        <v>1991</v>
      </c>
      <c r="D2" t="s">
        <v>66</v>
      </c>
      <c r="E2" t="s">
        <v>66</v>
      </c>
      <c r="F2">
        <v>0</v>
      </c>
      <c r="G2">
        <v>0</v>
      </c>
      <c r="H2">
        <v>0</v>
      </c>
      <c r="I2">
        <f t="shared" ref="I2:I63" si="0">5+5</f>
        <v>10</v>
      </c>
      <c r="J2">
        <v>49</v>
      </c>
      <c r="K2">
        <f t="shared" ref="K2:K51" si="1">SUM(G2:J2)</f>
        <v>59</v>
      </c>
      <c r="L2">
        <v>0</v>
      </c>
      <c r="M2">
        <v>0</v>
      </c>
      <c r="N2">
        <v>0</v>
      </c>
      <c r="O2">
        <f t="shared" ref="O2:O51" si="2">M2*20/17</f>
        <v>0</v>
      </c>
      <c r="P2">
        <f t="shared" ref="P2:P51" si="3">N2*0.83</f>
        <v>0</v>
      </c>
      <c r="Q2">
        <v>0</v>
      </c>
      <c r="R2">
        <v>0</v>
      </c>
      <c r="S2">
        <v>0</v>
      </c>
      <c r="T2">
        <v>0</v>
      </c>
      <c r="U2">
        <v>87.651880000000006</v>
      </c>
      <c r="V2">
        <v>1</v>
      </c>
      <c r="W2">
        <v>5.6899999999999995</v>
      </c>
      <c r="X2">
        <v>0.39999999999999947</v>
      </c>
      <c r="Y2">
        <v>8.5505684454756405</v>
      </c>
      <c r="Z2">
        <v>44</v>
      </c>
      <c r="AA2">
        <v>293.00069396751741</v>
      </c>
      <c r="AB2">
        <v>624</v>
      </c>
      <c r="AC2">
        <v>1419</v>
      </c>
      <c r="AD2">
        <v>608.25</v>
      </c>
      <c r="AE2">
        <v>866.25</v>
      </c>
      <c r="AF2">
        <v>18.844305241984799</v>
      </c>
      <c r="AG2">
        <v>4.6513252540588201</v>
      </c>
      <c r="AH2">
        <v>0.36211542136894137</v>
      </c>
      <c r="AI2">
        <v>1.0267719523482086</v>
      </c>
      <c r="AJ2">
        <v>7.1265601721322283E-3</v>
      </c>
      <c r="AK2">
        <v>4.7314926070577599</v>
      </c>
      <c r="AL2">
        <v>11.7518686867532</v>
      </c>
      <c r="AM2">
        <v>1.8831441082923055</v>
      </c>
      <c r="AN2">
        <v>0.43417618157805982</v>
      </c>
      <c r="AO2">
        <v>2.599094231096237E-2</v>
      </c>
      <c r="AP2">
        <v>10</v>
      </c>
      <c r="AQ2">
        <v>4.1862827256273203</v>
      </c>
      <c r="AR2">
        <v>9.5946821381664188E-2</v>
      </c>
      <c r="AS2">
        <v>0.79547729619894803</v>
      </c>
      <c r="AT2">
        <v>7.1265601721322283E-3</v>
      </c>
      <c r="AU2">
        <v>5.1228144903509296</v>
      </c>
      <c r="AV2">
        <v>8.5205158848937508</v>
      </c>
      <c r="AW2">
        <v>3.4037014307497664</v>
      </c>
      <c r="AX2">
        <v>2.0011326604239952</v>
      </c>
      <c r="AY2">
        <v>0.01</v>
      </c>
      <c r="AZ2">
        <v>28.992972532679968</v>
      </c>
      <c r="BA2">
        <f t="shared" ref="BA2:BA50" si="4">K2-AZ2</f>
        <v>30.007027467320032</v>
      </c>
      <c r="BB2">
        <v>29.505531978187523</v>
      </c>
      <c r="BC2">
        <v>5.9049575310933831</v>
      </c>
      <c r="BD2">
        <v>3.4741319324298452</v>
      </c>
      <c r="BE2">
        <v>5.432535091136554E-2</v>
      </c>
      <c r="BF2">
        <v>38.938946792622112</v>
      </c>
      <c r="BG2">
        <f t="shared" ref="BG2:BG51" si="5">SUM(O2:U2)</f>
        <v>87.651880000000006</v>
      </c>
      <c r="BH2">
        <f t="shared" ref="BH2:BH51" si="6">BG2-BF2</f>
        <v>48.712933207377894</v>
      </c>
      <c r="BI2" t="s">
        <v>76</v>
      </c>
      <c r="BJ2" t="s">
        <v>68</v>
      </c>
      <c r="BK2">
        <f>STDEVA(W2:W26)</f>
        <v>0.229253453263704</v>
      </c>
      <c r="BL2">
        <f>STDEVA(X2:X26)</f>
        <v>0.80914471305611735</v>
      </c>
    </row>
    <row r="3" spans="1:64">
      <c r="A3" t="s">
        <v>74</v>
      </c>
      <c r="B3" t="s">
        <v>75</v>
      </c>
      <c r="C3">
        <v>1992</v>
      </c>
      <c r="D3" t="s">
        <v>66</v>
      </c>
      <c r="E3" t="s">
        <v>66</v>
      </c>
      <c r="F3">
        <v>0</v>
      </c>
      <c r="G3">
        <v>0</v>
      </c>
      <c r="H3">
        <v>0</v>
      </c>
      <c r="I3">
        <f t="shared" si="0"/>
        <v>10</v>
      </c>
      <c r="J3">
        <v>46.2</v>
      </c>
      <c r="K3">
        <f t="shared" si="1"/>
        <v>56.2</v>
      </c>
      <c r="L3">
        <v>0</v>
      </c>
      <c r="M3">
        <v>0</v>
      </c>
      <c r="N3">
        <v>0</v>
      </c>
      <c r="O3">
        <f t="shared" si="2"/>
        <v>0</v>
      </c>
      <c r="P3">
        <f t="shared" si="3"/>
        <v>0</v>
      </c>
      <c r="Q3">
        <v>0</v>
      </c>
      <c r="R3">
        <v>0</v>
      </c>
      <c r="S3">
        <v>0</v>
      </c>
      <c r="T3">
        <v>0</v>
      </c>
      <c r="U3">
        <v>87.651880000000006</v>
      </c>
      <c r="V3">
        <v>1</v>
      </c>
      <c r="W3">
        <v>5.6899999999999995</v>
      </c>
      <c r="X3">
        <v>0.79999999999999982</v>
      </c>
      <c r="Y3">
        <v>9.2111368909512805</v>
      </c>
      <c r="Z3">
        <v>44</v>
      </c>
      <c r="AA3">
        <v>294.96918793503482</v>
      </c>
      <c r="AB3">
        <v>380.25</v>
      </c>
      <c r="AC3">
        <v>1035</v>
      </c>
      <c r="AD3">
        <v>816</v>
      </c>
      <c r="AE3">
        <v>1071</v>
      </c>
      <c r="AF3">
        <v>18.844305241984799</v>
      </c>
      <c r="AG3">
        <v>4.6513252540588201</v>
      </c>
      <c r="AH3">
        <v>0.36211542136894137</v>
      </c>
      <c r="AI3">
        <v>1.0267719523482086</v>
      </c>
      <c r="AJ3">
        <v>7.1265601721322283E-3</v>
      </c>
      <c r="AK3">
        <v>4.7314926070577599</v>
      </c>
      <c r="AL3">
        <v>11.7518686867532</v>
      </c>
      <c r="AM3">
        <v>1.8831441082923055</v>
      </c>
      <c r="AN3">
        <v>0.43417618157805982</v>
      </c>
      <c r="AO3">
        <v>2.599094231096237E-2</v>
      </c>
      <c r="AP3">
        <v>10</v>
      </c>
      <c r="AQ3">
        <v>4.1862827256273203</v>
      </c>
      <c r="AR3">
        <v>9.5946821381664188E-2</v>
      </c>
      <c r="AS3">
        <v>0.79547729619894803</v>
      </c>
      <c r="AT3">
        <v>7.1265601721322283E-3</v>
      </c>
      <c r="AU3">
        <v>5.1228144903509296</v>
      </c>
      <c r="AV3">
        <v>8.5205158848937508</v>
      </c>
      <c r="AW3">
        <v>3.4037014307497664</v>
      </c>
      <c r="AX3">
        <v>2.0011326604239952</v>
      </c>
      <c r="AY3">
        <v>0.01</v>
      </c>
      <c r="AZ3">
        <v>25.709176235735349</v>
      </c>
      <c r="BA3">
        <f t="shared" si="4"/>
        <v>30.490823764264654</v>
      </c>
      <c r="BB3">
        <v>26.473329735478529</v>
      </c>
      <c r="BC3">
        <v>5.8104053796385138</v>
      </c>
      <c r="BD3">
        <v>3.6321249358261385</v>
      </c>
      <c r="BE3">
        <v>4.6135772897759234E-2</v>
      </c>
      <c r="BF3">
        <v>35.961995823840937</v>
      </c>
      <c r="BG3">
        <f t="shared" si="5"/>
        <v>87.651880000000006</v>
      </c>
      <c r="BH3">
        <f t="shared" si="6"/>
        <v>51.689884176159069</v>
      </c>
      <c r="BI3" t="s">
        <v>76</v>
      </c>
      <c r="BJ3" t="s">
        <v>68</v>
      </c>
    </row>
    <row r="4" spans="1:64">
      <c r="A4" t="s">
        <v>74</v>
      </c>
      <c r="B4" t="s">
        <v>75</v>
      </c>
      <c r="C4">
        <v>1993</v>
      </c>
      <c r="D4" t="s">
        <v>66</v>
      </c>
      <c r="E4" t="s">
        <v>66</v>
      </c>
      <c r="F4">
        <v>0</v>
      </c>
      <c r="G4">
        <v>0</v>
      </c>
      <c r="H4">
        <v>0</v>
      </c>
      <c r="I4">
        <f t="shared" si="0"/>
        <v>10</v>
      </c>
      <c r="J4">
        <v>50.4</v>
      </c>
      <c r="K4">
        <f t="shared" si="1"/>
        <v>60.4</v>
      </c>
      <c r="L4">
        <v>0</v>
      </c>
      <c r="M4">
        <v>0</v>
      </c>
      <c r="N4">
        <v>0</v>
      </c>
      <c r="O4">
        <f t="shared" si="2"/>
        <v>0</v>
      </c>
      <c r="P4">
        <f t="shared" si="3"/>
        <v>0</v>
      </c>
      <c r="Q4">
        <v>0</v>
      </c>
      <c r="R4">
        <v>0</v>
      </c>
      <c r="S4">
        <v>0</v>
      </c>
      <c r="T4">
        <v>0</v>
      </c>
      <c r="U4">
        <v>87.651880000000006</v>
      </c>
      <c r="V4">
        <v>1</v>
      </c>
      <c r="W4">
        <v>5.68</v>
      </c>
      <c r="X4">
        <v>-0.40000000000000036</v>
      </c>
      <c r="Y4">
        <v>8.67</v>
      </c>
      <c r="Z4">
        <v>44</v>
      </c>
      <c r="AA4">
        <v>293.35659999999996</v>
      </c>
      <c r="AB4">
        <v>525</v>
      </c>
      <c r="AC4">
        <v>1785</v>
      </c>
      <c r="AD4">
        <v>558.75</v>
      </c>
      <c r="AE4">
        <v>1830</v>
      </c>
      <c r="AF4">
        <v>18.844305241984799</v>
      </c>
      <c r="AG4">
        <v>4.6513252540588201</v>
      </c>
      <c r="AH4">
        <v>0.36211542136894137</v>
      </c>
      <c r="AI4">
        <v>1.0267719523482086</v>
      </c>
      <c r="AJ4">
        <v>7.1265601721322283E-3</v>
      </c>
      <c r="AK4">
        <v>4.7314926070577599</v>
      </c>
      <c r="AL4">
        <v>11.7518686867532</v>
      </c>
      <c r="AM4">
        <v>1.8831441082923055</v>
      </c>
      <c r="AN4">
        <v>0.43417618157805982</v>
      </c>
      <c r="AO4">
        <v>2.599094231096237E-2</v>
      </c>
      <c r="AP4">
        <v>10</v>
      </c>
      <c r="AQ4">
        <v>4.1862827256273203</v>
      </c>
      <c r="AR4">
        <v>9.5946821381664188E-2</v>
      </c>
      <c r="AS4">
        <v>0.79547729619894803</v>
      </c>
      <c r="AT4">
        <v>7.1265601721322283E-3</v>
      </c>
      <c r="AU4">
        <v>5.1228144903509296</v>
      </c>
      <c r="AV4">
        <v>8.5205158848937508</v>
      </c>
      <c r="AW4">
        <v>3.4037014307497664</v>
      </c>
      <c r="AX4">
        <v>2.0011326604239952</v>
      </c>
      <c r="AY4">
        <v>0.01</v>
      </c>
      <c r="AZ4">
        <v>33.301225072982319</v>
      </c>
      <c r="BA4">
        <f t="shared" si="4"/>
        <v>27.098774927017679</v>
      </c>
      <c r="BB4">
        <v>41.350660906535175</v>
      </c>
      <c r="BC4">
        <v>9.8339067342395374</v>
      </c>
      <c r="BD4">
        <v>5.4206054669267196</v>
      </c>
      <c r="BE4">
        <v>7.241724161161614E-2</v>
      </c>
      <c r="BF4">
        <v>56.67759034931305</v>
      </c>
      <c r="BG4">
        <f t="shared" si="5"/>
        <v>87.651880000000006</v>
      </c>
      <c r="BH4">
        <f t="shared" si="6"/>
        <v>30.974289650686956</v>
      </c>
      <c r="BI4" t="s">
        <v>76</v>
      </c>
      <c r="BJ4" t="s">
        <v>68</v>
      </c>
    </row>
    <row r="5" spans="1:64">
      <c r="A5" t="s">
        <v>74</v>
      </c>
      <c r="B5" t="s">
        <v>75</v>
      </c>
      <c r="C5">
        <v>1994</v>
      </c>
      <c r="D5" t="s">
        <v>66</v>
      </c>
      <c r="E5" t="s">
        <v>66</v>
      </c>
      <c r="F5">
        <v>0</v>
      </c>
      <c r="G5">
        <v>0</v>
      </c>
      <c r="H5">
        <v>0</v>
      </c>
      <c r="I5">
        <f t="shared" si="0"/>
        <v>10</v>
      </c>
      <c r="J5">
        <v>46.2</v>
      </c>
      <c r="K5">
        <f t="shared" si="1"/>
        <v>56.2</v>
      </c>
      <c r="L5">
        <v>0</v>
      </c>
      <c r="M5">
        <v>0</v>
      </c>
      <c r="N5">
        <v>0</v>
      </c>
      <c r="O5">
        <f t="shared" si="2"/>
        <v>0</v>
      </c>
      <c r="P5">
        <f t="shared" si="3"/>
        <v>0</v>
      </c>
      <c r="Q5">
        <v>0</v>
      </c>
      <c r="R5">
        <v>0</v>
      </c>
      <c r="S5">
        <v>0</v>
      </c>
      <c r="T5">
        <v>0</v>
      </c>
      <c r="U5">
        <v>87.651880000000006</v>
      </c>
      <c r="V5">
        <v>1</v>
      </c>
      <c r="W5">
        <v>6</v>
      </c>
      <c r="X5">
        <v>-0.70000000000000018</v>
      </c>
      <c r="Y5">
        <v>7.0185614849187896</v>
      </c>
      <c r="Z5">
        <v>44</v>
      </c>
      <c r="AA5">
        <v>288.435313225058</v>
      </c>
      <c r="AB5">
        <v>522</v>
      </c>
      <c r="AC5">
        <v>1440</v>
      </c>
      <c r="AD5">
        <v>165.75</v>
      </c>
      <c r="AE5">
        <v>1139.25</v>
      </c>
      <c r="AF5">
        <v>18.844305241984799</v>
      </c>
      <c r="AG5">
        <v>4.6513252540588201</v>
      </c>
      <c r="AH5">
        <v>0.36211542136894137</v>
      </c>
      <c r="AI5">
        <v>1.0267719523482086</v>
      </c>
      <c r="AJ5">
        <v>7.1265601721322283E-3</v>
      </c>
      <c r="AK5">
        <v>4.7314926070577599</v>
      </c>
      <c r="AL5">
        <v>11.7518686867532</v>
      </c>
      <c r="AM5">
        <v>1.8831441082923055</v>
      </c>
      <c r="AN5">
        <v>0.43417618157805982</v>
      </c>
      <c r="AO5">
        <v>2.599094231096237E-2</v>
      </c>
      <c r="AP5">
        <v>11.399999999999999</v>
      </c>
      <c r="AQ5">
        <v>4.6999999999999993</v>
      </c>
      <c r="AR5">
        <v>9.5946821381664188E-2</v>
      </c>
      <c r="AS5">
        <v>0.79547729619894803</v>
      </c>
      <c r="AT5">
        <v>7.1265601721322283E-3</v>
      </c>
      <c r="AU5">
        <v>5.1228144903509296</v>
      </c>
      <c r="AV5">
        <v>8.5205158848937508</v>
      </c>
      <c r="AW5">
        <v>3.4037014307497664</v>
      </c>
      <c r="AX5">
        <v>2.0011326604239952</v>
      </c>
      <c r="AY5">
        <v>0.01</v>
      </c>
      <c r="AZ5">
        <v>24.375793098611535</v>
      </c>
      <c r="BA5">
        <f t="shared" si="4"/>
        <v>31.824206901388468</v>
      </c>
      <c r="BB5">
        <v>29.83670541340852</v>
      </c>
      <c r="BC5">
        <v>6.7943218065211894</v>
      </c>
      <c r="BD5">
        <v>3.5728294058311829</v>
      </c>
      <c r="BE5">
        <v>5.3720748686169752E-2</v>
      </c>
      <c r="BF5">
        <v>40.25757737444706</v>
      </c>
      <c r="BG5">
        <f t="shared" si="5"/>
        <v>87.651880000000006</v>
      </c>
      <c r="BH5">
        <f t="shared" si="6"/>
        <v>47.394302625552946</v>
      </c>
      <c r="BI5" t="s">
        <v>76</v>
      </c>
      <c r="BJ5" t="s">
        <v>68</v>
      </c>
    </row>
    <row r="6" spans="1:64">
      <c r="A6" t="s">
        <v>74</v>
      </c>
      <c r="B6" t="s">
        <v>75</v>
      </c>
      <c r="C6">
        <v>1995</v>
      </c>
      <c r="D6" t="s">
        <v>66</v>
      </c>
      <c r="E6" t="s">
        <v>66</v>
      </c>
      <c r="F6">
        <v>0</v>
      </c>
      <c r="G6">
        <v>0</v>
      </c>
      <c r="H6">
        <v>0</v>
      </c>
      <c r="I6">
        <f t="shared" si="0"/>
        <v>10</v>
      </c>
      <c r="J6">
        <v>37.800000000000004</v>
      </c>
      <c r="K6">
        <f t="shared" si="1"/>
        <v>47.800000000000004</v>
      </c>
      <c r="L6">
        <v>0</v>
      </c>
      <c r="M6">
        <v>0</v>
      </c>
      <c r="N6">
        <v>0</v>
      </c>
      <c r="O6">
        <f t="shared" si="2"/>
        <v>0</v>
      </c>
      <c r="P6">
        <f t="shared" si="3"/>
        <v>0</v>
      </c>
      <c r="Q6">
        <v>0</v>
      </c>
      <c r="R6">
        <v>0</v>
      </c>
      <c r="S6">
        <v>0</v>
      </c>
      <c r="T6">
        <v>0</v>
      </c>
      <c r="U6">
        <v>87.651880000000006</v>
      </c>
      <c r="V6">
        <v>1</v>
      </c>
      <c r="W6">
        <v>6.3</v>
      </c>
      <c r="X6">
        <v>-0.20000000000000018</v>
      </c>
      <c r="Y6">
        <v>9.2459396751740108</v>
      </c>
      <c r="Z6">
        <v>44</v>
      </c>
      <c r="AA6">
        <v>295.07290023201853</v>
      </c>
      <c r="AB6">
        <v>411</v>
      </c>
      <c r="AC6">
        <v>634.5</v>
      </c>
      <c r="AD6">
        <v>459</v>
      </c>
      <c r="AE6">
        <v>834.75</v>
      </c>
      <c r="AF6">
        <v>18.844305241984799</v>
      </c>
      <c r="AG6">
        <v>4.6513252540588201</v>
      </c>
      <c r="AH6">
        <v>0.36211542136894137</v>
      </c>
      <c r="AI6">
        <v>1.0267719523482086</v>
      </c>
      <c r="AJ6">
        <v>7.1265601721322283E-3</v>
      </c>
      <c r="AK6">
        <v>4.7314926070577599</v>
      </c>
      <c r="AL6">
        <v>11.7518686867532</v>
      </c>
      <c r="AM6">
        <v>1.8831441082923055</v>
      </c>
      <c r="AN6">
        <v>0.43417618157805982</v>
      </c>
      <c r="AO6">
        <v>2.599094231096237E-2</v>
      </c>
      <c r="AP6">
        <v>10</v>
      </c>
      <c r="AQ6">
        <v>4.1862827256273203</v>
      </c>
      <c r="AR6">
        <v>9.5946821381664188E-2</v>
      </c>
      <c r="AS6">
        <v>0.79547729619894803</v>
      </c>
      <c r="AT6">
        <v>7.1265601721322283E-3</v>
      </c>
      <c r="AU6">
        <v>5.1228144903509296</v>
      </c>
      <c r="AV6">
        <v>8.5205158848937508</v>
      </c>
      <c r="AW6">
        <v>3.4037014307497664</v>
      </c>
      <c r="AX6">
        <v>2.0011326604239952</v>
      </c>
      <c r="AY6">
        <v>0.01</v>
      </c>
      <c r="AZ6">
        <v>19.613410909454338</v>
      </c>
      <c r="BA6">
        <f t="shared" si="4"/>
        <v>28.186589090545667</v>
      </c>
      <c r="BB6">
        <v>18.402259767141082</v>
      </c>
      <c r="BC6">
        <v>4.2289637352266549</v>
      </c>
      <c r="BD6">
        <v>2.7330576268706399</v>
      </c>
      <c r="BE6">
        <v>3.1038860246060663E-2</v>
      </c>
      <c r="BF6">
        <v>25.395319989484438</v>
      </c>
      <c r="BG6">
        <f t="shared" si="5"/>
        <v>87.651880000000006</v>
      </c>
      <c r="BH6">
        <f t="shared" si="6"/>
        <v>62.256560010515571</v>
      </c>
      <c r="BI6" t="s">
        <v>76</v>
      </c>
      <c r="BJ6" t="s">
        <v>68</v>
      </c>
    </row>
    <row r="7" spans="1:64">
      <c r="A7" t="s">
        <v>74</v>
      </c>
      <c r="B7" t="s">
        <v>75</v>
      </c>
      <c r="C7">
        <v>1996</v>
      </c>
      <c r="D7" t="s">
        <v>66</v>
      </c>
      <c r="E7" t="s">
        <v>66</v>
      </c>
      <c r="F7">
        <v>0</v>
      </c>
      <c r="G7">
        <v>0</v>
      </c>
      <c r="H7">
        <v>0</v>
      </c>
      <c r="I7">
        <f t="shared" si="0"/>
        <v>10</v>
      </c>
      <c r="J7">
        <v>39.199999999999996</v>
      </c>
      <c r="K7">
        <f t="shared" si="1"/>
        <v>49.199999999999996</v>
      </c>
      <c r="L7">
        <v>0</v>
      </c>
      <c r="M7">
        <v>0</v>
      </c>
      <c r="N7">
        <v>0</v>
      </c>
      <c r="O7">
        <f t="shared" si="2"/>
        <v>0</v>
      </c>
      <c r="P7">
        <f t="shared" si="3"/>
        <v>0</v>
      </c>
      <c r="Q7">
        <v>0</v>
      </c>
      <c r="R7">
        <v>0</v>
      </c>
      <c r="S7">
        <v>0</v>
      </c>
      <c r="T7">
        <v>0</v>
      </c>
      <c r="U7">
        <v>87.651880000000006</v>
      </c>
      <c r="V7">
        <v>1</v>
      </c>
      <c r="W7">
        <v>5.5</v>
      </c>
      <c r="X7">
        <v>-0.60000000000000053</v>
      </c>
      <c r="Y7">
        <v>7.7726218097447797</v>
      </c>
      <c r="Z7">
        <v>44</v>
      </c>
      <c r="AA7">
        <v>290.68241299303941</v>
      </c>
      <c r="AB7">
        <v>348</v>
      </c>
      <c r="AC7">
        <v>1068.75</v>
      </c>
      <c r="AD7">
        <v>180</v>
      </c>
      <c r="AE7">
        <v>630</v>
      </c>
      <c r="AF7">
        <v>18.844305241984799</v>
      </c>
      <c r="AG7">
        <v>4.6513252540588201</v>
      </c>
      <c r="AH7">
        <v>0.36211542136894137</v>
      </c>
      <c r="AI7">
        <v>1.0267719523482086</v>
      </c>
      <c r="AJ7">
        <v>7.1265601721322283E-3</v>
      </c>
      <c r="AK7">
        <v>4.7314926070577599</v>
      </c>
      <c r="AL7">
        <v>11.7518686867532</v>
      </c>
      <c r="AM7">
        <v>1.8831441082923055</v>
      </c>
      <c r="AN7">
        <v>0.43417618157805982</v>
      </c>
      <c r="AO7">
        <v>2.599094231096237E-2</v>
      </c>
      <c r="AP7">
        <v>10</v>
      </c>
      <c r="AQ7">
        <v>4.1862827256273203</v>
      </c>
      <c r="AR7">
        <v>9.5946821381664188E-2</v>
      </c>
      <c r="AS7">
        <v>0.79547729619894803</v>
      </c>
      <c r="AT7">
        <v>7.1265601721322283E-3</v>
      </c>
      <c r="AU7">
        <v>5.1228144903509296</v>
      </c>
      <c r="AV7">
        <v>8.5205158848937508</v>
      </c>
      <c r="AW7">
        <v>3.4037014307497664</v>
      </c>
      <c r="AX7">
        <v>2.0011326604239952</v>
      </c>
      <c r="AY7">
        <v>0.01</v>
      </c>
      <c r="AZ7">
        <v>16.641974076924775</v>
      </c>
      <c r="BA7">
        <f t="shared" si="4"/>
        <v>32.55802592307522</v>
      </c>
      <c r="BB7">
        <v>20.299926745475933</v>
      </c>
      <c r="BC7">
        <v>4.3002287615948456</v>
      </c>
      <c r="BD7">
        <v>2.2252419228616556</v>
      </c>
      <c r="BE7">
        <v>3.7840643365726845E-2</v>
      </c>
      <c r="BF7">
        <v>26.863238073298159</v>
      </c>
      <c r="BG7">
        <f t="shared" si="5"/>
        <v>87.651880000000006</v>
      </c>
      <c r="BH7">
        <f t="shared" si="6"/>
        <v>60.788641926701843</v>
      </c>
      <c r="BI7" t="s">
        <v>76</v>
      </c>
      <c r="BJ7" t="s">
        <v>68</v>
      </c>
    </row>
    <row r="8" spans="1:64">
      <c r="A8" t="s">
        <v>74</v>
      </c>
      <c r="B8" t="s">
        <v>75</v>
      </c>
      <c r="C8">
        <v>1997</v>
      </c>
      <c r="D8" t="s">
        <v>66</v>
      </c>
      <c r="E8" t="s">
        <v>66</v>
      </c>
      <c r="F8">
        <v>0</v>
      </c>
      <c r="G8">
        <v>0</v>
      </c>
      <c r="H8">
        <v>0</v>
      </c>
      <c r="I8">
        <f t="shared" si="0"/>
        <v>10</v>
      </c>
      <c r="J8">
        <v>43.4</v>
      </c>
      <c r="K8">
        <f t="shared" si="1"/>
        <v>53.4</v>
      </c>
      <c r="L8">
        <v>0</v>
      </c>
      <c r="M8">
        <v>0</v>
      </c>
      <c r="N8">
        <v>0</v>
      </c>
      <c r="O8">
        <f t="shared" si="2"/>
        <v>0</v>
      </c>
      <c r="P8">
        <f t="shared" si="3"/>
        <v>0</v>
      </c>
      <c r="Q8">
        <v>0</v>
      </c>
      <c r="R8">
        <v>0</v>
      </c>
      <c r="S8">
        <v>0</v>
      </c>
      <c r="T8">
        <v>0</v>
      </c>
      <c r="U8">
        <v>87.651880000000006</v>
      </c>
      <c r="V8">
        <v>1</v>
      </c>
      <c r="W8">
        <v>5.4</v>
      </c>
      <c r="X8">
        <v>-0.5</v>
      </c>
      <c r="Y8">
        <v>9.0487238979118292</v>
      </c>
      <c r="Z8">
        <v>44</v>
      </c>
      <c r="AA8">
        <v>294.48519721577725</v>
      </c>
      <c r="AB8">
        <v>295.5</v>
      </c>
      <c r="AC8">
        <v>703.5</v>
      </c>
      <c r="AD8">
        <v>582</v>
      </c>
      <c r="AE8">
        <v>1279.5</v>
      </c>
      <c r="AF8">
        <v>18.844305241984799</v>
      </c>
      <c r="AG8">
        <v>4.6513252540588201</v>
      </c>
      <c r="AH8">
        <v>0.36211542136894137</v>
      </c>
      <c r="AI8">
        <v>1.0267719523482086</v>
      </c>
      <c r="AJ8">
        <v>7.1265601721322283E-3</v>
      </c>
      <c r="AK8">
        <v>2.3000000000000003</v>
      </c>
      <c r="AL8">
        <v>19.399999999999999</v>
      </c>
      <c r="AM8">
        <v>1.8831441082923055</v>
      </c>
      <c r="AN8">
        <v>0.43417618157805982</v>
      </c>
      <c r="AO8">
        <v>2.599094231096237E-2</v>
      </c>
      <c r="AP8">
        <v>10</v>
      </c>
      <c r="AQ8">
        <v>4.1862827256273203</v>
      </c>
      <c r="AR8">
        <v>9.5946821381664188E-2</v>
      </c>
      <c r="AS8">
        <v>0.79547729619894803</v>
      </c>
      <c r="AT8">
        <v>7.1265601721322283E-3</v>
      </c>
      <c r="AU8">
        <v>3.4000000000000004</v>
      </c>
      <c r="AV8">
        <v>9.8000000000000007</v>
      </c>
      <c r="AW8">
        <v>3.4037014307497664</v>
      </c>
      <c r="AX8">
        <v>2.0011326604239952</v>
      </c>
      <c r="AY8">
        <v>0.01</v>
      </c>
      <c r="AZ8">
        <v>17.356842199006508</v>
      </c>
      <c r="BA8">
        <f t="shared" si="4"/>
        <v>36.043157800993491</v>
      </c>
      <c r="BB8">
        <v>29.997883158889483</v>
      </c>
      <c r="BC8">
        <v>5.8426740178866128</v>
      </c>
      <c r="BD8">
        <v>3.6322710810593506</v>
      </c>
      <c r="BE8">
        <v>3.7333184466808056E-2</v>
      </c>
      <c r="BF8">
        <v>39.510161442302255</v>
      </c>
      <c r="BG8">
        <f t="shared" si="5"/>
        <v>87.651880000000006</v>
      </c>
      <c r="BH8">
        <f t="shared" si="6"/>
        <v>48.14171855769775</v>
      </c>
      <c r="BI8" t="s">
        <v>76</v>
      </c>
      <c r="BJ8" t="s">
        <v>68</v>
      </c>
    </row>
    <row r="9" spans="1:64">
      <c r="A9" t="s">
        <v>74</v>
      </c>
      <c r="B9" t="s">
        <v>75</v>
      </c>
      <c r="C9">
        <v>1998</v>
      </c>
      <c r="D9" t="s">
        <v>66</v>
      </c>
      <c r="E9" t="s">
        <v>66</v>
      </c>
      <c r="F9">
        <v>0</v>
      </c>
      <c r="G9">
        <v>0</v>
      </c>
      <c r="H9">
        <v>0</v>
      </c>
      <c r="I9">
        <f t="shared" si="0"/>
        <v>10</v>
      </c>
      <c r="J9">
        <v>42</v>
      </c>
      <c r="K9">
        <f t="shared" si="1"/>
        <v>52</v>
      </c>
      <c r="L9">
        <v>0</v>
      </c>
      <c r="M9">
        <v>0</v>
      </c>
      <c r="N9">
        <v>0</v>
      </c>
      <c r="O9">
        <f t="shared" si="2"/>
        <v>0</v>
      </c>
      <c r="P9">
        <f t="shared" si="3"/>
        <v>0</v>
      </c>
      <c r="Q9">
        <v>0</v>
      </c>
      <c r="R9">
        <v>0</v>
      </c>
      <c r="S9">
        <v>0</v>
      </c>
      <c r="T9">
        <v>0</v>
      </c>
      <c r="U9">
        <v>87.651880000000006</v>
      </c>
      <c r="V9">
        <v>1</v>
      </c>
      <c r="W9">
        <v>5.4</v>
      </c>
      <c r="X9">
        <v>-1.4000000000000004</v>
      </c>
      <c r="Y9">
        <v>8.9327146171693705</v>
      </c>
      <c r="Z9">
        <v>44</v>
      </c>
      <c r="AA9">
        <v>294.1394895591647</v>
      </c>
      <c r="AB9">
        <v>350.25</v>
      </c>
      <c r="AC9">
        <v>1176</v>
      </c>
      <c r="AD9">
        <v>24</v>
      </c>
      <c r="AE9">
        <v>729</v>
      </c>
      <c r="AF9">
        <v>16.599999999999998</v>
      </c>
      <c r="AG9">
        <v>6.6000000000000005</v>
      </c>
      <c r="AH9">
        <v>0.36211542136894137</v>
      </c>
      <c r="AI9">
        <v>1.0267719523482086</v>
      </c>
      <c r="AJ9">
        <v>7.1265601721322283E-3</v>
      </c>
      <c r="AK9">
        <v>4.0999999999999996</v>
      </c>
      <c r="AL9">
        <v>11.200000000000001</v>
      </c>
      <c r="AM9">
        <v>1.8831441082923055</v>
      </c>
      <c r="AN9">
        <v>0.43417618157805982</v>
      </c>
      <c r="AO9">
        <v>2.599094231096237E-2</v>
      </c>
      <c r="AP9">
        <v>9.1</v>
      </c>
      <c r="AQ9">
        <v>3.2</v>
      </c>
      <c r="AR9">
        <v>9.5946821381664188E-2</v>
      </c>
      <c r="AS9">
        <v>0.79547729619894803</v>
      </c>
      <c r="AT9">
        <v>7.1265601721322283E-3</v>
      </c>
      <c r="AU9">
        <v>5.6999999999999993</v>
      </c>
      <c r="AV9">
        <v>13.4</v>
      </c>
      <c r="AW9">
        <v>3.4037014307497664</v>
      </c>
      <c r="AX9">
        <v>2.0011326604239952</v>
      </c>
      <c r="AY9">
        <v>0.01</v>
      </c>
      <c r="AZ9">
        <v>15.009449999999999</v>
      </c>
      <c r="BA9">
        <f t="shared" si="4"/>
        <v>36.990549999999999</v>
      </c>
      <c r="BB9">
        <v>25.328250000000001</v>
      </c>
      <c r="BC9">
        <v>4.8250094644159622</v>
      </c>
      <c r="BD9">
        <v>2.348135230403626</v>
      </c>
      <c r="BE9">
        <v>4.0522463302112233E-2</v>
      </c>
      <c r="BF9">
        <v>32.541917158121699</v>
      </c>
      <c r="BG9">
        <f t="shared" si="5"/>
        <v>87.651880000000006</v>
      </c>
      <c r="BH9">
        <f t="shared" si="6"/>
        <v>55.109962841878307</v>
      </c>
      <c r="BI9" t="s">
        <v>76</v>
      </c>
      <c r="BJ9" t="s">
        <v>68</v>
      </c>
    </row>
    <row r="10" spans="1:64">
      <c r="A10" t="s">
        <v>74</v>
      </c>
      <c r="B10" t="s">
        <v>75</v>
      </c>
      <c r="C10">
        <v>1999</v>
      </c>
      <c r="D10" t="s">
        <v>66</v>
      </c>
      <c r="E10" t="s">
        <v>66</v>
      </c>
      <c r="F10">
        <v>0</v>
      </c>
      <c r="G10">
        <v>0</v>
      </c>
      <c r="H10">
        <v>0</v>
      </c>
      <c r="I10">
        <v>10</v>
      </c>
      <c r="J10">
        <v>50.4</v>
      </c>
      <c r="K10">
        <v>60.4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87.651880000000006</v>
      </c>
      <c r="V10">
        <v>1</v>
      </c>
      <c r="W10">
        <v>5.2</v>
      </c>
      <c r="X10">
        <v>-2.2000000000000002</v>
      </c>
      <c r="Y10">
        <v>8.4106728538283093</v>
      </c>
      <c r="Z10">
        <v>44</v>
      </c>
      <c r="AA10">
        <v>292.58380510440833</v>
      </c>
      <c r="AB10">
        <v>346.5</v>
      </c>
      <c r="AC10">
        <v>183</v>
      </c>
      <c r="AD10">
        <v>155.25</v>
      </c>
      <c r="AE10">
        <v>1245</v>
      </c>
      <c r="AF10">
        <v>15.4</v>
      </c>
      <c r="AG10">
        <v>3.5999999999999996</v>
      </c>
      <c r="AH10">
        <v>0.36211542136894137</v>
      </c>
      <c r="AI10">
        <v>1.0267719523482086</v>
      </c>
      <c r="AJ10">
        <v>7.1265601721322283E-3</v>
      </c>
      <c r="AK10">
        <v>12.5</v>
      </c>
      <c r="AL10">
        <v>19.899999999999999</v>
      </c>
      <c r="AM10">
        <v>1.8831441082923055</v>
      </c>
      <c r="AN10">
        <v>0.43417618157805982</v>
      </c>
      <c r="AO10">
        <v>2.599094231096237E-2</v>
      </c>
      <c r="AP10">
        <v>11.6</v>
      </c>
      <c r="AQ10">
        <v>4.4000000000000004</v>
      </c>
      <c r="AR10">
        <v>9.5946821381664188E-2</v>
      </c>
      <c r="AS10">
        <v>0.79547729619894803</v>
      </c>
      <c r="AT10">
        <v>7.1265601721322283E-3</v>
      </c>
      <c r="AU10">
        <v>6.3</v>
      </c>
      <c r="AV10">
        <v>5.0999999999999996</v>
      </c>
      <c r="AW10">
        <v>3.4037014307497664</v>
      </c>
      <c r="AX10">
        <v>2.0011326604239952</v>
      </c>
      <c r="AY10">
        <v>0.01</v>
      </c>
      <c r="AZ10">
        <v>17.268000000000001</v>
      </c>
      <c r="BA10">
        <v>43.131999999999998</v>
      </c>
      <c r="BB10">
        <v>11.921700000000001</v>
      </c>
      <c r="BC10">
        <v>4.7225923906247926</v>
      </c>
      <c r="BD10">
        <v>3.0501387351801998</v>
      </c>
      <c r="BE10">
        <v>2.0782094009273458E-2</v>
      </c>
      <c r="BF10">
        <v>19.71521321981427</v>
      </c>
      <c r="BG10">
        <v>87.651880000000006</v>
      </c>
      <c r="BH10">
        <v>67.936666780185732</v>
      </c>
      <c r="BI10" t="s">
        <v>76</v>
      </c>
      <c r="BJ10" t="s">
        <v>68</v>
      </c>
    </row>
    <row r="11" spans="1:64">
      <c r="A11" t="s">
        <v>74</v>
      </c>
      <c r="B11" t="s">
        <v>75</v>
      </c>
      <c r="C11">
        <v>2000</v>
      </c>
      <c r="D11" t="s">
        <v>66</v>
      </c>
      <c r="E11" t="s">
        <v>66</v>
      </c>
      <c r="F11">
        <v>0</v>
      </c>
      <c r="G11">
        <v>0</v>
      </c>
      <c r="H11">
        <v>0</v>
      </c>
      <c r="I11">
        <f t="shared" si="0"/>
        <v>10</v>
      </c>
      <c r="J11">
        <v>49</v>
      </c>
      <c r="K11">
        <f t="shared" si="1"/>
        <v>59</v>
      </c>
      <c r="L11">
        <v>0</v>
      </c>
      <c r="M11">
        <v>0</v>
      </c>
      <c r="N11">
        <v>0</v>
      </c>
      <c r="O11">
        <f t="shared" si="2"/>
        <v>0</v>
      </c>
      <c r="P11">
        <f t="shared" si="3"/>
        <v>0</v>
      </c>
      <c r="Q11">
        <v>0</v>
      </c>
      <c r="R11">
        <v>0</v>
      </c>
      <c r="S11">
        <v>0</v>
      </c>
      <c r="T11">
        <v>0</v>
      </c>
      <c r="U11">
        <v>87.651880000000006</v>
      </c>
      <c r="V11">
        <v>1</v>
      </c>
      <c r="W11">
        <v>5.6</v>
      </c>
      <c r="X11">
        <v>-1.2999999999999998</v>
      </c>
      <c r="Y11">
        <v>9.3967517401392104</v>
      </c>
      <c r="Z11">
        <v>44</v>
      </c>
      <c r="AA11">
        <v>295.52232018561483</v>
      </c>
      <c r="AB11">
        <v>381.75</v>
      </c>
      <c r="AC11">
        <v>702</v>
      </c>
      <c r="AD11">
        <v>96.525000000000006</v>
      </c>
      <c r="AE11">
        <v>299.25</v>
      </c>
      <c r="AF11">
        <v>10.4</v>
      </c>
      <c r="AG11">
        <v>8.4</v>
      </c>
      <c r="AH11">
        <v>0.36211542136894137</v>
      </c>
      <c r="AI11">
        <v>1.0267719523482086</v>
      </c>
      <c r="AJ11">
        <v>7.1265601721322283E-3</v>
      </c>
      <c r="AK11">
        <v>11.299999999999999</v>
      </c>
      <c r="AL11">
        <v>13.4</v>
      </c>
      <c r="AM11">
        <v>1.8831441082923055</v>
      </c>
      <c r="AN11">
        <v>0.43417618157805982</v>
      </c>
      <c r="AO11">
        <v>2.599094231096237E-2</v>
      </c>
      <c r="AP11">
        <v>9</v>
      </c>
      <c r="AQ11">
        <v>6</v>
      </c>
      <c r="AR11">
        <v>9.5946821381664188E-2</v>
      </c>
      <c r="AS11">
        <v>0.79547729619894803</v>
      </c>
      <c r="AT11">
        <v>7.1265601721322283E-3</v>
      </c>
      <c r="AU11">
        <v>6.5</v>
      </c>
      <c r="AV11">
        <v>5.0999999999999996</v>
      </c>
      <c r="AW11">
        <v>3.4037014307497664</v>
      </c>
      <c r="AX11">
        <v>2.0011326604239952</v>
      </c>
      <c r="AY11">
        <v>0.01</v>
      </c>
      <c r="AZ11">
        <v>14.71665</v>
      </c>
      <c r="BA11">
        <f t="shared" si="4"/>
        <v>44.283349999999999</v>
      </c>
      <c r="BB11">
        <v>14.718825000000001</v>
      </c>
      <c r="BC11">
        <v>2.4880236462145247</v>
      </c>
      <c r="BD11">
        <v>1.3723842669242108</v>
      </c>
      <c r="BE11">
        <v>2.4646597068622125E-2</v>
      </c>
      <c r="BF11">
        <v>18.603879510207356</v>
      </c>
      <c r="BG11">
        <f t="shared" si="5"/>
        <v>87.651880000000006</v>
      </c>
      <c r="BH11">
        <f t="shared" si="6"/>
        <v>69.048000489792656</v>
      </c>
      <c r="BI11" t="s">
        <v>76</v>
      </c>
      <c r="BJ11" t="s">
        <v>68</v>
      </c>
    </row>
    <row r="12" spans="1:64">
      <c r="A12" t="s">
        <v>74</v>
      </c>
      <c r="B12" t="s">
        <v>75</v>
      </c>
      <c r="C12">
        <v>2001</v>
      </c>
      <c r="D12" t="s">
        <v>66</v>
      </c>
      <c r="E12" t="s">
        <v>66</v>
      </c>
      <c r="F12">
        <v>0</v>
      </c>
      <c r="G12">
        <v>0</v>
      </c>
      <c r="H12">
        <v>0</v>
      </c>
      <c r="I12">
        <f t="shared" si="0"/>
        <v>10</v>
      </c>
      <c r="J12">
        <v>46.2</v>
      </c>
      <c r="K12">
        <f t="shared" si="1"/>
        <v>56.2</v>
      </c>
      <c r="L12">
        <v>0</v>
      </c>
      <c r="M12">
        <v>0</v>
      </c>
      <c r="N12">
        <v>0</v>
      </c>
      <c r="O12">
        <f t="shared" si="2"/>
        <v>0</v>
      </c>
      <c r="P12">
        <f t="shared" si="3"/>
        <v>0</v>
      </c>
      <c r="Q12">
        <v>0</v>
      </c>
      <c r="R12">
        <v>0</v>
      </c>
      <c r="S12">
        <v>0</v>
      </c>
      <c r="T12">
        <v>0</v>
      </c>
      <c r="U12">
        <v>73.043233333333234</v>
      </c>
      <c r="V12">
        <v>1</v>
      </c>
      <c r="W12">
        <v>5.7</v>
      </c>
      <c r="X12">
        <v>-1.2999999999999998</v>
      </c>
      <c r="Y12">
        <v>9.1705336426914208</v>
      </c>
      <c r="Z12">
        <v>44</v>
      </c>
      <c r="AA12">
        <v>294.8481902552204</v>
      </c>
      <c r="AB12">
        <v>333.15</v>
      </c>
      <c r="AC12">
        <v>597.15</v>
      </c>
      <c r="AD12">
        <v>162</v>
      </c>
      <c r="AE12">
        <v>654</v>
      </c>
      <c r="AF12">
        <v>16.200000000000003</v>
      </c>
      <c r="AG12">
        <v>3.4000000000000004</v>
      </c>
      <c r="AH12">
        <v>0.36211542136894137</v>
      </c>
      <c r="AI12">
        <v>1.0267719523482086</v>
      </c>
      <c r="AJ12">
        <v>7.1265601721322283E-3</v>
      </c>
      <c r="AK12">
        <v>5.2</v>
      </c>
      <c r="AL12">
        <v>11.7</v>
      </c>
      <c r="AM12">
        <v>1.8831441082923055</v>
      </c>
      <c r="AN12">
        <v>0.43417618157805982</v>
      </c>
      <c r="AO12">
        <v>2.599094231096237E-2</v>
      </c>
      <c r="AP12">
        <v>9.3999999999999986</v>
      </c>
      <c r="AQ12">
        <v>3.7</v>
      </c>
      <c r="AR12">
        <v>9.5946821381664188E-2</v>
      </c>
      <c r="AS12">
        <v>0.79547729619894803</v>
      </c>
      <c r="AT12">
        <v>7.1265601721322283E-3</v>
      </c>
      <c r="AU12">
        <v>5.0999999999999996</v>
      </c>
      <c r="AV12">
        <v>10.8</v>
      </c>
      <c r="AW12">
        <v>3.4037014307497664</v>
      </c>
      <c r="AX12">
        <v>2.0011326604239952</v>
      </c>
      <c r="AY12">
        <v>0.01</v>
      </c>
      <c r="AZ12">
        <v>13.36041</v>
      </c>
      <c r="BA12">
        <f t="shared" si="4"/>
        <v>42.839590000000001</v>
      </c>
      <c r="BB12">
        <v>15.781965</v>
      </c>
      <c r="BC12">
        <v>3.4867223776699898</v>
      </c>
      <c r="BD12">
        <v>2.0389454646556664</v>
      </c>
      <c r="BE12">
        <v>2.558920747022245E-2</v>
      </c>
      <c r="BF12">
        <v>21.333222049795879</v>
      </c>
      <c r="BG12">
        <f t="shared" si="5"/>
        <v>73.043233333333234</v>
      </c>
      <c r="BH12">
        <f t="shared" si="6"/>
        <v>51.710011283537355</v>
      </c>
      <c r="BI12" t="s">
        <v>76</v>
      </c>
      <c r="BJ12" t="s">
        <v>68</v>
      </c>
    </row>
    <row r="13" spans="1:64">
      <c r="A13" t="s">
        <v>74</v>
      </c>
      <c r="B13" t="s">
        <v>75</v>
      </c>
      <c r="C13">
        <v>2002</v>
      </c>
      <c r="D13" t="s">
        <v>66</v>
      </c>
      <c r="E13" t="s">
        <v>66</v>
      </c>
      <c r="F13">
        <v>0</v>
      </c>
      <c r="G13">
        <v>0</v>
      </c>
      <c r="H13">
        <v>0</v>
      </c>
      <c r="I13">
        <f t="shared" si="0"/>
        <v>10</v>
      </c>
      <c r="J13">
        <v>50.4</v>
      </c>
      <c r="K13">
        <f t="shared" si="1"/>
        <v>60.4</v>
      </c>
      <c r="L13">
        <v>0</v>
      </c>
      <c r="M13">
        <v>0</v>
      </c>
      <c r="N13">
        <v>0</v>
      </c>
      <c r="O13">
        <f t="shared" si="2"/>
        <v>0</v>
      </c>
      <c r="P13">
        <f t="shared" si="3"/>
        <v>0</v>
      </c>
      <c r="Q13">
        <v>0</v>
      </c>
      <c r="R13">
        <v>0</v>
      </c>
      <c r="S13">
        <v>0</v>
      </c>
      <c r="T13">
        <v>0</v>
      </c>
      <c r="U13">
        <v>67.930206999999939</v>
      </c>
      <c r="V13">
        <v>1</v>
      </c>
      <c r="W13">
        <v>5.9</v>
      </c>
      <c r="X13">
        <v>-1.2000000000000002</v>
      </c>
      <c r="Y13">
        <v>8.4570765661252896</v>
      </c>
      <c r="Z13">
        <v>44</v>
      </c>
      <c r="AA13">
        <v>292.72208816705336</v>
      </c>
      <c r="AB13">
        <v>225.75</v>
      </c>
      <c r="AC13">
        <v>408.75</v>
      </c>
      <c r="AD13">
        <v>321</v>
      </c>
      <c r="AE13">
        <v>868.5</v>
      </c>
      <c r="AF13">
        <v>22.200000000000003</v>
      </c>
      <c r="AG13">
        <v>6.1099999999999994</v>
      </c>
      <c r="AH13">
        <v>0.36211542136894137</v>
      </c>
      <c r="AI13">
        <v>1.0267719523482086</v>
      </c>
      <c r="AJ13">
        <v>7.1265601721322283E-3</v>
      </c>
      <c r="AK13">
        <v>4.7314926070577599</v>
      </c>
      <c r="AL13">
        <v>11.7518686867532</v>
      </c>
      <c r="AM13">
        <v>1.8831441082923055</v>
      </c>
      <c r="AN13">
        <v>0.43417618157805982</v>
      </c>
      <c r="AO13">
        <v>2.599094231096237E-2</v>
      </c>
      <c r="AP13">
        <v>10</v>
      </c>
      <c r="AQ13">
        <v>4.1862827256273203</v>
      </c>
      <c r="AR13">
        <v>9.5946821381664188E-2</v>
      </c>
      <c r="AS13">
        <v>0.79547729619894803</v>
      </c>
      <c r="AT13">
        <v>7.1265601721322283E-3</v>
      </c>
      <c r="AU13">
        <v>5.1228144903509296</v>
      </c>
      <c r="AV13">
        <v>8.5205158848937508</v>
      </c>
      <c r="AW13">
        <v>3.4037014307497664</v>
      </c>
      <c r="AX13">
        <v>2.0011326604239952</v>
      </c>
      <c r="AY13">
        <v>0.01</v>
      </c>
      <c r="AZ13">
        <v>14.604811988004643</v>
      </c>
      <c r="BA13">
        <f t="shared" si="4"/>
        <v>45.795188011995357</v>
      </c>
      <c r="BB13">
        <v>14.926773626666964</v>
      </c>
      <c r="BC13">
        <v>3.8383963329082045</v>
      </c>
      <c r="BD13">
        <v>2.4025952101207424</v>
      </c>
      <c r="BE13">
        <v>2.3205244443719165E-2</v>
      </c>
      <c r="BF13">
        <v>21.190970414139631</v>
      </c>
      <c r="BG13">
        <f t="shared" si="5"/>
        <v>67.930206999999939</v>
      </c>
      <c r="BH13">
        <f t="shared" si="6"/>
        <v>46.739236585860311</v>
      </c>
      <c r="BI13" t="s">
        <v>76</v>
      </c>
      <c r="BJ13" t="s">
        <v>68</v>
      </c>
    </row>
    <row r="14" spans="1:64">
      <c r="A14" t="s">
        <v>74</v>
      </c>
      <c r="B14" t="s">
        <v>75</v>
      </c>
      <c r="C14">
        <v>2003</v>
      </c>
      <c r="D14" t="s">
        <v>66</v>
      </c>
      <c r="E14" t="s">
        <v>66</v>
      </c>
      <c r="F14">
        <v>0</v>
      </c>
      <c r="G14">
        <v>0</v>
      </c>
      <c r="H14">
        <v>0</v>
      </c>
      <c r="I14">
        <f t="shared" si="0"/>
        <v>10</v>
      </c>
      <c r="J14">
        <v>53.2</v>
      </c>
      <c r="K14">
        <f t="shared" si="1"/>
        <v>63.2</v>
      </c>
      <c r="L14">
        <v>0</v>
      </c>
      <c r="M14">
        <v>0</v>
      </c>
      <c r="N14">
        <v>0</v>
      </c>
      <c r="O14">
        <f t="shared" si="2"/>
        <v>0</v>
      </c>
      <c r="P14">
        <f t="shared" si="3"/>
        <v>0</v>
      </c>
      <c r="Q14">
        <v>0</v>
      </c>
      <c r="R14">
        <v>0</v>
      </c>
      <c r="S14">
        <v>0</v>
      </c>
      <c r="T14">
        <v>0</v>
      </c>
      <c r="U14">
        <v>64.27804533333348</v>
      </c>
      <c r="V14">
        <v>1</v>
      </c>
      <c r="W14">
        <v>5.4</v>
      </c>
      <c r="X14">
        <v>-1.5</v>
      </c>
      <c r="Y14">
        <v>8.3816705336426907</v>
      </c>
      <c r="Z14">
        <v>44</v>
      </c>
      <c r="AA14">
        <v>292.49737819025518</v>
      </c>
      <c r="AB14">
        <v>409.125</v>
      </c>
      <c r="AC14">
        <v>583.5</v>
      </c>
      <c r="AD14">
        <v>153.75</v>
      </c>
      <c r="AE14">
        <v>580.5</v>
      </c>
      <c r="AF14">
        <v>18.575119294026901</v>
      </c>
      <c r="AG14">
        <v>4.6513252540588201</v>
      </c>
      <c r="AH14">
        <v>0.36211542136894137</v>
      </c>
      <c r="AI14">
        <v>1.0267719523482086</v>
      </c>
      <c r="AJ14">
        <v>7.1265601721322283E-3</v>
      </c>
      <c r="AK14">
        <v>2.4971766776577899</v>
      </c>
      <c r="AL14">
        <v>6.8706663283535994</v>
      </c>
      <c r="AM14">
        <v>1.8831441082923055</v>
      </c>
      <c r="AN14">
        <v>0.43417618157805982</v>
      </c>
      <c r="AO14">
        <v>2.599094231096237E-2</v>
      </c>
      <c r="AP14">
        <v>8.2907325814376005</v>
      </c>
      <c r="AQ14">
        <v>3.528</v>
      </c>
      <c r="AR14">
        <v>9.5946821381664188E-2</v>
      </c>
      <c r="AS14">
        <v>0.79547729619894803</v>
      </c>
      <c r="AT14">
        <v>7.1265601721322283E-3</v>
      </c>
      <c r="AU14">
        <v>3.68646882692178</v>
      </c>
      <c r="AV14">
        <v>7.5349999999999993</v>
      </c>
      <c r="AW14">
        <v>3.4037014307497664</v>
      </c>
      <c r="AX14">
        <v>2.0011326604239952</v>
      </c>
      <c r="AY14">
        <v>0.01</v>
      </c>
      <c r="AZ14">
        <v>12.471343561006201</v>
      </c>
      <c r="BA14">
        <f t="shared" si="4"/>
        <v>50.728656438993802</v>
      </c>
      <c r="BB14">
        <v>10.828504747161139</v>
      </c>
      <c r="BC14">
        <v>3.2375655632937987</v>
      </c>
      <c r="BD14">
        <v>1.9573820206219761</v>
      </c>
      <c r="BE14">
        <v>2.4982077395335475E-2</v>
      </c>
      <c r="BF14">
        <v>16.04843440847225</v>
      </c>
      <c r="BG14">
        <f t="shared" si="5"/>
        <v>64.27804533333348</v>
      </c>
      <c r="BH14">
        <f t="shared" si="6"/>
        <v>48.229610924861234</v>
      </c>
      <c r="BI14" t="s">
        <v>76</v>
      </c>
      <c r="BJ14" t="s">
        <v>68</v>
      </c>
    </row>
    <row r="15" spans="1:64">
      <c r="A15" t="s">
        <v>74</v>
      </c>
      <c r="B15" t="s">
        <v>75</v>
      </c>
      <c r="C15">
        <v>2004</v>
      </c>
      <c r="D15" t="s">
        <v>66</v>
      </c>
      <c r="E15" t="s">
        <v>66</v>
      </c>
      <c r="F15">
        <v>0</v>
      </c>
      <c r="G15">
        <v>0</v>
      </c>
      <c r="H15">
        <v>0</v>
      </c>
      <c r="I15">
        <f t="shared" si="0"/>
        <v>10</v>
      </c>
      <c r="J15">
        <v>54.6</v>
      </c>
      <c r="K15">
        <f t="shared" si="1"/>
        <v>64.599999999999994</v>
      </c>
      <c r="L15">
        <v>0</v>
      </c>
      <c r="M15">
        <v>0</v>
      </c>
      <c r="N15">
        <v>0</v>
      </c>
      <c r="O15">
        <f t="shared" si="2"/>
        <v>0</v>
      </c>
      <c r="P15">
        <f t="shared" si="3"/>
        <v>0</v>
      </c>
      <c r="Q15">
        <v>0</v>
      </c>
      <c r="R15">
        <v>0</v>
      </c>
      <c r="S15">
        <v>0</v>
      </c>
      <c r="T15">
        <v>0</v>
      </c>
      <c r="U15">
        <v>62.08674833333324</v>
      </c>
      <c r="V15">
        <v>1</v>
      </c>
      <c r="W15">
        <v>5.5</v>
      </c>
      <c r="X15">
        <v>-1.7000000000000002</v>
      </c>
      <c r="Y15">
        <v>9.6975638051044104</v>
      </c>
      <c r="Z15">
        <v>44</v>
      </c>
      <c r="AA15">
        <v>296.41874013921114</v>
      </c>
      <c r="AB15">
        <v>349.5</v>
      </c>
      <c r="AC15">
        <v>1149</v>
      </c>
      <c r="AD15">
        <v>210</v>
      </c>
      <c r="AE15">
        <v>597.75</v>
      </c>
      <c r="AF15">
        <v>21.9161680390649</v>
      </c>
      <c r="AG15">
        <v>4.8738027131772599</v>
      </c>
      <c r="AH15">
        <v>0.36211542136894137</v>
      </c>
      <c r="AI15">
        <v>1.0267719523482086</v>
      </c>
      <c r="AJ15">
        <v>7.1265601721322283E-3</v>
      </c>
      <c r="AK15">
        <v>2.53653653653654</v>
      </c>
      <c r="AL15">
        <v>11.2555155155155</v>
      </c>
      <c r="AM15">
        <v>1.8831441082923055</v>
      </c>
      <c r="AN15">
        <v>0.43417618157805982</v>
      </c>
      <c r="AO15">
        <v>2.599094231096237E-2</v>
      </c>
      <c r="AP15">
        <v>9.6770522659310707</v>
      </c>
      <c r="AQ15">
        <v>6.0680874268626708</v>
      </c>
      <c r="AR15">
        <v>9.5946821381664188E-2</v>
      </c>
      <c r="AS15">
        <v>0.79547729619894803</v>
      </c>
      <c r="AT15">
        <v>7.1265601721322283E-3</v>
      </c>
      <c r="AU15">
        <v>5.1228144903509296</v>
      </c>
      <c r="AV15">
        <v>8.5205158848937508</v>
      </c>
      <c r="AW15">
        <v>3.4037014307497664</v>
      </c>
      <c r="AX15">
        <v>2.0011326604239952</v>
      </c>
      <c r="AY15">
        <v>0.01</v>
      </c>
      <c r="AZ15">
        <v>15.668524547586461</v>
      </c>
      <c r="BA15">
        <f t="shared" si="4"/>
        <v>48.931475452413537</v>
      </c>
      <c r="BB15">
        <v>21.003418105419161</v>
      </c>
      <c r="BC15">
        <v>4.3450032829171263</v>
      </c>
      <c r="BD15">
        <v>2.2209525099491119</v>
      </c>
      <c r="BE15">
        <v>3.982840313160374E-2</v>
      </c>
      <c r="BF15">
        <v>27.609202301417003</v>
      </c>
      <c r="BG15">
        <f t="shared" si="5"/>
        <v>62.08674833333324</v>
      </c>
      <c r="BH15">
        <f t="shared" si="6"/>
        <v>34.477546031916233</v>
      </c>
      <c r="BI15" t="s">
        <v>76</v>
      </c>
      <c r="BJ15" t="s">
        <v>68</v>
      </c>
    </row>
    <row r="16" spans="1:64">
      <c r="A16" t="s">
        <v>74</v>
      </c>
      <c r="B16" t="s">
        <v>75</v>
      </c>
      <c r="C16">
        <v>2005</v>
      </c>
      <c r="D16" t="s">
        <v>66</v>
      </c>
      <c r="E16" t="s">
        <v>66</v>
      </c>
      <c r="F16">
        <v>0</v>
      </c>
      <c r="G16">
        <v>0</v>
      </c>
      <c r="H16">
        <v>0</v>
      </c>
      <c r="I16">
        <f t="shared" si="0"/>
        <v>10</v>
      </c>
      <c r="J16">
        <v>47.6</v>
      </c>
      <c r="K16">
        <f t="shared" si="1"/>
        <v>57.6</v>
      </c>
      <c r="L16">
        <v>0</v>
      </c>
      <c r="M16">
        <v>0</v>
      </c>
      <c r="N16">
        <v>0</v>
      </c>
      <c r="O16">
        <f t="shared" si="2"/>
        <v>0</v>
      </c>
      <c r="P16">
        <f t="shared" si="3"/>
        <v>0</v>
      </c>
      <c r="Q16">
        <v>0</v>
      </c>
      <c r="R16">
        <v>0</v>
      </c>
      <c r="S16">
        <v>0</v>
      </c>
      <c r="T16">
        <v>0</v>
      </c>
      <c r="U16">
        <v>60.625883666666716</v>
      </c>
      <c r="V16">
        <v>1</v>
      </c>
      <c r="W16">
        <v>5.63</v>
      </c>
      <c r="X16">
        <v>-1.2999999999999998</v>
      </c>
      <c r="Y16">
        <v>6.9183294663573101</v>
      </c>
      <c r="Z16">
        <v>44</v>
      </c>
      <c r="AA16">
        <v>288.13662180974478</v>
      </c>
      <c r="AB16">
        <v>575.25</v>
      </c>
      <c r="AC16">
        <v>927.75</v>
      </c>
      <c r="AD16">
        <v>156</v>
      </c>
      <c r="AE16">
        <v>888.75</v>
      </c>
      <c r="AF16">
        <v>17.577999999999999</v>
      </c>
      <c r="AG16">
        <v>5.0767775556918409</v>
      </c>
      <c r="AH16">
        <v>0.36211542136894137</v>
      </c>
      <c r="AI16">
        <v>1.0267719523482086</v>
      </c>
      <c r="AJ16">
        <v>7.1265601721322283E-3</v>
      </c>
      <c r="AK16">
        <v>2.4426403395090501</v>
      </c>
      <c r="AL16">
        <v>10.857458198832799</v>
      </c>
      <c r="AM16">
        <v>1.8831441082923055</v>
      </c>
      <c r="AN16">
        <v>0.43417618157805982</v>
      </c>
      <c r="AO16">
        <v>2.599094231096237E-2</v>
      </c>
      <c r="AP16">
        <v>9.4848862462237307</v>
      </c>
      <c r="AQ16">
        <v>3.0819999999999999</v>
      </c>
      <c r="AR16">
        <v>9.5946821381664188E-2</v>
      </c>
      <c r="AS16">
        <v>0.79547729619894803</v>
      </c>
      <c r="AT16">
        <v>7.1265601721322283E-3</v>
      </c>
      <c r="AU16">
        <v>8.8082894948735806</v>
      </c>
      <c r="AV16">
        <v>7.1519999999999992</v>
      </c>
      <c r="AW16">
        <v>3.4037014307497664</v>
      </c>
      <c r="AX16">
        <v>2.0011326604239952</v>
      </c>
      <c r="AY16">
        <v>0.01</v>
      </c>
      <c r="AZ16">
        <v>21.685913617959319</v>
      </c>
      <c r="BA16">
        <f t="shared" si="4"/>
        <v>35.914086382040679</v>
      </c>
      <c r="BB16">
        <v>19.830555132878857</v>
      </c>
      <c r="BC16">
        <v>4.9954011933250637</v>
      </c>
      <c r="BD16">
        <v>2.8960586282062137</v>
      </c>
      <c r="BE16">
        <v>3.8211893854867028E-2</v>
      </c>
      <c r="BF16">
        <v>27.760226848265003</v>
      </c>
      <c r="BG16">
        <f t="shared" si="5"/>
        <v>60.625883666666716</v>
      </c>
      <c r="BH16">
        <f t="shared" si="6"/>
        <v>32.865656818401717</v>
      </c>
      <c r="BI16" t="s">
        <v>76</v>
      </c>
      <c r="BJ16" t="s">
        <v>68</v>
      </c>
    </row>
    <row r="17" spans="1:64">
      <c r="A17" t="s">
        <v>74</v>
      </c>
      <c r="B17" t="s">
        <v>75</v>
      </c>
      <c r="C17">
        <v>2006</v>
      </c>
      <c r="D17" t="s">
        <v>66</v>
      </c>
      <c r="E17" t="s">
        <v>66</v>
      </c>
      <c r="F17">
        <v>0</v>
      </c>
      <c r="G17">
        <v>0</v>
      </c>
      <c r="H17">
        <v>0</v>
      </c>
      <c r="I17">
        <f t="shared" si="0"/>
        <v>10</v>
      </c>
      <c r="J17">
        <v>46.2</v>
      </c>
      <c r="K17">
        <f t="shared" si="1"/>
        <v>56.2</v>
      </c>
      <c r="L17">
        <v>0</v>
      </c>
      <c r="M17">
        <v>0</v>
      </c>
      <c r="N17">
        <v>0</v>
      </c>
      <c r="O17">
        <f t="shared" si="2"/>
        <v>0</v>
      </c>
      <c r="P17">
        <f t="shared" si="3"/>
        <v>0</v>
      </c>
      <c r="Q17">
        <v>0</v>
      </c>
      <c r="R17">
        <v>0</v>
      </c>
      <c r="S17">
        <v>0</v>
      </c>
      <c r="T17">
        <v>0</v>
      </c>
      <c r="U17">
        <v>59.165019000000186</v>
      </c>
      <c r="V17">
        <v>1</v>
      </c>
      <c r="W17">
        <v>5.56</v>
      </c>
      <c r="X17">
        <v>-1.8000000000000003</v>
      </c>
      <c r="Y17">
        <v>7.5362173070377398</v>
      </c>
      <c r="Z17">
        <v>44</v>
      </c>
      <c r="AA17">
        <v>289.97792757497245</v>
      </c>
      <c r="AB17">
        <v>367.5</v>
      </c>
      <c r="AC17">
        <v>828</v>
      </c>
      <c r="AD17">
        <v>146.25</v>
      </c>
      <c r="AE17">
        <v>524.25</v>
      </c>
      <c r="AF17">
        <v>19.238584431770999</v>
      </c>
      <c r="AG17">
        <v>2.3231257317671901</v>
      </c>
      <c r="AH17">
        <v>0.36211542136894137</v>
      </c>
      <c r="AI17">
        <v>1.0267719523482086</v>
      </c>
      <c r="AJ17">
        <v>7.1265601721322283E-3</v>
      </c>
      <c r="AK17">
        <v>2.2078554686369598</v>
      </c>
      <c r="AL17">
        <v>6.2254912596061001</v>
      </c>
      <c r="AM17">
        <v>1.8831441082923055</v>
      </c>
      <c r="AN17">
        <v>0.43417618157805982</v>
      </c>
      <c r="AO17">
        <v>2.599094231096237E-2</v>
      </c>
      <c r="AP17">
        <v>9.4657383591363402</v>
      </c>
      <c r="AQ17">
        <v>3.1787990600991698</v>
      </c>
      <c r="AR17">
        <v>9.5946821381664188E-2</v>
      </c>
      <c r="AS17">
        <v>0.79547729619894803</v>
      </c>
      <c r="AT17">
        <v>7.1265601721322283E-3</v>
      </c>
      <c r="AU17">
        <v>5.7223948055669505</v>
      </c>
      <c r="AV17">
        <v>5.6616788451894795</v>
      </c>
      <c r="AW17">
        <v>3.4037014307497664</v>
      </c>
      <c r="AX17">
        <v>2.0011326604239952</v>
      </c>
      <c r="AY17">
        <v>0.01</v>
      </c>
      <c r="AZ17">
        <v>13.282613818549409</v>
      </c>
      <c r="BA17">
        <f t="shared" si="4"/>
        <v>42.917386181450595</v>
      </c>
      <c r="BB17">
        <v>9.4414899665083816</v>
      </c>
      <c r="BC17">
        <v>3.4907434367167487</v>
      </c>
      <c r="BD17">
        <v>1.9022689226309757</v>
      </c>
      <c r="BE17">
        <v>3.0424270521909776E-2</v>
      </c>
      <c r="BF17">
        <v>14.864926596378016</v>
      </c>
      <c r="BG17">
        <f t="shared" si="5"/>
        <v>59.165019000000186</v>
      </c>
      <c r="BH17">
        <f t="shared" si="6"/>
        <v>44.300092403622173</v>
      </c>
      <c r="BI17" t="s">
        <v>76</v>
      </c>
      <c r="BJ17" t="s">
        <v>68</v>
      </c>
    </row>
    <row r="18" spans="1:64">
      <c r="A18" t="s">
        <v>74</v>
      </c>
      <c r="B18" t="s">
        <v>75</v>
      </c>
      <c r="C18">
        <v>2007</v>
      </c>
      <c r="D18" t="s">
        <v>66</v>
      </c>
      <c r="E18" t="s">
        <v>66</v>
      </c>
      <c r="F18">
        <v>0</v>
      </c>
      <c r="G18">
        <v>0</v>
      </c>
      <c r="H18">
        <v>0</v>
      </c>
      <c r="I18">
        <f t="shared" si="0"/>
        <v>10</v>
      </c>
      <c r="J18">
        <v>46.2</v>
      </c>
      <c r="K18">
        <f t="shared" si="1"/>
        <v>56.2</v>
      </c>
      <c r="L18">
        <v>0</v>
      </c>
      <c r="M18">
        <v>0</v>
      </c>
      <c r="N18">
        <v>0</v>
      </c>
      <c r="O18">
        <f t="shared" si="2"/>
        <v>0</v>
      </c>
      <c r="P18">
        <f t="shared" si="3"/>
        <v>0</v>
      </c>
      <c r="Q18">
        <v>0</v>
      </c>
      <c r="R18">
        <v>0</v>
      </c>
      <c r="S18">
        <v>0</v>
      </c>
      <c r="T18">
        <v>0</v>
      </c>
      <c r="U18">
        <v>57.704154333333356</v>
      </c>
      <c r="V18">
        <v>1</v>
      </c>
      <c r="W18">
        <v>5.87</v>
      </c>
      <c r="X18">
        <v>-1.5</v>
      </c>
      <c r="Y18">
        <v>8.1176914153132191</v>
      </c>
      <c r="Z18">
        <v>44</v>
      </c>
      <c r="AA18">
        <v>291.71072041763335</v>
      </c>
      <c r="AB18">
        <v>288.81302521008405</v>
      </c>
      <c r="AC18">
        <v>551.25</v>
      </c>
      <c r="AD18">
        <v>168.02823214285718</v>
      </c>
      <c r="AE18">
        <v>1136.25</v>
      </c>
      <c r="AF18">
        <v>18.844305241984799</v>
      </c>
      <c r="AG18">
        <v>4.6513252540588201</v>
      </c>
      <c r="AH18">
        <v>0.36211542136894137</v>
      </c>
      <c r="AI18">
        <v>1.0267719523482086</v>
      </c>
      <c r="AJ18">
        <v>7.1265601721322283E-3</v>
      </c>
      <c r="AK18">
        <v>4.7314926070577599</v>
      </c>
      <c r="AL18">
        <v>11.7518686867532</v>
      </c>
      <c r="AM18">
        <v>1.8831441082923055</v>
      </c>
      <c r="AN18">
        <v>0.43417618157805982</v>
      </c>
      <c r="AO18">
        <v>2.599094231096237E-2</v>
      </c>
      <c r="AP18">
        <v>10</v>
      </c>
      <c r="AQ18">
        <v>4.1862827256273203</v>
      </c>
      <c r="AR18">
        <v>9.5946821381664188E-2</v>
      </c>
      <c r="AS18">
        <v>0.79547729619894803</v>
      </c>
      <c r="AT18">
        <v>7.1265601721322283E-3</v>
      </c>
      <c r="AU18">
        <v>5.1228144903509296</v>
      </c>
      <c r="AV18">
        <v>8.5205158848937508</v>
      </c>
      <c r="AW18">
        <v>3.4037014307497664</v>
      </c>
      <c r="AX18">
        <v>2.0011326604239952</v>
      </c>
      <c r="AY18">
        <v>0.01</v>
      </c>
      <c r="AZ18">
        <v>15.551796390650281</v>
      </c>
      <c r="BA18">
        <f t="shared" si="4"/>
        <v>40.648203609349721</v>
      </c>
      <c r="BB18">
        <v>18.206430791281356</v>
      </c>
      <c r="BC18">
        <v>5.0262443654828308</v>
      </c>
      <c r="BD18">
        <v>2.9433343630503095</v>
      </c>
      <c r="BE18">
        <v>2.8945713658556291E-2</v>
      </c>
      <c r="BF18">
        <v>26.204955233473051</v>
      </c>
      <c r="BG18">
        <f t="shared" si="5"/>
        <v>57.704154333333356</v>
      </c>
      <c r="BH18">
        <f t="shared" si="6"/>
        <v>31.499199099860306</v>
      </c>
      <c r="BI18" t="s">
        <v>76</v>
      </c>
      <c r="BJ18" t="s">
        <v>68</v>
      </c>
    </row>
    <row r="19" spans="1:64">
      <c r="A19" t="s">
        <v>74</v>
      </c>
      <c r="B19" t="s">
        <v>75</v>
      </c>
      <c r="C19">
        <v>2008</v>
      </c>
      <c r="D19" t="s">
        <v>66</v>
      </c>
      <c r="E19" t="s">
        <v>66</v>
      </c>
      <c r="F19">
        <v>0</v>
      </c>
      <c r="G19">
        <v>0</v>
      </c>
      <c r="H19">
        <v>0</v>
      </c>
      <c r="I19">
        <f t="shared" si="0"/>
        <v>10</v>
      </c>
      <c r="J19">
        <v>44.800000000000004</v>
      </c>
      <c r="K19">
        <f t="shared" si="1"/>
        <v>54.800000000000004</v>
      </c>
      <c r="L19">
        <v>0</v>
      </c>
      <c r="M19">
        <v>0</v>
      </c>
      <c r="N19">
        <v>0</v>
      </c>
      <c r="O19">
        <f t="shared" si="2"/>
        <v>0</v>
      </c>
      <c r="P19">
        <f t="shared" si="3"/>
        <v>0</v>
      </c>
      <c r="Q19">
        <v>0</v>
      </c>
      <c r="R19">
        <v>0</v>
      </c>
      <c r="S19">
        <v>0</v>
      </c>
      <c r="T19">
        <v>0</v>
      </c>
      <c r="U19">
        <v>56.243289666666826</v>
      </c>
      <c r="V19">
        <v>1</v>
      </c>
      <c r="W19">
        <v>5.9</v>
      </c>
      <c r="X19">
        <v>-1.2999999999999998</v>
      </c>
      <c r="Y19">
        <v>7.3578886310904901</v>
      </c>
      <c r="Z19">
        <v>44</v>
      </c>
      <c r="AA19">
        <v>289.44650812064964</v>
      </c>
      <c r="AB19">
        <v>264</v>
      </c>
      <c r="AC19">
        <v>390</v>
      </c>
      <c r="AD19">
        <v>362.21318181818185</v>
      </c>
      <c r="AE19">
        <v>1023.9750000000001</v>
      </c>
      <c r="AF19">
        <v>14.7355014746054</v>
      </c>
      <c r="AG19">
        <v>6.0183159411014895</v>
      </c>
      <c r="AH19">
        <v>0.36211542136894137</v>
      </c>
      <c r="AI19">
        <v>1.0267719523482086</v>
      </c>
      <c r="AJ19">
        <v>7.1265601721322283E-3</v>
      </c>
      <c r="AK19">
        <v>4.8645759370690396</v>
      </c>
      <c r="AL19">
        <v>12.698015076993501</v>
      </c>
      <c r="AM19">
        <v>1.8831441082923055</v>
      </c>
      <c r="AN19">
        <v>0.43417618157805982</v>
      </c>
      <c r="AO19">
        <v>2.599094231096237E-2</v>
      </c>
      <c r="AP19">
        <v>9.8161731685271203</v>
      </c>
      <c r="AQ19">
        <v>5.4100926351801206</v>
      </c>
      <c r="AR19">
        <v>9.5946821381664188E-2</v>
      </c>
      <c r="AS19">
        <v>0.79547729619894803</v>
      </c>
      <c r="AT19">
        <v>7.1265601721322283E-3</v>
      </c>
      <c r="AU19">
        <v>3.98280802361655</v>
      </c>
      <c r="AV19">
        <v>3.4599923330380502</v>
      </c>
      <c r="AW19">
        <v>3.4037014307497664</v>
      </c>
      <c r="AX19">
        <v>2.0011326604239952</v>
      </c>
      <c r="AY19">
        <v>0.01</v>
      </c>
      <c r="AZ19">
        <v>13.42120016738598</v>
      </c>
      <c r="BA19">
        <f t="shared" si="4"/>
        <v>41.378799832614021</v>
      </c>
      <c r="BB19">
        <v>12.0436138050206</v>
      </c>
      <c r="BC19">
        <v>4.3500830494853853</v>
      </c>
      <c r="BD19">
        <v>2.7776386847133763</v>
      </c>
      <c r="BE19">
        <v>2.483896342208498E-2</v>
      </c>
      <c r="BF19">
        <v>19.196174502641448</v>
      </c>
      <c r="BG19">
        <f t="shared" si="5"/>
        <v>56.243289666666826</v>
      </c>
      <c r="BH19">
        <f t="shared" si="6"/>
        <v>37.047115164025378</v>
      </c>
      <c r="BI19" t="s">
        <v>76</v>
      </c>
      <c r="BJ19" t="s">
        <v>68</v>
      </c>
    </row>
    <row r="20" spans="1:64">
      <c r="A20" t="s">
        <v>74</v>
      </c>
      <c r="B20" t="s">
        <v>75</v>
      </c>
      <c r="C20">
        <v>2009</v>
      </c>
      <c r="D20" t="s">
        <v>66</v>
      </c>
      <c r="E20" t="s">
        <v>66</v>
      </c>
      <c r="F20">
        <v>0</v>
      </c>
      <c r="G20">
        <v>0</v>
      </c>
      <c r="H20">
        <v>0</v>
      </c>
      <c r="I20">
        <f t="shared" si="0"/>
        <v>10</v>
      </c>
      <c r="J20">
        <v>43.6</v>
      </c>
      <c r="K20">
        <f t="shared" si="1"/>
        <v>53.6</v>
      </c>
      <c r="L20">
        <v>0</v>
      </c>
      <c r="M20">
        <v>0</v>
      </c>
      <c r="N20">
        <v>0</v>
      </c>
      <c r="O20">
        <f t="shared" si="2"/>
        <v>0</v>
      </c>
      <c r="P20">
        <f t="shared" si="3"/>
        <v>0</v>
      </c>
      <c r="Q20">
        <v>0</v>
      </c>
      <c r="R20">
        <v>0</v>
      </c>
      <c r="S20">
        <v>0</v>
      </c>
      <c r="T20">
        <v>0</v>
      </c>
      <c r="U20">
        <v>55.512857333333415</v>
      </c>
      <c r="V20">
        <v>1</v>
      </c>
      <c r="W20">
        <v>5.64</v>
      </c>
      <c r="X20">
        <v>-1.8000000000000003</v>
      </c>
      <c r="Y20">
        <v>8.0927174997943006</v>
      </c>
      <c r="Z20">
        <v>44</v>
      </c>
      <c r="AA20">
        <v>291.63629814938702</v>
      </c>
      <c r="AB20">
        <v>254.26271249999999</v>
      </c>
      <c r="AC20">
        <v>586.9936339285714</v>
      </c>
      <c r="AD20">
        <v>185.09249999999997</v>
      </c>
      <c r="AE20">
        <v>612.27551020408168</v>
      </c>
      <c r="AF20">
        <v>22.081655310235703</v>
      </c>
      <c r="AG20">
        <v>4.8694352793542199</v>
      </c>
      <c r="AH20">
        <v>0.36211542136894137</v>
      </c>
      <c r="AI20">
        <v>1.0267719523482086</v>
      </c>
      <c r="AJ20">
        <v>7.1265601721322283E-3</v>
      </c>
      <c r="AK20">
        <v>3.3343584751004101</v>
      </c>
      <c r="AL20">
        <v>12.8664744949174</v>
      </c>
      <c r="AM20">
        <v>1.8831441082923055</v>
      </c>
      <c r="AN20">
        <v>0.43417618157805982</v>
      </c>
      <c r="AO20">
        <v>2.599094231096237E-2</v>
      </c>
      <c r="AP20">
        <v>10.452260787710602</v>
      </c>
      <c r="AQ20">
        <v>4.7030082178599297</v>
      </c>
      <c r="AR20">
        <v>9.5946821381664188E-2</v>
      </c>
      <c r="AS20">
        <v>0.79547729619894803</v>
      </c>
      <c r="AT20">
        <v>7.1265601721322283E-3</v>
      </c>
      <c r="AU20">
        <v>4.4515965065904197</v>
      </c>
      <c r="AV20">
        <v>8.1082104933799908</v>
      </c>
      <c r="AW20">
        <v>3.4037014307497664</v>
      </c>
      <c r="AX20">
        <v>2.0011326604239952</v>
      </c>
      <c r="AY20">
        <v>0.01</v>
      </c>
      <c r="AZ20">
        <v>12.232027375934958</v>
      </c>
      <c r="BA20">
        <f t="shared" si="4"/>
        <v>41.367972624065047</v>
      </c>
      <c r="BB20">
        <v>14.625604707333206</v>
      </c>
      <c r="BC20">
        <v>3.299228119744289</v>
      </c>
      <c r="BD20">
        <v>1.8884098784065695</v>
      </c>
      <c r="BE20">
        <v>2.4510364137201673E-2</v>
      </c>
      <c r="BF20">
        <v>19.837753069621268</v>
      </c>
      <c r="BG20">
        <f t="shared" si="5"/>
        <v>55.512857333333415</v>
      </c>
      <c r="BH20">
        <f t="shared" si="6"/>
        <v>35.675104263712143</v>
      </c>
      <c r="BI20" t="s">
        <v>76</v>
      </c>
      <c r="BJ20" t="s">
        <v>68</v>
      </c>
    </row>
    <row r="21" spans="1:64">
      <c r="A21" t="s">
        <v>74</v>
      </c>
      <c r="B21" t="s">
        <v>75</v>
      </c>
      <c r="C21">
        <v>2010</v>
      </c>
      <c r="D21" t="s">
        <v>66</v>
      </c>
      <c r="E21" t="s">
        <v>66</v>
      </c>
      <c r="F21">
        <v>0</v>
      </c>
      <c r="G21">
        <v>0</v>
      </c>
      <c r="H21">
        <v>0</v>
      </c>
      <c r="I21">
        <f t="shared" si="0"/>
        <v>10</v>
      </c>
      <c r="J21">
        <v>42.4</v>
      </c>
      <c r="K21">
        <f t="shared" si="1"/>
        <v>52.4</v>
      </c>
      <c r="L21">
        <v>0</v>
      </c>
      <c r="M21">
        <v>0</v>
      </c>
      <c r="N21">
        <v>0</v>
      </c>
      <c r="O21">
        <f t="shared" si="2"/>
        <v>0</v>
      </c>
      <c r="P21">
        <f t="shared" si="3"/>
        <v>0</v>
      </c>
      <c r="Q21">
        <v>0</v>
      </c>
      <c r="R21">
        <v>0</v>
      </c>
      <c r="S21">
        <v>0</v>
      </c>
      <c r="T21">
        <v>0</v>
      </c>
      <c r="U21">
        <v>54.782425000000003</v>
      </c>
      <c r="V21">
        <v>1</v>
      </c>
      <c r="W21">
        <v>5.69</v>
      </c>
      <c r="X21">
        <v>-1.6000000000000005</v>
      </c>
      <c r="Y21">
        <v>8.6178079114692991</v>
      </c>
      <c r="Z21">
        <v>44</v>
      </c>
      <c r="AA21">
        <v>293.2010675761785</v>
      </c>
      <c r="AB21">
        <v>407.59812500000004</v>
      </c>
      <c r="AC21">
        <v>992.68852083333331</v>
      </c>
      <c r="AD21">
        <v>107.505375</v>
      </c>
      <c r="AE21">
        <v>600.03000000000009</v>
      </c>
      <c r="AF21">
        <v>23.353819561623101</v>
      </c>
      <c r="AG21">
        <v>2.6878849386437</v>
      </c>
      <c r="AH21">
        <v>0.36211542136894137</v>
      </c>
      <c r="AI21">
        <v>1.0267719523482086</v>
      </c>
      <c r="AJ21">
        <v>7.1265601721322283E-3</v>
      </c>
      <c r="AK21">
        <v>4.6365188214381901</v>
      </c>
      <c r="AL21">
        <v>10.981290118403798</v>
      </c>
      <c r="AM21">
        <v>1.8831441082923055</v>
      </c>
      <c r="AN21">
        <v>0.43417618157805982</v>
      </c>
      <c r="AO21">
        <v>2.599094231096237E-2</v>
      </c>
      <c r="AP21">
        <v>10.8871861848733</v>
      </c>
      <c r="AQ21">
        <v>4.3913668133136001</v>
      </c>
      <c r="AR21">
        <v>9.5946821381664188E-2</v>
      </c>
      <c r="AS21">
        <v>0.79547729619894803</v>
      </c>
      <c r="AT21">
        <v>7.1265601721322283E-3</v>
      </c>
      <c r="AU21">
        <v>4.7687130022808404</v>
      </c>
      <c r="AV21">
        <v>9.1343617681801597</v>
      </c>
      <c r="AW21">
        <v>3.4037014307497664</v>
      </c>
      <c r="AX21">
        <v>2.0011326604239952</v>
      </c>
      <c r="AY21">
        <v>0.01</v>
      </c>
      <c r="AZ21">
        <v>18.153393971833481</v>
      </c>
      <c r="BA21">
        <f t="shared" si="4"/>
        <v>34.246606028166518</v>
      </c>
      <c r="BB21">
        <v>17.94956413347585</v>
      </c>
      <c r="BC21">
        <v>4.0696108746657371</v>
      </c>
      <c r="BD21">
        <v>2.1357697493175718</v>
      </c>
      <c r="BE21">
        <v>3.5472126165359649E-2</v>
      </c>
      <c r="BF21">
        <v>24.190416883624518</v>
      </c>
      <c r="BG21">
        <f t="shared" si="5"/>
        <v>54.782425000000003</v>
      </c>
      <c r="BH21">
        <f t="shared" si="6"/>
        <v>30.592008116375485</v>
      </c>
      <c r="BI21" t="s">
        <v>76</v>
      </c>
      <c r="BJ21" t="s">
        <v>68</v>
      </c>
    </row>
    <row r="22" spans="1:64">
      <c r="A22" t="s">
        <v>74</v>
      </c>
      <c r="B22" t="s">
        <v>75</v>
      </c>
      <c r="C22">
        <v>2011</v>
      </c>
      <c r="D22" t="s">
        <v>66</v>
      </c>
      <c r="E22" t="s">
        <v>66</v>
      </c>
      <c r="F22">
        <v>0</v>
      </c>
      <c r="G22">
        <v>0</v>
      </c>
      <c r="H22">
        <v>0</v>
      </c>
      <c r="I22">
        <f t="shared" si="0"/>
        <v>10</v>
      </c>
      <c r="J22">
        <v>41.199999999999996</v>
      </c>
      <c r="K22">
        <f t="shared" si="1"/>
        <v>51.199999999999996</v>
      </c>
      <c r="L22">
        <v>0</v>
      </c>
      <c r="M22">
        <v>0</v>
      </c>
      <c r="N22">
        <v>0</v>
      </c>
      <c r="O22">
        <f t="shared" si="2"/>
        <v>0</v>
      </c>
      <c r="P22">
        <f t="shared" si="3"/>
        <v>0</v>
      </c>
      <c r="Q22">
        <v>0</v>
      </c>
      <c r="R22">
        <v>0</v>
      </c>
      <c r="S22">
        <v>0</v>
      </c>
      <c r="T22">
        <v>0</v>
      </c>
      <c r="U22">
        <v>53.321560333333473</v>
      </c>
      <c r="V22">
        <v>1</v>
      </c>
      <c r="W22">
        <v>5.64</v>
      </c>
      <c r="X22">
        <v>-1.8000000000000003</v>
      </c>
      <c r="Y22">
        <v>8.1623230682397807</v>
      </c>
      <c r="Z22">
        <v>44</v>
      </c>
      <c r="AA22">
        <v>291.84372274335453</v>
      </c>
      <c r="AB22">
        <v>222.51112500000002</v>
      </c>
      <c r="AC22">
        <v>636.42887867647062</v>
      </c>
      <c r="AD22">
        <v>345.01724999999999</v>
      </c>
      <c r="AE22">
        <v>532.52662499999997</v>
      </c>
      <c r="AF22">
        <v>21.13189916789036</v>
      </c>
      <c r="AG22">
        <v>3.4760556141796961</v>
      </c>
      <c r="AH22">
        <v>0.36211542136894137</v>
      </c>
      <c r="AI22">
        <v>1.0267719523482086</v>
      </c>
      <c r="AJ22">
        <v>7.1265601721322283E-3</v>
      </c>
      <c r="AK22">
        <v>4.8823390134558604</v>
      </c>
      <c r="AL22">
        <v>7.0644796973834794</v>
      </c>
      <c r="AM22">
        <v>1.8831441082923055</v>
      </c>
      <c r="AN22">
        <v>0.43417618157805982</v>
      </c>
      <c r="AO22">
        <v>2.599094231096237E-2</v>
      </c>
      <c r="AP22">
        <v>10.231887636437955</v>
      </c>
      <c r="AQ22">
        <v>2.9477734420435375</v>
      </c>
      <c r="AR22">
        <v>9.5946821381664188E-2</v>
      </c>
      <c r="AS22">
        <v>0.79547729619894803</v>
      </c>
      <c r="AT22">
        <v>7.1265601721322283E-3</v>
      </c>
      <c r="AU22">
        <v>4.4085827046372827</v>
      </c>
      <c r="AV22">
        <v>13.39729026061968</v>
      </c>
      <c r="AW22">
        <v>3.4037014307497664</v>
      </c>
      <c r="AX22">
        <v>2.0011326604239952</v>
      </c>
      <c r="AY22">
        <v>0.01</v>
      </c>
      <c r="AZ22">
        <v>13.687209604252635</v>
      </c>
      <c r="BA22">
        <f t="shared" si="4"/>
        <v>37.512790395747359</v>
      </c>
      <c r="BB22">
        <v>13.420946390742214</v>
      </c>
      <c r="BC22">
        <v>3.1247269468995138</v>
      </c>
      <c r="BD22">
        <v>1.8449002536300605</v>
      </c>
      <c r="BE22">
        <v>2.5911177634540539E-2</v>
      </c>
      <c r="BF22">
        <v>18.416484768906329</v>
      </c>
      <c r="BG22">
        <f t="shared" si="5"/>
        <v>53.321560333333473</v>
      </c>
      <c r="BH22">
        <f t="shared" si="6"/>
        <v>34.905075564427143</v>
      </c>
      <c r="BI22" t="s">
        <v>76</v>
      </c>
      <c r="BJ22" t="s">
        <v>68</v>
      </c>
    </row>
    <row r="23" spans="1:64">
      <c r="A23" t="s">
        <v>74</v>
      </c>
      <c r="B23" t="s">
        <v>75</v>
      </c>
      <c r="C23">
        <v>2012</v>
      </c>
      <c r="D23" t="s">
        <v>66</v>
      </c>
      <c r="E23" t="s">
        <v>66</v>
      </c>
      <c r="F23">
        <v>0</v>
      </c>
      <c r="G23">
        <v>0</v>
      </c>
      <c r="H23">
        <v>0</v>
      </c>
      <c r="I23">
        <f t="shared" si="0"/>
        <v>10</v>
      </c>
      <c r="J23">
        <v>39.999999999999993</v>
      </c>
      <c r="K23">
        <f t="shared" si="1"/>
        <v>49.999999999999993</v>
      </c>
      <c r="L23">
        <v>0</v>
      </c>
      <c r="M23">
        <v>0</v>
      </c>
      <c r="N23">
        <v>0</v>
      </c>
      <c r="O23">
        <f t="shared" si="2"/>
        <v>0</v>
      </c>
      <c r="P23">
        <f t="shared" si="3"/>
        <v>0</v>
      </c>
      <c r="Q23">
        <v>0</v>
      </c>
      <c r="R23">
        <v>0</v>
      </c>
      <c r="S23">
        <v>0</v>
      </c>
      <c r="T23">
        <v>0</v>
      </c>
      <c r="U23">
        <v>52.591128000000062</v>
      </c>
      <c r="V23">
        <v>1</v>
      </c>
      <c r="W23">
        <v>5.8724999999999996</v>
      </c>
      <c r="X23">
        <v>-1.5</v>
      </c>
      <c r="Y23">
        <v>8.1931255250968693</v>
      </c>
      <c r="Z23">
        <v>44</v>
      </c>
      <c r="AA23">
        <v>291.93551406478866</v>
      </c>
      <c r="AB23">
        <v>210.51428571428573</v>
      </c>
      <c r="AC23">
        <v>649.46121951219516</v>
      </c>
      <c r="AD23">
        <v>41.002050000000004</v>
      </c>
      <c r="AE23">
        <v>510.00254999999993</v>
      </c>
      <c r="AF23">
        <v>24.409526108569885</v>
      </c>
      <c r="AG23">
        <v>3.031830528849305</v>
      </c>
      <c r="AH23">
        <v>0.36211542136894137</v>
      </c>
      <c r="AI23">
        <v>1.0267719523482086</v>
      </c>
      <c r="AJ23">
        <v>7.1265601721322283E-3</v>
      </c>
      <c r="AK23">
        <v>3.4388952294048662</v>
      </c>
      <c r="AL23">
        <v>10.106770924538857</v>
      </c>
      <c r="AM23">
        <v>1.8831441082923055</v>
      </c>
      <c r="AN23">
        <v>0.43417618157805982</v>
      </c>
      <c r="AO23">
        <v>2.599094231096237E-2</v>
      </c>
      <c r="AP23">
        <v>11.083300257258362</v>
      </c>
      <c r="AQ23">
        <v>3.2988305634233961</v>
      </c>
      <c r="AR23">
        <v>9.5946821381664188E-2</v>
      </c>
      <c r="AS23">
        <v>0.79547729619894803</v>
      </c>
      <c r="AT23">
        <v>7.1265601721322283E-3</v>
      </c>
      <c r="AU23">
        <v>3.7677350100747327</v>
      </c>
      <c r="AV23">
        <v>12.118172803211447</v>
      </c>
      <c r="AW23">
        <v>3.4037014307497664</v>
      </c>
      <c r="AX23">
        <v>2.0011326604239952</v>
      </c>
      <c r="AY23">
        <v>0.01</v>
      </c>
      <c r="AZ23">
        <v>9.7479755370092622</v>
      </c>
      <c r="BA23">
        <f t="shared" si="4"/>
        <v>40.252024462990732</v>
      </c>
      <c r="BB23">
        <v>13.517757254850377</v>
      </c>
      <c r="BC23">
        <v>3.0390899638529971</v>
      </c>
      <c r="BD23">
        <v>1.5513297160880164</v>
      </c>
      <c r="BE23">
        <v>2.3772580890290797E-2</v>
      </c>
      <c r="BF23">
        <v>18.131949515681683</v>
      </c>
      <c r="BG23">
        <f t="shared" si="5"/>
        <v>52.591128000000062</v>
      </c>
      <c r="BH23">
        <f t="shared" si="6"/>
        <v>34.459178484318379</v>
      </c>
      <c r="BI23" t="s">
        <v>76</v>
      </c>
      <c r="BJ23" t="s">
        <v>68</v>
      </c>
    </row>
    <row r="24" spans="1:64">
      <c r="A24" t="s">
        <v>74</v>
      </c>
      <c r="B24" t="s">
        <v>75</v>
      </c>
      <c r="C24">
        <v>2013</v>
      </c>
      <c r="D24" t="s">
        <v>66</v>
      </c>
      <c r="E24" t="s">
        <v>66</v>
      </c>
      <c r="F24">
        <v>0</v>
      </c>
      <c r="G24">
        <v>0</v>
      </c>
      <c r="H24">
        <v>0</v>
      </c>
      <c r="I24">
        <f t="shared" si="0"/>
        <v>10</v>
      </c>
      <c r="J24">
        <v>38.79999999999999</v>
      </c>
      <c r="K24">
        <f t="shared" si="1"/>
        <v>48.79999999999999</v>
      </c>
      <c r="L24">
        <v>0</v>
      </c>
      <c r="M24">
        <v>0</v>
      </c>
      <c r="N24">
        <v>0</v>
      </c>
      <c r="O24">
        <f t="shared" si="2"/>
        <v>0</v>
      </c>
      <c r="P24">
        <f t="shared" si="3"/>
        <v>0</v>
      </c>
      <c r="Q24">
        <v>0</v>
      </c>
      <c r="R24">
        <v>0</v>
      </c>
      <c r="S24">
        <v>0</v>
      </c>
      <c r="T24">
        <v>0</v>
      </c>
      <c r="U24">
        <v>51.860695666666651</v>
      </c>
      <c r="V24">
        <v>1</v>
      </c>
      <c r="W24">
        <v>5.8250000000000002</v>
      </c>
      <c r="X24">
        <v>0.125</v>
      </c>
      <c r="Y24">
        <v>8.9836489240097404</v>
      </c>
      <c r="Z24">
        <v>44</v>
      </c>
      <c r="AA24">
        <v>294.29127379354901</v>
      </c>
      <c r="AB24">
        <v>150.78035249999999</v>
      </c>
      <c r="AC24">
        <v>588.49493374999997</v>
      </c>
      <c r="AD24">
        <v>29.97</v>
      </c>
      <c r="AE24">
        <v>511.98750000000001</v>
      </c>
      <c r="AF24">
        <v>24.360937020000001</v>
      </c>
      <c r="AG24">
        <v>4.2148000000000003</v>
      </c>
      <c r="AH24">
        <v>0.36211542136894137</v>
      </c>
      <c r="AI24">
        <v>1.0267719523482086</v>
      </c>
      <c r="AJ24">
        <v>7.1265601721322283E-3</v>
      </c>
      <c r="AK24">
        <v>3.4680452800000001</v>
      </c>
      <c r="AL24">
        <v>7.6532</v>
      </c>
      <c r="AM24">
        <v>1.8831441082923055</v>
      </c>
      <c r="AN24">
        <v>0.43417618157805982</v>
      </c>
      <c r="AO24">
        <v>2.599094231096237E-2</v>
      </c>
      <c r="AP24">
        <v>9.2395196500290702</v>
      </c>
      <c r="AQ24">
        <v>4.6936371818568619</v>
      </c>
      <c r="AR24">
        <v>9.5946821381664188E-2</v>
      </c>
      <c r="AS24">
        <v>0.79547729619894803</v>
      </c>
      <c r="AT24">
        <v>7.1265601721322283E-3</v>
      </c>
      <c r="AU24">
        <v>4.9749664902998241</v>
      </c>
      <c r="AV24">
        <v>12.754070896972587</v>
      </c>
      <c r="AW24">
        <v>3.4037014307497664</v>
      </c>
      <c r="AX24">
        <v>2.0011326604239952</v>
      </c>
      <c r="AY24">
        <v>0.01</v>
      </c>
      <c r="AZ24">
        <v>8.5381068082652529</v>
      </c>
      <c r="BA24">
        <f t="shared" si="4"/>
        <v>40.261893191734735</v>
      </c>
      <c r="BB24">
        <v>11.809971636396501</v>
      </c>
      <c r="BC24">
        <v>2.9083487706436828</v>
      </c>
      <c r="BD24">
        <v>1.4587228826716971</v>
      </c>
      <c r="BE24">
        <v>2.1703541136615233E-2</v>
      </c>
      <c r="BF24">
        <v>16.198746830848496</v>
      </c>
      <c r="BG24">
        <f t="shared" si="5"/>
        <v>51.860695666666651</v>
      </c>
      <c r="BH24">
        <f t="shared" si="6"/>
        <v>35.661948835818151</v>
      </c>
      <c r="BI24" t="s">
        <v>76</v>
      </c>
      <c r="BJ24" t="s">
        <v>68</v>
      </c>
    </row>
    <row r="25" spans="1:64">
      <c r="A25" t="s">
        <v>74</v>
      </c>
      <c r="B25" t="s">
        <v>75</v>
      </c>
      <c r="C25">
        <v>2014</v>
      </c>
      <c r="D25" t="s">
        <v>66</v>
      </c>
      <c r="E25" t="s">
        <v>66</v>
      </c>
      <c r="F25">
        <v>0</v>
      </c>
      <c r="G25">
        <v>0</v>
      </c>
      <c r="H25">
        <v>0</v>
      </c>
      <c r="I25">
        <f t="shared" si="0"/>
        <v>10</v>
      </c>
      <c r="J25">
        <v>37.599999999999987</v>
      </c>
      <c r="K25">
        <f t="shared" si="1"/>
        <v>47.599999999999987</v>
      </c>
      <c r="L25">
        <v>0</v>
      </c>
      <c r="M25">
        <v>0</v>
      </c>
      <c r="N25">
        <v>0</v>
      </c>
      <c r="O25">
        <f t="shared" si="2"/>
        <v>0</v>
      </c>
      <c r="P25">
        <f t="shared" si="3"/>
        <v>0</v>
      </c>
      <c r="Q25">
        <v>0</v>
      </c>
      <c r="R25">
        <v>0</v>
      </c>
      <c r="S25">
        <v>0</v>
      </c>
      <c r="T25">
        <v>0</v>
      </c>
      <c r="U25">
        <v>51.860695666666651</v>
      </c>
      <c r="V25">
        <v>1</v>
      </c>
      <c r="W25">
        <v>5.6749999999999998</v>
      </c>
      <c r="X25">
        <v>-2.5000000000000355E-2</v>
      </c>
      <c r="Y25">
        <v>8.3401882277120496</v>
      </c>
      <c r="Z25">
        <v>44</v>
      </c>
      <c r="AA25">
        <v>292.37376091858187</v>
      </c>
      <c r="AB25">
        <v>97.75</v>
      </c>
      <c r="AC25">
        <v>574.99195274010253</v>
      </c>
      <c r="AD25">
        <v>170.39024390243904</v>
      </c>
      <c r="AE25">
        <v>224.76123749999999</v>
      </c>
      <c r="AF25">
        <v>24.776188408952599</v>
      </c>
      <c r="AG25">
        <v>2.5804565352809199</v>
      </c>
      <c r="AH25">
        <v>0.36211542136894137</v>
      </c>
      <c r="AI25">
        <v>1.0267719523482086</v>
      </c>
      <c r="AJ25">
        <v>7.1265601721322283E-3</v>
      </c>
      <c r="AK25">
        <v>3.52480429042817</v>
      </c>
      <c r="AL25">
        <v>8.9445262835889459</v>
      </c>
      <c r="AM25">
        <v>1.8831441082923055</v>
      </c>
      <c r="AN25">
        <v>0.43417618157805982</v>
      </c>
      <c r="AO25">
        <v>2.599094231096237E-2</v>
      </c>
      <c r="AP25">
        <v>11.800982836913033</v>
      </c>
      <c r="AQ25">
        <v>3.5941352874598911</v>
      </c>
      <c r="AR25">
        <v>9.5946821381664188E-2</v>
      </c>
      <c r="AS25">
        <v>0.79547729619894803</v>
      </c>
      <c r="AT25">
        <v>7.1265601721322283E-3</v>
      </c>
      <c r="AU25">
        <v>5.0729721469666718</v>
      </c>
      <c r="AV25">
        <v>13.183879140493783</v>
      </c>
      <c r="AW25">
        <v>3.4037014307497664</v>
      </c>
      <c r="AX25">
        <v>2.0011326604239952</v>
      </c>
      <c r="AY25">
        <v>0.01</v>
      </c>
      <c r="AZ25">
        <v>7.5995863603804716</v>
      </c>
      <c r="BA25">
        <f t="shared" si="4"/>
        <v>40.000413639619516</v>
      </c>
      <c r="BB25">
        <v>8.9709008393761618</v>
      </c>
      <c r="BC25">
        <v>1.8995580385095496</v>
      </c>
      <c r="BD25">
        <v>0.93533339249760317</v>
      </c>
      <c r="BE25">
        <v>1.9103112630676548E-2</v>
      </c>
      <c r="BF25">
        <v>11.82489538301399</v>
      </c>
      <c r="BG25">
        <f t="shared" si="5"/>
        <v>51.860695666666651</v>
      </c>
      <c r="BH25">
        <f t="shared" si="6"/>
        <v>40.035800283652662</v>
      </c>
      <c r="BI25" t="s">
        <v>76</v>
      </c>
      <c r="BJ25" t="s">
        <v>68</v>
      </c>
    </row>
    <row r="26" spans="1:64">
      <c r="A26" t="s">
        <v>74</v>
      </c>
      <c r="B26" t="s">
        <v>75</v>
      </c>
      <c r="C26">
        <v>2015</v>
      </c>
      <c r="D26" t="s">
        <v>66</v>
      </c>
      <c r="E26" t="s">
        <v>66</v>
      </c>
      <c r="F26">
        <v>0</v>
      </c>
      <c r="G26">
        <v>0</v>
      </c>
      <c r="H26">
        <v>0</v>
      </c>
      <c r="I26">
        <f t="shared" si="0"/>
        <v>10</v>
      </c>
      <c r="J26">
        <v>36.399999999999984</v>
      </c>
      <c r="K26">
        <f t="shared" si="1"/>
        <v>46.399999999999984</v>
      </c>
      <c r="L26">
        <v>0</v>
      </c>
      <c r="M26">
        <v>0</v>
      </c>
      <c r="N26">
        <v>0</v>
      </c>
      <c r="O26">
        <f t="shared" si="2"/>
        <v>0</v>
      </c>
      <c r="P26">
        <f t="shared" si="3"/>
        <v>0</v>
      </c>
      <c r="Q26">
        <v>0</v>
      </c>
      <c r="R26">
        <v>0</v>
      </c>
      <c r="S26">
        <v>0</v>
      </c>
      <c r="T26">
        <v>0</v>
      </c>
      <c r="U26">
        <v>51.130263333333232</v>
      </c>
      <c r="V26">
        <v>1</v>
      </c>
      <c r="W26">
        <v>5.8425000000000002</v>
      </c>
      <c r="X26">
        <v>0.14250000000000007</v>
      </c>
      <c r="Y26">
        <v>7.2668568388396402</v>
      </c>
      <c r="Z26">
        <v>44</v>
      </c>
      <c r="AA26">
        <v>289.17523337974211</v>
      </c>
      <c r="AB26">
        <v>199.34962500000003</v>
      </c>
      <c r="AC26">
        <v>745.13955711357744</v>
      </c>
      <c r="AD26">
        <v>51.948</v>
      </c>
      <c r="AE26">
        <v>1018.98</v>
      </c>
      <c r="AF26">
        <v>25.1914397979052</v>
      </c>
      <c r="AG26">
        <v>3.7653526917040319</v>
      </c>
      <c r="AH26">
        <v>0.36211542136894137</v>
      </c>
      <c r="AI26">
        <v>1.0267719523482086</v>
      </c>
      <c r="AJ26">
        <v>7.1265601721322283E-3</v>
      </c>
      <c r="AK26">
        <v>3.3543239115811696</v>
      </c>
      <c r="AL26">
        <v>9.5996748001740766</v>
      </c>
      <c r="AM26">
        <v>1.8831441082923055</v>
      </c>
      <c r="AN26">
        <v>0.43417618157805982</v>
      </c>
      <c r="AO26">
        <v>2.599094231096237E-2</v>
      </c>
      <c r="AP26">
        <v>6.2890422682250389</v>
      </c>
      <c r="AQ26">
        <v>3.2893315084281802</v>
      </c>
      <c r="AR26">
        <v>9.5946821381664188E-2</v>
      </c>
      <c r="AS26">
        <v>0.79547729619894803</v>
      </c>
      <c r="AT26">
        <v>7.1265601721322283E-3</v>
      </c>
      <c r="AU26">
        <v>2.6456166328357456</v>
      </c>
      <c r="AV26">
        <v>8.493642847759336</v>
      </c>
      <c r="AW26">
        <v>3.4037014307497664</v>
      </c>
      <c r="AX26">
        <v>2.0011326604239952</v>
      </c>
      <c r="AY26">
        <v>0.01</v>
      </c>
      <c r="AZ26">
        <v>10.543877115090277</v>
      </c>
      <c r="BA26">
        <f t="shared" si="4"/>
        <v>35.856122884909709</v>
      </c>
      <c r="BB26">
        <v>16.729445458329657</v>
      </c>
      <c r="BC26">
        <v>4.9486806696731183</v>
      </c>
      <c r="BD26">
        <v>2.608646064213259</v>
      </c>
      <c r="BE26">
        <v>3.1347566888231461E-2</v>
      </c>
      <c r="BF26">
        <v>24.318119759104267</v>
      </c>
      <c r="BG26">
        <f t="shared" si="5"/>
        <v>51.130263333333232</v>
      </c>
      <c r="BH26">
        <f t="shared" si="6"/>
        <v>26.812143574228966</v>
      </c>
      <c r="BI26" t="s">
        <v>76</v>
      </c>
      <c r="BJ26" t="s">
        <v>68</v>
      </c>
    </row>
    <row r="27" spans="1:64">
      <c r="A27" t="s">
        <v>74</v>
      </c>
      <c r="B27" t="s">
        <v>75</v>
      </c>
      <c r="C27">
        <v>1993</v>
      </c>
      <c r="D27" t="s">
        <v>77</v>
      </c>
      <c r="E27" t="s">
        <v>78</v>
      </c>
      <c r="F27">
        <v>361.7999999999999</v>
      </c>
      <c r="G27">
        <v>361.7999999999999</v>
      </c>
      <c r="H27">
        <v>0</v>
      </c>
      <c r="I27">
        <f t="shared" si="0"/>
        <v>10</v>
      </c>
      <c r="J27">
        <v>50.4</v>
      </c>
      <c r="K27">
        <f t="shared" si="1"/>
        <v>422.19999999999987</v>
      </c>
      <c r="L27">
        <v>100</v>
      </c>
      <c r="M27">
        <v>0</v>
      </c>
      <c r="N27">
        <v>0</v>
      </c>
      <c r="O27">
        <f t="shared" si="2"/>
        <v>0</v>
      </c>
      <c r="P27">
        <f t="shared" si="3"/>
        <v>0</v>
      </c>
      <c r="Q27">
        <v>201.24000000000004</v>
      </c>
      <c r="R27">
        <v>324.00000000000006</v>
      </c>
      <c r="S27">
        <v>50.040000000000006</v>
      </c>
      <c r="T27">
        <v>133.92000000000004</v>
      </c>
      <c r="U27">
        <v>87.651880000000006</v>
      </c>
      <c r="V27">
        <v>4</v>
      </c>
      <c r="W27">
        <v>6.45</v>
      </c>
      <c r="X27">
        <v>0.75</v>
      </c>
      <c r="Y27">
        <v>10.94</v>
      </c>
      <c r="Z27">
        <v>44</v>
      </c>
      <c r="AA27">
        <v>300.12119999999999</v>
      </c>
      <c r="AB27">
        <v>1140</v>
      </c>
      <c r="AC27">
        <v>4200</v>
      </c>
      <c r="AD27">
        <v>3159</v>
      </c>
      <c r="AE27">
        <v>3930</v>
      </c>
      <c r="AF27">
        <v>23.405383402141503</v>
      </c>
      <c r="AG27">
        <v>4.5241225497162603</v>
      </c>
      <c r="AH27">
        <v>0.4113015284930579</v>
      </c>
      <c r="AI27">
        <v>1.3910128195065794</v>
      </c>
      <c r="AJ27">
        <v>2.0698189664341879E-2</v>
      </c>
      <c r="AK27">
        <v>5.8582190801543295</v>
      </c>
      <c r="AL27">
        <v>16.312067403309101</v>
      </c>
      <c r="AM27">
        <v>2.0392701129967503</v>
      </c>
      <c r="AN27">
        <v>0.4874826542751633</v>
      </c>
      <c r="AO27">
        <v>2.4148753869372444E-2</v>
      </c>
      <c r="AP27">
        <v>11.399999999999999</v>
      </c>
      <c r="AQ27">
        <v>4.6226089047622301</v>
      </c>
      <c r="AR27">
        <v>5.5311492628950451E-2</v>
      </c>
      <c r="AS27">
        <v>0.91292982446557569</v>
      </c>
      <c r="AT27">
        <v>4.9394288134356947E-3</v>
      </c>
      <c r="AU27">
        <v>7.7889344850028799</v>
      </c>
      <c r="AV27">
        <v>16.1285667498897</v>
      </c>
      <c r="AW27">
        <v>3.5677540710612456</v>
      </c>
      <c r="AX27">
        <v>1.5532026809793722</v>
      </c>
      <c r="AY27">
        <v>1.312422980201516E-2</v>
      </c>
      <c r="AZ27">
        <v>117.9097697411508</v>
      </c>
      <c r="BA27">
        <f t="shared" si="4"/>
        <v>304.29023025884908</v>
      </c>
      <c r="BB27">
        <v>151.65627165778517</v>
      </c>
      <c r="BC27">
        <v>23.229820721553988</v>
      </c>
      <c r="BD27">
        <v>12.621213613928875</v>
      </c>
      <c r="BE27">
        <v>0.19220258121227693</v>
      </c>
      <c r="BF27">
        <v>187.69950857448032</v>
      </c>
      <c r="BG27">
        <f t="shared" si="5"/>
        <v>796.85188000000016</v>
      </c>
      <c r="BH27">
        <f t="shared" si="6"/>
        <v>609.15237142551985</v>
      </c>
      <c r="BI27" t="s">
        <v>76</v>
      </c>
      <c r="BJ27" t="s">
        <v>68</v>
      </c>
      <c r="BK27">
        <f>STDEVA(W27:W48)</f>
        <v>0.28122499888879021</v>
      </c>
      <c r="BL27">
        <f>STDEVA(X27:X48)</f>
        <v>0.28122499888879005</v>
      </c>
    </row>
    <row r="28" spans="1:64">
      <c r="A28" t="s">
        <v>74</v>
      </c>
      <c r="B28" t="s">
        <v>75</v>
      </c>
      <c r="C28">
        <v>1995</v>
      </c>
      <c r="D28" t="s">
        <v>77</v>
      </c>
      <c r="E28" t="s">
        <v>78</v>
      </c>
      <c r="F28">
        <v>361.7999999999999</v>
      </c>
      <c r="G28">
        <v>361.7999999999999</v>
      </c>
      <c r="H28">
        <v>0</v>
      </c>
      <c r="I28">
        <f t="shared" si="0"/>
        <v>10</v>
      </c>
      <c r="J28">
        <v>37.800000000000004</v>
      </c>
      <c r="K28">
        <f t="shared" si="1"/>
        <v>409.59999999999991</v>
      </c>
      <c r="L28">
        <v>100</v>
      </c>
      <c r="M28">
        <v>0</v>
      </c>
      <c r="N28">
        <v>0</v>
      </c>
      <c r="O28">
        <f t="shared" si="2"/>
        <v>0</v>
      </c>
      <c r="P28">
        <f t="shared" si="3"/>
        <v>0</v>
      </c>
      <c r="Q28">
        <v>201.24000000000004</v>
      </c>
      <c r="R28">
        <v>324.00000000000006</v>
      </c>
      <c r="S28">
        <v>50.040000000000006</v>
      </c>
      <c r="T28">
        <v>133.92000000000004</v>
      </c>
      <c r="U28">
        <v>87.651880000000006</v>
      </c>
      <c r="V28">
        <v>4</v>
      </c>
      <c r="W28">
        <v>7.2</v>
      </c>
      <c r="X28">
        <v>1.5</v>
      </c>
      <c r="Y28">
        <v>13.7645011600928</v>
      </c>
      <c r="Z28">
        <v>44</v>
      </c>
      <c r="AA28">
        <v>308.53821345707649</v>
      </c>
      <c r="AB28">
        <v>1365</v>
      </c>
      <c r="AC28">
        <v>2307</v>
      </c>
      <c r="AD28">
        <v>2484</v>
      </c>
      <c r="AE28">
        <v>3427.5</v>
      </c>
      <c r="AF28">
        <v>23.405383402141503</v>
      </c>
      <c r="AG28">
        <v>4.5241225497162603</v>
      </c>
      <c r="AH28">
        <v>0.4113015284930579</v>
      </c>
      <c r="AI28">
        <v>1.3910128195065794</v>
      </c>
      <c r="AJ28">
        <v>2.0698189664341879E-2</v>
      </c>
      <c r="AK28">
        <v>5.8582190801543295</v>
      </c>
      <c r="AL28">
        <v>16.312067403309101</v>
      </c>
      <c r="AM28">
        <v>2.0392701129967503</v>
      </c>
      <c r="AN28">
        <v>0.4874826542751633</v>
      </c>
      <c r="AO28">
        <v>2.4148753869372444E-2</v>
      </c>
      <c r="AP28">
        <v>11.399999999999999</v>
      </c>
      <c r="AQ28">
        <v>4.6226089047622301</v>
      </c>
      <c r="AR28">
        <v>5.5311492628950451E-2</v>
      </c>
      <c r="AS28">
        <v>0.91292982446557569</v>
      </c>
      <c r="AT28">
        <v>4.9394288134356947E-3</v>
      </c>
      <c r="AU28">
        <v>7.7889344850028799</v>
      </c>
      <c r="AV28">
        <v>16.1285667498897</v>
      </c>
      <c r="AW28">
        <v>3.5677540710612456</v>
      </c>
      <c r="AX28">
        <v>1.5532026809793722</v>
      </c>
      <c r="AY28">
        <v>1.312422980201516E-2</v>
      </c>
      <c r="AZ28">
        <v>100.47743270918654</v>
      </c>
      <c r="BA28">
        <f t="shared" si="4"/>
        <v>309.12256729081338</v>
      </c>
      <c r="BB28">
        <v>110.57058983447313</v>
      </c>
      <c r="BC28">
        <v>17.631893563329257</v>
      </c>
      <c r="BD28">
        <v>10.61467485506857</v>
      </c>
      <c r="BE28">
        <v>0.1412170428874501</v>
      </c>
      <c r="BF28">
        <v>138.9583752957584</v>
      </c>
      <c r="BG28">
        <f t="shared" si="5"/>
        <v>796.85188000000016</v>
      </c>
      <c r="BH28">
        <f t="shared" si="6"/>
        <v>657.89350470424176</v>
      </c>
      <c r="BI28" t="s">
        <v>76</v>
      </c>
      <c r="BJ28" t="s">
        <v>68</v>
      </c>
    </row>
    <row r="29" spans="1:64">
      <c r="A29" t="s">
        <v>74</v>
      </c>
      <c r="B29" t="s">
        <v>75</v>
      </c>
      <c r="C29">
        <v>1996</v>
      </c>
      <c r="D29" t="s">
        <v>77</v>
      </c>
      <c r="E29" t="s">
        <v>78</v>
      </c>
      <c r="F29">
        <v>361.7999999999999</v>
      </c>
      <c r="G29">
        <v>361.7999999999999</v>
      </c>
      <c r="H29">
        <v>0</v>
      </c>
      <c r="I29">
        <f t="shared" si="0"/>
        <v>10</v>
      </c>
      <c r="J29">
        <v>39.199999999999996</v>
      </c>
      <c r="K29">
        <f t="shared" si="1"/>
        <v>410.99999999999989</v>
      </c>
      <c r="L29">
        <v>100</v>
      </c>
      <c r="M29">
        <v>0</v>
      </c>
      <c r="N29">
        <v>0</v>
      </c>
      <c r="O29">
        <f t="shared" si="2"/>
        <v>0</v>
      </c>
      <c r="P29">
        <f t="shared" si="3"/>
        <v>0</v>
      </c>
      <c r="Q29">
        <v>201.24000000000004</v>
      </c>
      <c r="R29">
        <v>324.00000000000006</v>
      </c>
      <c r="S29">
        <v>50.040000000000006</v>
      </c>
      <c r="T29">
        <v>133.92000000000004</v>
      </c>
      <c r="U29">
        <v>87.651880000000006</v>
      </c>
      <c r="V29">
        <v>4</v>
      </c>
      <c r="W29">
        <v>5.8</v>
      </c>
      <c r="X29">
        <v>9.9999999999999645E-2</v>
      </c>
      <c r="Y29">
        <v>10.1508120649652</v>
      </c>
      <c r="Z29">
        <v>44</v>
      </c>
      <c r="AA29">
        <v>297.7694199535963</v>
      </c>
      <c r="AB29">
        <v>834</v>
      </c>
      <c r="AC29">
        <v>3465</v>
      </c>
      <c r="AD29">
        <v>1800</v>
      </c>
      <c r="AE29">
        <v>3225</v>
      </c>
      <c r="AF29">
        <v>23.405383402141503</v>
      </c>
      <c r="AG29">
        <v>4.5241225497162603</v>
      </c>
      <c r="AH29">
        <v>0.4113015284930579</v>
      </c>
      <c r="AI29">
        <v>1.3910128195065794</v>
      </c>
      <c r="AJ29">
        <v>2.0698189664341879E-2</v>
      </c>
      <c r="AK29">
        <v>5.8582190801543295</v>
      </c>
      <c r="AL29">
        <v>16.312067403309101</v>
      </c>
      <c r="AM29">
        <v>2.0392701129967503</v>
      </c>
      <c r="AN29">
        <v>0.4874826542751633</v>
      </c>
      <c r="AO29">
        <v>2.4148753869372444E-2</v>
      </c>
      <c r="AP29">
        <v>11.399999999999999</v>
      </c>
      <c r="AQ29">
        <v>4.6226089047622301</v>
      </c>
      <c r="AR29">
        <v>5.5311492628950451E-2</v>
      </c>
      <c r="AS29">
        <v>0.91292982446557569</v>
      </c>
      <c r="AT29">
        <v>4.9394288134356947E-3</v>
      </c>
      <c r="AU29">
        <v>7.7889344850028799</v>
      </c>
      <c r="AV29">
        <v>16.1285667498897</v>
      </c>
      <c r="AW29">
        <v>3.5677540710612456</v>
      </c>
      <c r="AX29">
        <v>1.5532026809793722</v>
      </c>
      <c r="AY29">
        <v>1.312422980201516E-2</v>
      </c>
      <c r="AZ29">
        <v>85.458132584255054</v>
      </c>
      <c r="BA29">
        <f t="shared" si="4"/>
        <v>325.54186741574483</v>
      </c>
      <c r="BB29">
        <v>120.62975555589568</v>
      </c>
      <c r="BC29">
        <v>19.014663982201579</v>
      </c>
      <c r="BD29">
        <v>9.5015844187284397</v>
      </c>
      <c r="BE29">
        <v>0.15215433531311978</v>
      </c>
      <c r="BF29">
        <v>149.29815829213882</v>
      </c>
      <c r="BG29">
        <f t="shared" si="5"/>
        <v>796.85188000000016</v>
      </c>
      <c r="BH29">
        <f t="shared" si="6"/>
        <v>647.55372170786131</v>
      </c>
      <c r="BI29" t="s">
        <v>76</v>
      </c>
      <c r="BJ29" t="s">
        <v>68</v>
      </c>
    </row>
    <row r="30" spans="1:64">
      <c r="A30" t="s">
        <v>74</v>
      </c>
      <c r="B30" t="s">
        <v>75</v>
      </c>
      <c r="C30">
        <v>1997</v>
      </c>
      <c r="D30" t="s">
        <v>77</v>
      </c>
      <c r="E30" t="s">
        <v>78</v>
      </c>
      <c r="F30">
        <v>362</v>
      </c>
      <c r="G30">
        <v>362</v>
      </c>
      <c r="H30">
        <v>0</v>
      </c>
      <c r="I30">
        <f t="shared" si="0"/>
        <v>10</v>
      </c>
      <c r="J30">
        <v>43.4</v>
      </c>
      <c r="K30">
        <f t="shared" si="1"/>
        <v>415.4</v>
      </c>
      <c r="L30">
        <v>100</v>
      </c>
      <c r="M30">
        <v>0</v>
      </c>
      <c r="N30">
        <v>0</v>
      </c>
      <c r="O30">
        <f t="shared" si="2"/>
        <v>0</v>
      </c>
      <c r="P30">
        <f t="shared" si="3"/>
        <v>0</v>
      </c>
      <c r="Q30">
        <v>201.24000000000004</v>
      </c>
      <c r="R30">
        <v>324.00000000000006</v>
      </c>
      <c r="S30">
        <v>50.040000000000006</v>
      </c>
      <c r="T30">
        <v>133.92000000000004</v>
      </c>
      <c r="U30">
        <v>87.651880000000006</v>
      </c>
      <c r="V30">
        <v>4</v>
      </c>
      <c r="W30">
        <v>6.4</v>
      </c>
      <c r="X30">
        <v>0.70000000000000018</v>
      </c>
      <c r="Y30">
        <v>13.283062645011601</v>
      </c>
      <c r="Z30">
        <v>44</v>
      </c>
      <c r="AA30">
        <v>307.10352668213454</v>
      </c>
      <c r="AB30">
        <v>901.5</v>
      </c>
      <c r="AC30">
        <v>2115</v>
      </c>
      <c r="AD30">
        <v>5335.5</v>
      </c>
      <c r="AE30">
        <v>4872</v>
      </c>
      <c r="AF30">
        <v>23.405383402141503</v>
      </c>
      <c r="AG30">
        <v>4.5241225497162603</v>
      </c>
      <c r="AH30">
        <v>0.4113015284930579</v>
      </c>
      <c r="AI30">
        <v>1.3910128195065794</v>
      </c>
      <c r="AJ30">
        <v>2.0698189664341879E-2</v>
      </c>
      <c r="AK30">
        <v>2.3000000000000003</v>
      </c>
      <c r="AL30">
        <v>15.4</v>
      </c>
      <c r="AM30">
        <v>2.0392701129967503</v>
      </c>
      <c r="AN30">
        <v>0.4874826542751633</v>
      </c>
      <c r="AO30">
        <v>2.4148753869372444E-2</v>
      </c>
      <c r="AP30">
        <v>11.399999999999999</v>
      </c>
      <c r="AQ30">
        <v>4.6226089047622301</v>
      </c>
      <c r="AR30">
        <v>5.5311492628950451E-2</v>
      </c>
      <c r="AS30">
        <v>0.91292982446557569</v>
      </c>
      <c r="AT30">
        <v>4.9394288134356947E-3</v>
      </c>
      <c r="AU30">
        <v>8.2999999999999989</v>
      </c>
      <c r="AV30">
        <v>9.6</v>
      </c>
      <c r="AW30">
        <v>3.5677540710612456</v>
      </c>
      <c r="AX30">
        <v>1.5532026809793722</v>
      </c>
      <c r="AY30">
        <v>1.312422980201516E-2</v>
      </c>
      <c r="AZ30">
        <v>127.22675313703054</v>
      </c>
      <c r="BA30">
        <f t="shared" si="4"/>
        <v>288.17324686296945</v>
      </c>
      <c r="BB30">
        <v>108.08462628992808</v>
      </c>
      <c r="BC30">
        <v>22.361056920056768</v>
      </c>
      <c r="BD30">
        <v>14.723164410744731</v>
      </c>
      <c r="BE30">
        <v>0.16002960244563094</v>
      </c>
      <c r="BF30">
        <v>145.32887722317523</v>
      </c>
      <c r="BG30">
        <f t="shared" si="5"/>
        <v>796.85188000000016</v>
      </c>
      <c r="BH30">
        <f t="shared" si="6"/>
        <v>651.52300277682491</v>
      </c>
      <c r="BI30" t="s">
        <v>76</v>
      </c>
      <c r="BJ30" t="s">
        <v>68</v>
      </c>
    </row>
    <row r="31" spans="1:64">
      <c r="A31" t="s">
        <v>74</v>
      </c>
      <c r="B31" t="s">
        <v>75</v>
      </c>
      <c r="C31">
        <v>1998</v>
      </c>
      <c r="D31" t="s">
        <v>77</v>
      </c>
      <c r="E31" t="s">
        <v>78</v>
      </c>
      <c r="F31">
        <v>362</v>
      </c>
      <c r="G31">
        <v>362</v>
      </c>
      <c r="H31">
        <v>0</v>
      </c>
      <c r="I31">
        <f t="shared" si="0"/>
        <v>10</v>
      </c>
      <c r="J31">
        <v>42</v>
      </c>
      <c r="K31">
        <f t="shared" si="1"/>
        <v>414</v>
      </c>
      <c r="L31">
        <v>100</v>
      </c>
      <c r="M31">
        <v>0</v>
      </c>
      <c r="N31">
        <v>0</v>
      </c>
      <c r="O31">
        <f t="shared" si="2"/>
        <v>0</v>
      </c>
      <c r="P31">
        <f t="shared" si="3"/>
        <v>0</v>
      </c>
      <c r="Q31">
        <v>201.24000000000004</v>
      </c>
      <c r="R31">
        <v>324.00000000000006</v>
      </c>
      <c r="S31">
        <v>50.040000000000006</v>
      </c>
      <c r="T31">
        <v>133.92000000000004</v>
      </c>
      <c r="U31">
        <v>87.651880000000006</v>
      </c>
      <c r="V31">
        <v>4</v>
      </c>
      <c r="W31">
        <v>6.3</v>
      </c>
      <c r="X31">
        <v>0.59999999999999964</v>
      </c>
      <c r="Y31">
        <v>15.951276102088199</v>
      </c>
      <c r="Z31">
        <v>44</v>
      </c>
      <c r="AA31">
        <v>315.05480278422283</v>
      </c>
      <c r="AB31">
        <v>1255.5</v>
      </c>
      <c r="AC31">
        <v>5667</v>
      </c>
      <c r="AD31">
        <v>3672</v>
      </c>
      <c r="AE31">
        <v>3645</v>
      </c>
      <c r="AF31">
        <v>18.2</v>
      </c>
      <c r="AG31">
        <v>4.3</v>
      </c>
      <c r="AH31">
        <v>0.4113015284930579</v>
      </c>
      <c r="AI31">
        <v>1.3910128195065794</v>
      </c>
      <c r="AJ31">
        <v>2.0698189664341879E-2</v>
      </c>
      <c r="AK31">
        <v>5.2</v>
      </c>
      <c r="AL31">
        <v>22.7</v>
      </c>
      <c r="AM31">
        <v>2.0392701129967503</v>
      </c>
      <c r="AN31">
        <v>0.4874826542751633</v>
      </c>
      <c r="AO31">
        <v>2.4148753869372444E-2</v>
      </c>
      <c r="AP31">
        <v>16.599999999999998</v>
      </c>
      <c r="AQ31">
        <v>3.5999999999999996</v>
      </c>
      <c r="AR31">
        <v>5.5311492628950451E-2</v>
      </c>
      <c r="AS31">
        <v>0.91292982446557569</v>
      </c>
      <c r="AT31">
        <v>4.9394288134356947E-3</v>
      </c>
      <c r="AU31">
        <v>7.1</v>
      </c>
      <c r="AV31">
        <v>18.799999999999997</v>
      </c>
      <c r="AW31">
        <v>3.5677540710612456</v>
      </c>
      <c r="AX31">
        <v>1.5532026809793722</v>
      </c>
      <c r="AY31">
        <v>1.312422980201516E-2</v>
      </c>
      <c r="AZ31">
        <v>139.15319999999997</v>
      </c>
      <c r="BA31">
        <f t="shared" si="4"/>
        <v>274.84680000000003</v>
      </c>
      <c r="BB31">
        <v>215.78475</v>
      </c>
      <c r="BC31">
        <v>25.280500189327366</v>
      </c>
      <c r="BD31">
        <v>13.522682884275266</v>
      </c>
      <c r="BE31">
        <v>0.22881296553259603</v>
      </c>
      <c r="BF31">
        <v>254.81674603913524</v>
      </c>
      <c r="BG31">
        <f t="shared" si="5"/>
        <v>796.85188000000016</v>
      </c>
      <c r="BH31">
        <f t="shared" si="6"/>
        <v>542.03513396086487</v>
      </c>
      <c r="BI31" t="s">
        <v>76</v>
      </c>
      <c r="BJ31" t="s">
        <v>68</v>
      </c>
    </row>
    <row r="32" spans="1:64">
      <c r="A32" t="s">
        <v>74</v>
      </c>
      <c r="B32" t="s">
        <v>75</v>
      </c>
      <c r="C32">
        <v>1999</v>
      </c>
      <c r="D32" t="s">
        <v>77</v>
      </c>
      <c r="E32" t="s">
        <v>78</v>
      </c>
      <c r="F32">
        <v>361.7999999999999</v>
      </c>
      <c r="G32">
        <v>361.7999999999999</v>
      </c>
      <c r="H32">
        <v>0</v>
      </c>
      <c r="I32">
        <f t="shared" si="0"/>
        <v>10</v>
      </c>
      <c r="J32">
        <v>50.4</v>
      </c>
      <c r="K32">
        <f t="shared" si="1"/>
        <v>422.19999999999987</v>
      </c>
      <c r="L32">
        <v>100</v>
      </c>
      <c r="M32">
        <v>0</v>
      </c>
      <c r="N32">
        <v>0</v>
      </c>
      <c r="O32">
        <f t="shared" si="2"/>
        <v>0</v>
      </c>
      <c r="P32">
        <f t="shared" si="3"/>
        <v>0</v>
      </c>
      <c r="Q32">
        <v>201.24000000000004</v>
      </c>
      <c r="R32">
        <v>324.00000000000006</v>
      </c>
      <c r="S32">
        <v>50.040000000000006</v>
      </c>
      <c r="T32">
        <v>133.92000000000004</v>
      </c>
      <c r="U32">
        <v>87.651880000000006</v>
      </c>
      <c r="V32">
        <v>4</v>
      </c>
      <c r="W32">
        <v>6.4</v>
      </c>
      <c r="X32">
        <v>0.70000000000000018</v>
      </c>
      <c r="Y32">
        <v>13.805104408352699</v>
      </c>
      <c r="Z32">
        <v>44</v>
      </c>
      <c r="AA32">
        <v>308.65921113689103</v>
      </c>
      <c r="AB32">
        <v>1081.5</v>
      </c>
      <c r="AC32">
        <v>1083</v>
      </c>
      <c r="AD32">
        <v>5595</v>
      </c>
      <c r="AE32">
        <v>5212.5</v>
      </c>
      <c r="AF32">
        <v>21.200000000000003</v>
      </c>
      <c r="AG32">
        <v>4.5</v>
      </c>
      <c r="AH32">
        <v>0.4113015284930579</v>
      </c>
      <c r="AI32">
        <v>1.3910128195065794</v>
      </c>
      <c r="AJ32">
        <v>2.0698189664341879E-2</v>
      </c>
      <c r="AK32">
        <v>9.3000000000000007</v>
      </c>
      <c r="AL32">
        <v>21.8</v>
      </c>
      <c r="AM32">
        <v>2.0392701129967503</v>
      </c>
      <c r="AN32">
        <v>0.4874826542751633</v>
      </c>
      <c r="AO32">
        <v>2.4148753869372444E-2</v>
      </c>
      <c r="AP32">
        <v>11.5</v>
      </c>
      <c r="AQ32">
        <v>4.0999999999999996</v>
      </c>
      <c r="AR32">
        <v>5.5311492628950451E-2</v>
      </c>
      <c r="AS32">
        <v>0.91292982446557569</v>
      </c>
      <c r="AT32">
        <v>4.9394288134356947E-3</v>
      </c>
      <c r="AU32">
        <v>9</v>
      </c>
      <c r="AV32">
        <v>18.5</v>
      </c>
      <c r="AW32">
        <v>3.5677540710612456</v>
      </c>
      <c r="AX32">
        <v>1.5532026809793722</v>
      </c>
      <c r="AY32">
        <v>1.312422980201516E-2</v>
      </c>
      <c r="AZ32">
        <v>144.25470000000001</v>
      </c>
      <c r="BA32">
        <f t="shared" si="4"/>
        <v>277.94529999999986</v>
      </c>
      <c r="BB32">
        <v>147.84690000000001</v>
      </c>
      <c r="BC32">
        <v>21.559738032106441</v>
      </c>
      <c r="BD32">
        <v>15.23623542136624</v>
      </c>
      <c r="BE32">
        <v>0.14458434461669281</v>
      </c>
      <c r="BF32">
        <v>184.78745779808941</v>
      </c>
      <c r="BG32">
        <f t="shared" si="5"/>
        <v>796.85188000000016</v>
      </c>
      <c r="BH32">
        <f t="shared" si="6"/>
        <v>612.0644222019107</v>
      </c>
      <c r="BI32" t="s">
        <v>76</v>
      </c>
      <c r="BJ32" t="s">
        <v>68</v>
      </c>
    </row>
    <row r="33" spans="1:62">
      <c r="A33" t="s">
        <v>74</v>
      </c>
      <c r="B33" t="s">
        <v>75</v>
      </c>
      <c r="C33">
        <v>2000</v>
      </c>
      <c r="D33" t="s">
        <v>77</v>
      </c>
      <c r="E33" t="s">
        <v>78</v>
      </c>
      <c r="F33">
        <v>361.7999999999999</v>
      </c>
      <c r="G33">
        <v>361.7999999999999</v>
      </c>
      <c r="H33">
        <v>0</v>
      </c>
      <c r="I33">
        <f t="shared" si="0"/>
        <v>10</v>
      </c>
      <c r="J33">
        <v>49</v>
      </c>
      <c r="K33">
        <f t="shared" si="1"/>
        <v>420.7999999999999</v>
      </c>
      <c r="L33">
        <v>100</v>
      </c>
      <c r="M33">
        <v>0</v>
      </c>
      <c r="N33">
        <v>0</v>
      </c>
      <c r="O33">
        <f t="shared" si="2"/>
        <v>0</v>
      </c>
      <c r="P33">
        <f t="shared" si="3"/>
        <v>0</v>
      </c>
      <c r="Q33">
        <v>201.24000000000004</v>
      </c>
      <c r="R33">
        <v>324.00000000000006</v>
      </c>
      <c r="S33">
        <v>50.040000000000006</v>
      </c>
      <c r="T33">
        <v>133.92000000000004</v>
      </c>
      <c r="U33">
        <v>87.651880000000006</v>
      </c>
      <c r="V33">
        <v>4</v>
      </c>
      <c r="W33">
        <v>6.6</v>
      </c>
      <c r="X33">
        <v>0.89999999999999947</v>
      </c>
      <c r="Y33">
        <v>12.3549883990719</v>
      </c>
      <c r="Z33">
        <v>44</v>
      </c>
      <c r="AA33">
        <v>304.33786542923423</v>
      </c>
      <c r="AB33">
        <v>955.5</v>
      </c>
      <c r="AC33">
        <v>2089.5</v>
      </c>
      <c r="AD33">
        <v>3609</v>
      </c>
      <c r="AE33">
        <v>1794</v>
      </c>
      <c r="AF33">
        <v>17.2</v>
      </c>
      <c r="AG33">
        <v>6.5</v>
      </c>
      <c r="AH33">
        <v>0.4113015284930579</v>
      </c>
      <c r="AI33">
        <v>1.3910128195065794</v>
      </c>
      <c r="AJ33">
        <v>2.0698189664341879E-2</v>
      </c>
      <c r="AK33">
        <v>9.8000000000000007</v>
      </c>
      <c r="AL33">
        <v>2.1</v>
      </c>
      <c r="AM33">
        <v>2.0392701129967503</v>
      </c>
      <c r="AN33">
        <v>0.4874826542751633</v>
      </c>
      <c r="AO33">
        <v>2.4148753869372444E-2</v>
      </c>
      <c r="AP33">
        <v>10.9</v>
      </c>
      <c r="AQ33">
        <v>4.05</v>
      </c>
      <c r="AR33">
        <v>5.5311492628950451E-2</v>
      </c>
      <c r="AS33">
        <v>0.91292982446557569</v>
      </c>
      <c r="AT33">
        <v>4.9394288134356947E-3</v>
      </c>
      <c r="AU33">
        <v>9.3999999999999986</v>
      </c>
      <c r="AV33">
        <v>3.7</v>
      </c>
      <c r="AW33">
        <v>3.5677540710612456</v>
      </c>
      <c r="AX33">
        <v>1.5532026809793722</v>
      </c>
      <c r="AY33">
        <v>1.312422980201516E-2</v>
      </c>
      <c r="AZ33">
        <v>93.113399999999999</v>
      </c>
      <c r="BA33">
        <f t="shared" si="4"/>
        <v>327.68659999999988</v>
      </c>
      <c r="BB33">
        <v>31.85295</v>
      </c>
      <c r="BC33">
        <v>11.254223491963584</v>
      </c>
      <c r="BD33">
        <v>8.4289171013197457</v>
      </c>
      <c r="BE33">
        <v>0.11160720828683701</v>
      </c>
      <c r="BF33">
        <v>51.647697801570168</v>
      </c>
      <c r="BG33">
        <f t="shared" si="5"/>
        <v>796.85188000000016</v>
      </c>
      <c r="BH33">
        <f t="shared" si="6"/>
        <v>745.20418219842998</v>
      </c>
      <c r="BI33" t="s">
        <v>76</v>
      </c>
      <c r="BJ33" t="s">
        <v>68</v>
      </c>
    </row>
    <row r="34" spans="1:62">
      <c r="A34" t="s">
        <v>74</v>
      </c>
      <c r="B34" t="s">
        <v>75</v>
      </c>
      <c r="C34">
        <v>2001</v>
      </c>
      <c r="D34" t="s">
        <v>77</v>
      </c>
      <c r="E34" t="s">
        <v>78</v>
      </c>
      <c r="F34">
        <v>361.7999999999999</v>
      </c>
      <c r="G34">
        <v>361.7999999999999</v>
      </c>
      <c r="H34">
        <v>0</v>
      </c>
      <c r="I34">
        <f t="shared" si="0"/>
        <v>10</v>
      </c>
      <c r="J34">
        <v>46.2</v>
      </c>
      <c r="K34">
        <f t="shared" si="1"/>
        <v>417.99999999999989</v>
      </c>
      <c r="L34">
        <v>100</v>
      </c>
      <c r="M34">
        <v>0</v>
      </c>
      <c r="N34">
        <v>0</v>
      </c>
      <c r="O34">
        <f t="shared" si="2"/>
        <v>0</v>
      </c>
      <c r="P34">
        <f t="shared" si="3"/>
        <v>0</v>
      </c>
      <c r="Q34">
        <v>201.24000000000004</v>
      </c>
      <c r="R34">
        <v>324.00000000000006</v>
      </c>
      <c r="S34">
        <v>50.040000000000006</v>
      </c>
      <c r="T34">
        <v>133.92000000000004</v>
      </c>
      <c r="U34">
        <v>73.043233333333234</v>
      </c>
      <c r="V34">
        <v>4</v>
      </c>
      <c r="W34">
        <v>6.7</v>
      </c>
      <c r="X34">
        <v>1</v>
      </c>
      <c r="Y34">
        <v>13.0858468677494</v>
      </c>
      <c r="Z34">
        <v>44</v>
      </c>
      <c r="AA34">
        <v>306.51582366589321</v>
      </c>
      <c r="AB34">
        <v>1275.5999999999999</v>
      </c>
      <c r="AC34">
        <v>2635.5</v>
      </c>
      <c r="AD34">
        <v>4722</v>
      </c>
      <c r="AE34">
        <v>3678</v>
      </c>
      <c r="AF34">
        <v>19.5</v>
      </c>
      <c r="AG34">
        <v>3.5999999999999996</v>
      </c>
      <c r="AH34">
        <v>0.4113015284930579</v>
      </c>
      <c r="AI34">
        <v>1.3910128195065794</v>
      </c>
      <c r="AJ34">
        <v>2.0698189664341879E-2</v>
      </c>
      <c r="AK34">
        <v>6.8999999999999995</v>
      </c>
      <c r="AL34">
        <v>15</v>
      </c>
      <c r="AM34">
        <v>2.0392701129967503</v>
      </c>
      <c r="AN34">
        <v>0.4874826542751633</v>
      </c>
      <c r="AO34">
        <v>2.4148753869372444E-2</v>
      </c>
      <c r="AP34">
        <v>9.9</v>
      </c>
      <c r="AQ34">
        <v>4</v>
      </c>
      <c r="AR34">
        <v>5.5311492628950451E-2</v>
      </c>
      <c r="AS34">
        <v>0.91292982446557569</v>
      </c>
      <c r="AT34">
        <v>4.9394288134356947E-3</v>
      </c>
      <c r="AU34">
        <v>6.16</v>
      </c>
      <c r="AV34">
        <v>15.2</v>
      </c>
      <c r="AW34">
        <v>3.5677540710612456</v>
      </c>
      <c r="AX34">
        <v>1.5532026809793722</v>
      </c>
      <c r="AY34">
        <v>1.312422980201516E-2</v>
      </c>
      <c r="AZ34">
        <v>112.46342999999999</v>
      </c>
      <c r="BA34">
        <f t="shared" si="4"/>
        <v>305.53656999999987</v>
      </c>
      <c r="BB34">
        <v>118.91825999999999</v>
      </c>
      <c r="BC34">
        <v>19.282532954105847</v>
      </c>
      <c r="BD34">
        <v>13.082670579673366</v>
      </c>
      <c r="BE34">
        <v>0.16164155162742069</v>
      </c>
      <c r="BF34">
        <v>151.44510508540662</v>
      </c>
      <c r="BG34">
        <f t="shared" si="5"/>
        <v>782.24323333333336</v>
      </c>
      <c r="BH34">
        <f t="shared" si="6"/>
        <v>630.7981282479268</v>
      </c>
      <c r="BI34" t="s">
        <v>76</v>
      </c>
      <c r="BJ34" t="s">
        <v>68</v>
      </c>
    </row>
    <row r="35" spans="1:62">
      <c r="A35" t="s">
        <v>74</v>
      </c>
      <c r="B35" t="s">
        <v>75</v>
      </c>
      <c r="C35">
        <v>2002</v>
      </c>
      <c r="D35" t="s">
        <v>77</v>
      </c>
      <c r="E35" t="s">
        <v>78</v>
      </c>
      <c r="F35">
        <v>362</v>
      </c>
      <c r="G35">
        <v>362</v>
      </c>
      <c r="H35">
        <v>0</v>
      </c>
      <c r="I35">
        <f t="shared" si="0"/>
        <v>10</v>
      </c>
      <c r="J35">
        <v>50.4</v>
      </c>
      <c r="K35">
        <f t="shared" si="1"/>
        <v>422.4</v>
      </c>
      <c r="L35">
        <v>100</v>
      </c>
      <c r="M35">
        <v>0</v>
      </c>
      <c r="N35">
        <v>0</v>
      </c>
      <c r="O35">
        <f t="shared" si="2"/>
        <v>0</v>
      </c>
      <c r="P35">
        <f t="shared" si="3"/>
        <v>0</v>
      </c>
      <c r="Q35">
        <v>201.24000000000004</v>
      </c>
      <c r="R35">
        <v>324.00000000000006</v>
      </c>
      <c r="S35">
        <v>50.040000000000006</v>
      </c>
      <c r="T35">
        <v>133.92000000000004</v>
      </c>
      <c r="U35">
        <v>67.930206999999939</v>
      </c>
      <c r="V35">
        <v>4</v>
      </c>
      <c r="W35">
        <v>6.8</v>
      </c>
      <c r="X35">
        <v>1.0999999999999996</v>
      </c>
      <c r="Y35">
        <v>14.193735498839899</v>
      </c>
      <c r="Z35">
        <v>44</v>
      </c>
      <c r="AA35">
        <v>309.81733178654287</v>
      </c>
      <c r="AB35">
        <v>1552.5</v>
      </c>
      <c r="AC35">
        <v>2188.5</v>
      </c>
      <c r="AD35">
        <v>4962</v>
      </c>
      <c r="AE35">
        <v>3615</v>
      </c>
      <c r="AF35">
        <v>25.299999999999997</v>
      </c>
      <c r="AG35">
        <v>5.24</v>
      </c>
      <c r="AH35">
        <v>0.4113015284930579</v>
      </c>
      <c r="AI35">
        <v>1.3910128195065794</v>
      </c>
      <c r="AJ35">
        <v>2.0698189664341879E-2</v>
      </c>
      <c r="AK35">
        <v>5.8582190801543295</v>
      </c>
      <c r="AL35">
        <v>16.312067403309101</v>
      </c>
      <c r="AM35">
        <v>2.0392701129967503</v>
      </c>
      <c r="AN35">
        <v>0.4874826542751633</v>
      </c>
      <c r="AO35">
        <v>2.4148753869372444E-2</v>
      </c>
      <c r="AP35">
        <v>11.399999999999999</v>
      </c>
      <c r="AQ35">
        <v>4.6226089047622301</v>
      </c>
      <c r="AR35">
        <v>5.5311492628950451E-2</v>
      </c>
      <c r="AS35">
        <v>0.91292982446557569</v>
      </c>
      <c r="AT35">
        <v>4.9394288134356947E-3</v>
      </c>
      <c r="AU35">
        <v>7.7889344850028799</v>
      </c>
      <c r="AV35">
        <v>16.1285667498897</v>
      </c>
      <c r="AW35">
        <v>3.5677540710612456</v>
      </c>
      <c r="AX35">
        <v>1.5532026809793722</v>
      </c>
      <c r="AY35">
        <v>1.312422980201516E-2</v>
      </c>
      <c r="AZ35">
        <v>136.82276062020313</v>
      </c>
      <c r="BA35">
        <f t="shared" si="4"/>
        <v>285.57723937979688</v>
      </c>
      <c r="BB35">
        <v>125.07621369842343</v>
      </c>
      <c r="BC35">
        <v>18.273374858590117</v>
      </c>
      <c r="BD35">
        <v>13.371188671903775</v>
      </c>
      <c r="BE35">
        <v>0.15693702380356506</v>
      </c>
      <c r="BF35">
        <v>156.87771425272089</v>
      </c>
      <c r="BG35">
        <f t="shared" si="5"/>
        <v>777.13020700000015</v>
      </c>
      <c r="BH35">
        <f t="shared" si="6"/>
        <v>620.25249274727923</v>
      </c>
      <c r="BI35" t="s">
        <v>76</v>
      </c>
      <c r="BJ35" t="s">
        <v>68</v>
      </c>
    </row>
    <row r="36" spans="1:62">
      <c r="A36" t="s">
        <v>74</v>
      </c>
      <c r="B36" t="s">
        <v>75</v>
      </c>
      <c r="C36">
        <v>2003</v>
      </c>
      <c r="D36" t="s">
        <v>77</v>
      </c>
      <c r="E36" t="s">
        <v>78</v>
      </c>
      <c r="F36">
        <v>362</v>
      </c>
      <c r="G36">
        <v>362</v>
      </c>
      <c r="H36">
        <v>0</v>
      </c>
      <c r="I36">
        <f t="shared" si="0"/>
        <v>10</v>
      </c>
      <c r="J36">
        <v>53.2</v>
      </c>
      <c r="K36">
        <f t="shared" si="1"/>
        <v>425.2</v>
      </c>
      <c r="L36">
        <v>100</v>
      </c>
      <c r="M36">
        <v>0</v>
      </c>
      <c r="N36">
        <v>0</v>
      </c>
      <c r="O36">
        <f t="shared" si="2"/>
        <v>0</v>
      </c>
      <c r="P36">
        <f t="shared" si="3"/>
        <v>0</v>
      </c>
      <c r="Q36">
        <v>201.24000000000004</v>
      </c>
      <c r="R36">
        <v>324.00000000000006</v>
      </c>
      <c r="S36">
        <v>50.040000000000006</v>
      </c>
      <c r="T36">
        <v>133.92000000000004</v>
      </c>
      <c r="U36">
        <v>64.27804533333348</v>
      </c>
      <c r="V36">
        <v>4</v>
      </c>
      <c r="W36">
        <v>6.3</v>
      </c>
      <c r="X36">
        <v>0.59999999999999964</v>
      </c>
      <c r="Y36">
        <v>14.0603248259861</v>
      </c>
      <c r="Z36">
        <v>44</v>
      </c>
      <c r="AA36">
        <v>309.41976798143855</v>
      </c>
      <c r="AB36">
        <v>2188.5</v>
      </c>
      <c r="AC36">
        <v>3372</v>
      </c>
      <c r="AD36">
        <v>4131</v>
      </c>
      <c r="AE36">
        <v>3735</v>
      </c>
      <c r="AF36">
        <v>19.369352452486599</v>
      </c>
      <c r="AG36">
        <v>2.7612671113170402</v>
      </c>
      <c r="AH36">
        <v>0.4113015284930579</v>
      </c>
      <c r="AI36">
        <v>1.3910128195065794</v>
      </c>
      <c r="AJ36">
        <v>2.0698189664341879E-2</v>
      </c>
      <c r="AK36">
        <v>2.7120729411956401</v>
      </c>
      <c r="AL36">
        <v>9.1365052639999895</v>
      </c>
      <c r="AM36">
        <v>2.0392701129967503</v>
      </c>
      <c r="AN36">
        <v>0.4874826542751633</v>
      </c>
      <c r="AO36">
        <v>2.4148753869372444E-2</v>
      </c>
      <c r="AP36">
        <v>7.6848687856303002</v>
      </c>
      <c r="AQ36">
        <v>3.6870000000000003</v>
      </c>
      <c r="AR36">
        <v>5.5311492628950451E-2</v>
      </c>
      <c r="AS36">
        <v>0.91292982446557569</v>
      </c>
      <c r="AT36">
        <v>4.9394288134356947E-3</v>
      </c>
      <c r="AU36">
        <v>3.3479546520889905</v>
      </c>
      <c r="AV36">
        <v>10.245999999999999</v>
      </c>
      <c r="AW36">
        <v>3.5677540710612456</v>
      </c>
      <c r="AX36">
        <v>1.5532026809793722</v>
      </c>
      <c r="AY36">
        <v>1.312422980201516E-2</v>
      </c>
      <c r="AZ36">
        <v>95.78574137896976</v>
      </c>
      <c r="BA36">
        <f t="shared" si="4"/>
        <v>329.41425862103023</v>
      </c>
      <c r="BB36">
        <v>90.351135823325308</v>
      </c>
      <c r="BC36">
        <v>21.330605447596046</v>
      </c>
      <c r="BD36">
        <v>14.260548184031249</v>
      </c>
      <c r="BE36">
        <v>0.19615136486676557</v>
      </c>
      <c r="BF36">
        <v>126.13844081981937</v>
      </c>
      <c r="BG36">
        <f t="shared" si="5"/>
        <v>773.47804533333363</v>
      </c>
      <c r="BH36">
        <f t="shared" si="6"/>
        <v>647.33960451351425</v>
      </c>
      <c r="BI36" t="s">
        <v>76</v>
      </c>
      <c r="BJ36" t="s">
        <v>68</v>
      </c>
    </row>
    <row r="37" spans="1:62">
      <c r="A37" t="s">
        <v>74</v>
      </c>
      <c r="B37" t="s">
        <v>75</v>
      </c>
      <c r="C37">
        <v>2004</v>
      </c>
      <c r="D37" t="s">
        <v>77</v>
      </c>
      <c r="E37" t="s">
        <v>78</v>
      </c>
      <c r="F37">
        <v>349.2</v>
      </c>
      <c r="G37">
        <v>349.2</v>
      </c>
      <c r="H37">
        <v>0</v>
      </c>
      <c r="I37">
        <f t="shared" si="0"/>
        <v>10</v>
      </c>
      <c r="J37">
        <v>54.6</v>
      </c>
      <c r="K37">
        <f t="shared" si="1"/>
        <v>413.8</v>
      </c>
      <c r="L37">
        <v>100</v>
      </c>
      <c r="M37">
        <v>0</v>
      </c>
      <c r="N37">
        <v>0</v>
      </c>
      <c r="O37">
        <f t="shared" si="2"/>
        <v>0</v>
      </c>
      <c r="P37">
        <f t="shared" si="3"/>
        <v>0</v>
      </c>
      <c r="Q37">
        <v>201.24000000000004</v>
      </c>
      <c r="R37">
        <v>324.00000000000006</v>
      </c>
      <c r="S37">
        <v>50.040000000000006</v>
      </c>
      <c r="T37">
        <v>133.92000000000004</v>
      </c>
      <c r="U37">
        <v>62.08674833333324</v>
      </c>
      <c r="V37">
        <v>4</v>
      </c>
      <c r="W37">
        <v>6.54</v>
      </c>
      <c r="X37">
        <v>0.83999999999999986</v>
      </c>
      <c r="Y37">
        <v>17.894837587007</v>
      </c>
      <c r="Z37">
        <v>44</v>
      </c>
      <c r="AA37">
        <v>320.84661600928087</v>
      </c>
      <c r="AB37">
        <v>2242.5</v>
      </c>
      <c r="AC37">
        <v>3538.5</v>
      </c>
      <c r="AD37">
        <v>2599.5</v>
      </c>
      <c r="AE37">
        <v>3307.5</v>
      </c>
      <c r="AF37">
        <v>21.890972907754701</v>
      </c>
      <c r="AG37">
        <v>4.6821379169561101</v>
      </c>
      <c r="AH37">
        <v>0.4113015284930579</v>
      </c>
      <c r="AI37">
        <v>1.3910128195065794</v>
      </c>
      <c r="AJ37">
        <v>2.0698189664341879E-2</v>
      </c>
      <c r="AK37">
        <v>3.2606790985579996</v>
      </c>
      <c r="AL37">
        <v>14.7789469806409</v>
      </c>
      <c r="AM37">
        <v>2.0392701129967503</v>
      </c>
      <c r="AN37">
        <v>0.4874826542751633</v>
      </c>
      <c r="AO37">
        <v>2.4148753869372444E-2</v>
      </c>
      <c r="AP37">
        <v>10.4536793809839</v>
      </c>
      <c r="AQ37">
        <v>5.3268128682515004</v>
      </c>
      <c r="AR37">
        <v>5.5311492628950451E-2</v>
      </c>
      <c r="AS37">
        <v>0.91292982446557569</v>
      </c>
      <c r="AT37">
        <v>4.9394288134356947E-3</v>
      </c>
      <c r="AU37">
        <v>7.7889344850028799</v>
      </c>
      <c r="AV37">
        <v>16.1285667498897</v>
      </c>
      <c r="AW37">
        <v>3.5677540710612456</v>
      </c>
      <c r="AX37">
        <v>1.5532026809793722</v>
      </c>
      <c r="AY37">
        <v>1.312422980201516E-2</v>
      </c>
      <c r="AZ37">
        <v>113.56466009590207</v>
      </c>
      <c r="BA37">
        <f t="shared" si="4"/>
        <v>300.23533990409794</v>
      </c>
      <c r="BB37">
        <v>129.98728274605185</v>
      </c>
      <c r="BC37">
        <v>20.082429787608707</v>
      </c>
      <c r="BD37">
        <v>12.354682565933706</v>
      </c>
      <c r="BE37">
        <v>0.18811449115975229</v>
      </c>
      <c r="BF37">
        <v>162.612509590754</v>
      </c>
      <c r="BG37">
        <f t="shared" si="5"/>
        <v>771.28674833333343</v>
      </c>
      <c r="BH37">
        <f t="shared" si="6"/>
        <v>608.6742387425794</v>
      </c>
      <c r="BI37" t="s">
        <v>76</v>
      </c>
      <c r="BJ37" t="s">
        <v>68</v>
      </c>
    </row>
    <row r="38" spans="1:62">
      <c r="A38" t="s">
        <v>74</v>
      </c>
      <c r="B38" t="s">
        <v>75</v>
      </c>
      <c r="C38">
        <v>2005</v>
      </c>
      <c r="D38" t="s">
        <v>77</v>
      </c>
      <c r="E38" t="s">
        <v>78</v>
      </c>
      <c r="F38">
        <v>196.20000000000002</v>
      </c>
      <c r="G38">
        <v>196.20000000000002</v>
      </c>
      <c r="H38">
        <v>0</v>
      </c>
      <c r="I38">
        <f t="shared" si="0"/>
        <v>10</v>
      </c>
      <c r="J38">
        <v>47.6</v>
      </c>
      <c r="K38">
        <f t="shared" si="1"/>
        <v>253.8</v>
      </c>
      <c r="L38">
        <v>100</v>
      </c>
      <c r="M38">
        <v>0</v>
      </c>
      <c r="N38">
        <v>0</v>
      </c>
      <c r="O38">
        <f t="shared" si="2"/>
        <v>0</v>
      </c>
      <c r="P38">
        <f t="shared" si="3"/>
        <v>0</v>
      </c>
      <c r="Q38">
        <v>201.24000000000004</v>
      </c>
      <c r="R38">
        <v>324.00000000000006</v>
      </c>
      <c r="S38">
        <v>50.040000000000006</v>
      </c>
      <c r="T38">
        <v>133.92000000000004</v>
      </c>
      <c r="U38">
        <v>60.625883666666716</v>
      </c>
      <c r="V38">
        <v>4</v>
      </c>
      <c r="W38">
        <v>6.57</v>
      </c>
      <c r="X38">
        <v>0.87000000000000011</v>
      </c>
      <c r="Y38">
        <v>13.2131670533643</v>
      </c>
      <c r="Z38">
        <v>44</v>
      </c>
      <c r="AA38">
        <v>306.89523781902557</v>
      </c>
      <c r="AB38">
        <v>2265</v>
      </c>
      <c r="AC38">
        <v>4638</v>
      </c>
      <c r="AD38">
        <v>2556</v>
      </c>
      <c r="AE38">
        <v>2931</v>
      </c>
      <c r="AF38">
        <v>24.917683888809798</v>
      </c>
      <c r="AG38">
        <v>4.3228530322809497</v>
      </c>
      <c r="AH38">
        <v>0.4113015284930579</v>
      </c>
      <c r="AI38">
        <v>1.3910128195065794</v>
      </c>
      <c r="AJ38">
        <v>2.0698189664341879E-2</v>
      </c>
      <c r="AK38">
        <v>8.3231516514656203</v>
      </c>
      <c r="AL38">
        <v>19.4066108319299</v>
      </c>
      <c r="AM38">
        <v>2.0392701129967503</v>
      </c>
      <c r="AN38">
        <v>0.4874826542751633</v>
      </c>
      <c r="AO38">
        <v>2.4148753869372444E-2</v>
      </c>
      <c r="AP38">
        <v>9.0912719361124203</v>
      </c>
      <c r="AQ38">
        <v>3.0478639953634703</v>
      </c>
      <c r="AR38">
        <v>5.5311492628950451E-2</v>
      </c>
      <c r="AS38">
        <v>0.91292982446557569</v>
      </c>
      <c r="AT38">
        <v>4.9394288134356947E-3</v>
      </c>
      <c r="AU38">
        <v>6.1355028007468704</v>
      </c>
      <c r="AV38">
        <v>10.117000000000001</v>
      </c>
      <c r="AW38">
        <v>3.5677540710612456</v>
      </c>
      <c r="AX38">
        <v>1.5532026809793722</v>
      </c>
      <c r="AY38">
        <v>1.312422980201516E-2</v>
      </c>
      <c r="AZ38">
        <v>136.26178114534414</v>
      </c>
      <c r="BA38">
        <f t="shared" si="4"/>
        <v>117.53821885465587</v>
      </c>
      <c r="BB38">
        <v>137.24239052875626</v>
      </c>
      <c r="BC38">
        <v>20.988196103555811</v>
      </c>
      <c r="BD38">
        <v>12.297474275995162</v>
      </c>
      <c r="BE38">
        <v>0.20997561763273181</v>
      </c>
      <c r="BF38">
        <v>170.73803652593998</v>
      </c>
      <c r="BG38">
        <f t="shared" si="5"/>
        <v>769.82588366666687</v>
      </c>
      <c r="BH38">
        <f t="shared" si="6"/>
        <v>599.08784714072692</v>
      </c>
      <c r="BI38" t="s">
        <v>76</v>
      </c>
      <c r="BJ38" t="s">
        <v>68</v>
      </c>
    </row>
    <row r="39" spans="1:62">
      <c r="A39" t="s">
        <v>74</v>
      </c>
      <c r="B39" t="s">
        <v>75</v>
      </c>
      <c r="C39">
        <v>2006</v>
      </c>
      <c r="D39" t="s">
        <v>77</v>
      </c>
      <c r="E39" t="s">
        <v>78</v>
      </c>
      <c r="F39">
        <v>297</v>
      </c>
      <c r="G39">
        <v>297</v>
      </c>
      <c r="H39">
        <v>0</v>
      </c>
      <c r="I39">
        <f t="shared" si="0"/>
        <v>10</v>
      </c>
      <c r="J39">
        <v>46.2</v>
      </c>
      <c r="K39">
        <f t="shared" si="1"/>
        <v>353.2</v>
      </c>
      <c r="L39">
        <v>100</v>
      </c>
      <c r="M39">
        <v>0</v>
      </c>
      <c r="N39">
        <v>0</v>
      </c>
      <c r="O39">
        <f t="shared" si="2"/>
        <v>0</v>
      </c>
      <c r="P39">
        <f t="shared" si="3"/>
        <v>0</v>
      </c>
      <c r="Q39">
        <v>201.24000000000004</v>
      </c>
      <c r="R39">
        <v>324.00000000000006</v>
      </c>
      <c r="S39">
        <v>50.040000000000006</v>
      </c>
      <c r="T39">
        <v>133.92000000000004</v>
      </c>
      <c r="U39">
        <v>59.165019000000186</v>
      </c>
      <c r="V39">
        <v>4</v>
      </c>
      <c r="W39">
        <v>6.58</v>
      </c>
      <c r="X39">
        <v>0.87999999999999989</v>
      </c>
      <c r="Y39">
        <v>13.3308362934819</v>
      </c>
      <c r="Z39">
        <v>44</v>
      </c>
      <c r="AA39">
        <v>307.24589215457604</v>
      </c>
      <c r="AB39">
        <v>1540.5</v>
      </c>
      <c r="AC39">
        <v>3382.5</v>
      </c>
      <c r="AD39">
        <v>2835</v>
      </c>
      <c r="AE39">
        <v>2697</v>
      </c>
      <c r="AF39">
        <v>25.382785645190999</v>
      </c>
      <c r="AG39">
        <v>2.3180608910003402</v>
      </c>
      <c r="AH39">
        <v>0.4113015284930579</v>
      </c>
      <c r="AI39">
        <v>1.3910128195065794</v>
      </c>
      <c r="AJ39">
        <v>2.0698189664341879E-2</v>
      </c>
      <c r="AK39">
        <v>3.8020726793828401</v>
      </c>
      <c r="AL39">
        <v>10.872097490398501</v>
      </c>
      <c r="AM39">
        <v>2.0392701129967503</v>
      </c>
      <c r="AN39">
        <v>0.4874826542751633</v>
      </c>
      <c r="AO39">
        <v>2.4148753869372444E-2</v>
      </c>
      <c r="AP39">
        <v>10.2733124826102</v>
      </c>
      <c r="AQ39">
        <v>3.6469732703829898</v>
      </c>
      <c r="AR39">
        <v>5.5311492628950451E-2</v>
      </c>
      <c r="AS39">
        <v>0.91292982446557569</v>
      </c>
      <c r="AT39">
        <v>4.9394288134356947E-3</v>
      </c>
      <c r="AU39">
        <v>7.4847512553075504</v>
      </c>
      <c r="AV39">
        <v>9.5541360619750009</v>
      </c>
      <c r="AW39">
        <v>3.5677540710612456</v>
      </c>
      <c r="AX39">
        <v>1.5532026809793722</v>
      </c>
      <c r="AY39">
        <v>1.312422980201516E-2</v>
      </c>
      <c r="AZ39">
        <v>101.27390714819357</v>
      </c>
      <c r="BA39">
        <f t="shared" si="4"/>
        <v>251.9260928518064</v>
      </c>
      <c r="BB39">
        <v>76.452516744541313</v>
      </c>
      <c r="BC39">
        <v>17.310481973110321</v>
      </c>
      <c r="BD39">
        <v>10.568909009496899</v>
      </c>
      <c r="BE39">
        <v>0.16296804960319605</v>
      </c>
      <c r="BF39">
        <v>104.49487577675174</v>
      </c>
      <c r="BG39">
        <f t="shared" si="5"/>
        <v>768.3650190000003</v>
      </c>
      <c r="BH39">
        <f t="shared" si="6"/>
        <v>663.87014322324853</v>
      </c>
      <c r="BI39" t="s">
        <v>76</v>
      </c>
      <c r="BJ39" t="s">
        <v>68</v>
      </c>
    </row>
    <row r="40" spans="1:62">
      <c r="A40" t="s">
        <v>74</v>
      </c>
      <c r="B40" t="s">
        <v>75</v>
      </c>
      <c r="C40">
        <v>2007</v>
      </c>
      <c r="D40" t="s">
        <v>77</v>
      </c>
      <c r="E40" t="s">
        <v>78</v>
      </c>
      <c r="F40">
        <v>196.20000000000002</v>
      </c>
      <c r="G40">
        <v>196.20000000000002</v>
      </c>
      <c r="H40">
        <v>0</v>
      </c>
      <c r="I40">
        <f t="shared" si="0"/>
        <v>10</v>
      </c>
      <c r="J40">
        <v>46.2</v>
      </c>
      <c r="K40">
        <f t="shared" si="1"/>
        <v>252.40000000000003</v>
      </c>
      <c r="L40">
        <v>100</v>
      </c>
      <c r="M40">
        <v>0</v>
      </c>
      <c r="N40">
        <v>0</v>
      </c>
      <c r="O40">
        <f t="shared" si="2"/>
        <v>0</v>
      </c>
      <c r="P40">
        <f t="shared" si="3"/>
        <v>0</v>
      </c>
      <c r="Q40">
        <v>201.24000000000004</v>
      </c>
      <c r="R40">
        <v>324.00000000000006</v>
      </c>
      <c r="S40">
        <v>50.040000000000006</v>
      </c>
      <c r="T40">
        <v>133.92000000000004</v>
      </c>
      <c r="U40">
        <v>57.704154333333356</v>
      </c>
      <c r="V40">
        <v>4</v>
      </c>
      <c r="W40">
        <v>6.91</v>
      </c>
      <c r="X40">
        <v>1.21</v>
      </c>
      <c r="Y40">
        <v>15.0509860788863</v>
      </c>
      <c r="Z40">
        <v>44</v>
      </c>
      <c r="AA40">
        <v>312.37193851508118</v>
      </c>
      <c r="AB40">
        <v>1219.8648648648648</v>
      </c>
      <c r="AC40">
        <v>3387.5</v>
      </c>
      <c r="AD40">
        <v>3377.1513829787236</v>
      </c>
      <c r="AE40">
        <v>3995.9999999999995</v>
      </c>
      <c r="AF40">
        <v>23.405383402141503</v>
      </c>
      <c r="AG40">
        <v>4.5241225497162603</v>
      </c>
      <c r="AH40">
        <v>0.4113015284930579</v>
      </c>
      <c r="AI40">
        <v>1.3910128195065794</v>
      </c>
      <c r="AJ40">
        <v>2.0698189664341879E-2</v>
      </c>
      <c r="AK40">
        <v>5.8582190801543295</v>
      </c>
      <c r="AL40">
        <v>16.312067403309101</v>
      </c>
      <c r="AM40">
        <v>2.0392701129967503</v>
      </c>
      <c r="AN40">
        <v>0.4874826542751633</v>
      </c>
      <c r="AO40">
        <v>2.4148753869372444E-2</v>
      </c>
      <c r="AP40">
        <v>11.399999999999999</v>
      </c>
      <c r="AQ40">
        <v>4.6226089047622301</v>
      </c>
      <c r="AR40">
        <v>5.5311492628950451E-2</v>
      </c>
      <c r="AS40">
        <v>0.91292982446557569</v>
      </c>
      <c r="AT40">
        <v>4.9394288134356947E-3</v>
      </c>
      <c r="AU40">
        <v>7.7889344850028799</v>
      </c>
      <c r="AV40">
        <v>16.1285667498897</v>
      </c>
      <c r="AW40">
        <v>3.5677540710612456</v>
      </c>
      <c r="AX40">
        <v>1.5532026809793722</v>
      </c>
      <c r="AY40">
        <v>1.312422980201516E-2</v>
      </c>
      <c r="AZ40">
        <v>118.02022996301541</v>
      </c>
      <c r="BA40">
        <f t="shared" si="4"/>
        <v>134.37977003698461</v>
      </c>
      <c r="BB40">
        <v>140.83694925969803</v>
      </c>
      <c r="BC40">
        <v>21.853300343037603</v>
      </c>
      <c r="BD40">
        <v>12.637895288899818</v>
      </c>
      <c r="BE40">
        <v>0.17617851920761077</v>
      </c>
      <c r="BF40">
        <v>175.50432341084306</v>
      </c>
      <c r="BG40">
        <f t="shared" si="5"/>
        <v>766.90415433333351</v>
      </c>
      <c r="BH40">
        <f t="shared" si="6"/>
        <v>591.39983092249042</v>
      </c>
      <c r="BI40" t="s">
        <v>76</v>
      </c>
      <c r="BJ40" t="s">
        <v>68</v>
      </c>
    </row>
    <row r="41" spans="1:62">
      <c r="A41" t="s">
        <v>74</v>
      </c>
      <c r="B41" t="s">
        <v>75</v>
      </c>
      <c r="C41">
        <v>2008</v>
      </c>
      <c r="D41" t="s">
        <v>77</v>
      </c>
      <c r="E41" t="s">
        <v>78</v>
      </c>
      <c r="F41">
        <v>457.72800000000012</v>
      </c>
      <c r="G41">
        <v>457.72800000000012</v>
      </c>
      <c r="H41">
        <v>0</v>
      </c>
      <c r="I41">
        <f t="shared" si="0"/>
        <v>10</v>
      </c>
      <c r="J41">
        <v>44.800000000000004</v>
      </c>
      <c r="K41">
        <f t="shared" si="1"/>
        <v>512.52800000000013</v>
      </c>
      <c r="L41">
        <v>100</v>
      </c>
      <c r="M41">
        <v>0</v>
      </c>
      <c r="N41">
        <v>0</v>
      </c>
      <c r="O41">
        <f t="shared" si="2"/>
        <v>0</v>
      </c>
      <c r="P41">
        <f t="shared" si="3"/>
        <v>0</v>
      </c>
      <c r="Q41">
        <v>199.89839999999995</v>
      </c>
      <c r="R41">
        <v>321.83999999999992</v>
      </c>
      <c r="S41">
        <v>49.706399999999981</v>
      </c>
      <c r="T41">
        <v>133.02719999999997</v>
      </c>
      <c r="U41">
        <v>56.243289666666826</v>
      </c>
      <c r="V41">
        <v>4</v>
      </c>
      <c r="W41">
        <v>6.8</v>
      </c>
      <c r="X41">
        <v>1.0999999999999996</v>
      </c>
      <c r="Y41">
        <v>15.336426914153099</v>
      </c>
      <c r="Z41">
        <v>44</v>
      </c>
      <c r="AA41">
        <v>313.22255220417622</v>
      </c>
      <c r="AB41">
        <v>1183.5</v>
      </c>
      <c r="AC41">
        <v>2446.5</v>
      </c>
      <c r="AD41">
        <v>5480.0144999999993</v>
      </c>
      <c r="AE41">
        <v>4995</v>
      </c>
      <c r="AF41">
        <v>25.952999999999999</v>
      </c>
      <c r="AG41">
        <v>5.9580000000000002</v>
      </c>
      <c r="AH41">
        <v>0.4113015284930579</v>
      </c>
      <c r="AI41">
        <v>1.3910128195065794</v>
      </c>
      <c r="AJ41">
        <v>2.0698189664341879E-2</v>
      </c>
      <c r="AK41">
        <v>6.92440497063774</v>
      </c>
      <c r="AL41">
        <v>23.523065621657004</v>
      </c>
      <c r="AM41">
        <v>2.0392701129967503</v>
      </c>
      <c r="AN41">
        <v>0.4874826542751633</v>
      </c>
      <c r="AO41">
        <v>2.4148753869372444E-2</v>
      </c>
      <c r="AP41">
        <v>10.949518939784099</v>
      </c>
      <c r="AQ41">
        <v>4.97720150971971</v>
      </c>
      <c r="AR41">
        <v>5.5311492628950451E-2</v>
      </c>
      <c r="AS41">
        <v>0.91292982446557569</v>
      </c>
      <c r="AT41">
        <v>4.9394288134356947E-3</v>
      </c>
      <c r="AU41">
        <v>7.6998717813923498</v>
      </c>
      <c r="AV41">
        <v>19.750440397308299</v>
      </c>
      <c r="AW41">
        <v>3.5677540710612456</v>
      </c>
      <c r="AX41">
        <v>1.5532026809793722</v>
      </c>
      <c r="AY41">
        <v>1.312422980201516E-2</v>
      </c>
      <c r="AZ41">
        <v>146.12031436676151</v>
      </c>
      <c r="BA41">
        <f t="shared" si="4"/>
        <v>366.40768563323866</v>
      </c>
      <c r="BB41">
        <v>190.52905927062471</v>
      </c>
      <c r="BC41">
        <v>23.5998890569923</v>
      </c>
      <c r="BD41">
        <v>15.600006052615997</v>
      </c>
      <c r="BE41">
        <v>0.17619990318957943</v>
      </c>
      <c r="BF41">
        <v>229.9051542834226</v>
      </c>
      <c r="BG41">
        <f t="shared" si="5"/>
        <v>760.71528966666665</v>
      </c>
      <c r="BH41">
        <f t="shared" si="6"/>
        <v>530.81013538324407</v>
      </c>
      <c r="BI41" t="s">
        <v>76</v>
      </c>
      <c r="BJ41" t="s">
        <v>68</v>
      </c>
    </row>
    <row r="42" spans="1:62">
      <c r="A42" t="s">
        <v>74</v>
      </c>
      <c r="B42" t="s">
        <v>75</v>
      </c>
      <c r="C42">
        <v>2009</v>
      </c>
      <c r="D42" t="s">
        <v>77</v>
      </c>
      <c r="E42" t="s">
        <v>78</v>
      </c>
      <c r="F42">
        <v>326.49600000000004</v>
      </c>
      <c r="G42">
        <v>326.49600000000004</v>
      </c>
      <c r="H42">
        <v>0</v>
      </c>
      <c r="I42">
        <f t="shared" si="0"/>
        <v>10</v>
      </c>
      <c r="J42">
        <v>43.6</v>
      </c>
      <c r="K42">
        <f t="shared" si="1"/>
        <v>380.09600000000006</v>
      </c>
      <c r="L42">
        <v>100</v>
      </c>
      <c r="M42">
        <v>0</v>
      </c>
      <c r="N42">
        <v>0</v>
      </c>
      <c r="O42">
        <f t="shared" si="2"/>
        <v>0</v>
      </c>
      <c r="P42">
        <f t="shared" si="3"/>
        <v>0</v>
      </c>
      <c r="Q42">
        <v>203.92320000000001</v>
      </c>
      <c r="R42">
        <v>328.32000000000005</v>
      </c>
      <c r="S42">
        <v>50.7072</v>
      </c>
      <c r="T42">
        <v>135.70560000000003</v>
      </c>
      <c r="U42">
        <v>55.512857333333415</v>
      </c>
      <c r="V42">
        <v>4</v>
      </c>
      <c r="W42">
        <v>6.4950000000000001</v>
      </c>
      <c r="X42">
        <v>0.79499999999999993</v>
      </c>
      <c r="Y42">
        <v>16.100536964486</v>
      </c>
      <c r="Z42">
        <v>44</v>
      </c>
      <c r="AA42">
        <v>315.49960015416826</v>
      </c>
      <c r="AB42">
        <v>1854.5927250000004</v>
      </c>
      <c r="AC42">
        <v>2546.5558928571431</v>
      </c>
      <c r="AD42">
        <v>5852.9250000000002</v>
      </c>
      <c r="AE42">
        <v>4834.6660569888345</v>
      </c>
      <c r="AF42">
        <v>25.3024780879134</v>
      </c>
      <c r="AG42">
        <v>5.2185665513990696</v>
      </c>
      <c r="AH42">
        <v>0.4113015284930579</v>
      </c>
      <c r="AI42">
        <v>1.3910128195065794</v>
      </c>
      <c r="AJ42">
        <v>2.0698189664341879E-2</v>
      </c>
      <c r="AK42">
        <v>3.9824243780326198</v>
      </c>
      <c r="AL42">
        <v>22.304487696007598</v>
      </c>
      <c r="AM42">
        <v>2.0392701129967503</v>
      </c>
      <c r="AN42">
        <v>0.4874826542751633</v>
      </c>
      <c r="AO42">
        <v>2.4148753869372444E-2</v>
      </c>
      <c r="AP42">
        <v>13.045617430394001</v>
      </c>
      <c r="AQ42">
        <v>3.2082961120170199</v>
      </c>
      <c r="AR42">
        <v>5.5311492628950451E-2</v>
      </c>
      <c r="AS42">
        <v>0.91292982446557569</v>
      </c>
      <c r="AT42">
        <v>4.9394288134356947E-3</v>
      </c>
      <c r="AU42">
        <v>10.927150581652201</v>
      </c>
      <c r="AV42">
        <v>19.467291050319499</v>
      </c>
      <c r="AW42">
        <v>3.5677540710612456</v>
      </c>
      <c r="AX42">
        <v>1.5532026809793722</v>
      </c>
      <c r="AY42">
        <v>1.312422980201516E-2</v>
      </c>
      <c r="AZ42">
        <v>186.25140246956153</v>
      </c>
      <c r="BA42">
        <f t="shared" si="4"/>
        <v>193.84459753043853</v>
      </c>
      <c r="BB42">
        <v>179.37370792451026</v>
      </c>
      <c r="BC42">
        <v>23.528545670942766</v>
      </c>
      <c r="BD42">
        <v>16.673690155563904</v>
      </c>
      <c r="BE42">
        <v>0.19224423817916789</v>
      </c>
      <c r="BF42">
        <v>219.76818798919612</v>
      </c>
      <c r="BG42">
        <f t="shared" si="5"/>
        <v>774.16885733333356</v>
      </c>
      <c r="BH42">
        <f t="shared" si="6"/>
        <v>554.40066934413744</v>
      </c>
      <c r="BI42" t="s">
        <v>76</v>
      </c>
      <c r="BJ42" t="s">
        <v>68</v>
      </c>
    </row>
    <row r="43" spans="1:62">
      <c r="A43" t="s">
        <v>74</v>
      </c>
      <c r="B43" t="s">
        <v>75</v>
      </c>
      <c r="C43">
        <v>2010</v>
      </c>
      <c r="D43" t="s">
        <v>77</v>
      </c>
      <c r="E43" t="s">
        <v>78</v>
      </c>
      <c r="F43">
        <v>395.74259999999998</v>
      </c>
      <c r="G43">
        <v>395.74259999999998</v>
      </c>
      <c r="H43">
        <v>0</v>
      </c>
      <c r="I43">
        <f t="shared" si="0"/>
        <v>10</v>
      </c>
      <c r="J43">
        <v>42.4</v>
      </c>
      <c r="K43">
        <f t="shared" si="1"/>
        <v>448.14259999999996</v>
      </c>
      <c r="L43">
        <v>100</v>
      </c>
      <c r="M43">
        <v>0</v>
      </c>
      <c r="N43">
        <v>0</v>
      </c>
      <c r="O43">
        <f t="shared" si="2"/>
        <v>0</v>
      </c>
      <c r="P43">
        <f t="shared" si="3"/>
        <v>0</v>
      </c>
      <c r="Q43">
        <v>186.68364</v>
      </c>
      <c r="R43">
        <v>300.56400000000002</v>
      </c>
      <c r="S43">
        <v>46.420439999999999</v>
      </c>
      <c r="T43">
        <v>124.23312000000001</v>
      </c>
      <c r="U43">
        <v>54.782425000000003</v>
      </c>
      <c r="V43">
        <v>4</v>
      </c>
      <c r="W43">
        <v>6.49</v>
      </c>
      <c r="X43">
        <v>0.79</v>
      </c>
      <c r="Y43">
        <v>14.7427427948753</v>
      </c>
      <c r="Z43">
        <v>44</v>
      </c>
      <c r="AA43">
        <v>311.45337352872838</v>
      </c>
      <c r="AB43">
        <v>1374.8625</v>
      </c>
      <c r="AC43">
        <v>3612.9931406250003</v>
      </c>
      <c r="AD43">
        <v>2835.1417500000007</v>
      </c>
      <c r="AE43">
        <v>3825.1912500000003</v>
      </c>
      <c r="AF43">
        <v>29.417951167754502</v>
      </c>
      <c r="AG43">
        <v>4.6231482708104101</v>
      </c>
      <c r="AH43">
        <v>0.4113015284930579</v>
      </c>
      <c r="AI43">
        <v>1.3910128195065794</v>
      </c>
      <c r="AJ43">
        <v>2.0698189664341879E-2</v>
      </c>
      <c r="AK43">
        <v>4.4509263366839198</v>
      </c>
      <c r="AL43">
        <v>17.0797071679875</v>
      </c>
      <c r="AM43">
        <v>2.0392701129967503</v>
      </c>
      <c r="AN43">
        <v>0.4874826542751633</v>
      </c>
      <c r="AO43">
        <v>2.4148753869372444E-2</v>
      </c>
      <c r="AP43">
        <v>13.343556253114199</v>
      </c>
      <c r="AQ43">
        <v>4.4654017597905398</v>
      </c>
      <c r="AR43">
        <v>5.5311492628950451E-2</v>
      </c>
      <c r="AS43">
        <v>0.91292982446557569</v>
      </c>
      <c r="AT43">
        <v>4.9394288134356947E-3</v>
      </c>
      <c r="AU43">
        <v>12.653397614836699</v>
      </c>
      <c r="AV43">
        <v>23.293614481310101</v>
      </c>
      <c r="AW43">
        <v>3.5677540710612456</v>
      </c>
      <c r="AX43">
        <v>1.5532026809793722</v>
      </c>
      <c r="AY43">
        <v>1.312422980201516E-2</v>
      </c>
      <c r="AZ43">
        <v>142.75934347696491</v>
      </c>
      <c r="BA43">
        <f t="shared" si="4"/>
        <v>305.38325652303502</v>
      </c>
      <c r="BB43">
        <v>169.82763528578587</v>
      </c>
      <c r="BC43">
        <v>21.737509554639125</v>
      </c>
      <c r="BD43">
        <v>12.203305613550059</v>
      </c>
      <c r="BE43">
        <v>0.17991311672385743</v>
      </c>
      <c r="BF43">
        <v>203.94836357069894</v>
      </c>
      <c r="BG43">
        <f t="shared" si="5"/>
        <v>712.68362500000001</v>
      </c>
      <c r="BH43">
        <f t="shared" si="6"/>
        <v>508.73526142930109</v>
      </c>
      <c r="BI43" t="s">
        <v>76</v>
      </c>
      <c r="BJ43" t="s">
        <v>68</v>
      </c>
    </row>
    <row r="44" spans="1:62">
      <c r="A44" t="s">
        <v>74</v>
      </c>
      <c r="B44" t="s">
        <v>75</v>
      </c>
      <c r="C44">
        <v>2011</v>
      </c>
      <c r="D44" t="s">
        <v>77</v>
      </c>
      <c r="E44" t="s">
        <v>78</v>
      </c>
      <c r="F44">
        <v>362</v>
      </c>
      <c r="G44">
        <v>362</v>
      </c>
      <c r="H44">
        <v>0</v>
      </c>
      <c r="I44">
        <f t="shared" si="0"/>
        <v>10</v>
      </c>
      <c r="J44">
        <v>41.199999999999996</v>
      </c>
      <c r="K44">
        <f t="shared" si="1"/>
        <v>413.2</v>
      </c>
      <c r="L44">
        <v>100</v>
      </c>
      <c r="M44">
        <v>0</v>
      </c>
      <c r="N44">
        <v>0</v>
      </c>
      <c r="O44">
        <f t="shared" si="2"/>
        <v>0</v>
      </c>
      <c r="P44">
        <f t="shared" si="3"/>
        <v>0</v>
      </c>
      <c r="Q44">
        <v>203.92320000000001</v>
      </c>
      <c r="R44">
        <v>328.32000000000005</v>
      </c>
      <c r="S44">
        <v>50.7072</v>
      </c>
      <c r="T44">
        <v>135.70560000000003</v>
      </c>
      <c r="U44">
        <v>53.321560333333473</v>
      </c>
      <c r="V44">
        <v>4</v>
      </c>
      <c r="W44">
        <v>6.4950000000000001</v>
      </c>
      <c r="X44">
        <v>0.79499999999999993</v>
      </c>
      <c r="Y44">
        <v>16.1701425329315</v>
      </c>
      <c r="Z44">
        <v>44</v>
      </c>
      <c r="AA44">
        <v>315.70702474813584</v>
      </c>
      <c r="AB44">
        <v>1485.7885714285717</v>
      </c>
      <c r="AC44">
        <v>2531.3765625000001</v>
      </c>
      <c r="AD44">
        <v>5850.2925000000005</v>
      </c>
      <c r="AE44">
        <v>5125.2562499999995</v>
      </c>
      <c r="AF44">
        <v>26.278530436521478</v>
      </c>
      <c r="AG44">
        <v>4.5670096044134425</v>
      </c>
      <c r="AH44">
        <v>0.4113015284930579</v>
      </c>
      <c r="AI44">
        <v>1.3910128195065794</v>
      </c>
      <c r="AJ44">
        <v>2.0698189664341879E-2</v>
      </c>
      <c r="AK44">
        <v>4.9194282953352193</v>
      </c>
      <c r="AL44">
        <v>16.44450016928613</v>
      </c>
      <c r="AM44">
        <v>2.0392701129967503</v>
      </c>
      <c r="AN44">
        <v>0.4874826542751633</v>
      </c>
      <c r="AO44">
        <v>2.4148753869372444E-2</v>
      </c>
      <c r="AP44">
        <v>14.229251039532574</v>
      </c>
      <c r="AQ44">
        <v>2.990165405733908</v>
      </c>
      <c r="AR44">
        <v>5.5311492628950451E-2</v>
      </c>
      <c r="AS44">
        <v>0.91292982446557569</v>
      </c>
      <c r="AT44">
        <v>4.9394288134356947E-3</v>
      </c>
      <c r="AU44">
        <v>7.5232273757163792</v>
      </c>
      <c r="AV44">
        <v>37.656709935073586</v>
      </c>
      <c r="AW44">
        <v>3.5677540710612456</v>
      </c>
      <c r="AX44">
        <v>1.5532026809793722</v>
      </c>
      <c r="AY44">
        <v>1.312422980201516E-2</v>
      </c>
      <c r="AZ44">
        <v>173.30101444898852</v>
      </c>
      <c r="BA44">
        <f t="shared" si="4"/>
        <v>239.89898555101146</v>
      </c>
      <c r="BB44">
        <v>258.90646318249776</v>
      </c>
      <c r="BC44">
        <v>24.382509940753334</v>
      </c>
      <c r="BD44">
        <v>16.602221368894504</v>
      </c>
      <c r="BE44">
        <v>0.18804486737179196</v>
      </c>
      <c r="BF44">
        <v>300.07923935951737</v>
      </c>
      <c r="BG44">
        <f t="shared" si="5"/>
        <v>771.9775603333336</v>
      </c>
      <c r="BH44">
        <f t="shared" si="6"/>
        <v>471.89832097381623</v>
      </c>
      <c r="BI44" t="s">
        <v>76</v>
      </c>
      <c r="BJ44" t="s">
        <v>68</v>
      </c>
    </row>
    <row r="45" spans="1:62">
      <c r="A45" t="s">
        <v>74</v>
      </c>
      <c r="B45" t="s">
        <v>75</v>
      </c>
      <c r="C45">
        <v>2012</v>
      </c>
      <c r="D45" t="s">
        <v>77</v>
      </c>
      <c r="E45" t="s">
        <v>78</v>
      </c>
      <c r="F45">
        <v>211.38</v>
      </c>
      <c r="G45">
        <v>211.38</v>
      </c>
      <c r="H45">
        <v>0</v>
      </c>
      <c r="I45">
        <f t="shared" si="0"/>
        <v>10</v>
      </c>
      <c r="J45">
        <v>39.999999999999993</v>
      </c>
      <c r="K45">
        <f t="shared" si="1"/>
        <v>261.38</v>
      </c>
      <c r="L45">
        <v>100</v>
      </c>
      <c r="M45">
        <v>0</v>
      </c>
      <c r="N45">
        <v>0</v>
      </c>
      <c r="O45">
        <f t="shared" si="2"/>
        <v>0</v>
      </c>
      <c r="P45">
        <f t="shared" si="3"/>
        <v>0</v>
      </c>
      <c r="Q45">
        <v>181.78679999999994</v>
      </c>
      <c r="R45">
        <v>292.67999999999989</v>
      </c>
      <c r="S45">
        <v>45.202799999999982</v>
      </c>
      <c r="T45">
        <v>120.97439999999996</v>
      </c>
      <c r="U45">
        <v>52.591128000000062</v>
      </c>
      <c r="V45">
        <v>4</v>
      </c>
      <c r="W45">
        <v>6.91</v>
      </c>
      <c r="X45">
        <v>1.21</v>
      </c>
      <c r="Y45">
        <v>15.126381086141</v>
      </c>
      <c r="Z45">
        <v>44</v>
      </c>
      <c r="AA45">
        <v>312.59661563670016</v>
      </c>
      <c r="AB45">
        <v>1036.875</v>
      </c>
      <c r="AC45">
        <v>2122.0325203252032</v>
      </c>
      <c r="AD45">
        <v>3510.1499999999996</v>
      </c>
      <c r="AE45">
        <v>1954.0500000000002</v>
      </c>
      <c r="AF45">
        <v>25.967996445690943</v>
      </c>
      <c r="AG45">
        <v>4.0707948675664785</v>
      </c>
      <c r="AH45">
        <v>0.4113015284930579</v>
      </c>
      <c r="AI45">
        <v>1.3910128195065794</v>
      </c>
      <c r="AJ45">
        <v>2.0698189664341879E-2</v>
      </c>
      <c r="AK45">
        <v>4.2754278900612306</v>
      </c>
      <c r="AL45">
        <v>17.823022424419996</v>
      </c>
      <c r="AM45">
        <v>2.0392701129967503</v>
      </c>
      <c r="AN45">
        <v>0.4874826542751633</v>
      </c>
      <c r="AO45">
        <v>2.4148753869372444E-2</v>
      </c>
      <c r="AP45">
        <v>10.36013399644041</v>
      </c>
      <c r="AQ45">
        <v>3.4442008406498417</v>
      </c>
      <c r="AR45">
        <v>5.5311492628950451E-2</v>
      </c>
      <c r="AS45">
        <v>0.91292982446557569</v>
      </c>
      <c r="AT45">
        <v>4.9394288134356947E-3</v>
      </c>
      <c r="AU45">
        <v>5.5242922432963084</v>
      </c>
      <c r="AV45">
        <v>13.786175822579672</v>
      </c>
      <c r="AW45">
        <v>3.5677540710612456</v>
      </c>
      <c r="AX45">
        <v>1.5532026809793722</v>
      </c>
      <c r="AY45">
        <v>1.312422980201516E-2</v>
      </c>
      <c r="AZ45">
        <v>83.158530941259556</v>
      </c>
      <c r="BA45">
        <f t="shared" si="4"/>
        <v>178.22146905874044</v>
      </c>
      <c r="BB45">
        <v>81.070477070331421</v>
      </c>
      <c r="BC45">
        <v>11.919587248271331</v>
      </c>
      <c r="BD45">
        <v>8.7163167848078125</v>
      </c>
      <c r="BE45">
        <v>0.11568941373846092</v>
      </c>
      <c r="BF45">
        <v>101.82207051714903</v>
      </c>
      <c r="BG45">
        <f t="shared" si="5"/>
        <v>693.2351279999998</v>
      </c>
      <c r="BH45">
        <f t="shared" si="6"/>
        <v>591.41305748285072</v>
      </c>
      <c r="BI45" t="s">
        <v>76</v>
      </c>
      <c r="BJ45" t="s">
        <v>68</v>
      </c>
    </row>
    <row r="46" spans="1:62">
      <c r="A46" t="s">
        <v>74</v>
      </c>
      <c r="B46" t="s">
        <v>75</v>
      </c>
      <c r="C46">
        <v>2013</v>
      </c>
      <c r="D46" t="s">
        <v>77</v>
      </c>
      <c r="E46" t="s">
        <v>78</v>
      </c>
      <c r="F46">
        <v>338.62732999999992</v>
      </c>
      <c r="G46">
        <v>338.62732999999992</v>
      </c>
      <c r="H46">
        <v>0</v>
      </c>
      <c r="I46">
        <f t="shared" si="0"/>
        <v>10</v>
      </c>
      <c r="J46">
        <v>38.79999999999999</v>
      </c>
      <c r="K46">
        <f t="shared" si="1"/>
        <v>387.42732999999993</v>
      </c>
      <c r="L46">
        <v>100</v>
      </c>
      <c r="M46">
        <v>0</v>
      </c>
      <c r="N46">
        <v>0</v>
      </c>
      <c r="O46">
        <f t="shared" si="2"/>
        <v>0</v>
      </c>
      <c r="P46">
        <f t="shared" si="3"/>
        <v>0</v>
      </c>
      <c r="Q46">
        <v>199.74076200000007</v>
      </c>
      <c r="R46">
        <v>321.58620000000008</v>
      </c>
      <c r="S46">
        <v>49.667201999999996</v>
      </c>
      <c r="T46">
        <v>132.92229600000005</v>
      </c>
      <c r="U46">
        <v>51.860695666666651</v>
      </c>
      <c r="V46">
        <v>4</v>
      </c>
      <c r="W46">
        <v>6.46</v>
      </c>
      <c r="X46">
        <v>0.75999999999999979</v>
      </c>
      <c r="Y46">
        <v>15.601784548560801</v>
      </c>
      <c r="Z46">
        <v>44</v>
      </c>
      <c r="AA46">
        <v>314.01331795471117</v>
      </c>
      <c r="AB46">
        <v>851.71135714285708</v>
      </c>
      <c r="AC46">
        <v>2135.7981346153847</v>
      </c>
      <c r="AD46">
        <v>3861.1349999999998</v>
      </c>
      <c r="AE46">
        <v>5124.87</v>
      </c>
      <c r="AF46">
        <v>31.022509700000001</v>
      </c>
      <c r="AG46">
        <v>4.2148000000000003</v>
      </c>
      <c r="AH46">
        <v>0.4113015284930579</v>
      </c>
      <c r="AI46">
        <v>1.3910128195065794</v>
      </c>
      <c r="AJ46">
        <v>2.0698189664341879E-2</v>
      </c>
      <c r="AK46">
        <v>6.6168908399999999</v>
      </c>
      <c r="AL46">
        <v>16.986000000000004</v>
      </c>
      <c r="AM46">
        <v>2.0392701129967503</v>
      </c>
      <c r="AN46">
        <v>0.4874826542751633</v>
      </c>
      <c r="AO46">
        <v>2.4148753869372444E-2</v>
      </c>
      <c r="AP46">
        <v>10.84554840085061</v>
      </c>
      <c r="AQ46">
        <v>6.1557840444603205</v>
      </c>
      <c r="AR46">
        <v>5.5311492628950451E-2</v>
      </c>
      <c r="AS46">
        <v>0.91292982446557569</v>
      </c>
      <c r="AT46">
        <v>4.9394288134356947E-3</v>
      </c>
      <c r="AU46">
        <v>6.9725722652394548</v>
      </c>
      <c r="AV46">
        <v>28.995134575728692</v>
      </c>
      <c r="AW46">
        <v>3.5677540710612456</v>
      </c>
      <c r="AX46">
        <v>1.5532026809793722</v>
      </c>
      <c r="AY46">
        <v>1.312422980201516E-2</v>
      </c>
      <c r="AZ46">
        <v>118.16421990126614</v>
      </c>
      <c r="BA46">
        <f t="shared" si="4"/>
        <v>269.26311009873382</v>
      </c>
      <c r="BB46">
        <v>212.23306870228461</v>
      </c>
      <c r="BC46">
        <v>23.203620432594647</v>
      </c>
      <c r="BD46">
        <v>13.710813081421955</v>
      </c>
      <c r="BE46">
        <v>0.15553751973392707</v>
      </c>
      <c r="BF46">
        <v>249.30303973603515</v>
      </c>
      <c r="BG46">
        <f t="shared" si="5"/>
        <v>755.77715566666677</v>
      </c>
      <c r="BH46">
        <f t="shared" si="6"/>
        <v>506.47411593063163</v>
      </c>
      <c r="BI46" t="s">
        <v>76</v>
      </c>
      <c r="BJ46" t="s">
        <v>68</v>
      </c>
    </row>
    <row r="47" spans="1:62">
      <c r="A47" t="s">
        <v>74</v>
      </c>
      <c r="B47" t="s">
        <v>75</v>
      </c>
      <c r="C47">
        <v>2014</v>
      </c>
      <c r="D47" t="s">
        <v>77</v>
      </c>
      <c r="E47" t="s">
        <v>78</v>
      </c>
      <c r="F47">
        <v>338.62732999999992</v>
      </c>
      <c r="G47">
        <v>338.62732999999992</v>
      </c>
      <c r="H47">
        <v>0</v>
      </c>
      <c r="I47">
        <f t="shared" si="0"/>
        <v>10</v>
      </c>
      <c r="J47">
        <v>37.599999999999987</v>
      </c>
      <c r="K47">
        <f t="shared" si="1"/>
        <v>386.22732999999988</v>
      </c>
      <c r="L47">
        <v>100</v>
      </c>
      <c r="M47">
        <v>0</v>
      </c>
      <c r="N47">
        <v>0</v>
      </c>
      <c r="O47">
        <f t="shared" si="2"/>
        <v>0</v>
      </c>
      <c r="P47">
        <f t="shared" si="3"/>
        <v>0</v>
      </c>
      <c r="Q47">
        <v>199.74076200000007</v>
      </c>
      <c r="R47">
        <v>321.58620000000008</v>
      </c>
      <c r="S47">
        <v>49.667201999999996</v>
      </c>
      <c r="T47">
        <v>132.92229600000005</v>
      </c>
      <c r="U47">
        <v>51.860695666666651</v>
      </c>
      <c r="V47">
        <v>4</v>
      </c>
      <c r="W47">
        <v>6.72</v>
      </c>
      <c r="X47">
        <v>1.0199999999999996</v>
      </c>
      <c r="Y47">
        <v>14.3339964150935</v>
      </c>
      <c r="Z47">
        <v>44</v>
      </c>
      <c r="AA47">
        <v>310.2353093169786</v>
      </c>
      <c r="AB47">
        <v>790</v>
      </c>
      <c r="AC47">
        <v>3812.929133858268</v>
      </c>
      <c r="AD47">
        <v>3595.0052358906528</v>
      </c>
      <c r="AE47">
        <v>2070.1035000000002</v>
      </c>
      <c r="AF47">
        <v>34.265458489995709</v>
      </c>
      <c r="AG47">
        <v>3.1161179579166101</v>
      </c>
      <c r="AH47">
        <v>0.4113015284930579</v>
      </c>
      <c r="AI47">
        <v>1.3910128195065794</v>
      </c>
      <c r="AJ47">
        <v>2.0698189664341879E-2</v>
      </c>
      <c r="AK47">
        <v>5.7332521801601253</v>
      </c>
      <c r="AL47">
        <v>25.783448357572347</v>
      </c>
      <c r="AM47">
        <v>2.0392701129967503</v>
      </c>
      <c r="AN47">
        <v>0.4874826542751633</v>
      </c>
      <c r="AO47">
        <v>2.4148753869372444E-2</v>
      </c>
      <c r="AP47">
        <v>12.975302640054521</v>
      </c>
      <c r="AQ47">
        <v>3.3495937035892629</v>
      </c>
      <c r="AR47">
        <v>5.5311492628950451E-2</v>
      </c>
      <c r="AS47">
        <v>0.91292982446557569</v>
      </c>
      <c r="AT47">
        <v>4.9394288134356947E-3</v>
      </c>
      <c r="AU47">
        <v>5.6428494981886352</v>
      </c>
      <c r="AV47">
        <v>31.435971284024362</v>
      </c>
      <c r="AW47">
        <v>3.5677540710612456</v>
      </c>
      <c r="AX47">
        <v>1.5532026809793722</v>
      </c>
      <c r="AY47">
        <v>1.312422980201516E-2</v>
      </c>
      <c r="AZ47">
        <v>107.25775990102093</v>
      </c>
      <c r="BA47">
        <f t="shared" si="4"/>
        <v>278.96957009897892</v>
      </c>
      <c r="BB47">
        <v>177.88971568413993</v>
      </c>
      <c r="BC47">
        <v>15.684985928410406</v>
      </c>
      <c r="BD47">
        <v>9.4549147472057875</v>
      </c>
      <c r="BE47">
        <v>0.15335484350429923</v>
      </c>
      <c r="BF47">
        <v>203.18297120326042</v>
      </c>
      <c r="BG47">
        <f t="shared" si="5"/>
        <v>755.77715566666677</v>
      </c>
      <c r="BH47">
        <f t="shared" si="6"/>
        <v>552.59418446340635</v>
      </c>
      <c r="BI47" t="s">
        <v>76</v>
      </c>
      <c r="BJ47" t="s">
        <v>68</v>
      </c>
    </row>
    <row r="48" spans="1:62">
      <c r="A48" t="s">
        <v>74</v>
      </c>
      <c r="B48" t="s">
        <v>75</v>
      </c>
      <c r="C48">
        <v>2015</v>
      </c>
      <c r="D48" t="s">
        <v>77</v>
      </c>
      <c r="E48" t="s">
        <v>78</v>
      </c>
      <c r="F48">
        <v>338.62732999999992</v>
      </c>
      <c r="G48">
        <v>338.62732999999992</v>
      </c>
      <c r="H48">
        <v>0</v>
      </c>
      <c r="I48">
        <f t="shared" si="0"/>
        <v>10</v>
      </c>
      <c r="J48">
        <v>36.399999999999984</v>
      </c>
      <c r="K48">
        <f t="shared" si="1"/>
        <v>385.02732999999989</v>
      </c>
      <c r="L48">
        <v>100</v>
      </c>
      <c r="M48">
        <v>0</v>
      </c>
      <c r="N48">
        <v>0</v>
      </c>
      <c r="O48">
        <f t="shared" si="2"/>
        <v>0</v>
      </c>
      <c r="P48">
        <f t="shared" si="3"/>
        <v>0</v>
      </c>
      <c r="Q48">
        <v>199.74076200000007</v>
      </c>
      <c r="R48">
        <v>321.58620000000008</v>
      </c>
      <c r="S48">
        <v>49.667201999999996</v>
      </c>
      <c r="T48">
        <v>132.92229600000005</v>
      </c>
      <c r="U48">
        <v>51.130263333333232</v>
      </c>
      <c r="V48">
        <v>4</v>
      </c>
      <c r="W48">
        <v>6.7850000000000001</v>
      </c>
      <c r="X48">
        <v>1.085</v>
      </c>
      <c r="Y48">
        <v>14.4273712269787</v>
      </c>
      <c r="Z48">
        <v>44</v>
      </c>
      <c r="AA48">
        <v>310.51356625639653</v>
      </c>
      <c r="AB48">
        <v>1196.0764627659573</v>
      </c>
      <c r="AC48">
        <v>4582.811733128834</v>
      </c>
      <c r="AD48">
        <v>3593.150240963856</v>
      </c>
      <c r="AE48">
        <v>5569.4250000000002</v>
      </c>
      <c r="AF48">
        <v>37.508407279991417</v>
      </c>
      <c r="AG48">
        <v>6.4985018556638661</v>
      </c>
      <c r="AH48">
        <v>0.4113015284930579</v>
      </c>
      <c r="AI48">
        <v>1.3910128195065794</v>
      </c>
      <c r="AJ48">
        <v>2.0698189664341879E-2</v>
      </c>
      <c r="AK48">
        <v>6.6267569958096999</v>
      </c>
      <c r="AL48">
        <v>21.327275494448038</v>
      </c>
      <c r="AM48">
        <v>2.0392701129967503</v>
      </c>
      <c r="AN48">
        <v>0.4874826542751633</v>
      </c>
      <c r="AO48">
        <v>2.4148753869372444E-2</v>
      </c>
      <c r="AP48">
        <v>11.700364493429891</v>
      </c>
      <c r="AQ48">
        <v>4.918030901362191</v>
      </c>
      <c r="AR48">
        <v>5.5311492628950451E-2</v>
      </c>
      <c r="AS48">
        <v>0.91292982446557569</v>
      </c>
      <c r="AT48">
        <v>4.9394288134356947E-3</v>
      </c>
      <c r="AU48">
        <v>6.6611224191731075</v>
      </c>
      <c r="AV48">
        <v>28.970829638436907</v>
      </c>
      <c r="AW48">
        <v>3.5677540710612456</v>
      </c>
      <c r="AX48">
        <v>1.5532026809793722</v>
      </c>
      <c r="AY48">
        <v>1.312422980201516E-2</v>
      </c>
      <c r="AZ48">
        <v>154.37189204476306</v>
      </c>
      <c r="BA48">
        <f t="shared" si="4"/>
        <v>230.65543795523683</v>
      </c>
      <c r="BB48">
        <v>284.53368026177668</v>
      </c>
      <c r="BC48">
        <v>29.906620298478739</v>
      </c>
      <c r="BD48">
        <v>15.828538780801649</v>
      </c>
      <c r="BE48">
        <v>0.2262683334486939</v>
      </c>
      <c r="BF48">
        <v>330.49510767450573</v>
      </c>
      <c r="BG48">
        <f t="shared" si="5"/>
        <v>755.04672333333338</v>
      </c>
      <c r="BH48">
        <f t="shared" si="6"/>
        <v>424.55161565882764</v>
      </c>
      <c r="BI48" t="s">
        <v>76</v>
      </c>
      <c r="BJ48" t="s">
        <v>68</v>
      </c>
    </row>
    <row r="49" spans="1:64">
      <c r="A49" t="s">
        <v>74</v>
      </c>
      <c r="B49" t="s">
        <v>75</v>
      </c>
      <c r="C49">
        <v>1992</v>
      </c>
      <c r="D49" t="s">
        <v>70</v>
      </c>
      <c r="E49" t="s">
        <v>70</v>
      </c>
      <c r="F49">
        <v>300</v>
      </c>
      <c r="G49">
        <v>0</v>
      </c>
      <c r="H49">
        <v>300</v>
      </c>
      <c r="I49">
        <f t="shared" si="0"/>
        <v>10</v>
      </c>
      <c r="J49">
        <v>46.2</v>
      </c>
      <c r="K49">
        <f t="shared" si="1"/>
        <v>356.2</v>
      </c>
      <c r="L49">
        <v>0</v>
      </c>
      <c r="M49">
        <v>120</v>
      </c>
      <c r="N49">
        <v>120</v>
      </c>
      <c r="O49">
        <f t="shared" si="2"/>
        <v>141.1764705882353</v>
      </c>
      <c r="P49">
        <f t="shared" si="3"/>
        <v>99.6</v>
      </c>
      <c r="Q49">
        <v>0</v>
      </c>
      <c r="R49">
        <v>0</v>
      </c>
      <c r="S49">
        <v>0</v>
      </c>
      <c r="T49">
        <v>0</v>
      </c>
      <c r="U49">
        <v>87.651880000000006</v>
      </c>
      <c r="V49">
        <v>2</v>
      </c>
      <c r="W49">
        <v>5.9</v>
      </c>
      <c r="X49">
        <v>0.20000000000000018</v>
      </c>
      <c r="Y49">
        <v>8.89</v>
      </c>
      <c r="Z49">
        <v>44</v>
      </c>
      <c r="AA49">
        <v>294.01220000000001</v>
      </c>
      <c r="AB49">
        <v>2167.5</v>
      </c>
      <c r="AC49">
        <v>5133.75</v>
      </c>
      <c r="AD49">
        <v>3987</v>
      </c>
      <c r="AE49">
        <v>3969</v>
      </c>
      <c r="AF49">
        <v>23.4258194020871</v>
      </c>
      <c r="AG49">
        <v>4.1869107952307196</v>
      </c>
      <c r="AH49">
        <v>0.36464643896131466</v>
      </c>
      <c r="AI49">
        <v>0.79352425698706508</v>
      </c>
      <c r="AJ49">
        <v>1.3095870856876784E-2</v>
      </c>
      <c r="AK49">
        <v>6.7818441897795001</v>
      </c>
      <c r="AL49">
        <v>17.810234636358601</v>
      </c>
      <c r="AM49">
        <v>1.8979636304500989</v>
      </c>
      <c r="AN49">
        <v>0.13729543305698183</v>
      </c>
      <c r="AO49">
        <v>3.9703389553221911E-2</v>
      </c>
      <c r="AP49">
        <v>11.5</v>
      </c>
      <c r="AQ49">
        <v>3.8707197548751098</v>
      </c>
      <c r="AR49">
        <v>7.4808720487431993E-2</v>
      </c>
      <c r="AS49">
        <v>0.76827978163188448</v>
      </c>
      <c r="AT49">
        <v>2.0081930259310765E-2</v>
      </c>
      <c r="AU49">
        <v>10.0971569082693</v>
      </c>
      <c r="AV49">
        <v>16.3888606090138</v>
      </c>
      <c r="AW49">
        <v>3.2400573049432579</v>
      </c>
      <c r="AX49">
        <v>0.83798000340512346</v>
      </c>
      <c r="AY49">
        <v>1.1250533032264103E-2</v>
      </c>
      <c r="AZ49">
        <v>171.51787193222512</v>
      </c>
      <c r="BA49">
        <f t="shared" si="4"/>
        <v>184.68212806777487</v>
      </c>
      <c r="BB49">
        <v>180.98836863293138</v>
      </c>
      <c r="BC49">
        <v>23.692091756175024</v>
      </c>
      <c r="BD49">
        <v>8.8138783793570017</v>
      </c>
      <c r="BE49">
        <v>0.35693259775006164</v>
      </c>
      <c r="BF49">
        <v>213.85127136621347</v>
      </c>
      <c r="BG49">
        <f t="shared" si="5"/>
        <v>328.42835058823528</v>
      </c>
      <c r="BH49">
        <f t="shared" si="6"/>
        <v>114.57707922202181</v>
      </c>
      <c r="BI49" t="s">
        <v>76</v>
      </c>
      <c r="BJ49" t="s">
        <v>68</v>
      </c>
      <c r="BK49">
        <f>STDEVA(W49:W72)</f>
        <v>0.42059880386707255</v>
      </c>
      <c r="BL49">
        <f>STDEVA(X49:X72)</f>
        <v>0.42336011263914808</v>
      </c>
    </row>
    <row r="50" spans="1:64">
      <c r="A50" t="s">
        <v>74</v>
      </c>
      <c r="B50" t="s">
        <v>75</v>
      </c>
      <c r="C50">
        <v>1993</v>
      </c>
      <c r="D50" t="s">
        <v>70</v>
      </c>
      <c r="E50" t="s">
        <v>70</v>
      </c>
      <c r="F50">
        <v>300</v>
      </c>
      <c r="G50">
        <v>0</v>
      </c>
      <c r="H50">
        <v>300</v>
      </c>
      <c r="I50">
        <f t="shared" si="0"/>
        <v>10</v>
      </c>
      <c r="J50">
        <v>50.4</v>
      </c>
      <c r="K50">
        <f t="shared" si="1"/>
        <v>360.4</v>
      </c>
      <c r="L50">
        <v>0</v>
      </c>
      <c r="M50">
        <v>120</v>
      </c>
      <c r="N50">
        <v>120</v>
      </c>
      <c r="O50">
        <f t="shared" si="2"/>
        <v>141.1764705882353</v>
      </c>
      <c r="P50">
        <f t="shared" si="3"/>
        <v>99.6</v>
      </c>
      <c r="Q50">
        <v>0</v>
      </c>
      <c r="R50">
        <v>0</v>
      </c>
      <c r="S50">
        <v>0</v>
      </c>
      <c r="T50">
        <v>0</v>
      </c>
      <c r="U50">
        <v>87.651880000000006</v>
      </c>
      <c r="V50">
        <v>2</v>
      </c>
      <c r="W50">
        <v>5.26</v>
      </c>
      <c r="X50">
        <v>-0.40000000000000036</v>
      </c>
      <c r="Y50">
        <v>9.19</v>
      </c>
      <c r="Z50">
        <v>44</v>
      </c>
      <c r="AA50">
        <v>294.90619999999996</v>
      </c>
      <c r="AB50">
        <v>1357.5</v>
      </c>
      <c r="AC50">
        <v>4350</v>
      </c>
      <c r="AD50">
        <v>2973</v>
      </c>
      <c r="AE50">
        <v>5250</v>
      </c>
      <c r="AF50">
        <v>23.4258194020871</v>
      </c>
      <c r="AG50">
        <v>4.1869107952307196</v>
      </c>
      <c r="AH50">
        <v>0.36464643896131466</v>
      </c>
      <c r="AI50">
        <v>0.79352425698706508</v>
      </c>
      <c r="AJ50">
        <v>1.3095870856876784E-2</v>
      </c>
      <c r="AK50">
        <v>6.7818441897795001</v>
      </c>
      <c r="AL50">
        <v>17.810234636358601</v>
      </c>
      <c r="AM50">
        <v>1.8979636304500989</v>
      </c>
      <c r="AN50">
        <v>0.13729543305698183</v>
      </c>
      <c r="AO50">
        <v>3.9703389553221911E-2</v>
      </c>
      <c r="AP50">
        <v>11.5</v>
      </c>
      <c r="AQ50">
        <v>3.8707197548751098</v>
      </c>
      <c r="AR50">
        <v>7.4808720487431993E-2</v>
      </c>
      <c r="AS50">
        <v>0.76827978163188448</v>
      </c>
      <c r="AT50">
        <v>2.0081930259310765E-2</v>
      </c>
      <c r="AU50">
        <v>10.0971569082693</v>
      </c>
      <c r="AV50">
        <v>16.3888606090138</v>
      </c>
      <c r="AW50">
        <v>3.2400573049432579</v>
      </c>
      <c r="AX50">
        <v>0.83798000340512346</v>
      </c>
      <c r="AY50">
        <v>1.1250533032264103E-2</v>
      </c>
      <c r="AZ50">
        <v>148.50114583228788</v>
      </c>
      <c r="BA50">
        <f t="shared" si="4"/>
        <v>211.8988541677121</v>
      </c>
      <c r="BB50">
        <v>180.70742010125178</v>
      </c>
      <c r="BC50">
        <v>25.983856510309156</v>
      </c>
      <c r="BD50">
        <v>8.3579351213263031</v>
      </c>
      <c r="BE50">
        <v>0.30925626632504299</v>
      </c>
      <c r="BF50">
        <v>215.35846799921228</v>
      </c>
      <c r="BG50">
        <f t="shared" si="5"/>
        <v>328.42835058823528</v>
      </c>
      <c r="BH50">
        <f t="shared" si="6"/>
        <v>113.069882589023</v>
      </c>
      <c r="BI50" t="s">
        <v>76</v>
      </c>
      <c r="BJ50" t="s">
        <v>68</v>
      </c>
    </row>
    <row r="51" spans="1:64">
      <c r="A51" t="s">
        <v>74</v>
      </c>
      <c r="B51" t="s">
        <v>75</v>
      </c>
      <c r="C51">
        <v>1994</v>
      </c>
      <c r="D51" t="s">
        <v>70</v>
      </c>
      <c r="E51" t="s">
        <v>70</v>
      </c>
      <c r="F51">
        <v>300</v>
      </c>
      <c r="G51">
        <v>0</v>
      </c>
      <c r="H51">
        <v>300</v>
      </c>
      <c r="I51">
        <f t="shared" si="0"/>
        <v>10</v>
      </c>
      <c r="J51">
        <v>46.2</v>
      </c>
      <c r="K51">
        <f t="shared" si="1"/>
        <v>356.2</v>
      </c>
      <c r="L51">
        <v>0</v>
      </c>
      <c r="M51">
        <v>120</v>
      </c>
      <c r="N51">
        <v>120</v>
      </c>
      <c r="O51">
        <f t="shared" si="2"/>
        <v>141.1764705882353</v>
      </c>
      <c r="P51">
        <f t="shared" si="3"/>
        <v>99.6</v>
      </c>
      <c r="Q51">
        <v>0</v>
      </c>
      <c r="R51">
        <v>0</v>
      </c>
      <c r="S51">
        <v>0</v>
      </c>
      <c r="T51">
        <v>0</v>
      </c>
      <c r="U51">
        <v>87.651880000000006</v>
      </c>
      <c r="V51">
        <v>2</v>
      </c>
      <c r="W51">
        <v>5.3</v>
      </c>
      <c r="X51">
        <v>-0.40000000000000036</v>
      </c>
      <c r="Y51">
        <v>8.0046403712296996</v>
      </c>
      <c r="Z51">
        <v>44</v>
      </c>
      <c r="AA51">
        <v>291.3738283062645</v>
      </c>
      <c r="AB51">
        <v>2353.5</v>
      </c>
      <c r="AC51">
        <v>5745</v>
      </c>
      <c r="AD51">
        <v>3105</v>
      </c>
      <c r="AE51">
        <v>3600.75</v>
      </c>
      <c r="AF51">
        <v>23.799999999999997</v>
      </c>
      <c r="AG51">
        <v>6.3</v>
      </c>
      <c r="AH51">
        <v>0.36464643896131466</v>
      </c>
      <c r="AI51">
        <v>0.79352425698706508</v>
      </c>
      <c r="AJ51">
        <v>1.3095870856876784E-2</v>
      </c>
      <c r="AK51">
        <v>6.7818441897795001</v>
      </c>
      <c r="AL51">
        <v>17.810234636358601</v>
      </c>
      <c r="AM51">
        <v>1.8979636304500989</v>
      </c>
      <c r="AN51">
        <v>0.13729543305698183</v>
      </c>
      <c r="AO51">
        <v>3.9703389553221911E-2</v>
      </c>
      <c r="AP51">
        <v>14.7</v>
      </c>
      <c r="AQ51">
        <v>3.9000000000000004</v>
      </c>
      <c r="AR51">
        <v>7.4808720487431993E-2</v>
      </c>
      <c r="AS51">
        <v>0.76827978163188448</v>
      </c>
      <c r="AT51">
        <v>2.0081930259310765E-2</v>
      </c>
      <c r="AU51">
        <v>10.0971569082693</v>
      </c>
      <c r="AV51">
        <v>16.3888606090138</v>
      </c>
      <c r="AW51">
        <v>3.2400573049432579</v>
      </c>
      <c r="AX51">
        <v>0.83798000340512346</v>
      </c>
      <c r="AY51">
        <v>1.1250533032264103E-2</v>
      </c>
      <c r="AZ51">
        <v>176.97583260773391</v>
      </c>
      <c r="BA51">
        <f t="shared" ref="BA51:BA112" si="7">K51-AZ51</f>
        <v>179.22416739226608</v>
      </c>
      <c r="BB51">
        <v>188.2685378237866</v>
      </c>
      <c r="BC51">
        <v>23.660913868919181</v>
      </c>
      <c r="BD51">
        <v>8.0591868209594182</v>
      </c>
      <c r="BE51">
        <v>0.36178185531600426</v>
      </c>
      <c r="BF51">
        <v>220.35042036898119</v>
      </c>
      <c r="BG51">
        <f t="shared" si="5"/>
        <v>328.42835058823528</v>
      </c>
      <c r="BH51">
        <f t="shared" si="6"/>
        <v>108.07793021925409</v>
      </c>
      <c r="BI51" t="s">
        <v>76</v>
      </c>
      <c r="BJ51" t="s">
        <v>68</v>
      </c>
    </row>
    <row r="52" spans="1:64">
      <c r="A52" t="s">
        <v>74</v>
      </c>
      <c r="B52" t="s">
        <v>75</v>
      </c>
      <c r="C52">
        <v>1995</v>
      </c>
      <c r="D52" t="s">
        <v>70</v>
      </c>
      <c r="E52" t="s">
        <v>70</v>
      </c>
      <c r="F52">
        <v>300</v>
      </c>
      <c r="G52">
        <v>0</v>
      </c>
      <c r="H52">
        <v>300</v>
      </c>
      <c r="I52">
        <f t="shared" si="0"/>
        <v>10</v>
      </c>
      <c r="J52">
        <v>37.800000000000004</v>
      </c>
      <c r="K52">
        <f t="shared" ref="K52:K113" si="8">SUM(G52:J52)</f>
        <v>347.8</v>
      </c>
      <c r="L52">
        <v>0</v>
      </c>
      <c r="M52">
        <v>120</v>
      </c>
      <c r="N52">
        <v>120</v>
      </c>
      <c r="O52">
        <f t="shared" ref="O52:O113" si="9">M52*20/17</f>
        <v>141.1764705882353</v>
      </c>
      <c r="P52">
        <f t="shared" ref="P52:P113" si="10">N52*0.83</f>
        <v>99.6</v>
      </c>
      <c r="Q52">
        <v>0</v>
      </c>
      <c r="R52">
        <v>0</v>
      </c>
      <c r="S52">
        <v>0</v>
      </c>
      <c r="T52">
        <v>0</v>
      </c>
      <c r="U52">
        <v>87.651880000000006</v>
      </c>
      <c r="V52">
        <v>2</v>
      </c>
      <c r="W52">
        <v>5.2</v>
      </c>
      <c r="X52">
        <v>-0.5</v>
      </c>
      <c r="Y52">
        <v>9.8839907192575396</v>
      </c>
      <c r="Z52">
        <v>44</v>
      </c>
      <c r="AA52">
        <v>296.97429234338745</v>
      </c>
      <c r="AB52">
        <v>1800</v>
      </c>
      <c r="AC52">
        <v>2740.5</v>
      </c>
      <c r="AD52">
        <v>3858.75</v>
      </c>
      <c r="AE52">
        <v>4273.5</v>
      </c>
      <c r="AF52">
        <v>23.4258194020871</v>
      </c>
      <c r="AG52">
        <v>4.1869107952307196</v>
      </c>
      <c r="AH52">
        <v>0.36464643896131466</v>
      </c>
      <c r="AI52">
        <v>0.79352425698706508</v>
      </c>
      <c r="AJ52">
        <v>1.3095870856876784E-2</v>
      </c>
      <c r="AK52">
        <v>6.7818441897795001</v>
      </c>
      <c r="AL52">
        <v>17.810234636358601</v>
      </c>
      <c r="AM52">
        <v>1.8979636304500989</v>
      </c>
      <c r="AN52">
        <v>0.13729543305698183</v>
      </c>
      <c r="AO52">
        <v>3.9703389553221911E-2</v>
      </c>
      <c r="AP52">
        <v>11.5</v>
      </c>
      <c r="AQ52">
        <v>3.8707197548751098</v>
      </c>
      <c r="AR52">
        <v>7.4808720487431993E-2</v>
      </c>
      <c r="AS52">
        <v>0.76827978163188448</v>
      </c>
      <c r="AT52">
        <v>2.0081930259310765E-2</v>
      </c>
      <c r="AU52">
        <v>10.0971569082693</v>
      </c>
      <c r="AV52">
        <v>16.3888606090138</v>
      </c>
      <c r="AW52">
        <v>3.2400573049432579</v>
      </c>
      <c r="AX52">
        <v>0.83798000340512346</v>
      </c>
      <c r="AY52">
        <v>1.1250533032264103E-2</v>
      </c>
      <c r="AZ52">
        <v>148.27794397333636</v>
      </c>
      <c r="BA52">
        <f t="shared" si="7"/>
        <v>199.52205602666365</v>
      </c>
      <c r="BB52">
        <v>141.31932311910086</v>
      </c>
      <c r="BC52">
        <v>19.992785962234752</v>
      </c>
      <c r="BD52">
        <v>8.3503089487932041</v>
      </c>
      <c r="BE52">
        <v>0.25795000791447892</v>
      </c>
      <c r="BF52">
        <v>169.92036803804331</v>
      </c>
      <c r="BG52">
        <f t="shared" ref="BG52:BG113" si="11">SUM(O52:U52)</f>
        <v>328.42835058823528</v>
      </c>
      <c r="BH52">
        <f t="shared" ref="BH52:BH113" si="12">BG52-BF52</f>
        <v>158.50798255019197</v>
      </c>
      <c r="BI52" t="s">
        <v>76</v>
      </c>
      <c r="BJ52" t="s">
        <v>68</v>
      </c>
    </row>
    <row r="53" spans="1:64">
      <c r="A53" t="s">
        <v>74</v>
      </c>
      <c r="B53" t="s">
        <v>75</v>
      </c>
      <c r="C53">
        <v>1996</v>
      </c>
      <c r="D53" t="s">
        <v>70</v>
      </c>
      <c r="E53" t="s">
        <v>70</v>
      </c>
      <c r="F53">
        <v>300</v>
      </c>
      <c r="G53">
        <v>0</v>
      </c>
      <c r="H53">
        <v>300</v>
      </c>
      <c r="I53">
        <f t="shared" si="0"/>
        <v>10</v>
      </c>
      <c r="J53">
        <v>39.199999999999996</v>
      </c>
      <c r="K53">
        <f t="shared" si="8"/>
        <v>349.2</v>
      </c>
      <c r="L53">
        <v>0</v>
      </c>
      <c r="M53">
        <v>120</v>
      </c>
      <c r="N53">
        <v>120</v>
      </c>
      <c r="O53">
        <f t="shared" si="9"/>
        <v>141.1764705882353</v>
      </c>
      <c r="P53">
        <f t="shared" si="10"/>
        <v>99.6</v>
      </c>
      <c r="Q53">
        <v>0</v>
      </c>
      <c r="R53">
        <v>0</v>
      </c>
      <c r="S53">
        <v>0</v>
      </c>
      <c r="T53">
        <v>0</v>
      </c>
      <c r="U53">
        <v>87.651880000000006</v>
      </c>
      <c r="V53">
        <v>2</v>
      </c>
      <c r="W53">
        <v>4.5999999999999996</v>
      </c>
      <c r="X53">
        <v>-1.1000000000000005</v>
      </c>
      <c r="Y53">
        <v>8.7587006960556906</v>
      </c>
      <c r="Z53">
        <v>44</v>
      </c>
      <c r="AA53">
        <v>293.62092807424597</v>
      </c>
      <c r="AB53">
        <v>1492.5</v>
      </c>
      <c r="AC53">
        <v>3780</v>
      </c>
      <c r="AD53">
        <v>5325</v>
      </c>
      <c r="AE53">
        <v>4387.5</v>
      </c>
      <c r="AF53">
        <v>23.4258194020871</v>
      </c>
      <c r="AG53">
        <v>4.1869107952307196</v>
      </c>
      <c r="AH53">
        <v>0.36464643896131466</v>
      </c>
      <c r="AI53">
        <v>0.79352425698706508</v>
      </c>
      <c r="AJ53">
        <v>1.3095870856876784E-2</v>
      </c>
      <c r="AK53">
        <v>6.7818441897795001</v>
      </c>
      <c r="AL53">
        <v>17.810234636358601</v>
      </c>
      <c r="AM53">
        <v>1.8979636304500989</v>
      </c>
      <c r="AN53">
        <v>0.13729543305698183</v>
      </c>
      <c r="AO53">
        <v>3.9703389553221911E-2</v>
      </c>
      <c r="AP53">
        <v>11.5</v>
      </c>
      <c r="AQ53">
        <v>3.8707197548751098</v>
      </c>
      <c r="AR53">
        <v>7.4808720487431993E-2</v>
      </c>
      <c r="AS53">
        <v>0.76827978163188448</v>
      </c>
      <c r="AT53">
        <v>2.0081930259310765E-2</v>
      </c>
      <c r="AU53">
        <v>10.0971569082693</v>
      </c>
      <c r="AV53">
        <v>16.3888606090138</v>
      </c>
      <c r="AW53">
        <v>3.2400573049432579</v>
      </c>
      <c r="AX53">
        <v>0.83798000340512346</v>
      </c>
      <c r="AY53">
        <v>1.1250533032264103E-2</v>
      </c>
      <c r="AZ53">
        <v>166.13718243001304</v>
      </c>
      <c r="BA53">
        <f t="shared" si="7"/>
        <v>183.06281756998695</v>
      </c>
      <c r="BB53">
        <v>166.08935990407537</v>
      </c>
      <c r="BC53">
        <v>22.332645195285256</v>
      </c>
      <c r="BD53">
        <v>9.4710387926383497</v>
      </c>
      <c r="BE53">
        <v>0.32592239207495599</v>
      </c>
      <c r="BF53">
        <v>198.21896628407393</v>
      </c>
      <c r="BG53">
        <f t="shared" si="11"/>
        <v>328.42835058823528</v>
      </c>
      <c r="BH53">
        <f t="shared" si="12"/>
        <v>130.20938430416135</v>
      </c>
      <c r="BI53" t="s">
        <v>76</v>
      </c>
      <c r="BJ53" t="s">
        <v>68</v>
      </c>
    </row>
    <row r="54" spans="1:64">
      <c r="A54" t="s">
        <v>74</v>
      </c>
      <c r="B54" t="s">
        <v>75</v>
      </c>
      <c r="C54">
        <v>1997</v>
      </c>
      <c r="D54" t="s">
        <v>70</v>
      </c>
      <c r="E54" t="s">
        <v>70</v>
      </c>
      <c r="F54">
        <v>300</v>
      </c>
      <c r="G54">
        <v>0</v>
      </c>
      <c r="H54">
        <v>300</v>
      </c>
      <c r="I54">
        <f t="shared" si="0"/>
        <v>10</v>
      </c>
      <c r="J54">
        <v>43.4</v>
      </c>
      <c r="K54">
        <f t="shared" si="8"/>
        <v>353.4</v>
      </c>
      <c r="L54">
        <v>0</v>
      </c>
      <c r="M54">
        <v>120</v>
      </c>
      <c r="N54">
        <v>120</v>
      </c>
      <c r="O54">
        <f t="shared" si="9"/>
        <v>141.1764705882353</v>
      </c>
      <c r="P54">
        <f t="shared" si="10"/>
        <v>99.6</v>
      </c>
      <c r="Q54">
        <v>0</v>
      </c>
      <c r="R54">
        <v>0</v>
      </c>
      <c r="S54">
        <v>0</v>
      </c>
      <c r="T54">
        <v>0</v>
      </c>
      <c r="U54">
        <v>87.651880000000006</v>
      </c>
      <c r="V54">
        <v>2</v>
      </c>
      <c r="W54">
        <v>4.5999999999999996</v>
      </c>
      <c r="X54">
        <v>-1.1000000000000005</v>
      </c>
      <c r="Y54">
        <v>11.3109048723898</v>
      </c>
      <c r="Z54">
        <v>44</v>
      </c>
      <c r="AA54">
        <v>301.22649651972159</v>
      </c>
      <c r="AB54">
        <v>1063.5</v>
      </c>
      <c r="AC54">
        <v>1764</v>
      </c>
      <c r="AD54">
        <v>5550</v>
      </c>
      <c r="AE54">
        <v>3571.5</v>
      </c>
      <c r="AF54">
        <v>23.4258194020871</v>
      </c>
      <c r="AG54">
        <v>4.1869107952307196</v>
      </c>
      <c r="AH54">
        <v>0.36464643896131466</v>
      </c>
      <c r="AI54">
        <v>0.79352425698706508</v>
      </c>
      <c r="AJ54">
        <v>1.3095870856876784E-2</v>
      </c>
      <c r="AK54">
        <v>3.4000000000000004</v>
      </c>
      <c r="AL54">
        <v>21.299999999999997</v>
      </c>
      <c r="AM54">
        <v>1.8979636304500989</v>
      </c>
      <c r="AN54">
        <v>0.13729543305698183</v>
      </c>
      <c r="AO54">
        <v>3.9703389553221911E-2</v>
      </c>
      <c r="AP54">
        <v>11.5</v>
      </c>
      <c r="AQ54">
        <v>3.8707197548751098</v>
      </c>
      <c r="AR54">
        <v>7.4808720487431993E-2</v>
      </c>
      <c r="AS54">
        <v>0.76827978163188448</v>
      </c>
      <c r="AT54">
        <v>2.0081930259310765E-2</v>
      </c>
      <c r="AU54">
        <v>10.9</v>
      </c>
      <c r="AV54">
        <v>14.399999999999999</v>
      </c>
      <c r="AW54">
        <v>3.2400573049432579</v>
      </c>
      <c r="AX54">
        <v>0.83798000340512346</v>
      </c>
      <c r="AY54">
        <v>1.1250533032264103E-2</v>
      </c>
      <c r="AZ54">
        <v>133.66530893411965</v>
      </c>
      <c r="BA54">
        <f t="shared" si="7"/>
        <v>219.73469106588033</v>
      </c>
      <c r="BB54">
        <v>114.93807427028473</v>
      </c>
      <c r="BC54">
        <v>15.722862395259426</v>
      </c>
      <c r="BD54">
        <v>8.3429005614366165</v>
      </c>
      <c r="BE54">
        <v>0.23560022949207787</v>
      </c>
      <c r="BF54">
        <v>139.23943745647284</v>
      </c>
      <c r="BG54">
        <f t="shared" si="11"/>
        <v>328.42835058823528</v>
      </c>
      <c r="BH54">
        <f t="shared" si="12"/>
        <v>189.18891313176243</v>
      </c>
      <c r="BI54" t="s">
        <v>76</v>
      </c>
      <c r="BJ54" t="s">
        <v>68</v>
      </c>
    </row>
    <row r="55" spans="1:64">
      <c r="A55" t="s">
        <v>74</v>
      </c>
      <c r="B55" t="s">
        <v>75</v>
      </c>
      <c r="C55">
        <v>1998</v>
      </c>
      <c r="D55" t="s">
        <v>70</v>
      </c>
      <c r="E55" t="s">
        <v>70</v>
      </c>
      <c r="F55">
        <v>300</v>
      </c>
      <c r="G55">
        <v>0</v>
      </c>
      <c r="H55">
        <v>300</v>
      </c>
      <c r="I55">
        <f t="shared" si="0"/>
        <v>10</v>
      </c>
      <c r="J55">
        <v>42</v>
      </c>
      <c r="K55">
        <f t="shared" si="8"/>
        <v>352</v>
      </c>
      <c r="L55">
        <v>0</v>
      </c>
      <c r="M55">
        <v>120</v>
      </c>
      <c r="N55">
        <v>120</v>
      </c>
      <c r="O55">
        <f t="shared" si="9"/>
        <v>141.1764705882353</v>
      </c>
      <c r="P55">
        <f t="shared" si="10"/>
        <v>99.6</v>
      </c>
      <c r="Q55">
        <v>0</v>
      </c>
      <c r="R55">
        <v>0</v>
      </c>
      <c r="S55">
        <v>0</v>
      </c>
      <c r="T55">
        <v>0</v>
      </c>
      <c r="U55">
        <v>87.651880000000006</v>
      </c>
      <c r="V55">
        <v>2</v>
      </c>
      <c r="W55">
        <v>4.3</v>
      </c>
      <c r="X55">
        <v>-1.4000000000000004</v>
      </c>
      <c r="Y55">
        <v>10.324825986078899</v>
      </c>
      <c r="Z55">
        <v>44</v>
      </c>
      <c r="AA55">
        <v>298.28798143851509</v>
      </c>
      <c r="AB55">
        <v>853.5</v>
      </c>
      <c r="AC55">
        <v>2341.5</v>
      </c>
      <c r="AD55">
        <v>5698.5</v>
      </c>
      <c r="AE55">
        <v>3564</v>
      </c>
      <c r="AF55">
        <v>18.2</v>
      </c>
      <c r="AG55">
        <v>3</v>
      </c>
      <c r="AH55">
        <v>0.36464643896131466</v>
      </c>
      <c r="AI55">
        <v>0.79352425698706508</v>
      </c>
      <c r="AJ55">
        <v>1.3095870856876784E-2</v>
      </c>
      <c r="AK55">
        <v>4.8</v>
      </c>
      <c r="AL55">
        <v>16.7</v>
      </c>
      <c r="AM55">
        <v>1.8979636304500989</v>
      </c>
      <c r="AN55">
        <v>0.13729543305698183</v>
      </c>
      <c r="AO55">
        <v>3.9703389553221911E-2</v>
      </c>
      <c r="AP55">
        <v>13.100000000000001</v>
      </c>
      <c r="AQ55">
        <v>2.8000000000000003</v>
      </c>
      <c r="AR55">
        <v>7.4808720487431993E-2</v>
      </c>
      <c r="AS55">
        <v>0.76827978163188448</v>
      </c>
      <c r="AT55">
        <v>2.0081930259310765E-2</v>
      </c>
      <c r="AU55">
        <v>8.4</v>
      </c>
      <c r="AV55">
        <v>19.899999999999999</v>
      </c>
      <c r="AW55">
        <v>3.2400573049432579</v>
      </c>
      <c r="AX55">
        <v>0.83798000340512346</v>
      </c>
      <c r="AY55">
        <v>1.1250533032264103E-2</v>
      </c>
      <c r="AZ55">
        <v>131.36085</v>
      </c>
      <c r="BA55">
        <f t="shared" si="7"/>
        <v>220.63915</v>
      </c>
      <c r="BB55">
        <v>128.54294999999999</v>
      </c>
      <c r="BC55">
        <v>16.729169304867792</v>
      </c>
      <c r="BD55">
        <v>8.3633532776065369</v>
      </c>
      <c r="BE55">
        <v>0.25867659172488511</v>
      </c>
      <c r="BF55">
        <v>153.89414917419919</v>
      </c>
      <c r="BG55">
        <f t="shared" si="11"/>
        <v>328.42835058823528</v>
      </c>
      <c r="BH55">
        <f t="shared" si="12"/>
        <v>174.53420141403609</v>
      </c>
      <c r="BI55" t="s">
        <v>76</v>
      </c>
      <c r="BJ55" t="s">
        <v>68</v>
      </c>
    </row>
    <row r="56" spans="1:64">
      <c r="A56" t="s">
        <v>74</v>
      </c>
      <c r="B56" t="s">
        <v>75</v>
      </c>
      <c r="C56">
        <v>1999</v>
      </c>
      <c r="D56" t="s">
        <v>70</v>
      </c>
      <c r="E56" t="s">
        <v>70</v>
      </c>
      <c r="F56">
        <v>300</v>
      </c>
      <c r="G56">
        <v>0</v>
      </c>
      <c r="H56">
        <v>300</v>
      </c>
      <c r="I56">
        <f t="shared" si="0"/>
        <v>10</v>
      </c>
      <c r="J56">
        <v>50.4</v>
      </c>
      <c r="K56">
        <f t="shared" si="8"/>
        <v>360.4</v>
      </c>
      <c r="L56">
        <v>0</v>
      </c>
      <c r="M56">
        <v>120</v>
      </c>
      <c r="N56">
        <v>120</v>
      </c>
      <c r="O56">
        <f t="shared" si="9"/>
        <v>141.1764705882353</v>
      </c>
      <c r="P56">
        <f t="shared" si="10"/>
        <v>99.6</v>
      </c>
      <c r="Q56">
        <v>0</v>
      </c>
      <c r="R56">
        <v>0</v>
      </c>
      <c r="S56">
        <v>0</v>
      </c>
      <c r="T56">
        <v>0</v>
      </c>
      <c r="U56">
        <v>87.651880000000006</v>
      </c>
      <c r="V56">
        <v>2</v>
      </c>
      <c r="W56">
        <v>4.2</v>
      </c>
      <c r="X56">
        <v>-1.5</v>
      </c>
      <c r="Y56">
        <v>9.8027842227378201</v>
      </c>
      <c r="Z56">
        <v>44</v>
      </c>
      <c r="AA56">
        <v>296.73229698375866</v>
      </c>
      <c r="AB56">
        <v>945.75</v>
      </c>
      <c r="AC56">
        <v>1158</v>
      </c>
      <c r="AD56">
        <v>4123.5</v>
      </c>
      <c r="AE56">
        <v>3681.75</v>
      </c>
      <c r="AF56">
        <v>19.2</v>
      </c>
      <c r="AG56">
        <v>4.0999999999999996</v>
      </c>
      <c r="AH56">
        <v>0.36464643896131466</v>
      </c>
      <c r="AI56">
        <v>0.79352425698706508</v>
      </c>
      <c r="AJ56">
        <v>1.3095870856876784E-2</v>
      </c>
      <c r="AK56">
        <v>8.4</v>
      </c>
      <c r="AL56">
        <v>24.4</v>
      </c>
      <c r="AM56">
        <v>1.8979636304500989</v>
      </c>
      <c r="AN56">
        <v>0.13729543305698183</v>
      </c>
      <c r="AO56">
        <v>3.9703389553221911E-2</v>
      </c>
      <c r="AP56">
        <v>11.200000000000001</v>
      </c>
      <c r="AQ56">
        <v>4.0999999999999996</v>
      </c>
      <c r="AR56">
        <v>7.4808720487431993E-2</v>
      </c>
      <c r="AS56">
        <v>0.76827978163188448</v>
      </c>
      <c r="AT56">
        <v>2.0081930259310765E-2</v>
      </c>
      <c r="AU56">
        <v>10.8</v>
      </c>
      <c r="AV56">
        <v>11.5</v>
      </c>
      <c r="AW56">
        <v>3.2400573049432579</v>
      </c>
      <c r="AX56">
        <v>0.83798000340512346</v>
      </c>
      <c r="AY56">
        <v>1.1250533032264103E-2</v>
      </c>
      <c r="AZ56">
        <v>113.83170000000001</v>
      </c>
      <c r="BA56">
        <f t="shared" si="7"/>
        <v>246.56829999999997</v>
      </c>
      <c r="BB56">
        <v>91.379249999999999</v>
      </c>
      <c r="BC56">
        <v>14.780260995113643</v>
      </c>
      <c r="BD56">
        <v>7.1626982346213897</v>
      </c>
      <c r="BE56">
        <v>0.18259143438132849</v>
      </c>
      <c r="BF56">
        <v>113.50480066411635</v>
      </c>
      <c r="BG56">
        <f t="shared" si="11"/>
        <v>328.42835058823528</v>
      </c>
      <c r="BH56">
        <f t="shared" si="12"/>
        <v>214.92354992411893</v>
      </c>
      <c r="BI56" t="s">
        <v>76</v>
      </c>
      <c r="BJ56" t="s">
        <v>68</v>
      </c>
    </row>
    <row r="57" spans="1:64">
      <c r="A57" t="s">
        <v>74</v>
      </c>
      <c r="B57" t="s">
        <v>75</v>
      </c>
      <c r="C57">
        <v>2000</v>
      </c>
      <c r="D57" t="s">
        <v>70</v>
      </c>
      <c r="E57" t="s">
        <v>70</v>
      </c>
      <c r="F57">
        <v>300</v>
      </c>
      <c r="G57">
        <v>0</v>
      </c>
      <c r="H57">
        <v>300</v>
      </c>
      <c r="I57">
        <f t="shared" si="0"/>
        <v>10</v>
      </c>
      <c r="J57">
        <v>49</v>
      </c>
      <c r="K57">
        <f t="shared" si="8"/>
        <v>359</v>
      </c>
      <c r="L57">
        <v>0</v>
      </c>
      <c r="M57">
        <v>120</v>
      </c>
      <c r="N57">
        <v>120</v>
      </c>
      <c r="O57">
        <f t="shared" si="9"/>
        <v>141.1764705882353</v>
      </c>
      <c r="P57">
        <f t="shared" si="10"/>
        <v>99.6</v>
      </c>
      <c r="Q57">
        <v>0</v>
      </c>
      <c r="R57">
        <v>0</v>
      </c>
      <c r="S57">
        <v>0</v>
      </c>
      <c r="T57">
        <v>0</v>
      </c>
      <c r="U57">
        <v>87.651880000000006</v>
      </c>
      <c r="V57">
        <v>2</v>
      </c>
      <c r="W57">
        <v>4.7</v>
      </c>
      <c r="X57">
        <v>-1</v>
      </c>
      <c r="Y57">
        <v>9.9187935034802805</v>
      </c>
      <c r="Z57">
        <v>44</v>
      </c>
      <c r="AA57">
        <v>297.0780046403712</v>
      </c>
      <c r="AB57">
        <v>802.875</v>
      </c>
      <c r="AC57">
        <v>1509</v>
      </c>
      <c r="AD57">
        <v>2890.875</v>
      </c>
      <c r="AE57">
        <v>1063.5</v>
      </c>
      <c r="AF57">
        <v>18.600000000000001</v>
      </c>
      <c r="AG57">
        <v>6.3</v>
      </c>
      <c r="AH57">
        <v>0.36464643896131466</v>
      </c>
      <c r="AI57">
        <v>0.79352425698706508</v>
      </c>
      <c r="AJ57">
        <v>1.3095870856876784E-2</v>
      </c>
      <c r="AK57">
        <v>6.2</v>
      </c>
      <c r="AL57">
        <v>18.799999999999997</v>
      </c>
      <c r="AM57">
        <v>1.8979636304500989</v>
      </c>
      <c r="AN57">
        <v>0.13729543305698183</v>
      </c>
      <c r="AO57">
        <v>3.9703389553221911E-2</v>
      </c>
      <c r="AP57">
        <v>11.100000000000001</v>
      </c>
      <c r="AQ57">
        <v>5.6000000000000005</v>
      </c>
      <c r="AR57">
        <v>7.4808720487431993E-2</v>
      </c>
      <c r="AS57">
        <v>0.76827978163188448</v>
      </c>
      <c r="AT57">
        <v>2.0081930259310765E-2</v>
      </c>
      <c r="AU57">
        <v>10.199999999999999</v>
      </c>
      <c r="AV57">
        <v>5.23</v>
      </c>
      <c r="AW57">
        <v>3.2400573049432579</v>
      </c>
      <c r="AX57">
        <v>0.83798000340512346</v>
      </c>
      <c r="AY57">
        <v>1.1250533032264103E-2</v>
      </c>
      <c r="AZ57">
        <v>67.225687500000006</v>
      </c>
      <c r="BA57">
        <f t="shared" si="7"/>
        <v>291.77431250000001</v>
      </c>
      <c r="BB57">
        <v>55.178317500000006</v>
      </c>
      <c r="BC57">
        <v>6.8188562316765235</v>
      </c>
      <c r="BD57">
        <v>3.9564721436578978</v>
      </c>
      <c r="BE57">
        <v>0.1404460541682247</v>
      </c>
      <c r="BF57">
        <v>66.094091929502639</v>
      </c>
      <c r="BG57">
        <f t="shared" si="11"/>
        <v>328.42835058823528</v>
      </c>
      <c r="BH57">
        <f t="shared" si="12"/>
        <v>262.33425865873267</v>
      </c>
      <c r="BI57" t="s">
        <v>76</v>
      </c>
      <c r="BJ57" t="s">
        <v>68</v>
      </c>
    </row>
    <row r="58" spans="1:64">
      <c r="A58" t="s">
        <v>74</v>
      </c>
      <c r="B58" t="s">
        <v>75</v>
      </c>
      <c r="C58">
        <v>2001</v>
      </c>
      <c r="D58" t="s">
        <v>70</v>
      </c>
      <c r="E58" t="s">
        <v>70</v>
      </c>
      <c r="F58">
        <v>300</v>
      </c>
      <c r="G58">
        <v>0</v>
      </c>
      <c r="H58">
        <v>300</v>
      </c>
      <c r="I58">
        <f t="shared" si="0"/>
        <v>10</v>
      </c>
      <c r="J58">
        <v>46.2</v>
      </c>
      <c r="K58">
        <f t="shared" si="8"/>
        <v>356.2</v>
      </c>
      <c r="L58">
        <v>0</v>
      </c>
      <c r="M58">
        <v>120</v>
      </c>
      <c r="N58">
        <v>120</v>
      </c>
      <c r="O58">
        <f t="shared" si="9"/>
        <v>141.1764705882353</v>
      </c>
      <c r="P58">
        <f t="shared" si="10"/>
        <v>99.6</v>
      </c>
      <c r="Q58">
        <v>0</v>
      </c>
      <c r="R58">
        <v>0</v>
      </c>
      <c r="S58">
        <v>0</v>
      </c>
      <c r="T58">
        <v>0</v>
      </c>
      <c r="U58">
        <v>73.043233333333234</v>
      </c>
      <c r="V58">
        <v>2</v>
      </c>
      <c r="W58">
        <v>4.7</v>
      </c>
      <c r="X58">
        <v>-1</v>
      </c>
      <c r="Y58">
        <v>10.7192575406032</v>
      </c>
      <c r="Z58">
        <v>44</v>
      </c>
      <c r="AA58">
        <v>299.46338747099753</v>
      </c>
      <c r="AB58">
        <v>1082.325</v>
      </c>
      <c r="AC58">
        <v>1470.75</v>
      </c>
      <c r="AD58">
        <v>3428.25</v>
      </c>
      <c r="AE58">
        <v>2574</v>
      </c>
      <c r="AF58">
        <v>20.7</v>
      </c>
      <c r="AG58">
        <v>3.3000000000000003</v>
      </c>
      <c r="AH58">
        <v>0.36464643896131466</v>
      </c>
      <c r="AI58">
        <v>0.79352425698706508</v>
      </c>
      <c r="AJ58">
        <v>1.3095870856876784E-2</v>
      </c>
      <c r="AK58">
        <v>9.1</v>
      </c>
      <c r="AL58">
        <v>17.7</v>
      </c>
      <c r="AM58">
        <v>1.8979636304500989</v>
      </c>
      <c r="AN58">
        <v>0.13729543305698183</v>
      </c>
      <c r="AO58">
        <v>3.9703389553221911E-2</v>
      </c>
      <c r="AP58">
        <v>9.6</v>
      </c>
      <c r="AQ58">
        <v>4</v>
      </c>
      <c r="AR58">
        <v>7.4808720487431993E-2</v>
      </c>
      <c r="AS58">
        <v>0.76827978163188448</v>
      </c>
      <c r="AT58">
        <v>2.0081930259310765E-2</v>
      </c>
      <c r="AU58">
        <v>8.0300000000000011</v>
      </c>
      <c r="AV58">
        <v>16.200000000000003</v>
      </c>
      <c r="AW58">
        <v>3.2400573049432579</v>
      </c>
      <c r="AX58">
        <v>0.83798000340512346</v>
      </c>
      <c r="AY58">
        <v>1.1250533032264103E-2</v>
      </c>
      <c r="AZ58">
        <v>89.368372499999992</v>
      </c>
      <c r="BA58">
        <f t="shared" si="7"/>
        <v>266.83162749999997</v>
      </c>
      <c r="BB58">
        <v>85.015747500000003</v>
      </c>
      <c r="BC58">
        <v>11.782466465468273</v>
      </c>
      <c r="BD58">
        <v>5.851594089756377</v>
      </c>
      <c r="BE58">
        <v>0.17037249804710022</v>
      </c>
      <c r="BF58">
        <v>102.82018055327175</v>
      </c>
      <c r="BG58">
        <f t="shared" si="11"/>
        <v>313.81970392156853</v>
      </c>
      <c r="BH58">
        <f t="shared" si="12"/>
        <v>210.99952336829676</v>
      </c>
      <c r="BI58" t="s">
        <v>76</v>
      </c>
      <c r="BJ58" t="s">
        <v>68</v>
      </c>
    </row>
    <row r="59" spans="1:64">
      <c r="A59" t="s">
        <v>74</v>
      </c>
      <c r="B59" t="s">
        <v>75</v>
      </c>
      <c r="C59">
        <v>2002</v>
      </c>
      <c r="D59" t="s">
        <v>70</v>
      </c>
      <c r="E59" t="s">
        <v>70</v>
      </c>
      <c r="F59">
        <v>300</v>
      </c>
      <c r="G59">
        <v>0</v>
      </c>
      <c r="H59">
        <v>300</v>
      </c>
      <c r="I59">
        <f t="shared" si="0"/>
        <v>10</v>
      </c>
      <c r="J59">
        <v>50.4</v>
      </c>
      <c r="K59">
        <f t="shared" si="8"/>
        <v>360.4</v>
      </c>
      <c r="L59">
        <v>0</v>
      </c>
      <c r="M59">
        <v>120</v>
      </c>
      <c r="N59">
        <v>120</v>
      </c>
      <c r="O59">
        <f t="shared" si="9"/>
        <v>141.1764705882353</v>
      </c>
      <c r="P59">
        <f t="shared" si="10"/>
        <v>99.6</v>
      </c>
      <c r="Q59">
        <v>0</v>
      </c>
      <c r="R59">
        <v>0</v>
      </c>
      <c r="S59">
        <v>0</v>
      </c>
      <c r="T59">
        <v>0</v>
      </c>
      <c r="U59">
        <v>67.930206999999939</v>
      </c>
      <c r="V59">
        <v>2</v>
      </c>
      <c r="W59">
        <v>4.7</v>
      </c>
      <c r="X59">
        <v>-1</v>
      </c>
      <c r="Y59">
        <v>9.8317865429234299</v>
      </c>
      <c r="Z59">
        <v>44</v>
      </c>
      <c r="AA59">
        <v>296.81872389791181</v>
      </c>
      <c r="AB59">
        <v>763.5</v>
      </c>
      <c r="AC59">
        <v>939.75</v>
      </c>
      <c r="AD59">
        <v>4016.25</v>
      </c>
      <c r="AE59">
        <v>1861.5</v>
      </c>
      <c r="AF59">
        <v>24.4</v>
      </c>
      <c r="AG59">
        <v>4.32</v>
      </c>
      <c r="AH59">
        <v>0.36464643896131466</v>
      </c>
      <c r="AI59">
        <v>0.79352425698706508</v>
      </c>
      <c r="AJ59">
        <v>1.3095870856876784E-2</v>
      </c>
      <c r="AK59">
        <v>6.7818441897795001</v>
      </c>
      <c r="AL59">
        <v>17.810234636358601</v>
      </c>
      <c r="AM59">
        <v>1.8979636304500989</v>
      </c>
      <c r="AN59">
        <v>0.13729543305698183</v>
      </c>
      <c r="AO59">
        <v>3.9703389553221911E-2</v>
      </c>
      <c r="AP59">
        <v>11.5</v>
      </c>
      <c r="AQ59">
        <v>3.8707197548751098</v>
      </c>
      <c r="AR59">
        <v>7.4808720487431993E-2</v>
      </c>
      <c r="AS59">
        <v>0.76827978163188448</v>
      </c>
      <c r="AT59">
        <v>2.0081930259310765E-2</v>
      </c>
      <c r="AU59">
        <v>10.0971569082693</v>
      </c>
      <c r="AV59">
        <v>16.3888606090138</v>
      </c>
      <c r="AW59">
        <v>3.2400573049432579</v>
      </c>
      <c r="AX59">
        <v>0.83798000340512346</v>
      </c>
      <c r="AY59">
        <v>1.1250533032264103E-2</v>
      </c>
      <c r="AZ59">
        <v>89.985370662088599</v>
      </c>
      <c r="BA59">
        <f t="shared" si="7"/>
        <v>270.41462933791138</v>
      </c>
      <c r="BB59">
        <v>66.089130238714333</v>
      </c>
      <c r="BC59">
        <v>8.3938360746719667</v>
      </c>
      <c r="BD59">
        <v>5.3803826027426167</v>
      </c>
      <c r="BE59">
        <v>0.14890687737538222</v>
      </c>
      <c r="BF59">
        <v>80.012255793504295</v>
      </c>
      <c r="BG59">
        <f t="shared" si="11"/>
        <v>308.70667758823527</v>
      </c>
      <c r="BH59">
        <f t="shared" si="12"/>
        <v>228.69442179473097</v>
      </c>
      <c r="BI59" t="s">
        <v>76</v>
      </c>
      <c r="BJ59" t="s">
        <v>68</v>
      </c>
    </row>
    <row r="60" spans="1:64">
      <c r="A60" t="s">
        <v>74</v>
      </c>
      <c r="B60" t="s">
        <v>75</v>
      </c>
      <c r="C60">
        <v>2003</v>
      </c>
      <c r="D60" t="s">
        <v>70</v>
      </c>
      <c r="E60" t="s">
        <v>70</v>
      </c>
      <c r="F60">
        <v>300</v>
      </c>
      <c r="G60">
        <v>0</v>
      </c>
      <c r="H60">
        <v>300</v>
      </c>
      <c r="I60">
        <f t="shared" si="0"/>
        <v>10</v>
      </c>
      <c r="J60">
        <v>53.2</v>
      </c>
      <c r="K60">
        <f t="shared" si="8"/>
        <v>363.2</v>
      </c>
      <c r="L60">
        <v>0</v>
      </c>
      <c r="M60">
        <v>120</v>
      </c>
      <c r="N60">
        <v>120</v>
      </c>
      <c r="O60">
        <f t="shared" si="9"/>
        <v>141.1764705882353</v>
      </c>
      <c r="P60">
        <f t="shared" si="10"/>
        <v>99.6</v>
      </c>
      <c r="Q60">
        <v>0</v>
      </c>
      <c r="R60">
        <v>0</v>
      </c>
      <c r="S60">
        <v>0</v>
      </c>
      <c r="T60">
        <v>0</v>
      </c>
      <c r="U60">
        <v>64.27804533333348</v>
      </c>
      <c r="V60">
        <v>2</v>
      </c>
      <c r="W60">
        <v>4.5999999999999996</v>
      </c>
      <c r="X60">
        <v>-1.1000000000000005</v>
      </c>
      <c r="Y60">
        <v>11.9837587006961</v>
      </c>
      <c r="Z60">
        <v>44</v>
      </c>
      <c r="AA60">
        <v>303.23160092807439</v>
      </c>
      <c r="AB60">
        <v>1350</v>
      </c>
      <c r="AC60">
        <v>1416.75</v>
      </c>
      <c r="AD60">
        <v>3062.25</v>
      </c>
      <c r="AE60">
        <v>2860.5</v>
      </c>
      <c r="AF60">
        <v>22.625381570161199</v>
      </c>
      <c r="AG60">
        <v>2.8414804027950002</v>
      </c>
      <c r="AH60">
        <v>0.36464643896131466</v>
      </c>
      <c r="AI60">
        <v>0.79352425698706508</v>
      </c>
      <c r="AJ60">
        <v>1.3095870856876784E-2</v>
      </c>
      <c r="AK60">
        <v>4.3186799596643795</v>
      </c>
      <c r="AL60">
        <v>11.2182383844822</v>
      </c>
      <c r="AM60">
        <v>1.8979636304500989</v>
      </c>
      <c r="AN60">
        <v>0.13729543305698183</v>
      </c>
      <c r="AO60">
        <v>3.9703389553221911E-2</v>
      </c>
      <c r="AP60">
        <v>9.9093454058042596</v>
      </c>
      <c r="AQ60">
        <v>3.2129999999999996</v>
      </c>
      <c r="AR60">
        <v>7.4808720487431993E-2</v>
      </c>
      <c r="AS60">
        <v>0.76827978163188448</v>
      </c>
      <c r="AT60">
        <v>2.0081930259310765E-2</v>
      </c>
      <c r="AU60">
        <v>8.2192521421923708</v>
      </c>
      <c r="AV60">
        <v>10.984</v>
      </c>
      <c r="AW60">
        <v>3.2400573049432579</v>
      </c>
      <c r="AX60">
        <v>0.83798000340512346</v>
      </c>
      <c r="AY60">
        <v>1.1250533032264103E-2</v>
      </c>
      <c r="AZ60">
        <v>90.518818674237494</v>
      </c>
      <c r="BA60">
        <f t="shared" si="7"/>
        <v>272.68118132576251</v>
      </c>
      <c r="BB60">
        <v>60.988179024988405</v>
      </c>
      <c r="BC60">
        <v>12.67847959114078</v>
      </c>
      <c r="BD60">
        <v>6.0154776127586107</v>
      </c>
      <c r="BE60">
        <v>0.16760724348167669</v>
      </c>
      <c r="BF60">
        <v>79.849743472369482</v>
      </c>
      <c r="BG60">
        <f t="shared" si="11"/>
        <v>305.05451592156879</v>
      </c>
      <c r="BH60">
        <f t="shared" si="12"/>
        <v>225.20477244919931</v>
      </c>
      <c r="BI60" t="s">
        <v>76</v>
      </c>
      <c r="BJ60" t="s">
        <v>68</v>
      </c>
    </row>
    <row r="61" spans="1:64">
      <c r="A61" t="s">
        <v>74</v>
      </c>
      <c r="B61" t="s">
        <v>75</v>
      </c>
      <c r="C61">
        <v>2004</v>
      </c>
      <c r="D61" t="s">
        <v>70</v>
      </c>
      <c r="E61" t="s">
        <v>70</v>
      </c>
      <c r="F61">
        <v>300</v>
      </c>
      <c r="G61">
        <v>0</v>
      </c>
      <c r="H61">
        <v>300</v>
      </c>
      <c r="I61">
        <f t="shared" si="0"/>
        <v>10</v>
      </c>
      <c r="J61">
        <v>54.6</v>
      </c>
      <c r="K61">
        <f t="shared" si="8"/>
        <v>364.6</v>
      </c>
      <c r="L61">
        <v>0</v>
      </c>
      <c r="M61">
        <v>120</v>
      </c>
      <c r="N61">
        <v>120</v>
      </c>
      <c r="O61">
        <f t="shared" si="9"/>
        <v>141.1764705882353</v>
      </c>
      <c r="P61">
        <f t="shared" si="10"/>
        <v>99.6</v>
      </c>
      <c r="Q61">
        <v>0</v>
      </c>
      <c r="R61">
        <v>0</v>
      </c>
      <c r="S61">
        <v>0</v>
      </c>
      <c r="T61">
        <v>0</v>
      </c>
      <c r="U61">
        <v>62.08674833333324</v>
      </c>
      <c r="V61">
        <v>2</v>
      </c>
      <c r="W61">
        <v>4.46</v>
      </c>
      <c r="X61">
        <v>-1.2000000000000002</v>
      </c>
      <c r="Y61">
        <v>11.442981438515099</v>
      </c>
      <c r="Z61">
        <v>44</v>
      </c>
      <c r="AA61">
        <v>301.62008468677499</v>
      </c>
      <c r="AB61">
        <v>1332</v>
      </c>
      <c r="AC61">
        <v>2645.25</v>
      </c>
      <c r="AD61">
        <v>1792.5</v>
      </c>
      <c r="AE61">
        <v>1967.25</v>
      </c>
      <c r="AF61">
        <v>27.282666993370597</v>
      </c>
      <c r="AG61">
        <v>4.3079443741123402</v>
      </c>
      <c r="AH61">
        <v>0.36464643896131466</v>
      </c>
      <c r="AI61">
        <v>0.79352425698706508</v>
      </c>
      <c r="AJ61">
        <v>1.3095870856876784E-2</v>
      </c>
      <c r="AK61">
        <v>5.0654557234276094</v>
      </c>
      <c r="AL61">
        <v>15.8160599819473</v>
      </c>
      <c r="AM61">
        <v>1.8979636304500989</v>
      </c>
      <c r="AN61">
        <v>0.13729543305698183</v>
      </c>
      <c r="AO61">
        <v>3.9703389553221911E-2</v>
      </c>
      <c r="AP61">
        <v>10.2900845200835</v>
      </c>
      <c r="AQ61">
        <v>5.21626801606401</v>
      </c>
      <c r="AR61">
        <v>7.4808720487431993E-2</v>
      </c>
      <c r="AS61">
        <v>0.76827978163188448</v>
      </c>
      <c r="AT61">
        <v>2.0081930259310765E-2</v>
      </c>
      <c r="AU61">
        <v>10.0971569082693</v>
      </c>
      <c r="AV61">
        <v>16.3888606090138</v>
      </c>
      <c r="AW61">
        <v>3.2400573049432579</v>
      </c>
      <c r="AX61">
        <v>0.83798000340512346</v>
      </c>
      <c r="AY61">
        <v>1.1250533032264103E-2</v>
      </c>
      <c r="AZ61">
        <v>88.048517617608979</v>
      </c>
      <c r="BA61">
        <f t="shared" si="7"/>
        <v>276.55148238239104</v>
      </c>
      <c r="BB61">
        <v>89.166761025440863</v>
      </c>
      <c r="BC61">
        <v>12.01439471476794</v>
      </c>
      <c r="BD61">
        <v>4.4458127248746342</v>
      </c>
      <c r="BE61">
        <v>0.18059856229455623</v>
      </c>
      <c r="BF61">
        <v>105.807567027378</v>
      </c>
      <c r="BG61">
        <f t="shared" si="11"/>
        <v>302.86321892156855</v>
      </c>
      <c r="BH61">
        <f t="shared" si="12"/>
        <v>197.05565189419053</v>
      </c>
      <c r="BI61" t="s">
        <v>76</v>
      </c>
      <c r="BJ61" t="s">
        <v>68</v>
      </c>
    </row>
    <row r="62" spans="1:64">
      <c r="A62" t="s">
        <v>74</v>
      </c>
      <c r="B62" t="s">
        <v>75</v>
      </c>
      <c r="C62">
        <v>2005</v>
      </c>
      <c r="D62" t="s">
        <v>70</v>
      </c>
      <c r="E62" t="s">
        <v>70</v>
      </c>
      <c r="F62">
        <v>300</v>
      </c>
      <c r="G62">
        <v>0</v>
      </c>
      <c r="H62">
        <v>300</v>
      </c>
      <c r="I62">
        <f t="shared" si="0"/>
        <v>10</v>
      </c>
      <c r="J62">
        <v>47.6</v>
      </c>
      <c r="K62">
        <f t="shared" si="8"/>
        <v>357.6</v>
      </c>
      <c r="L62">
        <v>0</v>
      </c>
      <c r="M62">
        <v>120</v>
      </c>
      <c r="N62">
        <v>120</v>
      </c>
      <c r="O62">
        <f t="shared" si="9"/>
        <v>141.1764705882353</v>
      </c>
      <c r="P62">
        <f t="shared" si="10"/>
        <v>99.6</v>
      </c>
      <c r="Q62">
        <v>0</v>
      </c>
      <c r="R62">
        <v>0</v>
      </c>
      <c r="S62">
        <v>0</v>
      </c>
      <c r="T62">
        <v>0</v>
      </c>
      <c r="U62">
        <v>60.625883666666716</v>
      </c>
      <c r="V62">
        <v>2</v>
      </c>
      <c r="W62">
        <v>4.4800000000000004</v>
      </c>
      <c r="X62">
        <v>-1.2000000000000002</v>
      </c>
      <c r="Y62">
        <v>8.5354408352668205</v>
      </c>
      <c r="Z62">
        <v>44</v>
      </c>
      <c r="AA62">
        <v>292.95561368909512</v>
      </c>
      <c r="AB62">
        <v>882.75</v>
      </c>
      <c r="AC62">
        <v>1614.75</v>
      </c>
      <c r="AD62">
        <v>1308.75</v>
      </c>
      <c r="AE62">
        <v>951.75</v>
      </c>
      <c r="AF62">
        <v>24.001661278579501</v>
      </c>
      <c r="AG62">
        <v>3.9788548582141496</v>
      </c>
      <c r="AH62">
        <v>0.36464643896131466</v>
      </c>
      <c r="AI62">
        <v>0.79352425698706508</v>
      </c>
      <c r="AJ62">
        <v>1.3095870856876784E-2</v>
      </c>
      <c r="AK62">
        <v>3.3840124313622399</v>
      </c>
      <c r="AL62">
        <v>15.2117382625934</v>
      </c>
      <c r="AM62">
        <v>1.8979636304500989</v>
      </c>
      <c r="AN62">
        <v>0.13729543305698183</v>
      </c>
      <c r="AO62">
        <v>3.9703389553221911E-2</v>
      </c>
      <c r="AP62">
        <v>9.5341188741667899</v>
      </c>
      <c r="AQ62">
        <v>3.06</v>
      </c>
      <c r="AR62">
        <v>7.4808720487431993E-2</v>
      </c>
      <c r="AS62">
        <v>0.76827978163188448</v>
      </c>
      <c r="AT62">
        <v>2.0081930259310765E-2</v>
      </c>
      <c r="AU62">
        <v>7.7054743239373504</v>
      </c>
      <c r="AV62">
        <v>8.1489999999999991</v>
      </c>
      <c r="AW62">
        <v>3.2400573049432579</v>
      </c>
      <c r="AX62">
        <v>0.83798000340512346</v>
      </c>
      <c r="AY62">
        <v>1.1250533032264103E-2</v>
      </c>
      <c r="AZ62">
        <v>46.463263831581386</v>
      </c>
      <c r="BA62">
        <f t="shared" si="7"/>
        <v>311.13673616841862</v>
      </c>
      <c r="BB62">
        <v>39.836074235611228</v>
      </c>
      <c r="BC62">
        <v>6.5682588691800703</v>
      </c>
      <c r="BD62">
        <v>2.7252149708356481</v>
      </c>
      <c r="BE62">
        <v>0.11266134932030339</v>
      </c>
      <c r="BF62">
        <v>49.242209424947255</v>
      </c>
      <c r="BG62">
        <f t="shared" si="11"/>
        <v>301.40235425490204</v>
      </c>
      <c r="BH62">
        <f t="shared" si="12"/>
        <v>252.16014482995479</v>
      </c>
      <c r="BI62" t="s">
        <v>76</v>
      </c>
      <c r="BJ62" t="s">
        <v>68</v>
      </c>
    </row>
    <row r="63" spans="1:64">
      <c r="A63" t="s">
        <v>74</v>
      </c>
      <c r="B63" t="s">
        <v>75</v>
      </c>
      <c r="C63">
        <v>2006</v>
      </c>
      <c r="D63" t="s">
        <v>70</v>
      </c>
      <c r="E63" t="s">
        <v>70</v>
      </c>
      <c r="F63">
        <v>300</v>
      </c>
      <c r="G63">
        <v>0</v>
      </c>
      <c r="H63">
        <v>300</v>
      </c>
      <c r="I63">
        <f t="shared" si="0"/>
        <v>10</v>
      </c>
      <c r="J63">
        <v>46.2</v>
      </c>
      <c r="K63">
        <f t="shared" si="8"/>
        <v>356.2</v>
      </c>
      <c r="L63">
        <v>0</v>
      </c>
      <c r="M63">
        <v>120</v>
      </c>
      <c r="N63">
        <v>120</v>
      </c>
      <c r="O63">
        <f t="shared" si="9"/>
        <v>141.1764705882353</v>
      </c>
      <c r="P63">
        <f t="shared" si="10"/>
        <v>99.6</v>
      </c>
      <c r="Q63">
        <v>0</v>
      </c>
      <c r="R63">
        <v>0</v>
      </c>
      <c r="S63">
        <v>0</v>
      </c>
      <c r="T63">
        <v>0</v>
      </c>
      <c r="U63">
        <v>59.165019000000186</v>
      </c>
      <c r="V63">
        <v>2</v>
      </c>
      <c r="W63">
        <v>4.3250000000000002</v>
      </c>
      <c r="X63">
        <v>-1.4000000000000004</v>
      </c>
      <c r="Y63">
        <v>9.5684478740879495</v>
      </c>
      <c r="Z63">
        <v>44</v>
      </c>
      <c r="AA63">
        <v>296.03397466478208</v>
      </c>
      <c r="AB63">
        <v>502.5</v>
      </c>
      <c r="AC63">
        <v>861</v>
      </c>
      <c r="AD63">
        <v>843</v>
      </c>
      <c r="AE63">
        <v>1438.5</v>
      </c>
      <c r="AF63">
        <v>23.735217942393597</v>
      </c>
      <c r="AG63">
        <v>2.2322447810327399</v>
      </c>
      <c r="AH63">
        <v>0.36464643896131466</v>
      </c>
      <c r="AI63">
        <v>0.79352425698706508</v>
      </c>
      <c r="AJ63">
        <v>1.3095870856876784E-2</v>
      </c>
      <c r="AK63">
        <v>9.8671930855543799</v>
      </c>
      <c r="AL63">
        <v>16.510986449476</v>
      </c>
      <c r="AM63">
        <v>1.8979636304500989</v>
      </c>
      <c r="AN63">
        <v>0.13729543305698183</v>
      </c>
      <c r="AO63">
        <v>3.9703389553221911E-2</v>
      </c>
      <c r="AP63">
        <v>10.246780520432599</v>
      </c>
      <c r="AQ63">
        <v>3.1753107445058197</v>
      </c>
      <c r="AR63">
        <v>7.4808720487431993E-2</v>
      </c>
      <c r="AS63">
        <v>0.76827978163188448</v>
      </c>
      <c r="AT63">
        <v>2.0081930259310765E-2</v>
      </c>
      <c r="AU63">
        <v>8.2277044171163709</v>
      </c>
      <c r="AV63">
        <v>11.6758210857704</v>
      </c>
      <c r="AW63">
        <v>3.2400573049432579</v>
      </c>
      <c r="AX63">
        <v>0.83798000340512346</v>
      </c>
      <c r="AY63">
        <v>1.1250533032264103E-2</v>
      </c>
      <c r="AZ63">
        <v>40.896189045461682</v>
      </c>
      <c r="BA63">
        <f t="shared" si="7"/>
        <v>315.30381095453833</v>
      </c>
      <c r="BB63">
        <v>34.810117924966917</v>
      </c>
      <c r="BC63">
        <v>6.5412677059273774</v>
      </c>
      <c r="BD63">
        <v>2.3700513978120101</v>
      </c>
      <c r="BE63">
        <v>7.3878252486415538E-2</v>
      </c>
      <c r="BF63">
        <v>43.795315281192721</v>
      </c>
      <c r="BG63">
        <f t="shared" si="11"/>
        <v>299.94148958823547</v>
      </c>
      <c r="BH63">
        <f t="shared" si="12"/>
        <v>256.14617430704277</v>
      </c>
      <c r="BI63" t="s">
        <v>76</v>
      </c>
      <c r="BJ63" t="s">
        <v>68</v>
      </c>
    </row>
    <row r="64" spans="1:64">
      <c r="A64" t="s">
        <v>74</v>
      </c>
      <c r="B64" t="s">
        <v>75</v>
      </c>
      <c r="C64">
        <v>2007</v>
      </c>
      <c r="D64" t="s">
        <v>70</v>
      </c>
      <c r="E64" t="s">
        <v>70</v>
      </c>
      <c r="F64">
        <v>300</v>
      </c>
      <c r="G64">
        <v>0</v>
      </c>
      <c r="H64">
        <v>300</v>
      </c>
      <c r="I64">
        <f t="shared" ref="I64:I120" si="13">5+5</f>
        <v>10</v>
      </c>
      <c r="J64">
        <v>46.2</v>
      </c>
      <c r="K64">
        <f t="shared" si="8"/>
        <v>356.2</v>
      </c>
      <c r="L64">
        <v>0</v>
      </c>
      <c r="M64">
        <v>120</v>
      </c>
      <c r="N64">
        <v>120</v>
      </c>
      <c r="O64">
        <f t="shared" si="9"/>
        <v>141.1764705882353</v>
      </c>
      <c r="P64">
        <f t="shared" si="10"/>
        <v>99.6</v>
      </c>
      <c r="Q64">
        <v>0</v>
      </c>
      <c r="R64">
        <v>0</v>
      </c>
      <c r="S64">
        <v>0</v>
      </c>
      <c r="T64">
        <v>0</v>
      </c>
      <c r="U64">
        <v>57.704154333333356</v>
      </c>
      <c r="V64">
        <v>2</v>
      </c>
      <c r="W64">
        <v>4.53</v>
      </c>
      <c r="X64">
        <v>-1.2000000000000002</v>
      </c>
      <c r="Y64">
        <v>9.9122389791183299</v>
      </c>
      <c r="Z64">
        <v>44</v>
      </c>
      <c r="AA64">
        <v>297.0584721577726</v>
      </c>
      <c r="AB64">
        <v>381.71992481203006</v>
      </c>
      <c r="AC64">
        <v>810.15625</v>
      </c>
      <c r="AD64">
        <v>952.29219066937128</v>
      </c>
      <c r="AE64">
        <v>1174.5</v>
      </c>
      <c r="AF64">
        <v>23.4258194020871</v>
      </c>
      <c r="AG64">
        <v>4.1869107952307196</v>
      </c>
      <c r="AH64">
        <v>0.36464643896131466</v>
      </c>
      <c r="AI64">
        <v>0.79352425698706508</v>
      </c>
      <c r="AJ64">
        <v>1.3095870856876784E-2</v>
      </c>
      <c r="AK64">
        <v>6.7818441897795001</v>
      </c>
      <c r="AL64">
        <v>17.810234636358601</v>
      </c>
      <c r="AM64">
        <v>1.8979636304500989</v>
      </c>
      <c r="AN64">
        <v>0.13729543305698183</v>
      </c>
      <c r="AO64">
        <v>3.9703389553221911E-2</v>
      </c>
      <c r="AP64">
        <v>11.5</v>
      </c>
      <c r="AQ64">
        <v>3.8707197548751098</v>
      </c>
      <c r="AR64">
        <v>7.4808720487431993E-2</v>
      </c>
      <c r="AS64">
        <v>0.76827978163188448</v>
      </c>
      <c r="AT64">
        <v>2.0081930259310765E-2</v>
      </c>
      <c r="AU64">
        <v>10.0971569082693</v>
      </c>
      <c r="AV64">
        <v>16.3888606090138</v>
      </c>
      <c r="AW64">
        <v>3.2400573049432579</v>
      </c>
      <c r="AX64">
        <v>0.83798000340512346</v>
      </c>
      <c r="AY64">
        <v>1.1250533032264103E-2</v>
      </c>
      <c r="AZ64">
        <v>37.246926459160996</v>
      </c>
      <c r="BA64">
        <f t="shared" si="7"/>
        <v>318.953073540839</v>
      </c>
      <c r="BB64">
        <v>38.962073158686486</v>
      </c>
      <c r="BC64">
        <v>5.5535269737151314</v>
      </c>
      <c r="BD64">
        <v>2.1299691231977258</v>
      </c>
      <c r="BE64">
        <v>6.9502520437465284E-2</v>
      </c>
      <c r="BF64">
        <v>46.715071776036808</v>
      </c>
      <c r="BG64">
        <f t="shared" si="11"/>
        <v>298.48062492156868</v>
      </c>
      <c r="BH64">
        <f t="shared" si="12"/>
        <v>251.76555314553187</v>
      </c>
      <c r="BI64" t="s">
        <v>76</v>
      </c>
      <c r="BJ64" t="s">
        <v>68</v>
      </c>
    </row>
    <row r="65" spans="1:64">
      <c r="A65" t="s">
        <v>74</v>
      </c>
      <c r="B65" t="s">
        <v>75</v>
      </c>
      <c r="C65">
        <v>2008</v>
      </c>
      <c r="D65" t="s">
        <v>70</v>
      </c>
      <c r="E65" t="s">
        <v>70</v>
      </c>
      <c r="F65">
        <v>300</v>
      </c>
      <c r="G65">
        <v>0</v>
      </c>
      <c r="H65">
        <v>300</v>
      </c>
      <c r="I65">
        <f t="shared" si="13"/>
        <v>10</v>
      </c>
      <c r="J65">
        <v>44.800000000000004</v>
      </c>
      <c r="K65">
        <f t="shared" si="8"/>
        <v>354.8</v>
      </c>
      <c r="L65">
        <v>0</v>
      </c>
      <c r="M65">
        <v>120</v>
      </c>
      <c r="N65">
        <v>120</v>
      </c>
      <c r="O65">
        <f t="shared" si="9"/>
        <v>141.1764705882353</v>
      </c>
      <c r="P65">
        <f t="shared" si="10"/>
        <v>99.6</v>
      </c>
      <c r="Q65">
        <v>0</v>
      </c>
      <c r="R65">
        <v>0</v>
      </c>
      <c r="S65">
        <v>0</v>
      </c>
      <c r="T65">
        <v>0</v>
      </c>
      <c r="U65">
        <v>56.243289666666826</v>
      </c>
      <c r="V65">
        <v>2</v>
      </c>
      <c r="W65">
        <v>4.5</v>
      </c>
      <c r="X65">
        <v>-1.2000000000000002</v>
      </c>
      <c r="Y65">
        <v>9.9477958236658903</v>
      </c>
      <c r="Z65">
        <v>44</v>
      </c>
      <c r="AA65">
        <v>297.16443155452436</v>
      </c>
      <c r="AB65">
        <v>88.5</v>
      </c>
      <c r="AC65">
        <v>228.75</v>
      </c>
      <c r="AD65">
        <v>908.88484821428563</v>
      </c>
      <c r="AE65">
        <v>824.17499999999995</v>
      </c>
      <c r="AF65">
        <v>20.3292071315912</v>
      </c>
      <c r="AG65">
        <v>5.9927211858966301</v>
      </c>
      <c r="AH65">
        <v>0.36464643896131466</v>
      </c>
      <c r="AI65">
        <v>0.79352425698706508</v>
      </c>
      <c r="AJ65">
        <v>1.3095870856876784E-2</v>
      </c>
      <c r="AK65">
        <v>6.8230008732096508</v>
      </c>
      <c r="AL65">
        <v>17.054325668145999</v>
      </c>
      <c r="AM65">
        <v>1.8979636304500989</v>
      </c>
      <c r="AN65">
        <v>0.13729543305698183</v>
      </c>
      <c r="AO65">
        <v>3.9703389553221911E-2</v>
      </c>
      <c r="AP65">
        <v>11.952</v>
      </c>
      <c r="AQ65">
        <v>5.1717044818226796</v>
      </c>
      <c r="AR65">
        <v>7.4808720487431993E-2</v>
      </c>
      <c r="AS65">
        <v>0.76827978163188448</v>
      </c>
      <c r="AT65">
        <v>2.0081930259310765E-2</v>
      </c>
      <c r="AU65">
        <v>13.743636961205601</v>
      </c>
      <c r="AV65">
        <v>17.812689990286501</v>
      </c>
      <c r="AW65">
        <v>3.2400573049432579</v>
      </c>
      <c r="AX65">
        <v>0.83798000340512346</v>
      </c>
      <c r="AY65">
        <v>1.1250533032264103E-2</v>
      </c>
      <c r="AZ65">
        <v>25.550049979251291</v>
      </c>
      <c r="BA65">
        <f t="shared" si="7"/>
        <v>329.24995002074871</v>
      </c>
      <c r="BB65">
        <v>23.81279043725517</v>
      </c>
      <c r="BC65">
        <v>3.2047971321804702</v>
      </c>
      <c r="BD65">
        <v>1.4905532490761573</v>
      </c>
      <c r="BE65">
        <v>3.7765705128582912E-2</v>
      </c>
      <c r="BF65">
        <v>28.54590652364038</v>
      </c>
      <c r="BG65">
        <f t="shared" si="11"/>
        <v>297.01976025490211</v>
      </c>
      <c r="BH65">
        <f t="shared" si="12"/>
        <v>268.47385373126173</v>
      </c>
      <c r="BI65" t="s">
        <v>76</v>
      </c>
      <c r="BJ65" t="s">
        <v>68</v>
      </c>
    </row>
    <row r="66" spans="1:64">
      <c r="A66" t="s">
        <v>74</v>
      </c>
      <c r="B66" t="s">
        <v>75</v>
      </c>
      <c r="C66">
        <v>2009</v>
      </c>
      <c r="D66" t="s">
        <v>70</v>
      </c>
      <c r="E66" t="s">
        <v>70</v>
      </c>
      <c r="F66">
        <v>300</v>
      </c>
      <c r="G66">
        <v>0</v>
      </c>
      <c r="H66">
        <v>300</v>
      </c>
      <c r="I66">
        <f t="shared" si="13"/>
        <v>10</v>
      </c>
      <c r="J66">
        <v>43.6</v>
      </c>
      <c r="K66">
        <f t="shared" si="8"/>
        <v>353.6</v>
      </c>
      <c r="L66">
        <v>0</v>
      </c>
      <c r="M66">
        <v>120</v>
      </c>
      <c r="N66">
        <v>120</v>
      </c>
      <c r="O66">
        <f t="shared" si="9"/>
        <v>141.1764705882353</v>
      </c>
      <c r="P66">
        <f t="shared" si="10"/>
        <v>99.6</v>
      </c>
      <c r="Q66">
        <v>0</v>
      </c>
      <c r="R66">
        <v>0</v>
      </c>
      <c r="S66">
        <v>0</v>
      </c>
      <c r="T66">
        <v>0</v>
      </c>
      <c r="U66">
        <v>55.512857333333415</v>
      </c>
      <c r="V66">
        <v>2</v>
      </c>
      <c r="W66">
        <v>4.3</v>
      </c>
      <c r="X66">
        <v>-1.4000000000000004</v>
      </c>
      <c r="Y66">
        <v>9.0733747776932301</v>
      </c>
      <c r="Z66">
        <v>44</v>
      </c>
      <c r="AA66">
        <v>294.5586568375258</v>
      </c>
      <c r="AB66">
        <v>647.78238750000014</v>
      </c>
      <c r="AC66">
        <v>1680.0839999999998</v>
      </c>
      <c r="AD66">
        <v>1350.6750000000002</v>
      </c>
      <c r="AE66">
        <v>2002.2214809344791</v>
      </c>
      <c r="AF66">
        <v>27.226305815685002</v>
      </c>
      <c r="AG66">
        <v>4.8517660394647901</v>
      </c>
      <c r="AH66">
        <v>0.36464643896131466</v>
      </c>
      <c r="AI66">
        <v>0.79352425698706508</v>
      </c>
      <c r="AJ66">
        <v>1.3095870856876784E-2</v>
      </c>
      <c r="AK66">
        <v>8.2992281513513806</v>
      </c>
      <c r="AL66">
        <v>23.735462703518202</v>
      </c>
      <c r="AM66">
        <v>1.8979636304500989</v>
      </c>
      <c r="AN66">
        <v>0.13729543305698183</v>
      </c>
      <c r="AO66">
        <v>3.9703389553221911E-2</v>
      </c>
      <c r="AP66">
        <v>13.010684300949</v>
      </c>
      <c r="AQ66">
        <v>2.9732305110484401</v>
      </c>
      <c r="AR66">
        <v>7.4808720487431993E-2</v>
      </c>
      <c r="AS66">
        <v>0.76827978163188448</v>
      </c>
      <c r="AT66">
        <v>2.0081930259310765E-2</v>
      </c>
      <c r="AU66">
        <v>15.461230839587301</v>
      </c>
      <c r="AV66">
        <v>19.2944637060058</v>
      </c>
      <c r="AW66">
        <v>3.2400573049432579</v>
      </c>
      <c r="AX66">
        <v>0.83798000340512346</v>
      </c>
      <c r="AY66">
        <v>1.1250533032264103E-2</v>
      </c>
      <c r="AZ66">
        <v>80.110136340417228</v>
      </c>
      <c r="BA66">
        <f t="shared" si="7"/>
        <v>273.4898636595828</v>
      </c>
      <c r="BB66">
        <v>85.668117525199435</v>
      </c>
      <c r="BC66">
        <v>10.013304472885288</v>
      </c>
      <c r="BD66">
        <v>3.4602167555492831</v>
      </c>
      <c r="BE66">
        <v>0.12483852408635127</v>
      </c>
      <c r="BF66">
        <v>99.266477277720355</v>
      </c>
      <c r="BG66">
        <f t="shared" si="11"/>
        <v>296.28932792156871</v>
      </c>
      <c r="BH66">
        <f t="shared" si="12"/>
        <v>197.02285064384836</v>
      </c>
      <c r="BI66" t="s">
        <v>76</v>
      </c>
      <c r="BJ66" t="s">
        <v>68</v>
      </c>
    </row>
    <row r="67" spans="1:64">
      <c r="A67" t="s">
        <v>74</v>
      </c>
      <c r="B67" t="s">
        <v>75</v>
      </c>
      <c r="C67">
        <v>2010</v>
      </c>
      <c r="D67" t="s">
        <v>70</v>
      </c>
      <c r="E67" t="s">
        <v>70</v>
      </c>
      <c r="F67">
        <v>300</v>
      </c>
      <c r="G67">
        <v>0</v>
      </c>
      <c r="H67">
        <v>300</v>
      </c>
      <c r="I67">
        <f t="shared" si="13"/>
        <v>10</v>
      </c>
      <c r="J67">
        <v>42.4</v>
      </c>
      <c r="K67">
        <f t="shared" si="8"/>
        <v>352.4</v>
      </c>
      <c r="L67">
        <v>0</v>
      </c>
      <c r="M67">
        <v>120</v>
      </c>
      <c r="N67">
        <v>120</v>
      </c>
      <c r="O67">
        <f t="shared" si="9"/>
        <v>141.1764705882353</v>
      </c>
      <c r="P67">
        <f t="shared" si="10"/>
        <v>99.6</v>
      </c>
      <c r="Q67">
        <v>0</v>
      </c>
      <c r="R67">
        <v>0</v>
      </c>
      <c r="S67">
        <v>0</v>
      </c>
      <c r="T67">
        <v>0</v>
      </c>
      <c r="U67">
        <v>54.782425000000003</v>
      </c>
      <c r="V67">
        <v>2</v>
      </c>
      <c r="W67">
        <v>4.375</v>
      </c>
      <c r="X67">
        <v>-1.2999999999999998</v>
      </c>
      <c r="Y67">
        <v>10.394768095683499</v>
      </c>
      <c r="Z67">
        <v>44</v>
      </c>
      <c r="AA67">
        <v>298.49640892513679</v>
      </c>
      <c r="AB67">
        <v>442.45575000000002</v>
      </c>
      <c r="AC67">
        <v>1785.08925</v>
      </c>
      <c r="AD67">
        <v>1885.3215340909092</v>
      </c>
      <c r="AE67">
        <v>1425.07125</v>
      </c>
      <c r="AF67">
        <v>28.940414985827498</v>
      </c>
      <c r="AG67">
        <v>3.1036923726973398</v>
      </c>
      <c r="AH67">
        <v>0.36464643896131466</v>
      </c>
      <c r="AI67">
        <v>0.79352425698706508</v>
      </c>
      <c r="AJ67">
        <v>1.3095870856876784E-2</v>
      </c>
      <c r="AK67">
        <v>10.143659472281199</v>
      </c>
      <c r="AL67">
        <v>20.837156331337599</v>
      </c>
      <c r="AM67">
        <v>1.8979636304500989</v>
      </c>
      <c r="AN67">
        <v>0.13729543305698183</v>
      </c>
      <c r="AO67">
        <v>3.9703389553221911E-2</v>
      </c>
      <c r="AP67">
        <v>12.073470508244899</v>
      </c>
      <c r="AQ67">
        <v>4.1715967604931494</v>
      </c>
      <c r="AR67">
        <v>7.4808720487431993E-2</v>
      </c>
      <c r="AS67">
        <v>0.76827978163188448</v>
      </c>
      <c r="AT67">
        <v>2.0081930259310765E-2</v>
      </c>
      <c r="AU67">
        <v>8.8264624819726603</v>
      </c>
      <c r="AV67">
        <v>22.2037102773524</v>
      </c>
      <c r="AW67">
        <v>3.2400573049432579</v>
      </c>
      <c r="AX67">
        <v>0.83798000340512346</v>
      </c>
      <c r="AY67">
        <v>1.1250533032264103E-2</v>
      </c>
      <c r="AZ67">
        <v>66.252902360163887</v>
      </c>
      <c r="BA67">
        <f t="shared" si="7"/>
        <v>286.14709763983609</v>
      </c>
      <c r="BB67">
        <v>78.076100667857304</v>
      </c>
      <c r="BC67">
        <v>8.3077253925427641</v>
      </c>
      <c r="BD67">
        <v>3.2388195993373143</v>
      </c>
      <c r="BE67">
        <v>0.13056214397734658</v>
      </c>
      <c r="BF67">
        <v>89.75320780371473</v>
      </c>
      <c r="BG67">
        <f t="shared" si="11"/>
        <v>295.55889558823532</v>
      </c>
      <c r="BH67">
        <f t="shared" si="12"/>
        <v>205.80568778452059</v>
      </c>
      <c r="BI67" t="s">
        <v>76</v>
      </c>
      <c r="BJ67" t="s">
        <v>68</v>
      </c>
    </row>
    <row r="68" spans="1:64">
      <c r="A68" t="s">
        <v>74</v>
      </c>
      <c r="B68" t="s">
        <v>75</v>
      </c>
      <c r="C68">
        <v>2011</v>
      </c>
      <c r="D68" t="s">
        <v>70</v>
      </c>
      <c r="E68" t="s">
        <v>70</v>
      </c>
      <c r="F68">
        <v>300</v>
      </c>
      <c r="G68">
        <v>0</v>
      </c>
      <c r="H68">
        <v>300</v>
      </c>
      <c r="I68">
        <f t="shared" si="13"/>
        <v>10</v>
      </c>
      <c r="J68">
        <v>41.199999999999996</v>
      </c>
      <c r="K68">
        <f t="shared" si="8"/>
        <v>351.2</v>
      </c>
      <c r="L68">
        <v>0</v>
      </c>
      <c r="M68">
        <v>120</v>
      </c>
      <c r="N68">
        <v>120</v>
      </c>
      <c r="O68">
        <f t="shared" si="9"/>
        <v>141.1764705882353</v>
      </c>
      <c r="P68">
        <f t="shared" si="10"/>
        <v>99.6</v>
      </c>
      <c r="Q68">
        <v>0</v>
      </c>
      <c r="R68">
        <v>0</v>
      </c>
      <c r="S68">
        <v>0</v>
      </c>
      <c r="T68">
        <v>0</v>
      </c>
      <c r="U68">
        <v>53.321560333333473</v>
      </c>
      <c r="V68">
        <v>2</v>
      </c>
      <c r="W68">
        <v>4.3</v>
      </c>
      <c r="X68">
        <v>-1.4000000000000004</v>
      </c>
      <c r="Y68">
        <v>9.1429803461386996</v>
      </c>
      <c r="Z68">
        <v>44</v>
      </c>
      <c r="AA68">
        <v>294.76608143149332</v>
      </c>
      <c r="AB68">
        <v>167.508375</v>
      </c>
      <c r="AC68">
        <v>525.31472596153856</v>
      </c>
      <c r="AD68">
        <v>2382.976285714286</v>
      </c>
      <c r="AE68">
        <v>1300.0650000000001</v>
      </c>
      <c r="AF68">
        <v>28.920615911610533</v>
      </c>
      <c r="AG68">
        <v>3.9880471190170392</v>
      </c>
      <c r="AH68">
        <v>0.36464643896131466</v>
      </c>
      <c r="AI68">
        <v>0.79352425698706508</v>
      </c>
      <c r="AJ68">
        <v>1.3095870856876784E-2</v>
      </c>
      <c r="AK68">
        <v>9.234597047276818</v>
      </c>
      <c r="AL68">
        <v>13.202880838732984</v>
      </c>
      <c r="AM68">
        <v>1.8979636304500989</v>
      </c>
      <c r="AN68">
        <v>0.13729543305698183</v>
      </c>
      <c r="AO68">
        <v>3.9703389553221911E-2</v>
      </c>
      <c r="AP68">
        <v>12.959239173081114</v>
      </c>
      <c r="AQ68">
        <v>3.5247166868965749</v>
      </c>
      <c r="AR68">
        <v>7.4808720487431993E-2</v>
      </c>
      <c r="AS68">
        <v>0.76827978163188448</v>
      </c>
      <c r="AT68">
        <v>2.0081930259310765E-2</v>
      </c>
      <c r="AU68">
        <v>12.589392412756888</v>
      </c>
      <c r="AV68">
        <v>37.295713642461749</v>
      </c>
      <c r="AW68">
        <v>3.2400573049432579</v>
      </c>
      <c r="AX68">
        <v>0.83798000340512346</v>
      </c>
      <c r="AY68">
        <v>1.1250533032264103E-2</v>
      </c>
      <c r="AZ68">
        <v>56.94410327005118</v>
      </c>
      <c r="BA68">
        <f t="shared" si="7"/>
        <v>294.2558967299488</v>
      </c>
      <c r="BB68">
        <v>64.489867257354845</v>
      </c>
      <c r="BC68">
        <v>5.4486620838920423</v>
      </c>
      <c r="BD68">
        <v>3.1252662451524973</v>
      </c>
      <c r="BE68">
        <v>8.5531631055236396E-2</v>
      </c>
      <c r="BF68">
        <v>73.149327217454626</v>
      </c>
      <c r="BG68">
        <f t="shared" si="11"/>
        <v>294.09803092156875</v>
      </c>
      <c r="BH68">
        <f t="shared" si="12"/>
        <v>220.94870370411411</v>
      </c>
      <c r="BI68" t="s">
        <v>76</v>
      </c>
      <c r="BJ68" t="s">
        <v>68</v>
      </c>
    </row>
    <row r="69" spans="1:64">
      <c r="A69" t="s">
        <v>74</v>
      </c>
      <c r="B69" t="s">
        <v>75</v>
      </c>
      <c r="C69">
        <v>2012</v>
      </c>
      <c r="D69" t="s">
        <v>70</v>
      </c>
      <c r="E69" t="s">
        <v>70</v>
      </c>
      <c r="F69">
        <v>300</v>
      </c>
      <c r="G69">
        <v>0</v>
      </c>
      <c r="H69">
        <v>300</v>
      </c>
      <c r="I69">
        <f t="shared" si="13"/>
        <v>10</v>
      </c>
      <c r="J69">
        <v>39.999999999999993</v>
      </c>
      <c r="K69">
        <f t="shared" si="8"/>
        <v>350</v>
      </c>
      <c r="L69">
        <v>0</v>
      </c>
      <c r="M69">
        <v>120</v>
      </c>
      <c r="N69">
        <v>120</v>
      </c>
      <c r="O69">
        <f t="shared" si="9"/>
        <v>141.1764705882353</v>
      </c>
      <c r="P69">
        <f t="shared" si="10"/>
        <v>99.6</v>
      </c>
      <c r="Q69">
        <v>0</v>
      </c>
      <c r="R69">
        <v>0</v>
      </c>
      <c r="S69">
        <v>0</v>
      </c>
      <c r="T69">
        <v>0</v>
      </c>
      <c r="U69">
        <v>52.591128000000062</v>
      </c>
      <c r="V69">
        <v>2</v>
      </c>
      <c r="W69">
        <v>4.5279999999999996</v>
      </c>
      <c r="X69">
        <v>-1.2000000000000002</v>
      </c>
      <c r="Y69">
        <v>9.9876278361008808</v>
      </c>
      <c r="Z69">
        <v>44</v>
      </c>
      <c r="AA69">
        <v>297.28313095158057</v>
      </c>
      <c r="AB69">
        <v>580.65559440559446</v>
      </c>
      <c r="AC69">
        <v>1711.8837068965515</v>
      </c>
      <c r="AD69">
        <v>852.54262500000004</v>
      </c>
      <c r="AE69">
        <v>540.0027</v>
      </c>
      <c r="AF69">
        <v>29.210288305805268</v>
      </c>
      <c r="AG69">
        <v>3.4874235595085192</v>
      </c>
      <c r="AH69">
        <v>0.36464643896131466</v>
      </c>
      <c r="AI69">
        <v>0.79352425698706508</v>
      </c>
      <c r="AJ69">
        <v>1.3095870856876784E-2</v>
      </c>
      <c r="AK69">
        <v>5.9099919127854079</v>
      </c>
      <c r="AL69">
        <v>25.586937982417837</v>
      </c>
      <c r="AM69">
        <v>1.8979636304500989</v>
      </c>
      <c r="AN69">
        <v>0.13729543305698183</v>
      </c>
      <c r="AO69">
        <v>3.9703389553221911E-2</v>
      </c>
      <c r="AP69">
        <v>11.856844135987092</v>
      </c>
      <c r="AQ69">
        <v>3.2842493674209221</v>
      </c>
      <c r="AR69">
        <v>7.4808720487431993E-2</v>
      </c>
      <c r="AS69">
        <v>0.76827978163188448</v>
      </c>
      <c r="AT69">
        <v>2.0081930259310765E-2</v>
      </c>
      <c r="AU69">
        <v>8.1598862287325549</v>
      </c>
      <c r="AV69">
        <v>18.409789215302617</v>
      </c>
      <c r="AW69">
        <v>3.2400573049432579</v>
      </c>
      <c r="AX69">
        <v>0.83798000340512346</v>
      </c>
      <c r="AY69">
        <v>1.1250533032264103E-2</v>
      </c>
      <c r="AZ69">
        <v>41.593161801472554</v>
      </c>
      <c r="BA69">
        <f t="shared" si="7"/>
        <v>308.40683819852745</v>
      </c>
      <c r="BB69">
        <v>58.568152700914027</v>
      </c>
      <c r="BC69">
        <v>5.2742443257740463</v>
      </c>
      <c r="BD69">
        <v>1.8033008401492847</v>
      </c>
      <c r="BE69">
        <v>9.8767796113587561E-2</v>
      </c>
      <c r="BF69">
        <v>65.744465662950958</v>
      </c>
      <c r="BG69">
        <f t="shared" si="11"/>
        <v>293.36759858823535</v>
      </c>
      <c r="BH69">
        <f t="shared" si="12"/>
        <v>227.62313292528438</v>
      </c>
      <c r="BI69" t="s">
        <v>76</v>
      </c>
      <c r="BJ69" t="s">
        <v>68</v>
      </c>
    </row>
    <row r="70" spans="1:64">
      <c r="A70" t="s">
        <v>74</v>
      </c>
      <c r="B70" t="s">
        <v>75</v>
      </c>
      <c r="C70">
        <v>2013</v>
      </c>
      <c r="D70" t="s">
        <v>70</v>
      </c>
      <c r="E70" t="s">
        <v>70</v>
      </c>
      <c r="F70">
        <v>300</v>
      </c>
      <c r="G70">
        <v>0</v>
      </c>
      <c r="H70">
        <v>300</v>
      </c>
      <c r="I70">
        <f t="shared" si="13"/>
        <v>10</v>
      </c>
      <c r="J70">
        <v>38.79999999999999</v>
      </c>
      <c r="K70">
        <f t="shared" si="8"/>
        <v>348.8</v>
      </c>
      <c r="L70">
        <v>0</v>
      </c>
      <c r="M70">
        <v>120</v>
      </c>
      <c r="N70">
        <v>120</v>
      </c>
      <c r="O70">
        <f t="shared" si="9"/>
        <v>141.1764705882353</v>
      </c>
      <c r="P70">
        <f t="shared" si="10"/>
        <v>99.6</v>
      </c>
      <c r="Q70">
        <v>0</v>
      </c>
      <c r="R70">
        <v>0</v>
      </c>
      <c r="S70">
        <v>0</v>
      </c>
      <c r="T70">
        <v>0</v>
      </c>
      <c r="U70">
        <v>51.860695666666651</v>
      </c>
      <c r="V70">
        <v>2</v>
      </c>
      <c r="W70">
        <v>4.2850000000000001</v>
      </c>
      <c r="X70">
        <v>-1.415</v>
      </c>
      <c r="Y70">
        <v>9.9577123255159901</v>
      </c>
      <c r="Z70">
        <v>44</v>
      </c>
      <c r="AA70">
        <v>297.19398273003765</v>
      </c>
      <c r="AB70">
        <v>390.23001750000003</v>
      </c>
      <c r="AC70">
        <v>1053.2947174999999</v>
      </c>
      <c r="AD70">
        <v>1159.05</v>
      </c>
      <c r="AE70">
        <v>1680.9675</v>
      </c>
      <c r="AF70">
        <v>29.499960700000003</v>
      </c>
      <c r="AG70">
        <v>2.9867999999999997</v>
      </c>
      <c r="AH70">
        <v>0.36464643896131466</v>
      </c>
      <c r="AI70">
        <v>0.79352425698706508</v>
      </c>
      <c r="AJ70">
        <v>1.3095870856876784E-2</v>
      </c>
      <c r="AK70">
        <v>4.8891420199999995</v>
      </c>
      <c r="AL70">
        <v>11.828399999999998</v>
      </c>
      <c r="AM70">
        <v>1.8979636304500989</v>
      </c>
      <c r="AN70">
        <v>0.13729543305698183</v>
      </c>
      <c r="AO70">
        <v>3.9703389553221911E-2</v>
      </c>
      <c r="AP70">
        <v>9.013712219621727</v>
      </c>
      <c r="AQ70">
        <v>7.1752271647378212</v>
      </c>
      <c r="AR70">
        <v>7.4808720487431993E-2</v>
      </c>
      <c r="AS70">
        <v>0.76827978163188448</v>
      </c>
      <c r="AT70">
        <v>2.0081930259310765E-2</v>
      </c>
      <c r="AU70">
        <v>7.6946920559543894</v>
      </c>
      <c r="AV70">
        <v>26.026630134018617</v>
      </c>
      <c r="AW70">
        <v>3.2400573049432579</v>
      </c>
      <c r="AX70">
        <v>0.83798000340512346</v>
      </c>
      <c r="AY70">
        <v>1.1250533032264103E-2</v>
      </c>
      <c r="AZ70">
        <v>40.043348059703661</v>
      </c>
      <c r="BA70">
        <f t="shared" si="7"/>
        <v>308.75665194029636</v>
      </c>
      <c r="BB70">
        <v>65.69069668784131</v>
      </c>
      <c r="BC70">
        <v>7.6745491274455615</v>
      </c>
      <c r="BD70">
        <v>2.7533613713408687</v>
      </c>
      <c r="BE70">
        <v>8.9117514048876634E-2</v>
      </c>
      <c r="BF70">
        <v>76.207724700676621</v>
      </c>
      <c r="BG70">
        <f t="shared" si="11"/>
        <v>292.63716625490196</v>
      </c>
      <c r="BH70">
        <f t="shared" si="12"/>
        <v>216.42944155422532</v>
      </c>
      <c r="BI70" t="s">
        <v>76</v>
      </c>
      <c r="BJ70" t="s">
        <v>68</v>
      </c>
    </row>
    <row r="71" spans="1:64">
      <c r="A71" t="s">
        <v>74</v>
      </c>
      <c r="B71" t="s">
        <v>75</v>
      </c>
      <c r="C71">
        <v>2014</v>
      </c>
      <c r="D71" t="s">
        <v>70</v>
      </c>
      <c r="E71" t="s">
        <v>70</v>
      </c>
      <c r="F71">
        <v>300</v>
      </c>
      <c r="G71">
        <v>0</v>
      </c>
      <c r="H71">
        <v>300</v>
      </c>
      <c r="I71">
        <f t="shared" si="13"/>
        <v>10</v>
      </c>
      <c r="J71">
        <v>37.599999999999987</v>
      </c>
      <c r="K71">
        <f t="shared" si="8"/>
        <v>347.59999999999997</v>
      </c>
      <c r="L71">
        <v>0</v>
      </c>
      <c r="M71">
        <v>120</v>
      </c>
      <c r="N71">
        <v>120</v>
      </c>
      <c r="O71">
        <f t="shared" si="9"/>
        <v>141.1764705882353</v>
      </c>
      <c r="P71">
        <f t="shared" si="10"/>
        <v>99.6</v>
      </c>
      <c r="Q71">
        <v>0</v>
      </c>
      <c r="R71">
        <v>0</v>
      </c>
      <c r="S71">
        <v>0</v>
      </c>
      <c r="T71">
        <v>0</v>
      </c>
      <c r="U71">
        <v>51.860695666666651</v>
      </c>
      <c r="V71">
        <v>2</v>
      </c>
      <c r="W71">
        <v>4.2516666666666696</v>
      </c>
      <c r="X71">
        <v>-1.4483333333333306</v>
      </c>
      <c r="Y71">
        <v>11.8071628897368</v>
      </c>
      <c r="Z71">
        <v>44</v>
      </c>
      <c r="AA71">
        <v>302.70534541141564</v>
      </c>
      <c r="AB71">
        <v>322.23076923076923</v>
      </c>
      <c r="AC71">
        <v>1493.1720635170118</v>
      </c>
      <c r="AD71">
        <v>1207.8474849476129</v>
      </c>
      <c r="AE71">
        <v>775.52025000000003</v>
      </c>
      <c r="AF71">
        <v>31.251096273617385</v>
      </c>
      <c r="AG71">
        <v>3.169521075512383</v>
      </c>
      <c r="AH71">
        <v>0.36464643896131466</v>
      </c>
      <c r="AI71">
        <v>0.79352425698706508</v>
      </c>
      <c r="AJ71">
        <v>1.3095870856876784E-2</v>
      </c>
      <c r="AK71">
        <v>6.5224192113575903</v>
      </c>
      <c r="AL71">
        <v>21.619560972957473</v>
      </c>
      <c r="AM71">
        <v>1.8979636304500989</v>
      </c>
      <c r="AN71">
        <v>0.13729543305698183</v>
      </c>
      <c r="AO71">
        <v>3.9703389553221911E-2</v>
      </c>
      <c r="AP71">
        <v>12.581884434048394</v>
      </c>
      <c r="AQ71">
        <v>4.1333431102791751</v>
      </c>
      <c r="AR71">
        <v>7.4808720487431993E-2</v>
      </c>
      <c r="AS71">
        <v>0.76827978163188448</v>
      </c>
      <c r="AT71">
        <v>2.0081930259310765E-2</v>
      </c>
      <c r="AU71">
        <v>8.1620558769096867</v>
      </c>
      <c r="AV71">
        <v>21.60836545226622</v>
      </c>
      <c r="AW71">
        <v>3.2400573049432579</v>
      </c>
      <c r="AX71">
        <v>0.83798000340512346</v>
      </c>
      <c r="AY71">
        <v>1.1250533032264103E-2</v>
      </c>
      <c r="AZ71">
        <v>41.33599602824021</v>
      </c>
      <c r="BA71">
        <f t="shared" si="7"/>
        <v>306.26400397175973</v>
      </c>
      <c r="BB71">
        <v>55.053214742387368</v>
      </c>
      <c r="BC71">
        <v>5.5545741491199934</v>
      </c>
      <c r="BD71">
        <v>2.0385389005372869</v>
      </c>
      <c r="BE71">
        <v>9.6484809794178936E-2</v>
      </c>
      <c r="BF71">
        <v>62.742812601838828</v>
      </c>
      <c r="BG71">
        <f t="shared" si="11"/>
        <v>292.63716625490196</v>
      </c>
      <c r="BH71">
        <f t="shared" si="12"/>
        <v>229.89435365306312</v>
      </c>
      <c r="BI71" t="s">
        <v>76</v>
      </c>
      <c r="BJ71" t="s">
        <v>68</v>
      </c>
    </row>
    <row r="72" spans="1:64">
      <c r="A72" t="s">
        <v>74</v>
      </c>
      <c r="B72" t="s">
        <v>75</v>
      </c>
      <c r="C72">
        <v>2015</v>
      </c>
      <c r="D72" t="s">
        <v>70</v>
      </c>
      <c r="E72" t="s">
        <v>70</v>
      </c>
      <c r="F72">
        <v>300</v>
      </c>
      <c r="G72">
        <v>0</v>
      </c>
      <c r="H72">
        <v>300</v>
      </c>
      <c r="I72">
        <f t="shared" si="13"/>
        <v>10</v>
      </c>
      <c r="J72">
        <v>36.399999999999984</v>
      </c>
      <c r="K72">
        <f t="shared" si="8"/>
        <v>346.4</v>
      </c>
      <c r="L72">
        <v>0</v>
      </c>
      <c r="M72">
        <v>120</v>
      </c>
      <c r="N72">
        <v>120</v>
      </c>
      <c r="O72">
        <f t="shared" si="9"/>
        <v>141.1764705882353</v>
      </c>
      <c r="P72">
        <f t="shared" si="10"/>
        <v>99.6</v>
      </c>
      <c r="Q72">
        <v>0</v>
      </c>
      <c r="R72">
        <v>0</v>
      </c>
      <c r="S72">
        <v>0</v>
      </c>
      <c r="T72">
        <v>0</v>
      </c>
      <c r="U72">
        <v>51.130263333333232</v>
      </c>
      <c r="V72">
        <v>2</v>
      </c>
      <c r="W72">
        <v>4.1174999999999997</v>
      </c>
      <c r="X72">
        <v>-1.5825000000000005</v>
      </c>
      <c r="Y72">
        <v>11.5483239529346</v>
      </c>
      <c r="Z72">
        <v>44</v>
      </c>
      <c r="AA72">
        <v>301.93400537974509</v>
      </c>
      <c r="AB72">
        <v>559.67718841361864</v>
      </c>
      <c r="AC72">
        <v>1432.5441844088973</v>
      </c>
      <c r="AD72">
        <v>817.33536966045995</v>
      </c>
      <c r="AE72">
        <v>2467.5300000000002</v>
      </c>
      <c r="AF72">
        <v>33.002231847234768</v>
      </c>
      <c r="AG72">
        <v>5.2364218112973759</v>
      </c>
      <c r="AH72">
        <v>0.36464643896131466</v>
      </c>
      <c r="AI72">
        <v>0.79352425698706508</v>
      </c>
      <c r="AJ72">
        <v>1.3095870856876784E-2</v>
      </c>
      <c r="AK72">
        <v>4.6752397156490915</v>
      </c>
      <c r="AL72">
        <v>17.425977350467363</v>
      </c>
      <c r="AM72">
        <v>1.8979636304500989</v>
      </c>
      <c r="AN72">
        <v>0.13729543305698183</v>
      </c>
      <c r="AO72">
        <v>3.9703389553221911E-2</v>
      </c>
      <c r="AP72">
        <v>9.9634715823881432</v>
      </c>
      <c r="AQ72">
        <v>3.9422162918835939</v>
      </c>
      <c r="AR72">
        <v>7.4808720487431993E-2</v>
      </c>
      <c r="AS72">
        <v>0.76827978163188448</v>
      </c>
      <c r="AT72">
        <v>2.0081930259310765E-2</v>
      </c>
      <c r="AU72">
        <v>15.400340520219299</v>
      </c>
      <c r="AV72">
        <v>31.929386527786839</v>
      </c>
      <c r="AW72">
        <v>3.2400573049432579</v>
      </c>
      <c r="AX72">
        <v>0.83798000340512346</v>
      </c>
      <c r="AY72">
        <v>1.1250533032264103E-2</v>
      </c>
      <c r="AZ72">
        <v>71.312383769754788</v>
      </c>
      <c r="BA72">
        <f t="shared" si="7"/>
        <v>275.0876162302452</v>
      </c>
      <c r="BB72">
        <v>109.90302029686588</v>
      </c>
      <c r="BC72">
        <v>10.979083469623852</v>
      </c>
      <c r="BD72">
        <v>3.3364822363852045</v>
      </c>
      <c r="BE72">
        <v>0.10838101965188564</v>
      </c>
      <c r="BF72">
        <v>124.32696702252683</v>
      </c>
      <c r="BG72">
        <f t="shared" si="11"/>
        <v>291.9067339215685</v>
      </c>
      <c r="BH72">
        <f t="shared" si="12"/>
        <v>167.57976689904166</v>
      </c>
      <c r="BI72" t="s">
        <v>76</v>
      </c>
      <c r="BJ72" t="s">
        <v>68</v>
      </c>
    </row>
    <row r="73" spans="1:64">
      <c r="A73" t="s">
        <v>74</v>
      </c>
      <c r="B73" t="s">
        <v>75</v>
      </c>
      <c r="C73">
        <v>1992</v>
      </c>
      <c r="D73" t="s">
        <v>71</v>
      </c>
      <c r="E73" t="s">
        <v>73</v>
      </c>
      <c r="F73">
        <v>343.26</v>
      </c>
      <c r="G73">
        <v>253.26</v>
      </c>
      <c r="H73">
        <v>90</v>
      </c>
      <c r="I73">
        <f t="shared" si="13"/>
        <v>10</v>
      </c>
      <c r="J73">
        <v>46.2</v>
      </c>
      <c r="K73">
        <f t="shared" si="8"/>
        <v>399.46</v>
      </c>
      <c r="L73">
        <v>73.780807551127424</v>
      </c>
      <c r="M73">
        <v>120</v>
      </c>
      <c r="N73">
        <v>120</v>
      </c>
      <c r="O73">
        <f t="shared" si="9"/>
        <v>141.1764705882353</v>
      </c>
      <c r="P73">
        <f t="shared" si="10"/>
        <v>99.6</v>
      </c>
      <c r="Q73">
        <v>140.86800000000002</v>
      </c>
      <c r="R73">
        <v>226.8</v>
      </c>
      <c r="S73">
        <v>35.027999999999999</v>
      </c>
      <c r="T73">
        <v>93.744000000000014</v>
      </c>
      <c r="U73">
        <v>87.651880000000006</v>
      </c>
      <c r="V73">
        <v>3</v>
      </c>
      <c r="W73">
        <v>6.2</v>
      </c>
      <c r="X73">
        <v>0.5</v>
      </c>
      <c r="Y73">
        <v>10.78</v>
      </c>
      <c r="Z73">
        <v>44</v>
      </c>
      <c r="AA73">
        <v>299.64439999999996</v>
      </c>
      <c r="AB73">
        <v>2121</v>
      </c>
      <c r="AC73">
        <v>5064.75</v>
      </c>
      <c r="AD73">
        <v>2972.25</v>
      </c>
      <c r="AE73">
        <v>3769.5</v>
      </c>
      <c r="AF73">
        <v>24.334146130260802</v>
      </c>
      <c r="AG73">
        <v>4.5827566433257996</v>
      </c>
      <c r="AH73">
        <v>0.37843118671961545</v>
      </c>
      <c r="AI73">
        <v>1.3679813889260481</v>
      </c>
      <c r="AJ73">
        <v>1.8645879463601127E-2</v>
      </c>
      <c r="AK73">
        <v>5.7321417056394699</v>
      </c>
      <c r="AL73">
        <v>21.039558227646502</v>
      </c>
      <c r="AM73">
        <v>2.0518475060391173</v>
      </c>
      <c r="AN73">
        <v>0.4042935967845126</v>
      </c>
      <c r="AO73">
        <v>5.194850877484096E-2</v>
      </c>
      <c r="AP73">
        <v>11.6</v>
      </c>
      <c r="AQ73">
        <v>3.9587980429252099</v>
      </c>
      <c r="AR73">
        <v>8.0394111948791619E-2</v>
      </c>
      <c r="AS73">
        <v>0.87949880088899279</v>
      </c>
      <c r="AT73">
        <v>1.3652575095186616E-2</v>
      </c>
      <c r="AU73">
        <v>9.1222690092868302</v>
      </c>
      <c r="AV73">
        <v>18.346822071587599</v>
      </c>
      <c r="AW73">
        <v>4.0379451813223657</v>
      </c>
      <c r="AX73">
        <v>1.0752081031386436</v>
      </c>
      <c r="AY73">
        <v>1.3652575095186616E-2</v>
      </c>
      <c r="AZ73">
        <v>149.50908167642737</v>
      </c>
      <c r="BA73">
        <f t="shared" si="7"/>
        <v>249.95091832357261</v>
      </c>
      <c r="BB73">
        <v>197.20501265590056</v>
      </c>
      <c r="BC73">
        <v>26.654732963478374</v>
      </c>
      <c r="BD73">
        <v>11.616221775949935</v>
      </c>
      <c r="BE73">
        <v>0.39469636830764809</v>
      </c>
      <c r="BF73">
        <v>235.87066376363651</v>
      </c>
      <c r="BG73">
        <f t="shared" si="11"/>
        <v>824.86835058823544</v>
      </c>
      <c r="BH73">
        <f t="shared" si="12"/>
        <v>588.99768682459899</v>
      </c>
      <c r="BI73" t="s">
        <v>76</v>
      </c>
      <c r="BJ73" t="s">
        <v>68</v>
      </c>
      <c r="BK73">
        <f>STDEVA(W73:W96)</f>
        <v>0.31595234459957883</v>
      </c>
      <c r="BL73">
        <f>STDEVA(X73:X96)</f>
        <v>0.31595234459957883</v>
      </c>
    </row>
    <row r="74" spans="1:64">
      <c r="A74" t="s">
        <v>74</v>
      </c>
      <c r="B74" t="s">
        <v>75</v>
      </c>
      <c r="C74">
        <v>1993</v>
      </c>
      <c r="D74" t="s">
        <v>71</v>
      </c>
      <c r="E74" t="s">
        <v>73</v>
      </c>
      <c r="F74">
        <v>343.26</v>
      </c>
      <c r="G74">
        <v>253.26</v>
      </c>
      <c r="H74">
        <v>90</v>
      </c>
      <c r="I74">
        <f t="shared" si="13"/>
        <v>10</v>
      </c>
      <c r="J74">
        <v>50.4</v>
      </c>
      <c r="K74">
        <f t="shared" si="8"/>
        <v>403.65999999999997</v>
      </c>
      <c r="L74">
        <v>73.780807551127424</v>
      </c>
      <c r="M74">
        <v>120</v>
      </c>
      <c r="N74">
        <v>120</v>
      </c>
      <c r="O74">
        <f t="shared" si="9"/>
        <v>141.1764705882353</v>
      </c>
      <c r="P74">
        <f t="shared" si="10"/>
        <v>99.6</v>
      </c>
      <c r="Q74">
        <v>140.86800000000002</v>
      </c>
      <c r="R74">
        <v>226.8</v>
      </c>
      <c r="S74">
        <v>35.027999999999999</v>
      </c>
      <c r="T74">
        <v>93.744000000000014</v>
      </c>
      <c r="U74">
        <v>87.651880000000006</v>
      </c>
      <c r="V74">
        <v>3</v>
      </c>
      <c r="W74">
        <v>6.25</v>
      </c>
      <c r="X74">
        <v>0.54999999999999982</v>
      </c>
      <c r="Y74">
        <v>10.41</v>
      </c>
      <c r="Z74">
        <v>44</v>
      </c>
      <c r="AA74">
        <v>298.54179999999997</v>
      </c>
      <c r="AB74">
        <v>1335</v>
      </c>
      <c r="AC74">
        <v>4125</v>
      </c>
      <c r="AD74">
        <v>5298</v>
      </c>
      <c r="AE74">
        <v>4980</v>
      </c>
      <c r="AF74">
        <v>24.334146130260802</v>
      </c>
      <c r="AG74">
        <v>4.5827566433257996</v>
      </c>
      <c r="AH74">
        <v>0.37843118671961545</v>
      </c>
      <c r="AI74">
        <v>1.3679813889260481</v>
      </c>
      <c r="AJ74">
        <v>1.8645879463601127E-2</v>
      </c>
      <c r="AK74">
        <v>5.7321417056394699</v>
      </c>
      <c r="AL74">
        <v>21.039558227646502</v>
      </c>
      <c r="AM74">
        <v>2.0518475060391173</v>
      </c>
      <c r="AN74">
        <v>0.4042935967845126</v>
      </c>
      <c r="AO74">
        <v>5.194850877484096E-2</v>
      </c>
      <c r="AP74">
        <v>11.6</v>
      </c>
      <c r="AQ74">
        <v>3.9587980429252099</v>
      </c>
      <c r="AR74">
        <v>8.0394111948791619E-2</v>
      </c>
      <c r="AS74">
        <v>0.87949880088899279</v>
      </c>
      <c r="AT74">
        <v>1.3652575095186616E-2</v>
      </c>
      <c r="AU74">
        <v>9.1222690092868302</v>
      </c>
      <c r="AV74">
        <v>18.346822071587599</v>
      </c>
      <c r="AW74">
        <v>4.0379451813223657</v>
      </c>
      <c r="AX74">
        <v>1.0752081031386436</v>
      </c>
      <c r="AY74">
        <v>1.3652575095186616E-2</v>
      </c>
      <c r="AZ74">
        <v>163.01686928590939</v>
      </c>
      <c r="BA74">
        <f t="shared" si="7"/>
        <v>240.64313071409057</v>
      </c>
      <c r="BB74">
        <v>205.24704375580575</v>
      </c>
      <c r="BC74">
        <v>29.503971604772122</v>
      </c>
      <c r="BD74">
        <v>13.508087241692717</v>
      </c>
      <c r="BE74">
        <v>0.37950101460845453</v>
      </c>
      <c r="BF74">
        <v>248.63860361687904</v>
      </c>
      <c r="BG74">
        <f t="shared" si="11"/>
        <v>824.86835058823544</v>
      </c>
      <c r="BH74">
        <f t="shared" si="12"/>
        <v>576.22974697135646</v>
      </c>
      <c r="BI74" t="s">
        <v>76</v>
      </c>
      <c r="BJ74" t="s">
        <v>68</v>
      </c>
    </row>
    <row r="75" spans="1:64">
      <c r="A75" t="s">
        <v>74</v>
      </c>
      <c r="B75" t="s">
        <v>75</v>
      </c>
      <c r="C75">
        <v>1994</v>
      </c>
      <c r="D75" t="s">
        <v>71</v>
      </c>
      <c r="E75" t="s">
        <v>73</v>
      </c>
      <c r="F75">
        <v>343.26</v>
      </c>
      <c r="G75">
        <v>253.26</v>
      </c>
      <c r="H75">
        <v>90</v>
      </c>
      <c r="I75">
        <f t="shared" si="13"/>
        <v>10</v>
      </c>
      <c r="J75">
        <v>46.2</v>
      </c>
      <c r="K75">
        <f t="shared" si="8"/>
        <v>399.46</v>
      </c>
      <c r="L75">
        <v>73.780807551127424</v>
      </c>
      <c r="M75">
        <v>120</v>
      </c>
      <c r="N75">
        <v>120</v>
      </c>
      <c r="O75">
        <f t="shared" si="9"/>
        <v>141.1764705882353</v>
      </c>
      <c r="P75">
        <f t="shared" si="10"/>
        <v>99.6</v>
      </c>
      <c r="Q75">
        <v>140.86800000000002</v>
      </c>
      <c r="R75">
        <v>226.8</v>
      </c>
      <c r="S75">
        <v>35.027999999999999</v>
      </c>
      <c r="T75">
        <v>93.744000000000014</v>
      </c>
      <c r="U75">
        <v>87.651880000000006</v>
      </c>
      <c r="V75">
        <v>3</v>
      </c>
      <c r="W75">
        <v>6.3</v>
      </c>
      <c r="X75">
        <v>0.59999999999999964</v>
      </c>
      <c r="Y75">
        <v>8.0046403712296996</v>
      </c>
      <c r="Z75">
        <v>44</v>
      </c>
      <c r="AA75">
        <v>291.3738283062645</v>
      </c>
      <c r="AB75">
        <v>2134.5</v>
      </c>
      <c r="AC75">
        <v>6873</v>
      </c>
      <c r="AD75">
        <v>3240</v>
      </c>
      <c r="AE75">
        <v>2900.25</v>
      </c>
      <c r="AF75">
        <v>24.4</v>
      </c>
      <c r="AG75">
        <v>4.3</v>
      </c>
      <c r="AH75">
        <v>0.37843118671961545</v>
      </c>
      <c r="AI75">
        <v>1.3679813889260481</v>
      </c>
      <c r="AJ75">
        <v>1.8645879463601127E-2</v>
      </c>
      <c r="AK75">
        <v>5.7321417056394699</v>
      </c>
      <c r="AL75">
        <v>21.039558227646502</v>
      </c>
      <c r="AM75">
        <v>2.0518475060391173</v>
      </c>
      <c r="AN75">
        <v>0.4042935967845126</v>
      </c>
      <c r="AO75">
        <v>5.194850877484096E-2</v>
      </c>
      <c r="AP75">
        <v>14.7</v>
      </c>
      <c r="AQ75">
        <v>4.9000000000000004</v>
      </c>
      <c r="AR75">
        <v>8.0394111948791619E-2</v>
      </c>
      <c r="AS75">
        <v>0.87949880088899279</v>
      </c>
      <c r="AT75">
        <v>1.3652575095186616E-2</v>
      </c>
      <c r="AU75">
        <v>9.1222690092868302</v>
      </c>
      <c r="AV75">
        <v>18.346822071587599</v>
      </c>
      <c r="AW75">
        <v>4.0379451813223657</v>
      </c>
      <c r="AX75">
        <v>1.0752081031386436</v>
      </c>
      <c r="AY75">
        <v>1.3652575095186616E-2</v>
      </c>
      <c r="AZ75">
        <v>165.56367063704417</v>
      </c>
      <c r="BA75">
        <f t="shared" si="7"/>
        <v>233.89632936295581</v>
      </c>
      <c r="BB75">
        <v>222.86960441173633</v>
      </c>
      <c r="BC75">
        <v>26.881636711904147</v>
      </c>
      <c r="BD75">
        <v>11.666614581370794</v>
      </c>
      <c r="BE75">
        <v>0.48067195475275809</v>
      </c>
      <c r="BF75">
        <v>261.89852765976406</v>
      </c>
      <c r="BG75">
        <f t="shared" si="11"/>
        <v>824.86835058823544</v>
      </c>
      <c r="BH75">
        <f t="shared" si="12"/>
        <v>562.96982292847133</v>
      </c>
      <c r="BI75" t="s">
        <v>76</v>
      </c>
      <c r="BJ75" t="s">
        <v>68</v>
      </c>
    </row>
    <row r="76" spans="1:64">
      <c r="A76" t="s">
        <v>74</v>
      </c>
      <c r="B76" t="s">
        <v>75</v>
      </c>
      <c r="C76">
        <v>1995</v>
      </c>
      <c r="D76" t="s">
        <v>71</v>
      </c>
      <c r="E76" t="s">
        <v>73</v>
      </c>
      <c r="F76">
        <v>343.26</v>
      </c>
      <c r="G76">
        <v>253.26</v>
      </c>
      <c r="H76">
        <v>90</v>
      </c>
      <c r="I76">
        <f t="shared" si="13"/>
        <v>10</v>
      </c>
      <c r="J76">
        <v>37.800000000000004</v>
      </c>
      <c r="K76">
        <f t="shared" si="8"/>
        <v>391.06</v>
      </c>
      <c r="L76">
        <v>73.780807551127424</v>
      </c>
      <c r="M76">
        <v>120</v>
      </c>
      <c r="N76">
        <v>120</v>
      </c>
      <c r="O76">
        <f t="shared" si="9"/>
        <v>141.1764705882353</v>
      </c>
      <c r="P76">
        <f t="shared" si="10"/>
        <v>99.6</v>
      </c>
      <c r="Q76">
        <v>140.86800000000002</v>
      </c>
      <c r="R76">
        <v>226.8</v>
      </c>
      <c r="S76">
        <v>35.027999999999999</v>
      </c>
      <c r="T76">
        <v>93.744000000000014</v>
      </c>
      <c r="U76">
        <v>87.651880000000006</v>
      </c>
      <c r="V76">
        <v>3</v>
      </c>
      <c r="W76">
        <v>6.9</v>
      </c>
      <c r="X76">
        <v>1.2000000000000002</v>
      </c>
      <c r="Y76">
        <v>8.0394431554524406</v>
      </c>
      <c r="Z76">
        <v>44</v>
      </c>
      <c r="AA76">
        <v>291.47754060324826</v>
      </c>
      <c r="AB76">
        <v>1680</v>
      </c>
      <c r="AC76">
        <v>2166</v>
      </c>
      <c r="AD76">
        <v>4206.75</v>
      </c>
      <c r="AE76">
        <v>5070.75</v>
      </c>
      <c r="AF76">
        <v>24.334146130260802</v>
      </c>
      <c r="AG76">
        <v>4.5827566433257996</v>
      </c>
      <c r="AH76">
        <v>0.37843118671961545</v>
      </c>
      <c r="AI76">
        <v>1.3679813889260481</v>
      </c>
      <c r="AJ76">
        <v>1.8645879463601127E-2</v>
      </c>
      <c r="AK76">
        <v>5.7321417056394699</v>
      </c>
      <c r="AL76">
        <v>21.039558227646502</v>
      </c>
      <c r="AM76">
        <v>2.0518475060391173</v>
      </c>
      <c r="AN76">
        <v>0.4042935967845126</v>
      </c>
      <c r="AO76">
        <v>5.194850877484096E-2</v>
      </c>
      <c r="AP76">
        <v>11.6</v>
      </c>
      <c r="AQ76">
        <v>3.9587980429252099</v>
      </c>
      <c r="AR76">
        <v>8.0394111948791619E-2</v>
      </c>
      <c r="AS76">
        <v>0.87949880088899279</v>
      </c>
      <c r="AT76">
        <v>1.3652575095186616E-2</v>
      </c>
      <c r="AU76">
        <v>9.1222690092868302</v>
      </c>
      <c r="AV76">
        <v>18.346822071587599</v>
      </c>
      <c r="AW76">
        <v>4.0379451813223657</v>
      </c>
      <c r="AX76">
        <v>1.0752081031386436</v>
      </c>
      <c r="AY76">
        <v>1.3652575095186616E-2</v>
      </c>
      <c r="AZ76">
        <v>148.35223001209442</v>
      </c>
      <c r="BA76">
        <f t="shared" si="7"/>
        <v>242.70776998790558</v>
      </c>
      <c r="BB76">
        <v>162.95653596844809</v>
      </c>
      <c r="BC76">
        <v>25.893674550400647</v>
      </c>
      <c r="BD76">
        <v>12.325851733661063</v>
      </c>
      <c r="BE76">
        <v>0.2705073129507492</v>
      </c>
      <c r="BF76">
        <v>201.44656956546055</v>
      </c>
      <c r="BG76">
        <f t="shared" si="11"/>
        <v>824.86835058823544</v>
      </c>
      <c r="BH76">
        <f t="shared" si="12"/>
        <v>623.42178102277489</v>
      </c>
      <c r="BI76" t="s">
        <v>76</v>
      </c>
      <c r="BJ76" t="s">
        <v>68</v>
      </c>
    </row>
    <row r="77" spans="1:64">
      <c r="A77" t="s">
        <v>74</v>
      </c>
      <c r="B77" t="s">
        <v>75</v>
      </c>
      <c r="C77">
        <v>1996</v>
      </c>
      <c r="D77" t="s">
        <v>71</v>
      </c>
      <c r="E77" t="s">
        <v>73</v>
      </c>
      <c r="F77">
        <v>343.26</v>
      </c>
      <c r="G77">
        <v>253.26</v>
      </c>
      <c r="H77">
        <v>90</v>
      </c>
      <c r="I77">
        <f t="shared" si="13"/>
        <v>10</v>
      </c>
      <c r="J77">
        <v>39.199999999999996</v>
      </c>
      <c r="K77">
        <f t="shared" si="8"/>
        <v>392.46</v>
      </c>
      <c r="L77">
        <v>73.780807551127424</v>
      </c>
      <c r="M77">
        <v>120</v>
      </c>
      <c r="N77">
        <v>120</v>
      </c>
      <c r="O77">
        <f t="shared" si="9"/>
        <v>141.1764705882353</v>
      </c>
      <c r="P77">
        <f t="shared" si="10"/>
        <v>99.6</v>
      </c>
      <c r="Q77">
        <v>140.86800000000002</v>
      </c>
      <c r="R77">
        <v>226.8</v>
      </c>
      <c r="S77">
        <v>35.027999999999999</v>
      </c>
      <c r="T77">
        <v>93.744000000000014</v>
      </c>
      <c r="U77">
        <v>87.651880000000006</v>
      </c>
      <c r="V77">
        <v>3</v>
      </c>
      <c r="W77">
        <v>5.8</v>
      </c>
      <c r="X77">
        <v>9.9999999999999645E-2</v>
      </c>
      <c r="Y77">
        <v>11.716937354988399</v>
      </c>
      <c r="Z77">
        <v>44</v>
      </c>
      <c r="AA77">
        <v>302.43647331786542</v>
      </c>
      <c r="AB77">
        <v>1387.5</v>
      </c>
      <c r="AC77">
        <v>4530</v>
      </c>
      <c r="AD77">
        <v>4200</v>
      </c>
      <c r="AE77">
        <v>3975</v>
      </c>
      <c r="AF77">
        <v>24.334146130260802</v>
      </c>
      <c r="AG77">
        <v>4.5827566433257996</v>
      </c>
      <c r="AH77">
        <v>0.37843118671961545</v>
      </c>
      <c r="AI77">
        <v>1.3679813889260481</v>
      </c>
      <c r="AJ77">
        <v>1.8645879463601127E-2</v>
      </c>
      <c r="AK77">
        <v>5.7321417056394699</v>
      </c>
      <c r="AL77">
        <v>21.039558227646502</v>
      </c>
      <c r="AM77">
        <v>2.0518475060391173</v>
      </c>
      <c r="AN77">
        <v>0.4042935967845126</v>
      </c>
      <c r="AO77">
        <v>5.194850877484096E-2</v>
      </c>
      <c r="AP77">
        <v>11.6</v>
      </c>
      <c r="AQ77">
        <v>3.9587980429252099</v>
      </c>
      <c r="AR77">
        <v>8.0394111948791619E-2</v>
      </c>
      <c r="AS77">
        <v>0.87949880088899279</v>
      </c>
      <c r="AT77">
        <v>1.3652575095186616E-2</v>
      </c>
      <c r="AU77">
        <v>9.1222690092868302</v>
      </c>
      <c r="AV77">
        <v>18.346822071587599</v>
      </c>
      <c r="AW77">
        <v>4.0379451813223657</v>
      </c>
      <c r="AX77">
        <v>1.0752081031386436</v>
      </c>
      <c r="AY77">
        <v>1.3652575095186616E-2</v>
      </c>
      <c r="AZ77">
        <v>144.7112489941988</v>
      </c>
      <c r="BA77">
        <f t="shared" si="7"/>
        <v>247.74875100580118</v>
      </c>
      <c r="BB77">
        <v>191.22334312869978</v>
      </c>
      <c r="BC77">
        <v>26.208429839871993</v>
      </c>
      <c r="BD77">
        <v>11.69737134427861</v>
      </c>
      <c r="BE77">
        <v>0.37280770390892665</v>
      </c>
      <c r="BF77">
        <v>229.50195201675933</v>
      </c>
      <c r="BG77">
        <f t="shared" si="11"/>
        <v>824.86835058823544</v>
      </c>
      <c r="BH77">
        <f t="shared" si="12"/>
        <v>595.36639857147611</v>
      </c>
      <c r="BI77" t="s">
        <v>76</v>
      </c>
      <c r="BJ77" t="s">
        <v>68</v>
      </c>
    </row>
    <row r="78" spans="1:64">
      <c r="A78" t="s">
        <v>74</v>
      </c>
      <c r="B78" t="s">
        <v>75</v>
      </c>
      <c r="C78">
        <v>1997</v>
      </c>
      <c r="D78" t="s">
        <v>71</v>
      </c>
      <c r="E78" t="s">
        <v>73</v>
      </c>
      <c r="F78">
        <v>343.26</v>
      </c>
      <c r="G78">
        <v>253.26</v>
      </c>
      <c r="H78">
        <v>90</v>
      </c>
      <c r="I78">
        <f t="shared" si="13"/>
        <v>10</v>
      </c>
      <c r="J78">
        <v>43.4</v>
      </c>
      <c r="K78">
        <f t="shared" si="8"/>
        <v>396.65999999999997</v>
      </c>
      <c r="L78">
        <v>73.780807551127424</v>
      </c>
      <c r="M78">
        <v>120</v>
      </c>
      <c r="N78">
        <v>120</v>
      </c>
      <c r="O78">
        <f t="shared" si="9"/>
        <v>141.1764705882353</v>
      </c>
      <c r="P78">
        <f t="shared" si="10"/>
        <v>99.6</v>
      </c>
      <c r="Q78">
        <v>140.86800000000002</v>
      </c>
      <c r="R78">
        <v>226.8</v>
      </c>
      <c r="S78">
        <v>35.027999999999999</v>
      </c>
      <c r="T78">
        <v>93.744000000000014</v>
      </c>
      <c r="U78">
        <v>87.651880000000006</v>
      </c>
      <c r="V78">
        <v>3</v>
      </c>
      <c r="W78">
        <v>5.4</v>
      </c>
      <c r="X78">
        <v>-0.29999999999999982</v>
      </c>
      <c r="Y78">
        <v>15.8352668213457</v>
      </c>
      <c r="Z78">
        <v>44</v>
      </c>
      <c r="AA78">
        <v>314.70909512761017</v>
      </c>
      <c r="AB78">
        <v>1212</v>
      </c>
      <c r="AC78">
        <v>2349</v>
      </c>
      <c r="AD78">
        <v>5520</v>
      </c>
      <c r="AE78">
        <v>6036</v>
      </c>
      <c r="AF78">
        <v>24.334146130260802</v>
      </c>
      <c r="AG78">
        <v>4.5827566433257996</v>
      </c>
      <c r="AH78">
        <v>0.37843118671961545</v>
      </c>
      <c r="AI78">
        <v>1.3679813889260481</v>
      </c>
      <c r="AJ78">
        <v>1.8645879463601127E-2</v>
      </c>
      <c r="AK78">
        <v>3.5999999999999996</v>
      </c>
      <c r="AL78">
        <v>22.5</v>
      </c>
      <c r="AM78">
        <v>2.0518475060391173</v>
      </c>
      <c r="AN78">
        <v>0.4042935967845126</v>
      </c>
      <c r="AO78">
        <v>5.194850877484096E-2</v>
      </c>
      <c r="AP78">
        <v>11.6</v>
      </c>
      <c r="AQ78">
        <v>3.9587980429252099</v>
      </c>
      <c r="AR78">
        <v>8.0394111948791619E-2</v>
      </c>
      <c r="AS78">
        <v>0.87949880088899279</v>
      </c>
      <c r="AT78">
        <v>1.3652575095186616E-2</v>
      </c>
      <c r="AU78">
        <v>14.399999999999999</v>
      </c>
      <c r="AV78">
        <v>17.8</v>
      </c>
      <c r="AW78">
        <v>4.0379451813223657</v>
      </c>
      <c r="AX78">
        <v>1.0752081031386436</v>
      </c>
      <c r="AY78">
        <v>1.3652575095186616E-2</v>
      </c>
      <c r="AZ78">
        <v>188.89978510987606</v>
      </c>
      <c r="BA78">
        <f t="shared" si="7"/>
        <v>207.7602148901239</v>
      </c>
      <c r="BB78">
        <v>187.70016624865804</v>
      </c>
      <c r="BC78">
        <v>30.095261002409192</v>
      </c>
      <c r="BD78">
        <v>13.952468593677285</v>
      </c>
      <c r="BE78">
        <v>0.30239501082196252</v>
      </c>
      <c r="BF78">
        <v>232.05029085556646</v>
      </c>
      <c r="BG78">
        <f t="shared" si="11"/>
        <v>824.86835058823544</v>
      </c>
      <c r="BH78">
        <f t="shared" si="12"/>
        <v>592.81805973266898</v>
      </c>
      <c r="BI78" t="s">
        <v>76</v>
      </c>
      <c r="BJ78" t="s">
        <v>68</v>
      </c>
    </row>
    <row r="79" spans="1:64">
      <c r="A79" t="s">
        <v>74</v>
      </c>
      <c r="B79" t="s">
        <v>75</v>
      </c>
      <c r="C79">
        <v>1998</v>
      </c>
      <c r="D79" t="s">
        <v>71</v>
      </c>
      <c r="E79" t="s">
        <v>73</v>
      </c>
      <c r="F79">
        <v>343.26</v>
      </c>
      <c r="G79">
        <v>253.26</v>
      </c>
      <c r="H79">
        <v>90</v>
      </c>
      <c r="I79">
        <f t="shared" si="13"/>
        <v>10</v>
      </c>
      <c r="J79">
        <v>42</v>
      </c>
      <c r="K79">
        <f t="shared" si="8"/>
        <v>395.26</v>
      </c>
      <c r="L79">
        <v>73.780807551127424</v>
      </c>
      <c r="M79">
        <v>120</v>
      </c>
      <c r="N79">
        <v>120</v>
      </c>
      <c r="O79">
        <f t="shared" si="9"/>
        <v>141.1764705882353</v>
      </c>
      <c r="P79">
        <f t="shared" si="10"/>
        <v>99.6</v>
      </c>
      <c r="Q79">
        <v>140.86800000000002</v>
      </c>
      <c r="R79">
        <v>226.8</v>
      </c>
      <c r="S79">
        <v>35.027999999999999</v>
      </c>
      <c r="T79">
        <v>93.744000000000014</v>
      </c>
      <c r="U79">
        <v>87.651880000000006</v>
      </c>
      <c r="V79">
        <v>3</v>
      </c>
      <c r="W79">
        <v>5.9</v>
      </c>
      <c r="X79">
        <v>0.20000000000000018</v>
      </c>
      <c r="Y79">
        <v>9.0487238979118292</v>
      </c>
      <c r="Z79">
        <v>44</v>
      </c>
      <c r="AA79">
        <v>294.48519721577725</v>
      </c>
      <c r="AB79">
        <v>1152.75</v>
      </c>
      <c r="AC79">
        <v>4549.5</v>
      </c>
      <c r="AD79">
        <v>5385</v>
      </c>
      <c r="AE79">
        <v>4374</v>
      </c>
      <c r="AF79">
        <v>20.9</v>
      </c>
      <c r="AG79">
        <v>3.5999999999999996</v>
      </c>
      <c r="AH79">
        <v>0.37843118671961545</v>
      </c>
      <c r="AI79">
        <v>1.3679813889260481</v>
      </c>
      <c r="AJ79">
        <v>1.8645879463601127E-2</v>
      </c>
      <c r="AK79">
        <v>4.5</v>
      </c>
      <c r="AL79">
        <v>22.5</v>
      </c>
      <c r="AM79">
        <v>2.0518475060391173</v>
      </c>
      <c r="AN79">
        <v>0.4042935967845126</v>
      </c>
      <c r="AO79">
        <v>5.194850877484096E-2</v>
      </c>
      <c r="AP79">
        <v>12.3</v>
      </c>
      <c r="AQ79">
        <v>2.7</v>
      </c>
      <c r="AR79">
        <v>8.0394111948791619E-2</v>
      </c>
      <c r="AS79">
        <v>0.87949880088899279</v>
      </c>
      <c r="AT79">
        <v>1.3652575095186616E-2</v>
      </c>
      <c r="AU79">
        <v>6.4</v>
      </c>
      <c r="AV79">
        <v>16.100000000000001</v>
      </c>
      <c r="AW79">
        <v>4.0379451813223657</v>
      </c>
      <c r="AX79">
        <v>1.0752081031386436</v>
      </c>
      <c r="AY79">
        <v>1.3652575095186616E-2</v>
      </c>
      <c r="AZ79">
        <v>138.79432500000001</v>
      </c>
      <c r="BA79">
        <f t="shared" si="7"/>
        <v>256.46567499999998</v>
      </c>
      <c r="BB79">
        <v>191.47454999999999</v>
      </c>
      <c r="BC79">
        <v>27.866011295164274</v>
      </c>
      <c r="BD79">
        <v>12.855335550571294</v>
      </c>
      <c r="BE79">
        <v>0.3910692585767313</v>
      </c>
      <c r="BF79">
        <v>232.58696610431227</v>
      </c>
      <c r="BG79">
        <f t="shared" si="11"/>
        <v>824.86835058823544</v>
      </c>
      <c r="BH79">
        <f t="shared" si="12"/>
        <v>592.28138448392315</v>
      </c>
      <c r="BI79" t="s">
        <v>76</v>
      </c>
      <c r="BJ79" t="s">
        <v>68</v>
      </c>
    </row>
    <row r="80" spans="1:64">
      <c r="A80" t="s">
        <v>74</v>
      </c>
      <c r="B80" t="s">
        <v>75</v>
      </c>
      <c r="C80">
        <v>1999</v>
      </c>
      <c r="D80" t="s">
        <v>71</v>
      </c>
      <c r="E80" t="s">
        <v>73</v>
      </c>
      <c r="F80">
        <v>343.26</v>
      </c>
      <c r="G80">
        <v>253.26</v>
      </c>
      <c r="H80">
        <v>90</v>
      </c>
      <c r="I80">
        <f t="shared" si="13"/>
        <v>10</v>
      </c>
      <c r="J80">
        <v>50.4</v>
      </c>
      <c r="K80">
        <f t="shared" si="8"/>
        <v>403.65999999999997</v>
      </c>
      <c r="L80">
        <v>73.780807551127424</v>
      </c>
      <c r="M80">
        <v>120</v>
      </c>
      <c r="N80">
        <v>120</v>
      </c>
      <c r="O80">
        <f t="shared" si="9"/>
        <v>141.1764705882353</v>
      </c>
      <c r="P80">
        <f t="shared" si="10"/>
        <v>99.6</v>
      </c>
      <c r="Q80">
        <v>140.86800000000002</v>
      </c>
      <c r="R80">
        <v>226.8</v>
      </c>
      <c r="S80">
        <v>35.027999999999999</v>
      </c>
      <c r="T80">
        <v>93.744000000000014</v>
      </c>
      <c r="U80">
        <v>87.651880000000006</v>
      </c>
      <c r="V80">
        <v>3</v>
      </c>
      <c r="W80">
        <v>5.8</v>
      </c>
      <c r="X80">
        <v>9.9999999999999645E-2</v>
      </c>
      <c r="Y80">
        <v>12.993039443155499</v>
      </c>
      <c r="Z80">
        <v>44</v>
      </c>
      <c r="AA80">
        <v>306.23925754060338</v>
      </c>
      <c r="AB80">
        <v>1551</v>
      </c>
      <c r="AC80">
        <v>1369.5</v>
      </c>
      <c r="AD80">
        <v>5901</v>
      </c>
      <c r="AE80">
        <v>5301.75</v>
      </c>
      <c r="AF80">
        <v>21.299999999999997</v>
      </c>
      <c r="AG80">
        <v>4.4000000000000004</v>
      </c>
      <c r="AH80">
        <v>0.37843118671961545</v>
      </c>
      <c r="AI80">
        <v>1.3679813889260481</v>
      </c>
      <c r="AJ80">
        <v>1.8645879463601127E-2</v>
      </c>
      <c r="AK80">
        <v>9.1</v>
      </c>
      <c r="AL80">
        <v>23.700000000000003</v>
      </c>
      <c r="AM80">
        <v>2.0518475060391173</v>
      </c>
      <c r="AN80">
        <v>0.4042935967845126</v>
      </c>
      <c r="AO80">
        <v>5.194850877484096E-2</v>
      </c>
      <c r="AP80">
        <v>11.6</v>
      </c>
      <c r="AQ80">
        <v>4</v>
      </c>
      <c r="AR80">
        <v>8.0394111948791619E-2</v>
      </c>
      <c r="AS80">
        <v>0.87949880088899279</v>
      </c>
      <c r="AT80">
        <v>1.3652575095186616E-2</v>
      </c>
      <c r="AU80">
        <v>9.8000000000000007</v>
      </c>
      <c r="AV80">
        <v>21.299999999999997</v>
      </c>
      <c r="AW80">
        <v>4.0379451813223657</v>
      </c>
      <c r="AX80">
        <v>1.0752081031386436</v>
      </c>
      <c r="AY80">
        <v>1.3652575095186616E-2</v>
      </c>
      <c r="AZ80">
        <v>165.90749999999997</v>
      </c>
      <c r="BA80">
        <f t="shared" si="7"/>
        <v>237.7525</v>
      </c>
      <c r="BB80">
        <v>175.81282499999998</v>
      </c>
      <c r="BC80">
        <v>25.279533449808369</v>
      </c>
      <c r="BD80">
        <v>13.56582619988194</v>
      </c>
      <c r="BE80">
        <v>0.25300962746279193</v>
      </c>
      <c r="BF80">
        <v>214.91119427715307</v>
      </c>
      <c r="BG80">
        <f t="shared" si="11"/>
        <v>824.86835058823544</v>
      </c>
      <c r="BH80">
        <f t="shared" si="12"/>
        <v>609.95715631108237</v>
      </c>
      <c r="BI80" t="s">
        <v>76</v>
      </c>
      <c r="BJ80" t="s">
        <v>68</v>
      </c>
    </row>
    <row r="81" spans="1:62">
      <c r="A81" t="s">
        <v>74</v>
      </c>
      <c r="B81" t="s">
        <v>75</v>
      </c>
      <c r="C81">
        <v>2000</v>
      </c>
      <c r="D81" t="s">
        <v>71</v>
      </c>
      <c r="E81" t="s">
        <v>73</v>
      </c>
      <c r="F81">
        <v>343.26</v>
      </c>
      <c r="G81">
        <v>253.26</v>
      </c>
      <c r="H81">
        <v>90</v>
      </c>
      <c r="I81">
        <f t="shared" si="13"/>
        <v>10</v>
      </c>
      <c r="J81">
        <v>49</v>
      </c>
      <c r="K81">
        <f t="shared" si="8"/>
        <v>402.26</v>
      </c>
      <c r="L81">
        <v>73.780807551127424</v>
      </c>
      <c r="M81">
        <v>120</v>
      </c>
      <c r="N81">
        <v>120</v>
      </c>
      <c r="O81">
        <f t="shared" si="9"/>
        <v>141.1764705882353</v>
      </c>
      <c r="P81">
        <f t="shared" si="10"/>
        <v>99.6</v>
      </c>
      <c r="Q81">
        <v>140.86800000000002</v>
      </c>
      <c r="R81">
        <v>226.8</v>
      </c>
      <c r="S81">
        <v>35.027999999999999</v>
      </c>
      <c r="T81">
        <v>93.744000000000014</v>
      </c>
      <c r="U81">
        <v>87.651880000000006</v>
      </c>
      <c r="V81">
        <v>3</v>
      </c>
      <c r="W81">
        <v>5.8</v>
      </c>
      <c r="X81">
        <v>9.9999999999999645E-2</v>
      </c>
      <c r="Y81">
        <v>12.2969837587007</v>
      </c>
      <c r="Z81">
        <v>44</v>
      </c>
      <c r="AA81">
        <v>304.16501160092804</v>
      </c>
      <c r="AB81">
        <v>1096.125</v>
      </c>
      <c r="AC81">
        <v>2439.75</v>
      </c>
      <c r="AD81">
        <v>5501.25</v>
      </c>
      <c r="AE81">
        <v>2770.5</v>
      </c>
      <c r="AF81">
        <v>18.899999999999999</v>
      </c>
      <c r="AG81">
        <v>6.7</v>
      </c>
      <c r="AH81">
        <v>0.37843118671961545</v>
      </c>
      <c r="AI81">
        <v>1.3679813889260481</v>
      </c>
      <c r="AJ81">
        <v>1.8645879463601127E-2</v>
      </c>
      <c r="AK81">
        <v>8.4</v>
      </c>
      <c r="AL81">
        <v>25.299999999999997</v>
      </c>
      <c r="AM81">
        <v>2.0518475060391173</v>
      </c>
      <c r="AN81">
        <v>0.4042935967845126</v>
      </c>
      <c r="AO81">
        <v>5.194850877484096E-2</v>
      </c>
      <c r="AP81">
        <v>10.9</v>
      </c>
      <c r="AQ81">
        <v>6.3</v>
      </c>
      <c r="AR81">
        <v>8.0394111948791619E-2</v>
      </c>
      <c r="AS81">
        <v>0.87949880088899279</v>
      </c>
      <c r="AT81">
        <v>1.3652575095186616E-2</v>
      </c>
      <c r="AU81">
        <v>10.700000000000001</v>
      </c>
      <c r="AV81">
        <v>13.5</v>
      </c>
      <c r="AW81">
        <v>4.0379451813223657</v>
      </c>
      <c r="AX81">
        <v>1.0752081031386436</v>
      </c>
      <c r="AY81">
        <v>1.3652575095186616E-2</v>
      </c>
      <c r="AZ81">
        <v>130.81863750000002</v>
      </c>
      <c r="BA81">
        <f t="shared" si="7"/>
        <v>271.44136249999997</v>
      </c>
      <c r="BB81">
        <v>141.12933749999999</v>
      </c>
      <c r="BC81">
        <v>17.050198070613877</v>
      </c>
      <c r="BD81">
        <v>10.303060730827763</v>
      </c>
      <c r="BE81">
        <v>0.26011027695406791</v>
      </c>
      <c r="BF81">
        <v>168.74270657839568</v>
      </c>
      <c r="BG81">
        <f t="shared" si="11"/>
        <v>824.86835058823544</v>
      </c>
      <c r="BH81">
        <f t="shared" si="12"/>
        <v>656.12564400983979</v>
      </c>
      <c r="BI81" t="s">
        <v>76</v>
      </c>
      <c r="BJ81" t="s">
        <v>68</v>
      </c>
    </row>
    <row r="82" spans="1:62">
      <c r="A82" t="s">
        <v>74</v>
      </c>
      <c r="B82" t="s">
        <v>75</v>
      </c>
      <c r="C82">
        <v>2001</v>
      </c>
      <c r="D82" t="s">
        <v>71</v>
      </c>
      <c r="E82" t="s">
        <v>73</v>
      </c>
      <c r="F82">
        <v>343.26</v>
      </c>
      <c r="G82">
        <v>253.26</v>
      </c>
      <c r="H82">
        <v>90</v>
      </c>
      <c r="I82">
        <f t="shared" si="13"/>
        <v>10</v>
      </c>
      <c r="J82">
        <v>46.2</v>
      </c>
      <c r="K82">
        <f t="shared" si="8"/>
        <v>399.46</v>
      </c>
      <c r="L82">
        <v>73.780807551127424</v>
      </c>
      <c r="M82">
        <v>120</v>
      </c>
      <c r="N82">
        <v>120</v>
      </c>
      <c r="O82">
        <f t="shared" si="9"/>
        <v>141.1764705882353</v>
      </c>
      <c r="P82">
        <f t="shared" si="10"/>
        <v>99.6</v>
      </c>
      <c r="Q82">
        <v>140.86800000000002</v>
      </c>
      <c r="R82">
        <v>226.8</v>
      </c>
      <c r="S82">
        <v>35.027999999999999</v>
      </c>
      <c r="T82">
        <v>93.744000000000014</v>
      </c>
      <c r="U82">
        <v>73.043233333333234</v>
      </c>
      <c r="V82">
        <v>3</v>
      </c>
      <c r="W82">
        <v>5.7</v>
      </c>
      <c r="X82">
        <v>0</v>
      </c>
      <c r="Y82">
        <v>14.3503480278422</v>
      </c>
      <c r="Z82">
        <v>44</v>
      </c>
      <c r="AA82">
        <v>310.28403712296972</v>
      </c>
      <c r="AB82">
        <v>1201.1999999999998</v>
      </c>
      <c r="AC82">
        <v>2766</v>
      </c>
      <c r="AD82">
        <v>7161</v>
      </c>
      <c r="AE82">
        <v>6717</v>
      </c>
      <c r="AF82">
        <v>21</v>
      </c>
      <c r="AG82">
        <v>4.0999999999999996</v>
      </c>
      <c r="AH82">
        <v>0.37843118671961545</v>
      </c>
      <c r="AI82">
        <v>1.3679813889260481</v>
      </c>
      <c r="AJ82">
        <v>1.8645879463601127E-2</v>
      </c>
      <c r="AK82">
        <v>7.4</v>
      </c>
      <c r="AL82">
        <v>17.899999999999999</v>
      </c>
      <c r="AM82">
        <v>2.0518475060391173</v>
      </c>
      <c r="AN82">
        <v>0.4042935967845126</v>
      </c>
      <c r="AO82">
        <v>5.194850877484096E-2</v>
      </c>
      <c r="AP82">
        <v>10.5</v>
      </c>
      <c r="AQ82">
        <v>3.7</v>
      </c>
      <c r="AR82">
        <v>8.0394111948791619E-2</v>
      </c>
      <c r="AS82">
        <v>0.87949880088899279</v>
      </c>
      <c r="AT82">
        <v>1.3652575095186616E-2</v>
      </c>
      <c r="AU82">
        <v>8.9700000000000006</v>
      </c>
      <c r="AV82">
        <v>20.399999999999999</v>
      </c>
      <c r="AW82">
        <v>4.0379451813223657</v>
      </c>
      <c r="AX82">
        <v>1.0752081031386436</v>
      </c>
      <c r="AY82">
        <v>1.3652575095186616E-2</v>
      </c>
      <c r="AZ82">
        <v>181.13559000000004</v>
      </c>
      <c r="BA82">
        <f t="shared" si="7"/>
        <v>218.32440999999994</v>
      </c>
      <c r="BB82">
        <v>217.95881999999997</v>
      </c>
      <c r="BC82">
        <v>33.828561761799428</v>
      </c>
      <c r="BD82">
        <v>16.281759075032276</v>
      </c>
      <c r="BE82">
        <v>0.35555744285388763</v>
      </c>
      <c r="BF82">
        <v>268.42469827968551</v>
      </c>
      <c r="BG82">
        <f t="shared" si="11"/>
        <v>810.25970392156864</v>
      </c>
      <c r="BH82">
        <f t="shared" si="12"/>
        <v>541.83500564188307</v>
      </c>
      <c r="BI82" t="s">
        <v>76</v>
      </c>
      <c r="BJ82" t="s">
        <v>68</v>
      </c>
    </row>
    <row r="83" spans="1:62">
      <c r="A83" t="s">
        <v>74</v>
      </c>
      <c r="B83" t="s">
        <v>75</v>
      </c>
      <c r="C83">
        <v>2002</v>
      </c>
      <c r="D83" t="s">
        <v>71</v>
      </c>
      <c r="E83" t="s">
        <v>73</v>
      </c>
      <c r="F83">
        <v>343.26</v>
      </c>
      <c r="G83">
        <v>253.26</v>
      </c>
      <c r="H83">
        <v>90</v>
      </c>
      <c r="I83">
        <f t="shared" si="13"/>
        <v>10</v>
      </c>
      <c r="J83">
        <v>50.4</v>
      </c>
      <c r="K83">
        <f t="shared" si="8"/>
        <v>403.65999999999997</v>
      </c>
      <c r="L83">
        <v>73.780807551127424</v>
      </c>
      <c r="M83">
        <v>120</v>
      </c>
      <c r="N83">
        <v>120</v>
      </c>
      <c r="O83">
        <f t="shared" si="9"/>
        <v>141.1764705882353</v>
      </c>
      <c r="P83">
        <f t="shared" si="10"/>
        <v>99.6</v>
      </c>
      <c r="Q83">
        <v>140.86800000000002</v>
      </c>
      <c r="R83">
        <v>226.8</v>
      </c>
      <c r="S83">
        <v>35.027999999999999</v>
      </c>
      <c r="T83">
        <v>93.744000000000014</v>
      </c>
      <c r="U83">
        <v>67.930206999999939</v>
      </c>
      <c r="V83">
        <v>3</v>
      </c>
      <c r="W83">
        <v>5.9</v>
      </c>
      <c r="X83">
        <v>0.20000000000000018</v>
      </c>
      <c r="Y83">
        <v>14.2343387470998</v>
      </c>
      <c r="Z83">
        <v>44</v>
      </c>
      <c r="AA83">
        <v>309.9383294663574</v>
      </c>
      <c r="AB83">
        <v>1780.5</v>
      </c>
      <c r="AC83">
        <v>2442</v>
      </c>
      <c r="AD83">
        <v>7087.5</v>
      </c>
      <c r="AE83">
        <v>3849</v>
      </c>
      <c r="AF83">
        <v>28.799999999999997</v>
      </c>
      <c r="AG83">
        <v>6.05</v>
      </c>
      <c r="AH83">
        <v>0.37843118671961545</v>
      </c>
      <c r="AI83">
        <v>1.3679813889260481</v>
      </c>
      <c r="AJ83">
        <v>1.8645879463601127E-2</v>
      </c>
      <c r="AK83">
        <v>5.7321417056394699</v>
      </c>
      <c r="AL83">
        <v>21.039558227646502</v>
      </c>
      <c r="AM83">
        <v>2.0518475060391173</v>
      </c>
      <c r="AN83">
        <v>0.4042935967845126</v>
      </c>
      <c r="AO83">
        <v>5.194850877484096E-2</v>
      </c>
      <c r="AP83">
        <v>11.6</v>
      </c>
      <c r="AQ83">
        <v>3.9587980429252099</v>
      </c>
      <c r="AR83">
        <v>8.0394111948791619E-2</v>
      </c>
      <c r="AS83">
        <v>0.87949880088899279</v>
      </c>
      <c r="AT83">
        <v>1.3652575095186616E-2</v>
      </c>
      <c r="AU83">
        <v>9.1222690092868302</v>
      </c>
      <c r="AV83">
        <v>18.346822071587599</v>
      </c>
      <c r="AW83">
        <v>4.0379451813223657</v>
      </c>
      <c r="AX83">
        <v>1.0752081031386436</v>
      </c>
      <c r="AY83">
        <v>1.3652575095186616E-2</v>
      </c>
      <c r="AZ83">
        <v>182.60290346191658</v>
      </c>
      <c r="BA83">
        <f t="shared" si="7"/>
        <v>221.05709653808339</v>
      </c>
      <c r="BB83">
        <v>160.82552547468586</v>
      </c>
      <c r="BC83">
        <v>21.796252609048647</v>
      </c>
      <c r="BD83">
        <v>13.794899566611985</v>
      </c>
      <c r="BE83">
        <v>0.30936863434161183</v>
      </c>
      <c r="BF83">
        <v>196.7260462846881</v>
      </c>
      <c r="BG83">
        <f t="shared" si="11"/>
        <v>805.14667758823543</v>
      </c>
      <c r="BH83">
        <f t="shared" si="12"/>
        <v>608.42063130354734</v>
      </c>
      <c r="BI83" t="s">
        <v>76</v>
      </c>
      <c r="BJ83" t="s">
        <v>68</v>
      </c>
    </row>
    <row r="84" spans="1:62">
      <c r="A84" t="s">
        <v>74</v>
      </c>
      <c r="B84" t="s">
        <v>75</v>
      </c>
      <c r="C84">
        <v>2003</v>
      </c>
      <c r="D84" t="s">
        <v>71</v>
      </c>
      <c r="E84" t="s">
        <v>73</v>
      </c>
      <c r="F84">
        <v>343.26</v>
      </c>
      <c r="G84">
        <v>253.26</v>
      </c>
      <c r="H84">
        <v>90</v>
      </c>
      <c r="I84">
        <f t="shared" si="13"/>
        <v>10</v>
      </c>
      <c r="J84">
        <v>53.2</v>
      </c>
      <c r="K84">
        <f t="shared" si="8"/>
        <v>406.46</v>
      </c>
      <c r="L84">
        <v>73.780807551127424</v>
      </c>
      <c r="M84">
        <v>120</v>
      </c>
      <c r="N84">
        <v>120</v>
      </c>
      <c r="O84">
        <f t="shared" si="9"/>
        <v>141.1764705882353</v>
      </c>
      <c r="P84">
        <f t="shared" si="10"/>
        <v>99.6</v>
      </c>
      <c r="Q84">
        <v>140.86800000000002</v>
      </c>
      <c r="R84">
        <v>226.8</v>
      </c>
      <c r="S84">
        <v>35.027999999999999</v>
      </c>
      <c r="T84">
        <v>93.744000000000014</v>
      </c>
      <c r="U84">
        <v>64.27804533333348</v>
      </c>
      <c r="V84">
        <v>3</v>
      </c>
      <c r="W84">
        <v>5.9</v>
      </c>
      <c r="X84">
        <v>0.20000000000000018</v>
      </c>
      <c r="Y84">
        <v>18.288863109048702</v>
      </c>
      <c r="Z84">
        <v>44</v>
      </c>
      <c r="AA84">
        <v>322.02081206496513</v>
      </c>
      <c r="AB84">
        <v>1860</v>
      </c>
      <c r="AC84">
        <v>3071.25</v>
      </c>
      <c r="AD84">
        <v>5985</v>
      </c>
      <c r="AE84">
        <v>5293.5</v>
      </c>
      <c r="AF84">
        <v>24.342880382112703</v>
      </c>
      <c r="AG84">
        <v>2.0747228687872097</v>
      </c>
      <c r="AH84">
        <v>0.37843118671961545</v>
      </c>
      <c r="AI84">
        <v>1.3679813889260481</v>
      </c>
      <c r="AJ84">
        <v>1.8645879463601127E-2</v>
      </c>
      <c r="AK84">
        <v>2.9237722761700602</v>
      </c>
      <c r="AL84">
        <v>12.0909774186556</v>
      </c>
      <c r="AM84">
        <v>2.0518475060391173</v>
      </c>
      <c r="AN84">
        <v>0.4042935967845126</v>
      </c>
      <c r="AO84">
        <v>5.194850877484096E-2</v>
      </c>
      <c r="AP84">
        <v>8.1122893263576792</v>
      </c>
      <c r="AQ84">
        <v>3.0049999999999999</v>
      </c>
      <c r="AR84">
        <v>8.0394111948791619E-2</v>
      </c>
      <c r="AS84">
        <v>0.87949880088899279</v>
      </c>
      <c r="AT84">
        <v>1.3652575095186616E-2</v>
      </c>
      <c r="AU84">
        <v>5.1088608961346207</v>
      </c>
      <c r="AV84">
        <v>10.411999999999999</v>
      </c>
      <c r="AW84">
        <v>4.0379451813223657</v>
      </c>
      <c r="AX84">
        <v>1.0752081031386436</v>
      </c>
      <c r="AY84">
        <v>1.3652575095186616E-2</v>
      </c>
      <c r="AZ84">
        <v>129.85319988585627</v>
      </c>
      <c r="BA84">
        <f t="shared" si="7"/>
        <v>276.60680011414371</v>
      </c>
      <c r="BB84">
        <v>114.09424593299022</v>
      </c>
      <c r="BC84">
        <v>28.861640237564586</v>
      </c>
      <c r="BD84">
        <v>14.741546509811917</v>
      </c>
      <c r="BE84">
        <v>0.34820876158809061</v>
      </c>
      <c r="BF84">
        <v>158.04564144195481</v>
      </c>
      <c r="BG84">
        <f t="shared" si="11"/>
        <v>801.4945159215689</v>
      </c>
      <c r="BH84">
        <f t="shared" si="12"/>
        <v>643.44887447961412</v>
      </c>
      <c r="BI84" t="s">
        <v>76</v>
      </c>
      <c r="BJ84" t="s">
        <v>68</v>
      </c>
    </row>
    <row r="85" spans="1:62">
      <c r="A85" t="s">
        <v>74</v>
      </c>
      <c r="B85" t="s">
        <v>75</v>
      </c>
      <c r="C85">
        <v>2004</v>
      </c>
      <c r="D85" t="s">
        <v>71</v>
      </c>
      <c r="E85" t="s">
        <v>73</v>
      </c>
      <c r="F85">
        <v>334.31400000000002</v>
      </c>
      <c r="G85">
        <v>244.31400000000002</v>
      </c>
      <c r="H85">
        <v>90</v>
      </c>
      <c r="I85">
        <f t="shared" si="13"/>
        <v>10</v>
      </c>
      <c r="J85">
        <v>54.6</v>
      </c>
      <c r="K85">
        <f t="shared" si="8"/>
        <v>398.91400000000004</v>
      </c>
      <c r="L85">
        <v>73.079200990685393</v>
      </c>
      <c r="M85">
        <v>120</v>
      </c>
      <c r="N85">
        <v>120</v>
      </c>
      <c r="O85">
        <f t="shared" si="9"/>
        <v>141.1764705882353</v>
      </c>
      <c r="P85">
        <f t="shared" si="10"/>
        <v>99.6</v>
      </c>
      <c r="Q85">
        <v>140.86800000000002</v>
      </c>
      <c r="R85">
        <v>226.8</v>
      </c>
      <c r="S85">
        <v>35.027999999999999</v>
      </c>
      <c r="T85">
        <v>93.744000000000014</v>
      </c>
      <c r="U85">
        <v>62.08674833333324</v>
      </c>
      <c r="V85">
        <v>3</v>
      </c>
      <c r="W85">
        <v>5.61</v>
      </c>
      <c r="X85">
        <v>-8.9999999999999858E-2</v>
      </c>
      <c r="Y85">
        <v>14.008700696055699</v>
      </c>
      <c r="Z85">
        <v>44</v>
      </c>
      <c r="AA85">
        <v>309.26592807424595</v>
      </c>
      <c r="AB85">
        <v>2383.5</v>
      </c>
      <c r="AC85">
        <v>4713</v>
      </c>
      <c r="AD85">
        <v>5546.25</v>
      </c>
      <c r="AE85">
        <v>6012.75</v>
      </c>
      <c r="AF85">
        <v>25.539478691019802</v>
      </c>
      <c r="AG85">
        <v>4.6011050069761499</v>
      </c>
      <c r="AH85">
        <v>0.37843118671961545</v>
      </c>
      <c r="AI85">
        <v>1.3679813889260481</v>
      </c>
      <c r="AJ85">
        <v>1.8645879463601127E-2</v>
      </c>
      <c r="AK85">
        <v>4.1435034701395601</v>
      </c>
      <c r="AL85">
        <v>23.0089270642152</v>
      </c>
      <c r="AM85">
        <v>2.0518475060391173</v>
      </c>
      <c r="AN85">
        <v>0.4042935967845126</v>
      </c>
      <c r="AO85">
        <v>5.194850877484096E-2</v>
      </c>
      <c r="AP85">
        <v>10.3510768719034</v>
      </c>
      <c r="AQ85">
        <v>5.2669328682718399</v>
      </c>
      <c r="AR85">
        <v>8.0394111948791619E-2</v>
      </c>
      <c r="AS85">
        <v>0.87949880088899279</v>
      </c>
      <c r="AT85">
        <v>1.3652575095186616E-2</v>
      </c>
      <c r="AU85">
        <v>9.1222690092868302</v>
      </c>
      <c r="AV85">
        <v>18.346822071587599</v>
      </c>
      <c r="AW85">
        <v>4.0379451813223657</v>
      </c>
      <c r="AX85">
        <v>1.0752081031386436</v>
      </c>
      <c r="AY85">
        <v>1.3652575095186616E-2</v>
      </c>
      <c r="AZ85">
        <v>192.66126240119706</v>
      </c>
      <c r="BA85">
        <f t="shared" si="7"/>
        <v>206.25273759880298</v>
      </c>
      <c r="BB85">
        <v>258.93438786936491</v>
      </c>
      <c r="BC85">
        <v>35.297388761900599</v>
      </c>
      <c r="BD85">
        <v>16.5088971087281</v>
      </c>
      <c r="BE85">
        <v>0.44708589108258079</v>
      </c>
      <c r="BF85">
        <v>311.18775963107618</v>
      </c>
      <c r="BG85">
        <f t="shared" si="11"/>
        <v>799.30321892156871</v>
      </c>
      <c r="BH85">
        <f t="shared" si="12"/>
        <v>488.11545929049254</v>
      </c>
      <c r="BI85" t="s">
        <v>76</v>
      </c>
      <c r="BJ85" t="s">
        <v>68</v>
      </c>
    </row>
    <row r="86" spans="1:62">
      <c r="A86" t="s">
        <v>74</v>
      </c>
      <c r="B86" t="s">
        <v>75</v>
      </c>
      <c r="C86">
        <v>2005</v>
      </c>
      <c r="D86" t="s">
        <v>71</v>
      </c>
      <c r="E86" t="s">
        <v>73</v>
      </c>
      <c r="F86">
        <v>227.46600000000001</v>
      </c>
      <c r="G86">
        <v>137.46600000000001</v>
      </c>
      <c r="H86">
        <v>90</v>
      </c>
      <c r="I86">
        <f t="shared" si="13"/>
        <v>10</v>
      </c>
      <c r="J86">
        <v>47.6</v>
      </c>
      <c r="K86">
        <f t="shared" si="8"/>
        <v>285.06600000000003</v>
      </c>
      <c r="L86">
        <v>60.433647226398669</v>
      </c>
      <c r="M86">
        <v>120</v>
      </c>
      <c r="N86">
        <v>120</v>
      </c>
      <c r="O86">
        <f t="shared" si="9"/>
        <v>141.1764705882353</v>
      </c>
      <c r="P86">
        <f t="shared" si="10"/>
        <v>99.6</v>
      </c>
      <c r="Q86">
        <v>140.86800000000002</v>
      </c>
      <c r="R86">
        <v>226.8</v>
      </c>
      <c r="S86">
        <v>35.027999999999999</v>
      </c>
      <c r="T86">
        <v>93.744000000000014</v>
      </c>
      <c r="U86">
        <v>60.625883666666716</v>
      </c>
      <c r="V86">
        <v>3</v>
      </c>
      <c r="W86">
        <v>5.74</v>
      </c>
      <c r="X86">
        <v>4.0000000000000036E-2</v>
      </c>
      <c r="Y86">
        <v>12.987587006960601</v>
      </c>
      <c r="Z86">
        <v>44</v>
      </c>
      <c r="AA86">
        <v>306.22300928074259</v>
      </c>
      <c r="AB86">
        <v>2049</v>
      </c>
      <c r="AC86">
        <v>5275.5</v>
      </c>
      <c r="AD86">
        <v>4788</v>
      </c>
      <c r="AE86">
        <v>5711.25</v>
      </c>
      <c r="AF86">
        <v>24.706707174573502</v>
      </c>
      <c r="AG86">
        <v>5.4312819816890103</v>
      </c>
      <c r="AH86">
        <v>0.37843118671961545</v>
      </c>
      <c r="AI86">
        <v>1.3679813889260481</v>
      </c>
      <c r="AJ86">
        <v>1.8645879463601127E-2</v>
      </c>
      <c r="AK86">
        <v>4.1926063594547607</v>
      </c>
      <c r="AL86">
        <v>21.281157762698498</v>
      </c>
      <c r="AM86">
        <v>2.0518475060391173</v>
      </c>
      <c r="AN86">
        <v>0.4042935967845126</v>
      </c>
      <c r="AO86">
        <v>5.194850877484096E-2</v>
      </c>
      <c r="AP86">
        <v>8.7776869591352806</v>
      </c>
      <c r="AQ86">
        <v>3.1790000000000003</v>
      </c>
      <c r="AR86">
        <v>8.0394111948791619E-2</v>
      </c>
      <c r="AS86">
        <v>0.87949880088899279</v>
      </c>
      <c r="AT86">
        <v>1.3652575095186616E-2</v>
      </c>
      <c r="AU86">
        <v>4.84028825205296</v>
      </c>
      <c r="AV86">
        <v>12.423999999999999</v>
      </c>
      <c r="AW86">
        <v>4.0379451813223657</v>
      </c>
      <c r="AX86">
        <v>1.0752081031386436</v>
      </c>
      <c r="AY86">
        <v>1.3652575095186616E-2</v>
      </c>
      <c r="AZ86">
        <v>142.41379928988189</v>
      </c>
      <c r="BA86">
        <f t="shared" si="7"/>
        <v>142.65220071011814</v>
      </c>
      <c r="BB86">
        <v>209.57506655759673</v>
      </c>
      <c r="BC86">
        <v>35.046568444536028</v>
      </c>
      <c r="BD86">
        <v>15.287667273453245</v>
      </c>
      <c r="BE86">
        <v>0.45560156413073027</v>
      </c>
      <c r="BF86">
        <v>260.36490383971676</v>
      </c>
      <c r="BG86">
        <f t="shared" si="11"/>
        <v>797.84235425490215</v>
      </c>
      <c r="BH86">
        <f t="shared" si="12"/>
        <v>537.47745041518533</v>
      </c>
      <c r="BI86" t="s">
        <v>76</v>
      </c>
      <c r="BJ86" t="s">
        <v>68</v>
      </c>
    </row>
    <row r="87" spans="1:62">
      <c r="A87" t="s">
        <v>74</v>
      </c>
      <c r="B87" t="s">
        <v>75</v>
      </c>
      <c r="C87">
        <v>2006</v>
      </c>
      <c r="D87" t="s">
        <v>71</v>
      </c>
      <c r="E87" t="s">
        <v>73</v>
      </c>
      <c r="F87">
        <v>298.27800000000002</v>
      </c>
      <c r="G87">
        <v>208.27800000000005</v>
      </c>
      <c r="H87">
        <v>90</v>
      </c>
      <c r="I87">
        <f t="shared" si="13"/>
        <v>10</v>
      </c>
      <c r="J87">
        <v>46.2</v>
      </c>
      <c r="K87">
        <f t="shared" si="8"/>
        <v>354.47800000000001</v>
      </c>
      <c r="L87">
        <v>69.826805865668945</v>
      </c>
      <c r="M87">
        <v>120</v>
      </c>
      <c r="N87">
        <v>120</v>
      </c>
      <c r="O87">
        <f t="shared" si="9"/>
        <v>141.1764705882353</v>
      </c>
      <c r="P87">
        <f t="shared" si="10"/>
        <v>99.6</v>
      </c>
      <c r="Q87">
        <v>140.86800000000002</v>
      </c>
      <c r="R87">
        <v>226.8</v>
      </c>
      <c r="S87">
        <v>35.027999999999999</v>
      </c>
      <c r="T87">
        <v>93.744000000000014</v>
      </c>
      <c r="U87">
        <v>59.165019000000186</v>
      </c>
      <c r="V87">
        <v>3</v>
      </c>
      <c r="W87">
        <v>5.83</v>
      </c>
      <c r="X87">
        <v>0.12999999999999989</v>
      </c>
      <c r="Y87">
        <v>14.479587182926201</v>
      </c>
      <c r="Z87">
        <v>44</v>
      </c>
      <c r="AA87">
        <v>310.66916980512008</v>
      </c>
      <c r="AB87">
        <v>1542.75</v>
      </c>
      <c r="AC87">
        <v>3174</v>
      </c>
      <c r="AD87">
        <v>4639.5</v>
      </c>
      <c r="AE87">
        <v>3537</v>
      </c>
      <c r="AF87">
        <v>26.347360730410298</v>
      </c>
      <c r="AG87">
        <v>2.7062913567783697</v>
      </c>
      <c r="AH87">
        <v>0.37843118671961545</v>
      </c>
      <c r="AI87">
        <v>1.3679813889260481</v>
      </c>
      <c r="AJ87">
        <v>1.8645879463601127E-2</v>
      </c>
      <c r="AK87">
        <v>2.6600157082762599</v>
      </c>
      <c r="AL87">
        <v>8.5908160863986396</v>
      </c>
      <c r="AM87">
        <v>2.0518475060391173</v>
      </c>
      <c r="AN87">
        <v>0.4042935967845126</v>
      </c>
      <c r="AO87">
        <v>5.194850877484096E-2</v>
      </c>
      <c r="AP87">
        <v>10.651053426238899</v>
      </c>
      <c r="AQ87">
        <v>3.6949242851337298</v>
      </c>
      <c r="AR87">
        <v>8.0394111948791619E-2</v>
      </c>
      <c r="AS87">
        <v>0.87949880088899279</v>
      </c>
      <c r="AT87">
        <v>1.3652575095186616E-2</v>
      </c>
      <c r="AU87">
        <v>7.6612190968763008</v>
      </c>
      <c r="AV87">
        <v>10.3229612240428</v>
      </c>
      <c r="AW87">
        <v>4.0379451813223657</v>
      </c>
      <c r="AX87">
        <v>1.0752081031386436</v>
      </c>
      <c r="AY87">
        <v>1.3652575095186616E-2</v>
      </c>
      <c r="AZ87">
        <v>125.60357494159619</v>
      </c>
      <c r="BA87">
        <f t="shared" si="7"/>
        <v>228.8744250584038</v>
      </c>
      <c r="BB87">
        <v>85.097296319216426</v>
      </c>
      <c r="BC87">
        <v>21.751589286203469</v>
      </c>
      <c r="BD87">
        <v>11.277126911485567</v>
      </c>
      <c r="BE87">
        <v>0.3052807776596092</v>
      </c>
      <c r="BF87">
        <v>118.43129329456507</v>
      </c>
      <c r="BG87">
        <f t="shared" si="11"/>
        <v>796.38148958823558</v>
      </c>
      <c r="BH87">
        <f t="shared" si="12"/>
        <v>677.9501962936705</v>
      </c>
      <c r="BI87" t="s">
        <v>76</v>
      </c>
      <c r="BJ87" t="s">
        <v>68</v>
      </c>
    </row>
    <row r="88" spans="1:62">
      <c r="A88" t="s">
        <v>74</v>
      </c>
      <c r="B88" t="s">
        <v>75</v>
      </c>
      <c r="C88">
        <v>2007</v>
      </c>
      <c r="D88" t="s">
        <v>71</v>
      </c>
      <c r="E88" t="s">
        <v>73</v>
      </c>
      <c r="F88">
        <v>227.46600000000001</v>
      </c>
      <c r="G88">
        <v>137.46600000000001</v>
      </c>
      <c r="H88">
        <v>90</v>
      </c>
      <c r="I88">
        <f t="shared" si="13"/>
        <v>10</v>
      </c>
      <c r="J88">
        <v>46.2</v>
      </c>
      <c r="K88">
        <f t="shared" si="8"/>
        <v>283.666</v>
      </c>
      <c r="L88">
        <v>60.433647226398669</v>
      </c>
      <c r="M88">
        <v>120</v>
      </c>
      <c r="N88">
        <v>120</v>
      </c>
      <c r="O88">
        <f t="shared" si="9"/>
        <v>141.1764705882353</v>
      </c>
      <c r="P88">
        <f t="shared" si="10"/>
        <v>99.6</v>
      </c>
      <c r="Q88">
        <v>140.86800000000002</v>
      </c>
      <c r="R88">
        <v>226.8</v>
      </c>
      <c r="S88">
        <v>35.027999999999999</v>
      </c>
      <c r="T88">
        <v>93.744000000000014</v>
      </c>
      <c r="U88">
        <v>57.704154333333356</v>
      </c>
      <c r="V88">
        <v>3</v>
      </c>
      <c r="W88">
        <v>6.04</v>
      </c>
      <c r="X88">
        <v>0.33999999999999986</v>
      </c>
      <c r="Y88">
        <v>14.3849187935035</v>
      </c>
      <c r="Z88">
        <v>44</v>
      </c>
      <c r="AA88">
        <v>310.38705800464038</v>
      </c>
      <c r="AB88">
        <v>1334.8302570863548</v>
      </c>
      <c r="AC88">
        <v>3250</v>
      </c>
      <c r="AD88">
        <v>4444.9474285714286</v>
      </c>
      <c r="AE88">
        <v>5820.75</v>
      </c>
      <c r="AF88">
        <v>24.334146130260802</v>
      </c>
      <c r="AG88">
        <v>4.5827566433257996</v>
      </c>
      <c r="AH88">
        <v>0.37843118671961545</v>
      </c>
      <c r="AI88">
        <v>1.3679813889260481</v>
      </c>
      <c r="AJ88">
        <v>1.8645879463601127E-2</v>
      </c>
      <c r="AK88">
        <v>5.7321417056394699</v>
      </c>
      <c r="AL88">
        <v>21.039558227646502</v>
      </c>
      <c r="AM88">
        <v>2.0518475060391173</v>
      </c>
      <c r="AN88">
        <v>0.4042935967845126</v>
      </c>
      <c r="AO88">
        <v>5.194850877484096E-2</v>
      </c>
      <c r="AP88">
        <v>11.6</v>
      </c>
      <c r="AQ88">
        <v>3.9587980429252099</v>
      </c>
      <c r="AR88">
        <v>8.0394111948791619E-2</v>
      </c>
      <c r="AS88">
        <v>0.87949880088899279</v>
      </c>
      <c r="AT88">
        <v>1.3652575095186616E-2</v>
      </c>
      <c r="AU88">
        <v>9.1222690092868302</v>
      </c>
      <c r="AV88">
        <v>18.346822071587599</v>
      </c>
      <c r="AW88">
        <v>4.0379451813223657</v>
      </c>
      <c r="AX88">
        <v>1.0752081031386436</v>
      </c>
      <c r="AY88">
        <v>1.3652575095186616E-2</v>
      </c>
      <c r="AZ88">
        <v>155.7712525855961</v>
      </c>
      <c r="BA88">
        <f t="shared" si="7"/>
        <v>127.89474741440389</v>
      </c>
      <c r="BB88">
        <v>198.88468022255344</v>
      </c>
      <c r="BC88">
        <v>31.0348628082468</v>
      </c>
      <c r="BD88">
        <v>13.307820638406614</v>
      </c>
      <c r="BE88">
        <v>0.33387494264426859</v>
      </c>
      <c r="BF88">
        <v>243.56123861185111</v>
      </c>
      <c r="BG88">
        <f t="shared" si="11"/>
        <v>794.92062492156879</v>
      </c>
      <c r="BH88">
        <f t="shared" si="12"/>
        <v>551.35938630971771</v>
      </c>
      <c r="BI88" t="s">
        <v>76</v>
      </c>
      <c r="BJ88" t="s">
        <v>68</v>
      </c>
    </row>
    <row r="89" spans="1:62">
      <c r="A89" t="s">
        <v>74</v>
      </c>
      <c r="B89" t="s">
        <v>75</v>
      </c>
      <c r="C89">
        <v>2008</v>
      </c>
      <c r="D89" t="s">
        <v>71</v>
      </c>
      <c r="E89" t="s">
        <v>73</v>
      </c>
      <c r="F89">
        <v>410.15927999999991</v>
      </c>
      <c r="G89">
        <v>320.15927999999991</v>
      </c>
      <c r="H89">
        <v>90</v>
      </c>
      <c r="I89">
        <f t="shared" si="13"/>
        <v>10</v>
      </c>
      <c r="J89">
        <v>44.800000000000004</v>
      </c>
      <c r="K89">
        <f t="shared" si="8"/>
        <v>464.95927999999992</v>
      </c>
      <c r="L89">
        <v>78.057304957235147</v>
      </c>
      <c r="M89">
        <v>120</v>
      </c>
      <c r="N89">
        <v>120</v>
      </c>
      <c r="O89">
        <f t="shared" si="9"/>
        <v>141.1764705882353</v>
      </c>
      <c r="P89">
        <f t="shared" si="10"/>
        <v>99.6</v>
      </c>
      <c r="Q89">
        <v>139.92887999999996</v>
      </c>
      <c r="R89">
        <v>225.28799999999993</v>
      </c>
      <c r="S89">
        <v>34.794479999999986</v>
      </c>
      <c r="T89">
        <v>93.119039999999984</v>
      </c>
      <c r="U89">
        <v>56.243289666666826</v>
      </c>
      <c r="V89">
        <v>3</v>
      </c>
      <c r="W89">
        <v>6.3</v>
      </c>
      <c r="X89">
        <v>0.59999999999999964</v>
      </c>
      <c r="Y89">
        <v>14.1183294663573</v>
      </c>
      <c r="Z89">
        <v>44</v>
      </c>
      <c r="AA89">
        <v>309.59262180974474</v>
      </c>
      <c r="AB89">
        <v>1509.75</v>
      </c>
      <c r="AC89">
        <v>2553</v>
      </c>
      <c r="AD89">
        <v>5618.6228571428564</v>
      </c>
      <c r="AE89">
        <v>5769.2250000000004</v>
      </c>
      <c r="AF89">
        <v>21.402416538142802</v>
      </c>
      <c r="AG89">
        <v>6.1380797795905195</v>
      </c>
      <c r="AH89">
        <v>0.37843118671961545</v>
      </c>
      <c r="AI89">
        <v>1.3679813889260481</v>
      </c>
      <c r="AJ89">
        <v>1.8645879463601127E-2</v>
      </c>
      <c r="AK89">
        <v>6.1491871892704397</v>
      </c>
      <c r="AL89">
        <v>27.575910586965698</v>
      </c>
      <c r="AM89">
        <v>2.0518475060391173</v>
      </c>
      <c r="AN89">
        <v>0.4042935967845126</v>
      </c>
      <c r="AO89">
        <v>5.194850877484096E-2</v>
      </c>
      <c r="AP89">
        <v>11.821658432147599</v>
      </c>
      <c r="AQ89">
        <v>4.5836865897670993</v>
      </c>
      <c r="AR89">
        <v>8.0394111948791619E-2</v>
      </c>
      <c r="AS89">
        <v>0.87949880088899279</v>
      </c>
      <c r="AT89">
        <v>1.3652575095186616E-2</v>
      </c>
      <c r="AU89">
        <v>15.578627330672198</v>
      </c>
      <c r="AV89">
        <v>24.785547499598103</v>
      </c>
      <c r="AW89">
        <v>4.0379451813223657</v>
      </c>
      <c r="AX89">
        <v>1.0752081031386436</v>
      </c>
      <c r="AY89">
        <v>1.3652575095186616E-2</v>
      </c>
      <c r="AZ89">
        <v>204.30921980066591</v>
      </c>
      <c r="BA89">
        <f t="shared" si="7"/>
        <v>260.65006019933401</v>
      </c>
      <c r="BB89">
        <v>248.41567219237373</v>
      </c>
      <c r="BC89">
        <v>29.557221650757516</v>
      </c>
      <c r="BD89">
        <v>14.242160988856632</v>
      </c>
      <c r="BE89">
        <v>0.31624860746454364</v>
      </c>
      <c r="BF89">
        <v>292.53130343945247</v>
      </c>
      <c r="BG89">
        <f t="shared" si="11"/>
        <v>790.15016025490206</v>
      </c>
      <c r="BH89">
        <f t="shared" si="12"/>
        <v>497.61885681544959</v>
      </c>
      <c r="BI89" t="s">
        <v>76</v>
      </c>
      <c r="BJ89" t="s">
        <v>68</v>
      </c>
    </row>
    <row r="90" spans="1:62">
      <c r="A90" t="s">
        <v>74</v>
      </c>
      <c r="B90" t="s">
        <v>75</v>
      </c>
      <c r="C90">
        <v>2009</v>
      </c>
      <c r="D90" t="s">
        <v>71</v>
      </c>
      <c r="E90" t="s">
        <v>73</v>
      </c>
      <c r="F90">
        <v>318.03647999999998</v>
      </c>
      <c r="G90">
        <v>228.03648000000001</v>
      </c>
      <c r="H90">
        <v>90</v>
      </c>
      <c r="I90">
        <f t="shared" si="13"/>
        <v>10</v>
      </c>
      <c r="J90">
        <v>43.6</v>
      </c>
      <c r="K90">
        <f t="shared" si="8"/>
        <v>371.63648000000001</v>
      </c>
      <c r="L90">
        <v>71.701359542150641</v>
      </c>
      <c r="M90">
        <v>120</v>
      </c>
      <c r="N90">
        <v>120</v>
      </c>
      <c r="O90">
        <f t="shared" si="9"/>
        <v>141.1764705882353</v>
      </c>
      <c r="P90">
        <f t="shared" si="10"/>
        <v>99.6</v>
      </c>
      <c r="Q90">
        <v>142.74624000000003</v>
      </c>
      <c r="R90">
        <v>229.82400000000004</v>
      </c>
      <c r="S90">
        <v>35.495040000000003</v>
      </c>
      <c r="T90">
        <v>94.993920000000017</v>
      </c>
      <c r="U90">
        <v>55.512857333333415</v>
      </c>
      <c r="V90">
        <v>3</v>
      </c>
      <c r="W90">
        <v>5.8150000000000004</v>
      </c>
      <c r="X90">
        <v>0.11500000000000021</v>
      </c>
      <c r="Y90">
        <v>12.4214670567006</v>
      </c>
      <c r="Z90">
        <v>44</v>
      </c>
      <c r="AA90">
        <v>304.53597182896777</v>
      </c>
      <c r="AB90">
        <v>2258.6129250000004</v>
      </c>
      <c r="AC90">
        <v>2962.6481250000002</v>
      </c>
      <c r="AD90">
        <v>6303.15</v>
      </c>
      <c r="AE90">
        <v>5089.0081379615549</v>
      </c>
      <c r="AF90">
        <v>26.6543692598962</v>
      </c>
      <c r="AG90">
        <v>5.5388784954130896</v>
      </c>
      <c r="AH90">
        <v>0.37843118671961545</v>
      </c>
      <c r="AI90">
        <v>1.3679813889260481</v>
      </c>
      <c r="AJ90">
        <v>1.8645879463601127E-2</v>
      </c>
      <c r="AK90">
        <v>4.9480550011127598</v>
      </c>
      <c r="AL90">
        <v>24.2975234232444</v>
      </c>
      <c r="AM90">
        <v>2.0518475060391173</v>
      </c>
      <c r="AN90">
        <v>0.4042935967845126</v>
      </c>
      <c r="AO90">
        <v>5.194850877484096E-2</v>
      </c>
      <c r="AP90">
        <v>13.272522828977799</v>
      </c>
      <c r="AQ90">
        <v>2.8328090889202899</v>
      </c>
      <c r="AR90">
        <v>8.0394111948791619E-2</v>
      </c>
      <c r="AS90">
        <v>0.87949880088899279</v>
      </c>
      <c r="AT90">
        <v>1.3652575095186616E-2</v>
      </c>
      <c r="AU90">
        <v>9.7545926689373896</v>
      </c>
      <c r="AV90">
        <v>19.5268440233204</v>
      </c>
      <c r="AW90">
        <v>4.0379451813223657</v>
      </c>
      <c r="AX90">
        <v>1.0752081031386436</v>
      </c>
      <c r="AY90">
        <v>1.3652575095186616E-2</v>
      </c>
      <c r="AZ90">
        <v>208.16115253376176</v>
      </c>
      <c r="BA90">
        <f t="shared" si="7"/>
        <v>163.47532746623824</v>
      </c>
      <c r="BB90">
        <v>201.72308352397454</v>
      </c>
      <c r="BC90">
        <v>27.989503771222918</v>
      </c>
      <c r="BD90">
        <v>15.302875766349185</v>
      </c>
      <c r="BE90">
        <v>0.35155127094757166</v>
      </c>
      <c r="BF90">
        <v>245.36701433249422</v>
      </c>
      <c r="BG90">
        <f t="shared" si="11"/>
        <v>799.3485279215688</v>
      </c>
      <c r="BH90">
        <f t="shared" si="12"/>
        <v>553.98151358907455</v>
      </c>
      <c r="BI90" t="s">
        <v>76</v>
      </c>
      <c r="BJ90" t="s">
        <v>68</v>
      </c>
    </row>
    <row r="91" spans="1:62">
      <c r="A91" t="s">
        <v>74</v>
      </c>
      <c r="B91" t="s">
        <v>75</v>
      </c>
      <c r="C91">
        <v>2010</v>
      </c>
      <c r="D91" t="s">
        <v>71</v>
      </c>
      <c r="E91" t="s">
        <v>73</v>
      </c>
      <c r="F91">
        <v>367.85133600000006</v>
      </c>
      <c r="G91">
        <v>277.85133600000006</v>
      </c>
      <c r="H91">
        <v>90</v>
      </c>
      <c r="I91">
        <f t="shared" si="13"/>
        <v>10</v>
      </c>
      <c r="J91">
        <v>42.4</v>
      </c>
      <c r="K91">
        <f t="shared" si="8"/>
        <v>420.25133600000004</v>
      </c>
      <c r="L91">
        <v>75.533594364871362</v>
      </c>
      <c r="M91">
        <v>120</v>
      </c>
      <c r="N91">
        <v>120</v>
      </c>
      <c r="O91">
        <f t="shared" si="9"/>
        <v>141.1764705882353</v>
      </c>
      <c r="P91">
        <f t="shared" si="10"/>
        <v>99.6</v>
      </c>
      <c r="Q91">
        <v>130.960284</v>
      </c>
      <c r="R91">
        <v>210.84840000000003</v>
      </c>
      <c r="S91">
        <v>32.564363999999998</v>
      </c>
      <c r="T91">
        <v>87.150672000000014</v>
      </c>
      <c r="U91">
        <v>54.782425000000003</v>
      </c>
      <c r="V91">
        <v>3</v>
      </c>
      <c r="W91">
        <v>5.3949999999999996</v>
      </c>
      <c r="X91">
        <v>-0.3050000000000006</v>
      </c>
      <c r="Y91">
        <v>13.289263360203901</v>
      </c>
      <c r="Z91">
        <v>44</v>
      </c>
      <c r="AA91">
        <v>307.12200481340761</v>
      </c>
      <c r="AB91">
        <v>875.17689663461533</v>
      </c>
      <c r="AC91">
        <v>4068.6047483396587</v>
      </c>
      <c r="AD91">
        <v>4387.2233184523811</v>
      </c>
      <c r="AE91">
        <v>5400.27</v>
      </c>
      <c r="AF91">
        <v>27.135040071980299</v>
      </c>
      <c r="AG91">
        <v>5.0943958826138402</v>
      </c>
      <c r="AH91">
        <v>0.37843118671961545</v>
      </c>
      <c r="AI91">
        <v>1.3679813889260481</v>
      </c>
      <c r="AJ91">
        <v>1.8645879463601127E-2</v>
      </c>
      <c r="AK91">
        <v>10.423811305093199</v>
      </c>
      <c r="AL91">
        <v>21.3366129288396</v>
      </c>
      <c r="AM91">
        <v>2.0518475060391173</v>
      </c>
      <c r="AN91">
        <v>0.4042935967845126</v>
      </c>
      <c r="AO91">
        <v>5.194850877484096E-2</v>
      </c>
      <c r="AP91">
        <v>13.2772470966621</v>
      </c>
      <c r="AQ91">
        <v>4.2380451345033396</v>
      </c>
      <c r="AR91">
        <v>8.0394111948791619E-2</v>
      </c>
      <c r="AS91">
        <v>0.87949880088899279</v>
      </c>
      <c r="AT91">
        <v>1.3652575095186616E-2</v>
      </c>
      <c r="AU91">
        <v>9.8222868169451303</v>
      </c>
      <c r="AV91">
        <v>22.385129084256601</v>
      </c>
      <c r="AW91">
        <v>4.0379451813223657</v>
      </c>
      <c r="AX91">
        <v>1.0752081031386436</v>
      </c>
      <c r="AY91">
        <v>1.3652575095186616E-2</v>
      </c>
      <c r="AZ91">
        <v>177.45157722822489</v>
      </c>
      <c r="BA91">
        <f t="shared" si="7"/>
        <v>242.79975877177515</v>
      </c>
      <c r="BB91">
        <v>230.74773373312144</v>
      </c>
      <c r="BC91">
        <v>30.838051884470413</v>
      </c>
      <c r="BD91">
        <v>12.507108265162616</v>
      </c>
      <c r="BE91">
        <v>0.36130087991826831</v>
      </c>
      <c r="BF91">
        <v>274.45419476267273</v>
      </c>
      <c r="BG91">
        <f t="shared" si="11"/>
        <v>757.08261558823529</v>
      </c>
      <c r="BH91">
        <f t="shared" si="12"/>
        <v>482.62842082556256</v>
      </c>
      <c r="BI91" t="s">
        <v>76</v>
      </c>
      <c r="BJ91" t="s">
        <v>68</v>
      </c>
    </row>
    <row r="92" spans="1:62">
      <c r="A92" t="s">
        <v>74</v>
      </c>
      <c r="B92" t="s">
        <v>75</v>
      </c>
      <c r="C92">
        <v>2011</v>
      </c>
      <c r="D92" t="s">
        <v>71</v>
      </c>
      <c r="E92" t="s">
        <v>73</v>
      </c>
      <c r="F92">
        <v>364.08656852753597</v>
      </c>
      <c r="G92">
        <v>274.08656852753597</v>
      </c>
      <c r="H92">
        <v>90</v>
      </c>
      <c r="I92">
        <f t="shared" si="13"/>
        <v>10</v>
      </c>
      <c r="J92">
        <v>41.199999999999996</v>
      </c>
      <c r="K92">
        <f t="shared" si="8"/>
        <v>415.28656852753596</v>
      </c>
      <c r="L92">
        <v>75.280604180488126</v>
      </c>
      <c r="M92">
        <v>120</v>
      </c>
      <c r="N92">
        <v>120</v>
      </c>
      <c r="O92">
        <f t="shared" si="9"/>
        <v>141.1764705882353</v>
      </c>
      <c r="P92">
        <f t="shared" si="10"/>
        <v>99.6</v>
      </c>
      <c r="Q92">
        <v>142.74624000000003</v>
      </c>
      <c r="R92">
        <v>229.82400000000004</v>
      </c>
      <c r="S92">
        <v>35.495040000000003</v>
      </c>
      <c r="T92">
        <v>94.993920000000017</v>
      </c>
      <c r="U92">
        <v>53.321560333333473</v>
      </c>
      <c r="V92">
        <v>3</v>
      </c>
      <c r="W92">
        <v>5.8150000000000004</v>
      </c>
      <c r="X92">
        <v>0.11500000000000021</v>
      </c>
      <c r="Y92">
        <v>12.491072625146099</v>
      </c>
      <c r="Z92">
        <v>44</v>
      </c>
      <c r="AA92">
        <v>304.74339642293535</v>
      </c>
      <c r="AB92">
        <v>2009.2274404761906</v>
      </c>
      <c r="AC92">
        <v>3826.4413125000001</v>
      </c>
      <c r="AD92">
        <v>5820.9226105263151</v>
      </c>
      <c r="AE92">
        <v>6300.3150000000005</v>
      </c>
      <c r="AF92">
        <v>27.160198858848744</v>
      </c>
      <c r="AG92">
        <v>3.7682071495382519</v>
      </c>
      <c r="AH92">
        <v>0.37843118671961545</v>
      </c>
      <c r="AI92">
        <v>1.3679813889260481</v>
      </c>
      <c r="AJ92">
        <v>1.8645879463601127E-2</v>
      </c>
      <c r="AK92">
        <v>7.5078067832178794</v>
      </c>
      <c r="AL92">
        <v>20.316571039913988</v>
      </c>
      <c r="AM92">
        <v>2.0518475060391173</v>
      </c>
      <c r="AN92">
        <v>0.4042935967845126</v>
      </c>
      <c r="AO92">
        <v>5.194850877484096E-2</v>
      </c>
      <c r="AP92">
        <v>13.566213057064751</v>
      </c>
      <c r="AQ92">
        <v>3.1372076691789941</v>
      </c>
      <c r="AR92">
        <v>8.0394111948791619E-2</v>
      </c>
      <c r="AS92">
        <v>0.87949880088899279</v>
      </c>
      <c r="AT92">
        <v>1.3652575095186616E-2</v>
      </c>
      <c r="AU92">
        <v>8.2893641751933025</v>
      </c>
      <c r="AV92">
        <v>32.038705258272543</v>
      </c>
      <c r="AW92">
        <v>4.0379451813223657</v>
      </c>
      <c r="AX92">
        <v>1.0752081031386436</v>
      </c>
      <c r="AY92">
        <v>1.3652575095186616E-2</v>
      </c>
      <c r="AZ92">
        <v>214.49268065408017</v>
      </c>
      <c r="BA92">
        <f t="shared" si="7"/>
        <v>200.79388787345579</v>
      </c>
      <c r="BB92">
        <v>305.42673033643274</v>
      </c>
      <c r="BC92">
        <v>34.519922887806118</v>
      </c>
      <c r="BD92">
        <v>16.189235662157888</v>
      </c>
      <c r="BE92">
        <v>0.40172783949321</v>
      </c>
      <c r="BF92">
        <v>356.53761672588996</v>
      </c>
      <c r="BG92">
        <f t="shared" si="11"/>
        <v>797.15723092156884</v>
      </c>
      <c r="BH92">
        <f t="shared" si="12"/>
        <v>440.61961419567888</v>
      </c>
      <c r="BI92" t="s">
        <v>76</v>
      </c>
      <c r="BJ92" t="s">
        <v>68</v>
      </c>
    </row>
    <row r="93" spans="1:62">
      <c r="A93" t="s">
        <v>74</v>
      </c>
      <c r="B93" t="s">
        <v>75</v>
      </c>
      <c r="C93">
        <v>2012</v>
      </c>
      <c r="D93" t="s">
        <v>71</v>
      </c>
      <c r="E93" t="s">
        <v>73</v>
      </c>
      <c r="F93">
        <v>237.96599999999998</v>
      </c>
      <c r="G93">
        <v>147.96599999999998</v>
      </c>
      <c r="H93">
        <v>90</v>
      </c>
      <c r="I93">
        <f t="shared" si="13"/>
        <v>10</v>
      </c>
      <c r="J93">
        <v>39.999999999999993</v>
      </c>
      <c r="K93">
        <f t="shared" si="8"/>
        <v>287.96599999999995</v>
      </c>
      <c r="L93">
        <v>62.17947101686795</v>
      </c>
      <c r="M93">
        <v>120</v>
      </c>
      <c r="N93">
        <v>120</v>
      </c>
      <c r="O93">
        <f t="shared" si="9"/>
        <v>141.1764705882353</v>
      </c>
      <c r="P93">
        <f t="shared" si="10"/>
        <v>99.6</v>
      </c>
      <c r="Q93">
        <v>127.25075999999996</v>
      </c>
      <c r="R93">
        <v>204.87599999999992</v>
      </c>
      <c r="S93">
        <v>31.641959999999987</v>
      </c>
      <c r="T93">
        <v>84.682079999999971</v>
      </c>
      <c r="U93">
        <v>52.591128000000062</v>
      </c>
      <c r="V93">
        <v>3</v>
      </c>
      <c r="W93">
        <v>6.0385</v>
      </c>
      <c r="X93">
        <v>0.3384999999999998</v>
      </c>
      <c r="Y93">
        <v>14.4603263812193</v>
      </c>
      <c r="Z93">
        <v>44</v>
      </c>
      <c r="AA93">
        <v>310.61177261603348</v>
      </c>
      <c r="AB93">
        <v>1452.0508388408743</v>
      </c>
      <c r="AC93">
        <v>3552.7391666666663</v>
      </c>
      <c r="AD93">
        <v>5055.2527500000015</v>
      </c>
      <c r="AE93">
        <v>2520.452162637363</v>
      </c>
      <c r="AF93">
        <v>26.423740246927416</v>
      </c>
      <c r="AG93">
        <v>4.2383871285005013</v>
      </c>
      <c r="AH93">
        <v>0.37843118671961545</v>
      </c>
      <c r="AI93">
        <v>1.3679813889260481</v>
      </c>
      <c r="AJ93">
        <v>1.8645879463601127E-2</v>
      </c>
      <c r="AK93">
        <v>4.3012257862176435</v>
      </c>
      <c r="AL93">
        <v>24.15531887611904</v>
      </c>
      <c r="AM93">
        <v>2.0518475060391173</v>
      </c>
      <c r="AN93">
        <v>0.4042935967845126</v>
      </c>
      <c r="AO93">
        <v>5.194850877484096E-2</v>
      </c>
      <c r="AP93">
        <v>12.342119810788901</v>
      </c>
      <c r="AQ93">
        <v>3.8855669651776754</v>
      </c>
      <c r="AR93">
        <v>8.0394111948791619E-2</v>
      </c>
      <c r="AS93">
        <v>0.87949880088899279</v>
      </c>
      <c r="AT93">
        <v>1.3652575095186616E-2</v>
      </c>
      <c r="AU93">
        <v>7.2642578839168817</v>
      </c>
      <c r="AV93">
        <v>17.513499841148494</v>
      </c>
      <c r="AW93">
        <v>4.0379451813223657</v>
      </c>
      <c r="AX93">
        <v>1.0752081031386436</v>
      </c>
      <c r="AY93">
        <v>1.3652575095186616E-2</v>
      </c>
      <c r="AZ93">
        <v>134.35149711403031</v>
      </c>
      <c r="BA93">
        <f t="shared" si="7"/>
        <v>153.61450288596964</v>
      </c>
      <c r="BB93">
        <v>155.75636267577769</v>
      </c>
      <c r="BC93">
        <v>18.423040541240269</v>
      </c>
      <c r="BD93">
        <v>10.578827540094448</v>
      </c>
      <c r="BE93">
        <v>0.31506214690910811</v>
      </c>
      <c r="BF93">
        <v>185.07329290402151</v>
      </c>
      <c r="BG93">
        <f t="shared" si="11"/>
        <v>741.81839858823514</v>
      </c>
      <c r="BH93">
        <f t="shared" si="12"/>
        <v>556.74510568421363</v>
      </c>
      <c r="BI93" t="s">
        <v>76</v>
      </c>
      <c r="BJ93" t="s">
        <v>68</v>
      </c>
    </row>
    <row r="94" spans="1:62">
      <c r="A94" t="s">
        <v>74</v>
      </c>
      <c r="B94" t="s">
        <v>75</v>
      </c>
      <c r="C94">
        <v>2013</v>
      </c>
      <c r="D94" t="s">
        <v>71</v>
      </c>
      <c r="E94" t="s">
        <v>73</v>
      </c>
      <c r="F94">
        <v>329.45471202397891</v>
      </c>
      <c r="G94">
        <v>239.45471202397894</v>
      </c>
      <c r="H94">
        <v>90</v>
      </c>
      <c r="I94">
        <f t="shared" si="13"/>
        <v>10</v>
      </c>
      <c r="J94">
        <v>38.79999999999999</v>
      </c>
      <c r="K94">
        <f t="shared" si="8"/>
        <v>378.25471202397893</v>
      </c>
      <c r="L94">
        <v>72.682133016980671</v>
      </c>
      <c r="M94">
        <v>120</v>
      </c>
      <c r="N94">
        <v>120</v>
      </c>
      <c r="O94">
        <f t="shared" si="9"/>
        <v>141.1764705882353</v>
      </c>
      <c r="P94">
        <f t="shared" si="10"/>
        <v>99.6</v>
      </c>
      <c r="Q94">
        <v>139.92674563636362</v>
      </c>
      <c r="R94">
        <v>225.28456363636369</v>
      </c>
      <c r="S94">
        <v>34.793949272727282</v>
      </c>
      <c r="T94">
        <v>93.117619636363628</v>
      </c>
      <c r="U94">
        <v>51.860695666666651</v>
      </c>
      <c r="V94">
        <v>3</v>
      </c>
      <c r="W94">
        <v>5.75</v>
      </c>
      <c r="X94">
        <v>4.9999999999999822E-2</v>
      </c>
      <c r="Y94">
        <v>14.585804816557699</v>
      </c>
      <c r="Z94">
        <v>44</v>
      </c>
      <c r="AA94">
        <v>310.98569835334195</v>
      </c>
      <c r="AB94">
        <v>1102.2358425</v>
      </c>
      <c r="AC94">
        <v>2810.5970962500005</v>
      </c>
      <c r="AD94">
        <v>6361.1324999999997</v>
      </c>
      <c r="AE94">
        <v>7667.3249999999998</v>
      </c>
      <c r="AF94">
        <v>33.311688900000007</v>
      </c>
      <c r="AG94">
        <v>5.4427999999999983</v>
      </c>
      <c r="AH94">
        <v>0.37843118671961545</v>
      </c>
      <c r="AI94">
        <v>1.3679813889260481</v>
      </c>
      <c r="AJ94">
        <v>1.8645879463601127E-2</v>
      </c>
      <c r="AK94">
        <v>6.9968395000000001</v>
      </c>
      <c r="AL94">
        <v>27.055600000000005</v>
      </c>
      <c r="AM94">
        <v>2.0518475060391173</v>
      </c>
      <c r="AN94">
        <v>0.4042935967845126</v>
      </c>
      <c r="AO94">
        <v>5.194850877484096E-2</v>
      </c>
      <c r="AP94">
        <v>10.864450589783402</v>
      </c>
      <c r="AQ94">
        <v>7.8160661569859631</v>
      </c>
      <c r="AR94">
        <v>8.0394111948791619E-2</v>
      </c>
      <c r="AS94">
        <v>0.87949880088899279</v>
      </c>
      <c r="AT94">
        <v>1.3652575095186616E-2</v>
      </c>
      <c r="AU94">
        <v>6.6384105043548125</v>
      </c>
      <c r="AV94">
        <v>35.162899035898107</v>
      </c>
      <c r="AW94">
        <v>4.0379451813223657</v>
      </c>
      <c r="AX94">
        <v>1.0752081031386436</v>
      </c>
      <c r="AY94">
        <v>1.3652575095186616E-2</v>
      </c>
      <c r="AZ94">
        <v>176.39169482303433</v>
      </c>
      <c r="BA94">
        <f t="shared" si="7"/>
        <v>201.8630172009446</v>
      </c>
      <c r="BB94">
        <v>401.36604734463145</v>
      </c>
      <c r="BC94">
        <v>37.655672696052122</v>
      </c>
      <c r="BD94">
        <v>16.482722903345742</v>
      </c>
      <c r="BE94">
        <v>0.35808305406518537</v>
      </c>
      <c r="BF94">
        <v>455.8625259980945</v>
      </c>
      <c r="BG94">
        <f t="shared" si="11"/>
        <v>785.76004443672025</v>
      </c>
      <c r="BH94">
        <f t="shared" si="12"/>
        <v>329.89751843862575</v>
      </c>
      <c r="BI94" t="s">
        <v>76</v>
      </c>
      <c r="BJ94" t="s">
        <v>68</v>
      </c>
    </row>
    <row r="95" spans="1:62">
      <c r="A95" t="s">
        <v>74</v>
      </c>
      <c r="B95" t="s">
        <v>75</v>
      </c>
      <c r="C95">
        <v>2014</v>
      </c>
      <c r="D95" t="s">
        <v>71</v>
      </c>
      <c r="E95" t="s">
        <v>73</v>
      </c>
      <c r="F95">
        <v>329.45471202397891</v>
      </c>
      <c r="G95">
        <v>239.45471202397894</v>
      </c>
      <c r="H95">
        <v>90</v>
      </c>
      <c r="I95">
        <f t="shared" si="13"/>
        <v>10</v>
      </c>
      <c r="J95">
        <v>37.599999999999987</v>
      </c>
      <c r="K95">
        <f t="shared" si="8"/>
        <v>377.05471202397888</v>
      </c>
      <c r="L95">
        <v>72.682133016980671</v>
      </c>
      <c r="M95">
        <v>120</v>
      </c>
      <c r="N95">
        <v>120</v>
      </c>
      <c r="O95">
        <f t="shared" si="9"/>
        <v>141.1764705882353</v>
      </c>
      <c r="P95">
        <f t="shared" si="10"/>
        <v>99.6</v>
      </c>
      <c r="Q95">
        <v>139.92674563636362</v>
      </c>
      <c r="R95">
        <v>225.28456363636369</v>
      </c>
      <c r="S95">
        <v>34.793949272727282</v>
      </c>
      <c r="T95">
        <v>93.117619636363628</v>
      </c>
      <c r="U95">
        <v>51.860695666666651</v>
      </c>
      <c r="V95">
        <v>3</v>
      </c>
      <c r="W95">
        <v>5.96</v>
      </c>
      <c r="X95">
        <v>0.25999999999999979</v>
      </c>
      <c r="Y95">
        <v>14.308075976888301</v>
      </c>
      <c r="Z95">
        <v>44</v>
      </c>
      <c r="AA95">
        <v>310.15806641112709</v>
      </c>
      <c r="AB95">
        <v>1021.6216216216214</v>
      </c>
      <c r="AC95">
        <v>3549.0501894189056</v>
      </c>
      <c r="AD95">
        <v>5013.116298811985</v>
      </c>
      <c r="AE95">
        <v>2600.13</v>
      </c>
      <c r="AF95">
        <v>35.266646456637709</v>
      </c>
      <c r="AG95">
        <v>3.2413656502258354</v>
      </c>
      <c r="AH95">
        <v>0.37843118671961545</v>
      </c>
      <c r="AI95">
        <v>1.3679813889260481</v>
      </c>
      <c r="AJ95">
        <v>1.8645879463601127E-2</v>
      </c>
      <c r="AK95">
        <v>7.9843641172670008</v>
      </c>
      <c r="AL95">
        <v>27.062482824879858</v>
      </c>
      <c r="AM95">
        <v>2.0518475060391173</v>
      </c>
      <c r="AN95">
        <v>0.4042935967845126</v>
      </c>
      <c r="AO95">
        <v>5.194850877484096E-2</v>
      </c>
      <c r="AP95">
        <v>13.070691857115229</v>
      </c>
      <c r="AQ95">
        <v>3.7177640447520948</v>
      </c>
      <c r="AR95">
        <v>8.0394111948791619E-2</v>
      </c>
      <c r="AS95">
        <v>0.87949880088899279</v>
      </c>
      <c r="AT95">
        <v>1.3652575095186616E-2</v>
      </c>
      <c r="AU95">
        <v>9.4991477232897523</v>
      </c>
      <c r="AV95">
        <v>27.736676129941436</v>
      </c>
      <c r="AW95">
        <v>4.0379451813223657</v>
      </c>
      <c r="AX95">
        <v>1.0752081031386436</v>
      </c>
      <c r="AY95">
        <v>1.3652575095186616E-2</v>
      </c>
      <c r="AZ95">
        <v>154.58999488037341</v>
      </c>
      <c r="BA95">
        <f t="shared" si="7"/>
        <v>222.46471714360547</v>
      </c>
      <c r="BB95">
        <v>190.11410626126661</v>
      </c>
      <c r="BC95">
        <v>18.570930699866249</v>
      </c>
      <c r="BD95">
        <v>10.037128249887841</v>
      </c>
      <c r="BE95">
        <v>0.30735731533422667</v>
      </c>
      <c r="BF95">
        <v>219.02952252635492</v>
      </c>
      <c r="BG95">
        <f t="shared" si="11"/>
        <v>785.76004443672025</v>
      </c>
      <c r="BH95">
        <f t="shared" si="12"/>
        <v>566.73052191036527</v>
      </c>
      <c r="BI95" t="s">
        <v>76</v>
      </c>
      <c r="BJ95" t="s">
        <v>68</v>
      </c>
    </row>
    <row r="96" spans="1:62">
      <c r="A96" t="s">
        <v>74</v>
      </c>
      <c r="B96" t="s">
        <v>75</v>
      </c>
      <c r="C96">
        <v>2015</v>
      </c>
      <c r="D96" t="s">
        <v>71</v>
      </c>
      <c r="E96" t="s">
        <v>73</v>
      </c>
      <c r="F96">
        <v>329.45471202397891</v>
      </c>
      <c r="G96">
        <v>239.45471202397894</v>
      </c>
      <c r="H96">
        <v>90</v>
      </c>
      <c r="I96">
        <f t="shared" si="13"/>
        <v>10</v>
      </c>
      <c r="J96">
        <v>36.399999999999984</v>
      </c>
      <c r="K96">
        <f t="shared" si="8"/>
        <v>375.85471202397889</v>
      </c>
      <c r="L96">
        <v>72.682133016980671</v>
      </c>
      <c r="M96">
        <v>120</v>
      </c>
      <c r="N96">
        <v>120</v>
      </c>
      <c r="O96">
        <f t="shared" si="9"/>
        <v>141.1764705882353</v>
      </c>
      <c r="P96">
        <f t="shared" si="10"/>
        <v>99.6</v>
      </c>
      <c r="Q96">
        <v>139.92674563636362</v>
      </c>
      <c r="R96">
        <v>225.28456363636369</v>
      </c>
      <c r="S96">
        <v>34.793949272727282</v>
      </c>
      <c r="T96">
        <v>93.117619636363628</v>
      </c>
      <c r="U96">
        <v>51.130263333333232</v>
      </c>
      <c r="V96">
        <v>3</v>
      </c>
      <c r="W96">
        <v>5.8624999999999998</v>
      </c>
      <c r="X96">
        <v>0.16249999999999964</v>
      </c>
      <c r="Y96">
        <v>13.9554088054277</v>
      </c>
      <c r="Z96">
        <v>44</v>
      </c>
      <c r="AA96">
        <v>309.10711824017454</v>
      </c>
      <c r="AB96">
        <v>1290.3381733867636</v>
      </c>
      <c r="AC96">
        <v>3960.3846279325512</v>
      </c>
      <c r="AD96">
        <v>5351.1801000842224</v>
      </c>
      <c r="AE96">
        <v>6338.6550000000007</v>
      </c>
      <c r="AF96">
        <v>37.22160401327541</v>
      </c>
      <c r="AG96">
        <v>6.7372181759991694</v>
      </c>
      <c r="AH96">
        <v>0.37843118671961545</v>
      </c>
      <c r="AI96">
        <v>1.3679813889260481</v>
      </c>
      <c r="AJ96">
        <v>1.8645879463601127E-2</v>
      </c>
      <c r="AK96">
        <v>5.6424407633709475</v>
      </c>
      <c r="AL96">
        <v>20.443371526838504</v>
      </c>
      <c r="AM96">
        <v>2.0518475060391173</v>
      </c>
      <c r="AN96">
        <v>0.4042935967845126</v>
      </c>
      <c r="AO96">
        <v>5.194850877484096E-2</v>
      </c>
      <c r="AP96">
        <v>12.171398187757642</v>
      </c>
      <c r="AQ96">
        <v>4.2542139357103963</v>
      </c>
      <c r="AR96">
        <v>8.0394111948791619E-2</v>
      </c>
      <c r="AS96">
        <v>0.87949880088899279</v>
      </c>
      <c r="AT96">
        <v>1.3652575095186616E-2</v>
      </c>
      <c r="AU96">
        <v>9.32478144929172</v>
      </c>
      <c r="AV96">
        <v>27.85952125643982</v>
      </c>
      <c r="AW96">
        <v>4.0379451813223657</v>
      </c>
      <c r="AX96">
        <v>1.0752081031386436</v>
      </c>
      <c r="AY96">
        <v>1.3652575095186616E-2</v>
      </c>
      <c r="AZ96">
        <v>194.61260852627962</v>
      </c>
      <c r="BA96">
        <f t="shared" si="7"/>
        <v>181.24210349769928</v>
      </c>
      <c r="BB96">
        <v>289.01386279694509</v>
      </c>
      <c r="BC96">
        <v>34.639754313342671</v>
      </c>
      <c r="BD96">
        <v>14.888046452856262</v>
      </c>
      <c r="BE96">
        <v>0.38939191719840049</v>
      </c>
      <c r="BF96">
        <v>338.93105548034242</v>
      </c>
      <c r="BG96">
        <f t="shared" si="11"/>
        <v>785.02961210338685</v>
      </c>
      <c r="BH96">
        <f t="shared" si="12"/>
        <v>446.09855662304443</v>
      </c>
      <c r="BI96" t="s">
        <v>76</v>
      </c>
      <c r="BJ96" t="s">
        <v>68</v>
      </c>
    </row>
    <row r="97" spans="1:64">
      <c r="A97" t="s">
        <v>74</v>
      </c>
      <c r="B97" t="s">
        <v>75</v>
      </c>
      <c r="C97">
        <v>1992</v>
      </c>
      <c r="D97" t="s">
        <v>71</v>
      </c>
      <c r="E97" t="s">
        <v>79</v>
      </c>
      <c r="F97">
        <v>514.88999999999987</v>
      </c>
      <c r="G97">
        <v>379.88999999999987</v>
      </c>
      <c r="H97">
        <v>135</v>
      </c>
      <c r="I97">
        <f t="shared" si="13"/>
        <v>10</v>
      </c>
      <c r="J97">
        <v>46.2</v>
      </c>
      <c r="K97">
        <f t="shared" si="8"/>
        <v>571.08999999999992</v>
      </c>
      <c r="L97">
        <v>73.78080755112741</v>
      </c>
      <c r="M97">
        <v>180</v>
      </c>
      <c r="N97">
        <v>180</v>
      </c>
      <c r="O97">
        <f t="shared" si="9"/>
        <v>211.76470588235293</v>
      </c>
      <c r="P97">
        <f t="shared" si="10"/>
        <v>149.4</v>
      </c>
      <c r="Q97">
        <v>211.30200000000002</v>
      </c>
      <c r="R97">
        <v>340.20000000000005</v>
      </c>
      <c r="S97">
        <v>52.542000000000002</v>
      </c>
      <c r="T97">
        <v>140.61600000000001</v>
      </c>
      <c r="U97">
        <v>87.651880000000006</v>
      </c>
      <c r="V97">
        <v>3</v>
      </c>
      <c r="W97">
        <v>6.1</v>
      </c>
      <c r="X97">
        <v>0.39999999999999947</v>
      </c>
      <c r="Y97">
        <v>11.57</v>
      </c>
      <c r="Z97">
        <v>44</v>
      </c>
      <c r="AA97">
        <v>301.99860000000001</v>
      </c>
      <c r="AB97">
        <v>2558.25</v>
      </c>
      <c r="AC97">
        <v>6429.75</v>
      </c>
      <c r="AD97">
        <v>5479.5</v>
      </c>
      <c r="AE97">
        <v>6144</v>
      </c>
      <c r="AF97">
        <v>25.907273486037703</v>
      </c>
      <c r="AG97">
        <v>5.0545169414132793</v>
      </c>
      <c r="AH97">
        <v>0.37843118671961545</v>
      </c>
      <c r="AI97">
        <v>1.3679813889260481</v>
      </c>
      <c r="AJ97">
        <v>1.8645879463601127E-2</v>
      </c>
      <c r="AK97">
        <v>6.9713252493404498</v>
      </c>
      <c r="AL97">
        <v>24.560921017000197</v>
      </c>
      <c r="AM97">
        <v>2.0518475060391173</v>
      </c>
      <c r="AN97">
        <v>0.4042935967845126</v>
      </c>
      <c r="AO97">
        <v>5.194850877484096E-2</v>
      </c>
      <c r="AP97">
        <v>12.3</v>
      </c>
      <c r="AQ97">
        <v>4.0126252139149603</v>
      </c>
      <c r="AR97">
        <v>8.0394111948791619E-2</v>
      </c>
      <c r="AS97">
        <v>0.87949880088899279</v>
      </c>
      <c r="AT97">
        <v>1.3652575095186616E-2</v>
      </c>
      <c r="AU97">
        <v>18.2002385757336</v>
      </c>
      <c r="AV97">
        <v>19.931310277853701</v>
      </c>
      <c r="AW97">
        <v>4.0379451813223657</v>
      </c>
      <c r="AX97">
        <v>1.0752081031386436</v>
      </c>
      <c r="AY97">
        <v>1.3652575095186616E-2</v>
      </c>
      <c r="AZ97">
        <v>290.32127672690996</v>
      </c>
      <c r="BA97">
        <f t="shared" si="7"/>
        <v>280.76872327308996</v>
      </c>
      <c r="BB97">
        <v>315.29645008120769</v>
      </c>
      <c r="BC97">
        <v>39.41064281584849</v>
      </c>
      <c r="BD97">
        <v>17.524437407300347</v>
      </c>
      <c r="BE97">
        <v>0.54040745205169283</v>
      </c>
      <c r="BF97">
        <v>372.77193775640825</v>
      </c>
      <c r="BG97">
        <f t="shared" si="11"/>
        <v>1193.476585882353</v>
      </c>
      <c r="BH97">
        <f t="shared" si="12"/>
        <v>820.70464812594469</v>
      </c>
      <c r="BI97" t="s">
        <v>76</v>
      </c>
      <c r="BJ97" t="s">
        <v>68</v>
      </c>
      <c r="BK97">
        <f>STDEVA(W97:W120)</f>
        <v>0.23360289197975337</v>
      </c>
      <c r="BL97">
        <f>STDEVA(X97:X120)</f>
        <v>0.23360289197975331</v>
      </c>
    </row>
    <row r="98" spans="1:64">
      <c r="A98" t="s">
        <v>74</v>
      </c>
      <c r="B98" t="s">
        <v>75</v>
      </c>
      <c r="C98">
        <v>1993</v>
      </c>
      <c r="D98" t="s">
        <v>71</v>
      </c>
      <c r="E98" t="s">
        <v>79</v>
      </c>
      <c r="F98">
        <v>514.88999999999987</v>
      </c>
      <c r="G98">
        <v>379.88999999999987</v>
      </c>
      <c r="H98">
        <v>135</v>
      </c>
      <c r="I98">
        <f t="shared" si="13"/>
        <v>10</v>
      </c>
      <c r="J98">
        <v>50.4</v>
      </c>
      <c r="K98">
        <f t="shared" si="8"/>
        <v>575.28999999999985</v>
      </c>
      <c r="L98">
        <v>73.78080755112741</v>
      </c>
      <c r="M98">
        <v>180</v>
      </c>
      <c r="N98">
        <v>180</v>
      </c>
      <c r="O98">
        <f t="shared" si="9"/>
        <v>211.76470588235293</v>
      </c>
      <c r="P98">
        <f t="shared" si="10"/>
        <v>149.4</v>
      </c>
      <c r="Q98">
        <v>211.30200000000002</v>
      </c>
      <c r="R98">
        <v>340.20000000000005</v>
      </c>
      <c r="S98">
        <v>52.542000000000002</v>
      </c>
      <c r="T98">
        <v>140.61600000000001</v>
      </c>
      <c r="U98">
        <v>87.651880000000006</v>
      </c>
      <c r="V98">
        <v>3</v>
      </c>
      <c r="W98">
        <v>6.18</v>
      </c>
      <c r="X98">
        <v>0.47999999999999954</v>
      </c>
      <c r="Y98">
        <v>11.41</v>
      </c>
      <c r="Z98">
        <v>44</v>
      </c>
      <c r="AA98">
        <v>301.52179999999998</v>
      </c>
      <c r="AB98">
        <v>2025</v>
      </c>
      <c r="AC98">
        <v>6937.5</v>
      </c>
      <c r="AD98">
        <v>5500.5</v>
      </c>
      <c r="AE98">
        <v>6000</v>
      </c>
      <c r="AF98">
        <v>25.907273486037703</v>
      </c>
      <c r="AG98">
        <v>5.0545169414132793</v>
      </c>
      <c r="AH98">
        <v>0.37843118671961545</v>
      </c>
      <c r="AI98">
        <v>1.3679813889260481</v>
      </c>
      <c r="AJ98">
        <v>1.8645879463601127E-2</v>
      </c>
      <c r="AK98">
        <v>6.9713252493404498</v>
      </c>
      <c r="AL98">
        <v>24.560921017000197</v>
      </c>
      <c r="AM98">
        <v>2.0518475060391173</v>
      </c>
      <c r="AN98">
        <v>0.4042935967845126</v>
      </c>
      <c r="AO98">
        <v>5.194850877484096E-2</v>
      </c>
      <c r="AP98">
        <v>12.3</v>
      </c>
      <c r="AQ98">
        <v>4.0126252139149603</v>
      </c>
      <c r="AR98">
        <v>8.0394111948791619E-2</v>
      </c>
      <c r="AS98">
        <v>0.87949880088899279</v>
      </c>
      <c r="AT98">
        <v>1.3652575095186616E-2</v>
      </c>
      <c r="AU98">
        <v>18.2002385757336</v>
      </c>
      <c r="AV98">
        <v>19.931310277853701</v>
      </c>
      <c r="AW98">
        <v>4.0379451813223657</v>
      </c>
      <c r="AX98">
        <v>1.0752081031386436</v>
      </c>
      <c r="AY98">
        <v>1.3652575095186616E-2</v>
      </c>
      <c r="AZ98">
        <v>277.68337918092732</v>
      </c>
      <c r="BA98">
        <f t="shared" si="7"/>
        <v>297.60662081907253</v>
      </c>
      <c r="BB98">
        <v>322.28609301806216</v>
      </c>
      <c r="BC98">
        <v>39.670894126962118</v>
      </c>
      <c r="BD98">
        <v>16.863880913389572</v>
      </c>
      <c r="BE98">
        <v>0.55516212542144516</v>
      </c>
      <c r="BF98">
        <v>379.37603018383527</v>
      </c>
      <c r="BG98">
        <f t="shared" si="11"/>
        <v>1193.476585882353</v>
      </c>
      <c r="BH98">
        <f t="shared" si="12"/>
        <v>814.10055569851772</v>
      </c>
      <c r="BI98" t="s">
        <v>76</v>
      </c>
      <c r="BJ98" t="s">
        <v>68</v>
      </c>
    </row>
    <row r="99" spans="1:64">
      <c r="A99" t="s">
        <v>74</v>
      </c>
      <c r="B99" t="s">
        <v>75</v>
      </c>
      <c r="C99">
        <v>1994</v>
      </c>
      <c r="D99" t="s">
        <v>71</v>
      </c>
      <c r="E99" t="s">
        <v>79</v>
      </c>
      <c r="F99">
        <v>514.88999999999987</v>
      </c>
      <c r="G99">
        <v>379.88999999999987</v>
      </c>
      <c r="H99">
        <v>135</v>
      </c>
      <c r="I99">
        <f t="shared" si="13"/>
        <v>10</v>
      </c>
      <c r="J99">
        <v>46.2</v>
      </c>
      <c r="K99">
        <f t="shared" si="8"/>
        <v>571.08999999999992</v>
      </c>
      <c r="L99">
        <v>73.78080755112741</v>
      </c>
      <c r="M99">
        <v>180</v>
      </c>
      <c r="N99">
        <v>180</v>
      </c>
      <c r="O99">
        <f t="shared" si="9"/>
        <v>211.76470588235293</v>
      </c>
      <c r="P99">
        <f t="shared" si="10"/>
        <v>149.4</v>
      </c>
      <c r="Q99">
        <v>211.30200000000002</v>
      </c>
      <c r="R99">
        <v>340.20000000000005</v>
      </c>
      <c r="S99">
        <v>52.542000000000002</v>
      </c>
      <c r="T99">
        <v>140.61600000000001</v>
      </c>
      <c r="U99">
        <v>87.651880000000006</v>
      </c>
      <c r="V99">
        <v>3</v>
      </c>
      <c r="W99">
        <v>6.3</v>
      </c>
      <c r="X99">
        <v>0.59999999999999964</v>
      </c>
      <c r="Y99">
        <v>8.4686774941995395</v>
      </c>
      <c r="Z99">
        <v>44</v>
      </c>
      <c r="AA99">
        <v>292.75665893271463</v>
      </c>
      <c r="AB99">
        <v>2217</v>
      </c>
      <c r="AC99">
        <v>7852.5</v>
      </c>
      <c r="AD99">
        <v>4012.5</v>
      </c>
      <c r="AE99">
        <v>3545.25</v>
      </c>
      <c r="AF99">
        <v>28.700000000000003</v>
      </c>
      <c r="AG99">
        <v>6.1</v>
      </c>
      <c r="AH99">
        <v>0.37843118671961545</v>
      </c>
      <c r="AI99">
        <v>1.3679813889260481</v>
      </c>
      <c r="AJ99">
        <v>1.8645879463601127E-2</v>
      </c>
      <c r="AK99">
        <v>6.9713252493404498</v>
      </c>
      <c r="AL99">
        <v>24.560921017000197</v>
      </c>
      <c r="AM99">
        <v>2.0518475060391173</v>
      </c>
      <c r="AN99">
        <v>0.4042935967845126</v>
      </c>
      <c r="AO99">
        <v>5.194850877484096E-2</v>
      </c>
      <c r="AP99">
        <v>13.200000000000001</v>
      </c>
      <c r="AQ99">
        <v>3.8</v>
      </c>
      <c r="AR99">
        <v>8.0394111948791619E-2</v>
      </c>
      <c r="AS99">
        <v>0.87949880088899279</v>
      </c>
      <c r="AT99">
        <v>1.3652575095186616E-2</v>
      </c>
      <c r="AU99">
        <v>18.2002385757336</v>
      </c>
      <c r="AV99">
        <v>19.931310277853701</v>
      </c>
      <c r="AW99">
        <v>4.0379451813223657</v>
      </c>
      <c r="AX99">
        <v>1.0752081031386436</v>
      </c>
      <c r="AY99">
        <v>1.3652575095186616E-2</v>
      </c>
      <c r="AZ99">
        <v>235.85962733106544</v>
      </c>
      <c r="BA99">
        <f t="shared" si="7"/>
        <v>335.23037266893448</v>
      </c>
      <c r="BB99">
        <v>292.29731004855489</v>
      </c>
      <c r="BC99">
        <v>31.589221010407201</v>
      </c>
      <c r="BD99">
        <v>13.548400674218794</v>
      </c>
      <c r="BE99">
        <v>0.552446329350889</v>
      </c>
      <c r="BF99">
        <v>337.98737806253177</v>
      </c>
      <c r="BG99">
        <f t="shared" si="11"/>
        <v>1193.476585882353</v>
      </c>
      <c r="BH99">
        <f t="shared" si="12"/>
        <v>855.48920781982122</v>
      </c>
      <c r="BI99" t="s">
        <v>76</v>
      </c>
      <c r="BJ99" t="s">
        <v>68</v>
      </c>
    </row>
    <row r="100" spans="1:64">
      <c r="A100" t="s">
        <v>74</v>
      </c>
      <c r="B100" t="s">
        <v>75</v>
      </c>
      <c r="C100">
        <v>1995</v>
      </c>
      <c r="D100" t="s">
        <v>71</v>
      </c>
      <c r="E100" t="s">
        <v>79</v>
      </c>
      <c r="F100">
        <v>514.88999999999987</v>
      </c>
      <c r="G100">
        <v>379.88999999999987</v>
      </c>
      <c r="H100">
        <v>135</v>
      </c>
      <c r="I100">
        <f t="shared" si="13"/>
        <v>10</v>
      </c>
      <c r="J100">
        <v>37.800000000000004</v>
      </c>
      <c r="K100">
        <f t="shared" si="8"/>
        <v>562.68999999999983</v>
      </c>
      <c r="L100">
        <v>73.78080755112741</v>
      </c>
      <c r="M100">
        <v>180</v>
      </c>
      <c r="N100">
        <v>180</v>
      </c>
      <c r="O100">
        <f t="shared" si="9"/>
        <v>211.76470588235293</v>
      </c>
      <c r="P100">
        <f t="shared" si="10"/>
        <v>149.4</v>
      </c>
      <c r="Q100">
        <v>211.30200000000002</v>
      </c>
      <c r="R100">
        <v>340.20000000000005</v>
      </c>
      <c r="S100">
        <v>52.542000000000002</v>
      </c>
      <c r="T100">
        <v>140.61600000000001</v>
      </c>
      <c r="U100">
        <v>87.651880000000006</v>
      </c>
      <c r="V100">
        <v>3</v>
      </c>
      <c r="W100">
        <v>6.5</v>
      </c>
      <c r="X100">
        <v>0.79999999999999982</v>
      </c>
      <c r="Y100">
        <v>14.216937354988399</v>
      </c>
      <c r="Z100">
        <v>44</v>
      </c>
      <c r="AA100">
        <v>309.88647331786541</v>
      </c>
      <c r="AB100">
        <v>1840.5</v>
      </c>
      <c r="AC100">
        <v>2689.5</v>
      </c>
      <c r="AD100">
        <v>4960.5</v>
      </c>
      <c r="AE100">
        <v>5776.5</v>
      </c>
      <c r="AF100">
        <v>25.907273486037703</v>
      </c>
      <c r="AG100">
        <v>5.0545169414132793</v>
      </c>
      <c r="AH100">
        <v>0.37843118671961545</v>
      </c>
      <c r="AI100">
        <v>1.3679813889260481</v>
      </c>
      <c r="AJ100">
        <v>1.8645879463601127E-2</v>
      </c>
      <c r="AK100">
        <v>6.9713252493404498</v>
      </c>
      <c r="AL100">
        <v>24.560921017000197</v>
      </c>
      <c r="AM100">
        <v>2.0518475060391173</v>
      </c>
      <c r="AN100">
        <v>0.4042935967845126</v>
      </c>
      <c r="AO100">
        <v>5.194850877484096E-2</v>
      </c>
      <c r="AP100">
        <v>12.3</v>
      </c>
      <c r="AQ100">
        <v>4.0126252139149603</v>
      </c>
      <c r="AR100">
        <v>8.0394111948791619E-2</v>
      </c>
      <c r="AS100">
        <v>0.87949880088899279</v>
      </c>
      <c r="AT100">
        <v>1.3652575095186616E-2</v>
      </c>
      <c r="AU100">
        <v>18.2002385757336</v>
      </c>
      <c r="AV100">
        <v>19.931310277853701</v>
      </c>
      <c r="AW100">
        <v>4.0379451813223657</v>
      </c>
      <c r="AX100">
        <v>1.0752081031386436</v>
      </c>
      <c r="AY100">
        <v>1.3652575095186616E-2</v>
      </c>
      <c r="AZ100">
        <v>232.57954424187866</v>
      </c>
      <c r="BA100">
        <f t="shared" si="7"/>
        <v>330.11045575812113</v>
      </c>
      <c r="BB100">
        <v>210.39727669954024</v>
      </c>
      <c r="BC100">
        <v>29.938931798880283</v>
      </c>
      <c r="BD100">
        <v>14.178810784460563</v>
      </c>
      <c r="BE100">
        <v>0.32062095429971132</v>
      </c>
      <c r="BF100">
        <v>254.83564023718077</v>
      </c>
      <c r="BG100">
        <f t="shared" si="11"/>
        <v>1193.476585882353</v>
      </c>
      <c r="BH100">
        <f t="shared" si="12"/>
        <v>938.64094564517222</v>
      </c>
      <c r="BI100" t="s">
        <v>76</v>
      </c>
      <c r="BJ100" t="s">
        <v>68</v>
      </c>
    </row>
    <row r="101" spans="1:64">
      <c r="A101" t="s">
        <v>74</v>
      </c>
      <c r="B101" t="s">
        <v>75</v>
      </c>
      <c r="C101">
        <v>1996</v>
      </c>
      <c r="D101" t="s">
        <v>71</v>
      </c>
      <c r="E101" t="s">
        <v>79</v>
      </c>
      <c r="F101">
        <v>514.88999999999987</v>
      </c>
      <c r="G101">
        <v>379.88999999999987</v>
      </c>
      <c r="H101">
        <v>135</v>
      </c>
      <c r="I101">
        <f t="shared" si="13"/>
        <v>10</v>
      </c>
      <c r="J101">
        <v>39.199999999999996</v>
      </c>
      <c r="K101">
        <f t="shared" si="8"/>
        <v>564.08999999999992</v>
      </c>
      <c r="L101">
        <v>73.78080755112741</v>
      </c>
      <c r="M101">
        <v>180</v>
      </c>
      <c r="N101">
        <v>180</v>
      </c>
      <c r="O101">
        <f t="shared" si="9"/>
        <v>211.76470588235293</v>
      </c>
      <c r="P101">
        <f t="shared" si="10"/>
        <v>149.4</v>
      </c>
      <c r="Q101">
        <v>211.30200000000002</v>
      </c>
      <c r="R101">
        <v>340.20000000000005</v>
      </c>
      <c r="S101">
        <v>52.542000000000002</v>
      </c>
      <c r="T101">
        <v>140.61600000000001</v>
      </c>
      <c r="U101">
        <v>87.651880000000006</v>
      </c>
      <c r="V101">
        <v>3</v>
      </c>
      <c r="W101">
        <v>5.7</v>
      </c>
      <c r="X101">
        <v>0</v>
      </c>
      <c r="Y101">
        <v>11.136890951276101</v>
      </c>
      <c r="Z101">
        <v>44</v>
      </c>
      <c r="AA101">
        <v>300.70793503480274</v>
      </c>
      <c r="AB101">
        <v>1594.5</v>
      </c>
      <c r="AC101">
        <v>4751.25</v>
      </c>
      <c r="AD101">
        <v>6000</v>
      </c>
      <c r="AE101">
        <v>5252.25</v>
      </c>
      <c r="AF101">
        <v>25.907273486037703</v>
      </c>
      <c r="AG101">
        <v>5.0545169414132793</v>
      </c>
      <c r="AH101">
        <v>0.37843118671961545</v>
      </c>
      <c r="AI101">
        <v>1.3679813889260481</v>
      </c>
      <c r="AJ101">
        <v>1.8645879463601127E-2</v>
      </c>
      <c r="AK101">
        <v>6.9713252493404498</v>
      </c>
      <c r="AL101">
        <v>24.560921017000197</v>
      </c>
      <c r="AM101">
        <v>2.0518475060391173</v>
      </c>
      <c r="AN101">
        <v>0.4042935967845126</v>
      </c>
      <c r="AO101">
        <v>5.194850877484096E-2</v>
      </c>
      <c r="AP101">
        <v>12.3</v>
      </c>
      <c r="AQ101">
        <v>4.0126252139149603</v>
      </c>
      <c r="AR101">
        <v>8.0394111948791619E-2</v>
      </c>
      <c r="AS101">
        <v>0.87949880088899279</v>
      </c>
      <c r="AT101">
        <v>1.3652575095186616E-2</v>
      </c>
      <c r="AU101">
        <v>18.2002385757336</v>
      </c>
      <c r="AV101">
        <v>19.931310277853701</v>
      </c>
      <c r="AW101">
        <v>4.0379451813223657</v>
      </c>
      <c r="AX101">
        <v>1.0752081031386436</v>
      </c>
      <c r="AY101">
        <v>1.3652575095186616E-2</v>
      </c>
      <c r="AZ101">
        <v>243.82385972381272</v>
      </c>
      <c r="BA101">
        <f t="shared" si="7"/>
        <v>320.26614027618723</v>
      </c>
      <c r="BB101">
        <v>253.51447893545253</v>
      </c>
      <c r="BC101">
        <v>32.04291124058593</v>
      </c>
      <c r="BD101">
        <v>15.026400841408897</v>
      </c>
      <c r="BE101">
        <v>0.43017339523598874</v>
      </c>
      <c r="BF101">
        <v>301.01396441268332</v>
      </c>
      <c r="BG101">
        <f t="shared" si="11"/>
        <v>1193.476585882353</v>
      </c>
      <c r="BH101">
        <f t="shared" si="12"/>
        <v>892.46262146966967</v>
      </c>
      <c r="BI101" t="s">
        <v>76</v>
      </c>
      <c r="BJ101" t="s">
        <v>68</v>
      </c>
    </row>
    <row r="102" spans="1:64">
      <c r="A102" t="s">
        <v>74</v>
      </c>
      <c r="B102" t="s">
        <v>75</v>
      </c>
      <c r="C102">
        <v>1997</v>
      </c>
      <c r="D102" t="s">
        <v>71</v>
      </c>
      <c r="E102" t="s">
        <v>79</v>
      </c>
      <c r="F102">
        <v>514.88999999999987</v>
      </c>
      <c r="G102">
        <v>379.88999999999987</v>
      </c>
      <c r="H102">
        <v>135</v>
      </c>
      <c r="I102">
        <f t="shared" si="13"/>
        <v>10</v>
      </c>
      <c r="J102">
        <v>43.4</v>
      </c>
      <c r="K102">
        <f t="shared" si="8"/>
        <v>568.28999999999985</v>
      </c>
      <c r="L102">
        <v>73.78080755112741</v>
      </c>
      <c r="M102">
        <v>180</v>
      </c>
      <c r="N102">
        <v>180</v>
      </c>
      <c r="O102">
        <f t="shared" si="9"/>
        <v>211.76470588235293</v>
      </c>
      <c r="P102">
        <f t="shared" si="10"/>
        <v>149.4</v>
      </c>
      <c r="Q102">
        <v>211.30200000000002</v>
      </c>
      <c r="R102">
        <v>340.20000000000005</v>
      </c>
      <c r="S102">
        <v>52.542000000000002</v>
      </c>
      <c r="T102">
        <v>140.61600000000001</v>
      </c>
      <c r="U102">
        <v>87.651880000000006</v>
      </c>
      <c r="V102">
        <v>3</v>
      </c>
      <c r="W102">
        <v>5.9</v>
      </c>
      <c r="X102">
        <v>0.20000000000000018</v>
      </c>
      <c r="Y102">
        <v>15.371229698375901</v>
      </c>
      <c r="Z102">
        <v>44</v>
      </c>
      <c r="AA102">
        <v>313.32626450116015</v>
      </c>
      <c r="AB102">
        <v>1311</v>
      </c>
      <c r="AC102">
        <v>2751</v>
      </c>
      <c r="AD102">
        <v>8490</v>
      </c>
      <c r="AE102">
        <v>7306.5</v>
      </c>
      <c r="AF102">
        <v>25.907273486037703</v>
      </c>
      <c r="AG102">
        <v>5.0545169414132793</v>
      </c>
      <c r="AH102">
        <v>0.37843118671961545</v>
      </c>
      <c r="AI102">
        <v>1.3679813889260481</v>
      </c>
      <c r="AJ102">
        <v>1.8645879463601127E-2</v>
      </c>
      <c r="AK102">
        <v>3.5</v>
      </c>
      <c r="AL102">
        <v>23.4</v>
      </c>
      <c r="AM102">
        <v>2.0518475060391173</v>
      </c>
      <c r="AN102">
        <v>0.4042935967845126</v>
      </c>
      <c r="AO102">
        <v>5.194850877484096E-2</v>
      </c>
      <c r="AP102">
        <v>12.3</v>
      </c>
      <c r="AQ102">
        <v>4.0126252139149603</v>
      </c>
      <c r="AR102">
        <v>8.0394111948791619E-2</v>
      </c>
      <c r="AS102">
        <v>0.87949880088899279</v>
      </c>
      <c r="AT102">
        <v>1.3652575095186616E-2</v>
      </c>
      <c r="AU102">
        <v>13.700000000000001</v>
      </c>
      <c r="AV102">
        <v>18.2</v>
      </c>
      <c r="AW102">
        <v>4.0379451813223657</v>
      </c>
      <c r="AX102">
        <v>1.0752081031386436</v>
      </c>
      <c r="AY102">
        <v>1.3652575095186616E-2</v>
      </c>
      <c r="AZ102">
        <v>248.11898554019544</v>
      </c>
      <c r="BA102">
        <f t="shared" si="7"/>
        <v>320.17101445980438</v>
      </c>
      <c r="BB102">
        <v>238.04535977633083</v>
      </c>
      <c r="BC102">
        <v>36.326548252680134</v>
      </c>
      <c r="BD102">
        <v>18.228588110766289</v>
      </c>
      <c r="BE102">
        <v>0.38301799810748394</v>
      </c>
      <c r="BF102">
        <v>292.98351413788475</v>
      </c>
      <c r="BG102">
        <f t="shared" si="11"/>
        <v>1193.476585882353</v>
      </c>
      <c r="BH102">
        <f t="shared" si="12"/>
        <v>900.49307174446824</v>
      </c>
      <c r="BI102" t="s">
        <v>76</v>
      </c>
      <c r="BJ102" t="s">
        <v>68</v>
      </c>
    </row>
    <row r="103" spans="1:64">
      <c r="A103" t="s">
        <v>74</v>
      </c>
      <c r="B103" t="s">
        <v>75</v>
      </c>
      <c r="C103">
        <v>1998</v>
      </c>
      <c r="D103" t="s">
        <v>71</v>
      </c>
      <c r="E103" t="s">
        <v>79</v>
      </c>
      <c r="F103">
        <v>514.88999999999987</v>
      </c>
      <c r="G103">
        <v>379.88999999999987</v>
      </c>
      <c r="H103">
        <v>135</v>
      </c>
      <c r="I103">
        <f t="shared" si="13"/>
        <v>10</v>
      </c>
      <c r="J103">
        <v>42</v>
      </c>
      <c r="K103">
        <f t="shared" si="8"/>
        <v>566.88999999999987</v>
      </c>
      <c r="L103">
        <v>73.78080755112741</v>
      </c>
      <c r="M103">
        <v>180</v>
      </c>
      <c r="N103">
        <v>180</v>
      </c>
      <c r="O103">
        <f t="shared" si="9"/>
        <v>211.76470588235293</v>
      </c>
      <c r="P103">
        <f t="shared" si="10"/>
        <v>149.4</v>
      </c>
      <c r="Q103">
        <v>211.30200000000002</v>
      </c>
      <c r="R103">
        <v>340.20000000000005</v>
      </c>
      <c r="S103">
        <v>52.542000000000002</v>
      </c>
      <c r="T103">
        <v>140.61600000000001</v>
      </c>
      <c r="U103">
        <v>87.651880000000006</v>
      </c>
      <c r="V103">
        <v>3</v>
      </c>
      <c r="W103">
        <v>5.8</v>
      </c>
      <c r="X103">
        <v>9.9999999999999645E-2</v>
      </c>
      <c r="Y103">
        <v>17.8074245939675</v>
      </c>
      <c r="Z103">
        <v>44</v>
      </c>
      <c r="AA103">
        <v>320.58612529002312</v>
      </c>
      <c r="AB103">
        <v>1368.75</v>
      </c>
      <c r="AC103">
        <v>4944</v>
      </c>
      <c r="AD103">
        <v>6750</v>
      </c>
      <c r="AE103">
        <v>7047</v>
      </c>
      <c r="AF103">
        <v>23</v>
      </c>
      <c r="AG103">
        <v>3.4000000000000004</v>
      </c>
      <c r="AH103">
        <v>0.37843118671961545</v>
      </c>
      <c r="AI103">
        <v>1.3679813889260481</v>
      </c>
      <c r="AJ103">
        <v>1.8645879463601127E-2</v>
      </c>
      <c r="AK103">
        <v>4.0999999999999996</v>
      </c>
      <c r="AL103">
        <v>26.400000000000002</v>
      </c>
      <c r="AM103">
        <v>2.0518475060391173</v>
      </c>
      <c r="AN103">
        <v>0.4042935967845126</v>
      </c>
      <c r="AO103">
        <v>5.194850877484096E-2</v>
      </c>
      <c r="AP103">
        <v>12</v>
      </c>
      <c r="AQ103">
        <v>3</v>
      </c>
      <c r="AR103">
        <v>8.0394111948791619E-2</v>
      </c>
      <c r="AS103">
        <v>0.87949880088899279</v>
      </c>
      <c r="AT103">
        <v>1.3652575095186616E-2</v>
      </c>
      <c r="AU103">
        <v>9.3000000000000007</v>
      </c>
      <c r="AV103">
        <v>21.200000000000003</v>
      </c>
      <c r="AW103">
        <v>4.0379451813223657</v>
      </c>
      <c r="AX103">
        <v>1.0752081031386436</v>
      </c>
      <c r="AY103">
        <v>1.3652575095186616E-2</v>
      </c>
      <c r="AZ103">
        <v>198.28874999999999</v>
      </c>
      <c r="BA103">
        <f t="shared" si="7"/>
        <v>368.60124999999988</v>
      </c>
      <c r="BB103">
        <v>304.82175000000001</v>
      </c>
      <c r="BC103">
        <v>39.660371705112929</v>
      </c>
      <c r="BD103">
        <v>17.384860477413881</v>
      </c>
      <c r="BE103">
        <v>0.47071955348690742</v>
      </c>
      <c r="BF103">
        <v>362.33770173601374</v>
      </c>
      <c r="BG103">
        <f t="shared" si="11"/>
        <v>1193.476585882353</v>
      </c>
      <c r="BH103">
        <f t="shared" si="12"/>
        <v>831.13888414633925</v>
      </c>
      <c r="BI103" t="s">
        <v>76</v>
      </c>
      <c r="BJ103" t="s">
        <v>68</v>
      </c>
    </row>
    <row r="104" spans="1:64">
      <c r="A104" t="s">
        <v>74</v>
      </c>
      <c r="B104" t="s">
        <v>75</v>
      </c>
      <c r="C104">
        <v>1999</v>
      </c>
      <c r="D104" t="s">
        <v>71</v>
      </c>
      <c r="E104" t="s">
        <v>79</v>
      </c>
      <c r="F104">
        <v>514.88999999999987</v>
      </c>
      <c r="G104">
        <v>379.88999999999987</v>
      </c>
      <c r="H104">
        <v>135</v>
      </c>
      <c r="I104">
        <f t="shared" si="13"/>
        <v>10</v>
      </c>
      <c r="J104">
        <v>50.4</v>
      </c>
      <c r="K104">
        <f t="shared" si="8"/>
        <v>575.28999999999985</v>
      </c>
      <c r="L104">
        <v>73.78080755112741</v>
      </c>
      <c r="M104">
        <v>180</v>
      </c>
      <c r="N104">
        <v>180</v>
      </c>
      <c r="O104">
        <f t="shared" si="9"/>
        <v>211.76470588235293</v>
      </c>
      <c r="P104">
        <f t="shared" si="10"/>
        <v>149.4</v>
      </c>
      <c r="Q104">
        <v>211.30200000000002</v>
      </c>
      <c r="R104">
        <v>340.20000000000005</v>
      </c>
      <c r="S104">
        <v>52.542000000000002</v>
      </c>
      <c r="T104">
        <v>140.61600000000001</v>
      </c>
      <c r="U104">
        <v>87.651880000000006</v>
      </c>
      <c r="V104">
        <v>3</v>
      </c>
      <c r="W104">
        <v>5.9</v>
      </c>
      <c r="X104">
        <v>0.20000000000000018</v>
      </c>
      <c r="Y104">
        <v>16.6473317865429</v>
      </c>
      <c r="Z104">
        <v>44</v>
      </c>
      <c r="AA104">
        <v>317.12904872389782</v>
      </c>
      <c r="AB104">
        <v>1483.5</v>
      </c>
      <c r="AC104">
        <v>1443</v>
      </c>
      <c r="AD104">
        <v>6669.75</v>
      </c>
      <c r="AE104">
        <v>5743.5</v>
      </c>
      <c r="AF104">
        <v>17.600000000000001</v>
      </c>
      <c r="AG104">
        <v>4.9000000000000004</v>
      </c>
      <c r="AH104">
        <v>0.37843118671961545</v>
      </c>
      <c r="AI104">
        <v>1.3679813889260481</v>
      </c>
      <c r="AJ104">
        <v>1.8645879463601127E-2</v>
      </c>
      <c r="AK104">
        <v>10.5</v>
      </c>
      <c r="AL104">
        <v>31.299999999999997</v>
      </c>
      <c r="AM104">
        <v>2.0518475060391173</v>
      </c>
      <c r="AN104">
        <v>0.4042935967845126</v>
      </c>
      <c r="AO104">
        <v>5.194850877484096E-2</v>
      </c>
      <c r="AP104">
        <v>12.8</v>
      </c>
      <c r="AQ104">
        <v>4.6000000000000005</v>
      </c>
      <c r="AR104">
        <v>8.0394111948791619E-2</v>
      </c>
      <c r="AS104">
        <v>0.87949880088899279</v>
      </c>
      <c r="AT104">
        <v>1.3652575095186616E-2</v>
      </c>
      <c r="AU104">
        <v>14.8</v>
      </c>
      <c r="AV104">
        <v>23.4</v>
      </c>
      <c r="AW104">
        <v>4.0379451813223657</v>
      </c>
      <c r="AX104">
        <v>1.0752081031386436</v>
      </c>
      <c r="AY104">
        <v>1.3652575095186616E-2</v>
      </c>
      <c r="AZ104">
        <v>211.63770000000002</v>
      </c>
      <c r="BA104">
        <f t="shared" si="7"/>
        <v>363.65229999999985</v>
      </c>
      <c r="BB104">
        <v>217.51379999999997</v>
      </c>
      <c r="BC104">
        <v>27.250365393808458</v>
      </c>
      <c r="BD104">
        <v>14.654290918238003</v>
      </c>
      <c r="BE104">
        <v>0.27209568814667306</v>
      </c>
      <c r="BF104">
        <v>259.69055200019312</v>
      </c>
      <c r="BG104">
        <f t="shared" si="11"/>
        <v>1193.476585882353</v>
      </c>
      <c r="BH104">
        <f t="shared" si="12"/>
        <v>933.78603388215993</v>
      </c>
      <c r="BI104" t="s">
        <v>76</v>
      </c>
      <c r="BJ104" t="s">
        <v>68</v>
      </c>
    </row>
    <row r="105" spans="1:64">
      <c r="A105" t="s">
        <v>74</v>
      </c>
      <c r="B105" t="s">
        <v>75</v>
      </c>
      <c r="C105">
        <v>2000</v>
      </c>
      <c r="D105" t="s">
        <v>71</v>
      </c>
      <c r="E105" t="s">
        <v>79</v>
      </c>
      <c r="F105">
        <v>514.88999999999987</v>
      </c>
      <c r="G105">
        <v>379.88999999999987</v>
      </c>
      <c r="H105">
        <v>135</v>
      </c>
      <c r="I105">
        <f t="shared" si="13"/>
        <v>10</v>
      </c>
      <c r="J105">
        <v>49</v>
      </c>
      <c r="K105">
        <f t="shared" si="8"/>
        <v>573.88999999999987</v>
      </c>
      <c r="L105">
        <v>73.78080755112741</v>
      </c>
      <c r="M105">
        <v>180</v>
      </c>
      <c r="N105">
        <v>180</v>
      </c>
      <c r="O105">
        <f t="shared" si="9"/>
        <v>211.76470588235293</v>
      </c>
      <c r="P105">
        <f t="shared" si="10"/>
        <v>149.4</v>
      </c>
      <c r="Q105">
        <v>211.30200000000002</v>
      </c>
      <c r="R105">
        <v>340.20000000000005</v>
      </c>
      <c r="S105">
        <v>52.542000000000002</v>
      </c>
      <c r="T105">
        <v>140.61600000000001</v>
      </c>
      <c r="U105">
        <v>87.651880000000006</v>
      </c>
      <c r="V105">
        <v>3</v>
      </c>
      <c r="W105">
        <v>6.1</v>
      </c>
      <c r="X105">
        <v>0.39999999999999947</v>
      </c>
      <c r="Y105">
        <v>15.7772621809745</v>
      </c>
      <c r="Z105">
        <v>44</v>
      </c>
      <c r="AA105">
        <v>314.53624129930398</v>
      </c>
      <c r="AB105">
        <v>1309.125</v>
      </c>
      <c r="AC105">
        <v>2748</v>
      </c>
      <c r="AD105">
        <v>6385.125</v>
      </c>
      <c r="AE105">
        <v>3781.5</v>
      </c>
      <c r="AF105">
        <v>20.7</v>
      </c>
      <c r="AG105">
        <v>7.3</v>
      </c>
      <c r="AH105">
        <v>0.37843118671961545</v>
      </c>
      <c r="AI105">
        <v>1.3679813889260481</v>
      </c>
      <c r="AJ105">
        <v>1.8645879463601127E-2</v>
      </c>
      <c r="AK105">
        <v>9.8000000000000007</v>
      </c>
      <c r="AL105">
        <v>26.299999999999997</v>
      </c>
      <c r="AM105">
        <v>2.0518475060391173</v>
      </c>
      <c r="AN105">
        <v>0.4042935967845126</v>
      </c>
      <c r="AO105">
        <v>5.194850877484096E-2</v>
      </c>
      <c r="AP105">
        <v>14.399999999999999</v>
      </c>
      <c r="AQ105">
        <v>6.3</v>
      </c>
      <c r="AR105">
        <v>8.0394111948791619E-2</v>
      </c>
      <c r="AS105">
        <v>0.87949880088899279</v>
      </c>
      <c r="AT105">
        <v>1.3652575095186616E-2</v>
      </c>
      <c r="AU105">
        <v>14.9</v>
      </c>
      <c r="AV105">
        <v>8.4</v>
      </c>
      <c r="AW105">
        <v>4.0379451813223657</v>
      </c>
      <c r="AX105">
        <v>1.0752081031386436</v>
      </c>
      <c r="AY105">
        <v>1.3652575095186616E-2</v>
      </c>
      <c r="AZ105">
        <v>202.31943749999999</v>
      </c>
      <c r="BA105">
        <f t="shared" si="7"/>
        <v>371.57056249999988</v>
      </c>
      <c r="BB105">
        <v>153.81989999999999</v>
      </c>
      <c r="BC105">
        <v>21.916706831137365</v>
      </c>
      <c r="BD105">
        <v>12.583466662786764</v>
      </c>
      <c r="BE105">
        <v>0.30596490034315138</v>
      </c>
      <c r="BF105">
        <v>188.62603839426728</v>
      </c>
      <c r="BG105">
        <f t="shared" si="11"/>
        <v>1193.476585882353</v>
      </c>
      <c r="BH105">
        <f t="shared" si="12"/>
        <v>1004.8505474880857</v>
      </c>
      <c r="BI105" t="s">
        <v>76</v>
      </c>
      <c r="BJ105" t="s">
        <v>68</v>
      </c>
    </row>
    <row r="106" spans="1:64">
      <c r="A106" t="s">
        <v>74</v>
      </c>
      <c r="B106" t="s">
        <v>75</v>
      </c>
      <c r="C106">
        <v>2001</v>
      </c>
      <c r="D106" t="s">
        <v>71</v>
      </c>
      <c r="E106" t="s">
        <v>79</v>
      </c>
      <c r="F106">
        <v>514.88999999999987</v>
      </c>
      <c r="G106">
        <v>379.88999999999987</v>
      </c>
      <c r="H106">
        <v>135</v>
      </c>
      <c r="I106">
        <f t="shared" si="13"/>
        <v>10</v>
      </c>
      <c r="J106">
        <v>46.2</v>
      </c>
      <c r="K106">
        <f t="shared" si="8"/>
        <v>571.08999999999992</v>
      </c>
      <c r="L106">
        <v>73.78080755112741</v>
      </c>
      <c r="M106">
        <v>180</v>
      </c>
      <c r="N106">
        <v>180</v>
      </c>
      <c r="O106">
        <f t="shared" si="9"/>
        <v>211.76470588235293</v>
      </c>
      <c r="P106">
        <f t="shared" si="10"/>
        <v>149.4</v>
      </c>
      <c r="Q106">
        <v>211.30200000000002</v>
      </c>
      <c r="R106">
        <v>340.20000000000005</v>
      </c>
      <c r="S106">
        <v>52.542000000000002</v>
      </c>
      <c r="T106">
        <v>140.61600000000001</v>
      </c>
      <c r="U106">
        <v>73.043233333333234</v>
      </c>
      <c r="V106">
        <v>3</v>
      </c>
      <c r="W106">
        <v>5.6</v>
      </c>
      <c r="X106">
        <v>-0.10000000000000053</v>
      </c>
      <c r="Y106">
        <v>15.4350348027842</v>
      </c>
      <c r="Z106">
        <v>44</v>
      </c>
      <c r="AA106">
        <v>313.51640371229689</v>
      </c>
      <c r="AB106">
        <v>1127.0999999999999</v>
      </c>
      <c r="AC106">
        <v>2821.5</v>
      </c>
      <c r="AD106">
        <v>7615.5</v>
      </c>
      <c r="AE106">
        <v>6816</v>
      </c>
      <c r="AF106">
        <v>22</v>
      </c>
      <c r="AG106">
        <v>4.6000000000000005</v>
      </c>
      <c r="AH106">
        <v>0.37843118671961545</v>
      </c>
      <c r="AI106">
        <v>1.3679813889260481</v>
      </c>
      <c r="AJ106">
        <v>1.8645879463601127E-2</v>
      </c>
      <c r="AK106">
        <v>11.200000000000001</v>
      </c>
      <c r="AL106">
        <v>20.8</v>
      </c>
      <c r="AM106">
        <v>2.0518475060391173</v>
      </c>
      <c r="AN106">
        <v>0.4042935967845126</v>
      </c>
      <c r="AO106">
        <v>5.194850877484096E-2</v>
      </c>
      <c r="AP106">
        <v>11.7</v>
      </c>
      <c r="AQ106">
        <v>3.9000000000000004</v>
      </c>
      <c r="AR106">
        <v>8.0394111948791619E-2</v>
      </c>
      <c r="AS106">
        <v>0.87949880088899279</v>
      </c>
      <c r="AT106">
        <v>1.3652575095186616E-2</v>
      </c>
      <c r="AU106">
        <v>10.700000000000001</v>
      </c>
      <c r="AV106">
        <v>21.9</v>
      </c>
      <c r="AW106">
        <v>4.0379451813223657</v>
      </c>
      <c r="AX106">
        <v>1.0752081031386436</v>
      </c>
      <c r="AY106">
        <v>1.3652575095186616E-2</v>
      </c>
      <c r="AZ106">
        <v>218.42954999999998</v>
      </c>
      <c r="BA106">
        <f t="shared" si="7"/>
        <v>352.66044999999997</v>
      </c>
      <c r="BB106">
        <v>242.84270999999998</v>
      </c>
      <c r="BC106">
        <v>34.350693244280315</v>
      </c>
      <c r="BD106">
        <v>16.709007755949173</v>
      </c>
      <c r="BE106">
        <v>0.3646156257378243</v>
      </c>
      <c r="BF106">
        <v>294.26702662596733</v>
      </c>
      <c r="BG106">
        <f t="shared" si="11"/>
        <v>1178.8679392156864</v>
      </c>
      <c r="BH106">
        <f t="shared" si="12"/>
        <v>884.60091258971909</v>
      </c>
      <c r="BI106" t="s">
        <v>76</v>
      </c>
      <c r="BJ106" t="s">
        <v>68</v>
      </c>
    </row>
    <row r="107" spans="1:64">
      <c r="A107" t="s">
        <v>74</v>
      </c>
      <c r="B107" t="s">
        <v>75</v>
      </c>
      <c r="C107">
        <v>2002</v>
      </c>
      <c r="D107" t="s">
        <v>71</v>
      </c>
      <c r="E107" t="s">
        <v>79</v>
      </c>
      <c r="F107">
        <v>514.88999999999987</v>
      </c>
      <c r="G107">
        <v>379.88999999999987</v>
      </c>
      <c r="H107">
        <v>135</v>
      </c>
      <c r="I107">
        <f t="shared" si="13"/>
        <v>10</v>
      </c>
      <c r="J107">
        <v>50.4</v>
      </c>
      <c r="K107">
        <f t="shared" si="8"/>
        <v>575.28999999999985</v>
      </c>
      <c r="L107">
        <v>73.78080755112741</v>
      </c>
      <c r="M107">
        <v>180</v>
      </c>
      <c r="N107">
        <v>180</v>
      </c>
      <c r="O107">
        <f t="shared" si="9"/>
        <v>211.76470588235293</v>
      </c>
      <c r="P107">
        <f t="shared" si="10"/>
        <v>149.4</v>
      </c>
      <c r="Q107">
        <v>211.30200000000002</v>
      </c>
      <c r="R107">
        <v>340.20000000000005</v>
      </c>
      <c r="S107">
        <v>52.542000000000002</v>
      </c>
      <c r="T107">
        <v>140.61600000000001</v>
      </c>
      <c r="U107">
        <v>67.930206999999939</v>
      </c>
      <c r="V107">
        <v>3</v>
      </c>
      <c r="W107">
        <v>5.8</v>
      </c>
      <c r="X107">
        <v>9.9999999999999645E-2</v>
      </c>
      <c r="Y107">
        <v>16.055684454756399</v>
      </c>
      <c r="Z107">
        <v>44</v>
      </c>
      <c r="AA107">
        <v>315.36593967517405</v>
      </c>
      <c r="AB107">
        <v>2121.75</v>
      </c>
      <c r="AC107">
        <v>2965.5</v>
      </c>
      <c r="AD107">
        <v>7008.75</v>
      </c>
      <c r="AE107">
        <v>6222.75</v>
      </c>
      <c r="AF107">
        <v>31.6</v>
      </c>
      <c r="AG107">
        <v>7.6400000000000006</v>
      </c>
      <c r="AH107">
        <v>0.37843118671961545</v>
      </c>
      <c r="AI107">
        <v>1.3679813889260481</v>
      </c>
      <c r="AJ107">
        <v>1.8645879463601127E-2</v>
      </c>
      <c r="AK107">
        <v>6.9713252493404498</v>
      </c>
      <c r="AL107">
        <v>24.560921017000197</v>
      </c>
      <c r="AM107">
        <v>2.0518475060391173</v>
      </c>
      <c r="AN107">
        <v>0.4042935967845126</v>
      </c>
      <c r="AO107">
        <v>5.194850877484096E-2</v>
      </c>
      <c r="AP107">
        <v>12.3</v>
      </c>
      <c r="AQ107">
        <v>4.0126252139149603</v>
      </c>
      <c r="AR107">
        <v>8.0394111948791619E-2</v>
      </c>
      <c r="AS107">
        <v>0.87949880088899279</v>
      </c>
      <c r="AT107">
        <v>1.3652575095186616E-2</v>
      </c>
      <c r="AU107">
        <v>18.2002385757336</v>
      </c>
      <c r="AV107">
        <v>19.931310277853701</v>
      </c>
      <c r="AW107">
        <v>4.0379451813223657</v>
      </c>
      <c r="AX107">
        <v>1.0752081031386436</v>
      </c>
      <c r="AY107">
        <v>1.3652575095186616E-2</v>
      </c>
      <c r="AZ107">
        <v>287.18392462406541</v>
      </c>
      <c r="BA107">
        <f t="shared" si="7"/>
        <v>288.10607537593444</v>
      </c>
      <c r="BB107">
        <v>241.19662927545468</v>
      </c>
      <c r="BC107">
        <v>32.578275758776194</v>
      </c>
      <c r="BD107">
        <v>16.956385617755036</v>
      </c>
      <c r="BE107">
        <v>0.37425924489564827</v>
      </c>
      <c r="BF107">
        <v>291.10554989688154</v>
      </c>
      <c r="BG107">
        <f t="shared" si="11"/>
        <v>1173.754912882353</v>
      </c>
      <c r="BH107">
        <f t="shared" si="12"/>
        <v>882.6493629854715</v>
      </c>
      <c r="BI107" t="s">
        <v>76</v>
      </c>
      <c r="BJ107" t="s">
        <v>68</v>
      </c>
    </row>
    <row r="108" spans="1:64">
      <c r="A108" t="s">
        <v>74</v>
      </c>
      <c r="B108" t="s">
        <v>75</v>
      </c>
      <c r="C108">
        <v>2003</v>
      </c>
      <c r="D108" t="s">
        <v>71</v>
      </c>
      <c r="E108" t="s">
        <v>79</v>
      </c>
      <c r="F108">
        <v>514.88999999999987</v>
      </c>
      <c r="G108">
        <v>379.88999999999987</v>
      </c>
      <c r="H108">
        <v>135</v>
      </c>
      <c r="I108">
        <f t="shared" si="13"/>
        <v>10</v>
      </c>
      <c r="J108">
        <v>53.2</v>
      </c>
      <c r="K108">
        <f t="shared" si="8"/>
        <v>578.08999999999992</v>
      </c>
      <c r="L108">
        <v>73.78080755112741</v>
      </c>
      <c r="M108">
        <v>180</v>
      </c>
      <c r="N108">
        <v>180</v>
      </c>
      <c r="O108">
        <f t="shared" si="9"/>
        <v>211.76470588235293</v>
      </c>
      <c r="P108">
        <f t="shared" si="10"/>
        <v>149.4</v>
      </c>
      <c r="Q108">
        <v>211.30200000000002</v>
      </c>
      <c r="R108">
        <v>340.20000000000005</v>
      </c>
      <c r="S108">
        <v>52.542000000000002</v>
      </c>
      <c r="T108">
        <v>140.61600000000001</v>
      </c>
      <c r="U108">
        <v>64.27804533333348</v>
      </c>
      <c r="V108">
        <v>3</v>
      </c>
      <c r="W108">
        <v>5.7</v>
      </c>
      <c r="X108">
        <v>0</v>
      </c>
      <c r="Y108">
        <v>19.402552204176299</v>
      </c>
      <c r="Z108">
        <v>44</v>
      </c>
      <c r="AA108">
        <v>325.33960556844534</v>
      </c>
      <c r="AB108">
        <v>1911</v>
      </c>
      <c r="AC108">
        <v>3636</v>
      </c>
      <c r="AD108">
        <v>7818</v>
      </c>
      <c r="AE108">
        <v>6564</v>
      </c>
      <c r="AF108">
        <v>23.031809903372299</v>
      </c>
      <c r="AG108">
        <v>2.31781131562831</v>
      </c>
      <c r="AH108">
        <v>0.37843118671961545</v>
      </c>
      <c r="AI108">
        <v>1.3679813889260481</v>
      </c>
      <c r="AJ108">
        <v>1.8645879463601127E-2</v>
      </c>
      <c r="AK108">
        <v>2.96235138145525</v>
      </c>
      <c r="AL108">
        <v>13.662495413475099</v>
      </c>
      <c r="AM108">
        <v>2.0518475060391173</v>
      </c>
      <c r="AN108">
        <v>0.4042935967845126</v>
      </c>
      <c r="AO108">
        <v>5.194850877484096E-2</v>
      </c>
      <c r="AP108">
        <v>11.105990500242699</v>
      </c>
      <c r="AQ108">
        <v>3.673</v>
      </c>
      <c r="AR108">
        <v>8.0394111948791619E-2</v>
      </c>
      <c r="AS108">
        <v>0.87949880088899279</v>
      </c>
      <c r="AT108">
        <v>1.3652575095186616E-2</v>
      </c>
      <c r="AU108">
        <v>6.3434245654374797</v>
      </c>
      <c r="AV108">
        <v>13.427</v>
      </c>
      <c r="AW108">
        <v>4.0379451813223657</v>
      </c>
      <c r="AX108">
        <v>1.0752081031386436</v>
      </c>
      <c r="AY108">
        <v>1.3652575095186616E-2</v>
      </c>
      <c r="AZ108">
        <v>183.24977092674479</v>
      </c>
      <c r="BA108">
        <f t="shared" si="7"/>
        <v>394.84022907325516</v>
      </c>
      <c r="BB108">
        <v>170.95651274756116</v>
      </c>
      <c r="BC108">
        <v>35.317292867195079</v>
      </c>
      <c r="BD108">
        <v>18.017811566498366</v>
      </c>
      <c r="BE108">
        <v>0.42086838857923742</v>
      </c>
      <c r="BF108">
        <v>224.71248556983383</v>
      </c>
      <c r="BG108">
        <f t="shared" si="11"/>
        <v>1170.1027512156866</v>
      </c>
      <c r="BH108">
        <f t="shared" si="12"/>
        <v>945.39026564585276</v>
      </c>
      <c r="BI108" t="s">
        <v>76</v>
      </c>
      <c r="BJ108" t="s">
        <v>68</v>
      </c>
    </row>
    <row r="109" spans="1:64">
      <c r="A109" t="s">
        <v>74</v>
      </c>
      <c r="B109" t="s">
        <v>75</v>
      </c>
      <c r="C109">
        <v>2004</v>
      </c>
      <c r="D109" t="s">
        <v>71</v>
      </c>
      <c r="E109" t="s">
        <v>79</v>
      </c>
      <c r="F109">
        <v>501.471</v>
      </c>
      <c r="G109">
        <v>366.471</v>
      </c>
      <c r="H109">
        <v>135</v>
      </c>
      <c r="I109">
        <f t="shared" si="13"/>
        <v>10</v>
      </c>
      <c r="J109">
        <v>54.6</v>
      </c>
      <c r="K109">
        <f t="shared" si="8"/>
        <v>566.07100000000003</v>
      </c>
      <c r="L109">
        <v>73.079200990685393</v>
      </c>
      <c r="M109">
        <v>180</v>
      </c>
      <c r="N109">
        <v>180</v>
      </c>
      <c r="O109">
        <f t="shared" si="9"/>
        <v>211.76470588235293</v>
      </c>
      <c r="P109">
        <f t="shared" si="10"/>
        <v>149.4</v>
      </c>
      <c r="Q109">
        <v>211.30200000000002</v>
      </c>
      <c r="R109">
        <v>340.20000000000005</v>
      </c>
      <c r="S109">
        <v>52.542000000000002</v>
      </c>
      <c r="T109">
        <v>140.61600000000001</v>
      </c>
      <c r="U109">
        <v>62.08674833333324</v>
      </c>
      <c r="V109">
        <v>3</v>
      </c>
      <c r="W109">
        <v>5.43</v>
      </c>
      <c r="X109">
        <v>-0.27000000000000046</v>
      </c>
      <c r="Y109">
        <v>21.233526682134599</v>
      </c>
      <c r="Z109">
        <v>44</v>
      </c>
      <c r="AA109">
        <v>330.79590951276106</v>
      </c>
      <c r="AB109">
        <v>2268</v>
      </c>
      <c r="AC109">
        <v>4796.25</v>
      </c>
      <c r="AD109">
        <v>6336.75</v>
      </c>
      <c r="AE109">
        <v>6947.25</v>
      </c>
      <c r="AF109">
        <v>27.683115615378902</v>
      </c>
      <c r="AG109">
        <v>5.1832948949706505</v>
      </c>
      <c r="AH109">
        <v>0.37843118671961545</v>
      </c>
      <c r="AI109">
        <v>1.3679813889260481</v>
      </c>
      <c r="AJ109">
        <v>1.8645879463601127E-2</v>
      </c>
      <c r="AK109">
        <v>5.8643304688425602</v>
      </c>
      <c r="AL109">
        <v>22.220097795427399</v>
      </c>
      <c r="AM109">
        <v>2.0518475060391173</v>
      </c>
      <c r="AN109">
        <v>0.4042935967845126</v>
      </c>
      <c r="AO109">
        <v>5.194850877484096E-2</v>
      </c>
      <c r="AP109">
        <v>10.6097506896808</v>
      </c>
      <c r="AQ109">
        <v>4.7494834462358098</v>
      </c>
      <c r="AR109">
        <v>8.0394111948791619E-2</v>
      </c>
      <c r="AS109">
        <v>0.87949880088899279</v>
      </c>
      <c r="AT109">
        <v>1.3652575095186616E-2</v>
      </c>
      <c r="AU109">
        <v>18.2002385757336</v>
      </c>
      <c r="AV109">
        <v>19.931310277853701</v>
      </c>
      <c r="AW109">
        <v>4.0379451813223657</v>
      </c>
      <c r="AX109">
        <v>1.0752081031386436</v>
      </c>
      <c r="AY109">
        <v>1.3652575095186616E-2</v>
      </c>
      <c r="AZ109">
        <v>284.58504635496553</v>
      </c>
      <c r="BA109">
        <f t="shared" si="7"/>
        <v>281.4859536450345</v>
      </c>
      <c r="BB109">
        <v>286.89294142886598</v>
      </c>
      <c r="BC109">
        <v>39.261507582153513</v>
      </c>
      <c r="BD109">
        <v>18.084578474725262</v>
      </c>
      <c r="BE109">
        <v>0.47280769739923728</v>
      </c>
      <c r="BF109">
        <v>344.71183518314399</v>
      </c>
      <c r="BG109">
        <f t="shared" si="11"/>
        <v>1167.9114542156863</v>
      </c>
      <c r="BH109">
        <f t="shared" si="12"/>
        <v>823.19961903254227</v>
      </c>
      <c r="BI109" t="s">
        <v>76</v>
      </c>
      <c r="BJ109" t="s">
        <v>68</v>
      </c>
    </row>
    <row r="110" spans="1:64">
      <c r="A110" t="s">
        <v>74</v>
      </c>
      <c r="B110" t="s">
        <v>75</v>
      </c>
      <c r="C110">
        <v>2005</v>
      </c>
      <c r="D110" t="s">
        <v>71</v>
      </c>
      <c r="E110" t="s">
        <v>79</v>
      </c>
      <c r="F110">
        <v>341.19899999999996</v>
      </c>
      <c r="G110">
        <v>206.19899999999996</v>
      </c>
      <c r="H110">
        <v>135</v>
      </c>
      <c r="I110">
        <f t="shared" si="13"/>
        <v>10</v>
      </c>
      <c r="J110">
        <v>47.6</v>
      </c>
      <c r="K110">
        <f t="shared" si="8"/>
        <v>398.79899999999998</v>
      </c>
      <c r="L110">
        <v>60.433647226398669</v>
      </c>
      <c r="M110">
        <v>180</v>
      </c>
      <c r="N110">
        <v>180</v>
      </c>
      <c r="O110">
        <f t="shared" si="9"/>
        <v>211.76470588235293</v>
      </c>
      <c r="P110">
        <f t="shared" si="10"/>
        <v>149.4</v>
      </c>
      <c r="Q110">
        <v>211.30200000000002</v>
      </c>
      <c r="R110">
        <v>340.20000000000005</v>
      </c>
      <c r="S110">
        <v>52.542000000000002</v>
      </c>
      <c r="T110">
        <v>140.61600000000001</v>
      </c>
      <c r="U110">
        <v>60.625883666666716</v>
      </c>
      <c r="V110">
        <v>3</v>
      </c>
      <c r="W110">
        <v>5.86</v>
      </c>
      <c r="X110">
        <v>0.16000000000000014</v>
      </c>
      <c r="Y110">
        <v>12.767575406032501</v>
      </c>
      <c r="Z110">
        <v>44</v>
      </c>
      <c r="AA110">
        <v>305.56737470997683</v>
      </c>
      <c r="AB110">
        <v>1553.25</v>
      </c>
      <c r="AC110">
        <v>5883</v>
      </c>
      <c r="AD110">
        <v>5519.25</v>
      </c>
      <c r="AE110">
        <v>7690.5</v>
      </c>
      <c r="AF110">
        <v>24.384895581820597</v>
      </c>
      <c r="AG110">
        <v>5.8598272404586806</v>
      </c>
      <c r="AH110">
        <v>0.37843118671961545</v>
      </c>
      <c r="AI110">
        <v>1.3679813889260481</v>
      </c>
      <c r="AJ110">
        <v>1.8645879463601127E-2</v>
      </c>
      <c r="AK110">
        <v>4.41</v>
      </c>
      <c r="AL110">
        <v>22.372859450726999</v>
      </c>
      <c r="AM110">
        <v>2.0518475060391173</v>
      </c>
      <c r="AN110">
        <v>0.4042935967845126</v>
      </c>
      <c r="AO110">
        <v>5.194850877484096E-2</v>
      </c>
      <c r="AP110">
        <v>9.846700151903141</v>
      </c>
      <c r="AQ110">
        <v>3.3040000000000003</v>
      </c>
      <c r="AR110">
        <v>8.0394111948791619E-2</v>
      </c>
      <c r="AS110">
        <v>0.87949880088899279</v>
      </c>
      <c r="AT110">
        <v>1.3652575095186616E-2</v>
      </c>
      <c r="AU110">
        <v>8.0285098842609397</v>
      </c>
      <c r="AV110">
        <v>14.986999999999998</v>
      </c>
      <c r="AW110">
        <v>4.0379451813223657</v>
      </c>
      <c r="AX110">
        <v>1.0752081031386436</v>
      </c>
      <c r="AY110">
        <v>1.3652575095186616E-2</v>
      </c>
      <c r="AZ110">
        <v>179.90952414076304</v>
      </c>
      <c r="BA110">
        <f t="shared" si="7"/>
        <v>218.88947585923694</v>
      </c>
      <c r="BB110">
        <v>274.21443430986938</v>
      </c>
      <c r="BC110">
        <v>44.156349738133386</v>
      </c>
      <c r="BD110">
        <v>17.626337996226983</v>
      </c>
      <c r="BE110">
        <v>0.5149218932628693</v>
      </c>
      <c r="BF110">
        <v>336.51204393749259</v>
      </c>
      <c r="BG110">
        <f t="shared" si="11"/>
        <v>1166.4505895490199</v>
      </c>
      <c r="BH110">
        <f t="shared" si="12"/>
        <v>829.93854561152739</v>
      </c>
      <c r="BI110" t="s">
        <v>76</v>
      </c>
      <c r="BJ110" t="s">
        <v>68</v>
      </c>
    </row>
    <row r="111" spans="1:64">
      <c r="A111" t="s">
        <v>74</v>
      </c>
      <c r="B111" t="s">
        <v>75</v>
      </c>
      <c r="C111">
        <v>2006</v>
      </c>
      <c r="D111" t="s">
        <v>71</v>
      </c>
      <c r="E111" t="s">
        <v>79</v>
      </c>
      <c r="F111">
        <v>447.41699999999997</v>
      </c>
      <c r="G111">
        <v>312.41699999999997</v>
      </c>
      <c r="H111">
        <v>135</v>
      </c>
      <c r="I111">
        <f t="shared" si="13"/>
        <v>10</v>
      </c>
      <c r="J111">
        <v>46.2</v>
      </c>
      <c r="K111">
        <f t="shared" si="8"/>
        <v>503.61699999999996</v>
      </c>
      <c r="L111">
        <v>69.826805865668945</v>
      </c>
      <c r="M111">
        <v>180</v>
      </c>
      <c r="N111">
        <v>180</v>
      </c>
      <c r="O111">
        <f t="shared" si="9"/>
        <v>211.76470588235293</v>
      </c>
      <c r="P111">
        <f t="shared" si="10"/>
        <v>149.4</v>
      </c>
      <c r="Q111">
        <v>211.30200000000002</v>
      </c>
      <c r="R111">
        <v>340.20000000000005</v>
      </c>
      <c r="S111">
        <v>52.542000000000002</v>
      </c>
      <c r="T111">
        <v>140.61600000000001</v>
      </c>
      <c r="U111">
        <v>59.165019000000186</v>
      </c>
      <c r="V111">
        <v>3</v>
      </c>
      <c r="W111">
        <v>5.86</v>
      </c>
      <c r="X111">
        <v>0.16000000000000014</v>
      </c>
      <c r="Y111">
        <v>14.3815366573443</v>
      </c>
      <c r="Z111">
        <v>44</v>
      </c>
      <c r="AA111">
        <v>310.37697923888601</v>
      </c>
      <c r="AB111">
        <v>1240.5</v>
      </c>
      <c r="AC111">
        <v>3761.25</v>
      </c>
      <c r="AD111">
        <v>5327.25</v>
      </c>
      <c r="AE111">
        <v>4795.5</v>
      </c>
      <c r="AF111">
        <v>27.8333239589778</v>
      </c>
      <c r="AG111">
        <v>2.77684062122515</v>
      </c>
      <c r="AH111">
        <v>0.37843118671961545</v>
      </c>
      <c r="AI111">
        <v>1.3679813889260481</v>
      </c>
      <c r="AJ111">
        <v>1.8645879463601127E-2</v>
      </c>
      <c r="AK111">
        <v>4.7501829000634102</v>
      </c>
      <c r="AL111">
        <v>12.042662310742001</v>
      </c>
      <c r="AM111">
        <v>2.0518475060391173</v>
      </c>
      <c r="AN111">
        <v>0.4042935967845126</v>
      </c>
      <c r="AO111">
        <v>5.194850877484096E-2</v>
      </c>
      <c r="AP111">
        <v>10.5255703235298</v>
      </c>
      <c r="AQ111">
        <v>2.1928711272142403</v>
      </c>
      <c r="AR111">
        <v>8.0394111948791619E-2</v>
      </c>
      <c r="AS111">
        <v>0.87949880088899279</v>
      </c>
      <c r="AT111">
        <v>1.3652575095186616E-2</v>
      </c>
      <c r="AU111">
        <v>13.815621886664399</v>
      </c>
      <c r="AV111">
        <v>10.0123938086612</v>
      </c>
      <c r="AW111">
        <v>4.0379451813223657</v>
      </c>
      <c r="AX111">
        <v>1.0752081031386436</v>
      </c>
      <c r="AY111">
        <v>1.3652575095186616E-2</v>
      </c>
      <c r="AZ111">
        <v>174.71902306749868</v>
      </c>
      <c r="BA111">
        <f t="shared" si="7"/>
        <v>328.89797693250125</v>
      </c>
      <c r="BB111">
        <v>108.436541628795</v>
      </c>
      <c r="BC111">
        <v>27.979200969125916</v>
      </c>
      <c r="BD111">
        <v>13.059100649505762</v>
      </c>
      <c r="BE111">
        <v>0.35672314664876809</v>
      </c>
      <c r="BF111">
        <v>149.83156639407542</v>
      </c>
      <c r="BG111">
        <f t="shared" si="11"/>
        <v>1164.9897248823534</v>
      </c>
      <c r="BH111">
        <f t="shared" si="12"/>
        <v>1015.1581584882779</v>
      </c>
      <c r="BI111" t="s">
        <v>76</v>
      </c>
      <c r="BJ111" t="s">
        <v>68</v>
      </c>
    </row>
    <row r="112" spans="1:64">
      <c r="A112" t="s">
        <v>74</v>
      </c>
      <c r="B112" t="s">
        <v>75</v>
      </c>
      <c r="C112">
        <v>2007</v>
      </c>
      <c r="D112" t="s">
        <v>71</v>
      </c>
      <c r="E112" t="s">
        <v>79</v>
      </c>
      <c r="F112">
        <v>341.19899999999996</v>
      </c>
      <c r="G112">
        <v>206.19899999999996</v>
      </c>
      <c r="H112">
        <v>135</v>
      </c>
      <c r="I112">
        <f t="shared" si="13"/>
        <v>10</v>
      </c>
      <c r="J112">
        <v>46.2</v>
      </c>
      <c r="K112">
        <f t="shared" si="8"/>
        <v>397.39899999999994</v>
      </c>
      <c r="L112">
        <v>60.433647226398669</v>
      </c>
      <c r="M112">
        <v>180</v>
      </c>
      <c r="N112">
        <v>180</v>
      </c>
      <c r="O112">
        <f t="shared" si="9"/>
        <v>211.76470588235293</v>
      </c>
      <c r="P112">
        <f t="shared" si="10"/>
        <v>149.4</v>
      </c>
      <c r="Q112">
        <v>211.30200000000002</v>
      </c>
      <c r="R112">
        <v>340.20000000000005</v>
      </c>
      <c r="S112">
        <v>52.542000000000002</v>
      </c>
      <c r="T112">
        <v>140.61600000000001</v>
      </c>
      <c r="U112">
        <v>57.704154333333356</v>
      </c>
      <c r="V112">
        <v>3</v>
      </c>
      <c r="W112">
        <v>6.12</v>
      </c>
      <c r="X112">
        <v>0.41999999999999993</v>
      </c>
      <c r="Y112">
        <v>16.049071925754099</v>
      </c>
      <c r="Z112">
        <v>44</v>
      </c>
      <c r="AA112">
        <v>315.34623433874719</v>
      </c>
      <c r="AB112">
        <v>1375.5897009966777</v>
      </c>
      <c r="AC112">
        <v>3397.625</v>
      </c>
      <c r="AD112">
        <v>5670.4868804347825</v>
      </c>
      <c r="AE112">
        <v>7193.25</v>
      </c>
      <c r="AF112">
        <v>25.907273486037703</v>
      </c>
      <c r="AG112">
        <v>5.0545169414132793</v>
      </c>
      <c r="AH112">
        <v>0.37843118671961545</v>
      </c>
      <c r="AI112">
        <v>1.3679813889260481</v>
      </c>
      <c r="AJ112">
        <v>1.8645879463601127E-2</v>
      </c>
      <c r="AK112">
        <v>6.9713252493404498</v>
      </c>
      <c r="AL112">
        <v>24.560921017000197</v>
      </c>
      <c r="AM112">
        <v>2.0518475060391173</v>
      </c>
      <c r="AN112">
        <v>0.4042935967845126</v>
      </c>
      <c r="AO112">
        <v>5.194850877484096E-2</v>
      </c>
      <c r="AP112">
        <v>12.3</v>
      </c>
      <c r="AQ112">
        <v>4.0126252139149603</v>
      </c>
      <c r="AR112">
        <v>8.0394111948791619E-2</v>
      </c>
      <c r="AS112">
        <v>0.87949880088899279</v>
      </c>
      <c r="AT112">
        <v>1.3652575095186616E-2</v>
      </c>
      <c r="AU112">
        <v>18.2002385757336</v>
      </c>
      <c r="AV112">
        <v>19.931310277853701</v>
      </c>
      <c r="AW112">
        <v>4.0379451813223657</v>
      </c>
      <c r="AX112">
        <v>1.0752081031386436</v>
      </c>
      <c r="AY112">
        <v>1.3652575095186616E-2</v>
      </c>
      <c r="AZ112">
        <v>259.98958230283165</v>
      </c>
      <c r="BA112">
        <f t="shared" si="7"/>
        <v>137.40941769716829</v>
      </c>
      <c r="BB112">
        <v>256.52617700628434</v>
      </c>
      <c r="BC112">
        <v>36.993797358310545</v>
      </c>
      <c r="BD112">
        <v>15.976846241237988</v>
      </c>
      <c r="BE112">
        <v>0.37777376564713167</v>
      </c>
      <c r="BF112">
        <v>309.87459437147999</v>
      </c>
      <c r="BG112">
        <f t="shared" si="11"/>
        <v>1163.5288602156866</v>
      </c>
      <c r="BH112">
        <f t="shared" si="12"/>
        <v>853.65426584420652</v>
      </c>
      <c r="BI112" t="s">
        <v>76</v>
      </c>
      <c r="BJ112" t="s">
        <v>68</v>
      </c>
    </row>
    <row r="113" spans="1:62">
      <c r="A113" t="s">
        <v>74</v>
      </c>
      <c r="B113" t="s">
        <v>75</v>
      </c>
      <c r="C113">
        <v>2008</v>
      </c>
      <c r="D113" t="s">
        <v>71</v>
      </c>
      <c r="E113" t="s">
        <v>79</v>
      </c>
      <c r="F113">
        <v>615.23891999999978</v>
      </c>
      <c r="G113">
        <v>480.23891999999984</v>
      </c>
      <c r="H113">
        <v>135</v>
      </c>
      <c r="I113">
        <f t="shared" si="13"/>
        <v>10</v>
      </c>
      <c r="J113">
        <v>44.800000000000004</v>
      </c>
      <c r="K113">
        <f t="shared" si="8"/>
        <v>670.03891999999973</v>
      </c>
      <c r="L113">
        <v>78.057304957235147</v>
      </c>
      <c r="M113">
        <v>180</v>
      </c>
      <c r="N113">
        <v>180</v>
      </c>
      <c r="O113">
        <f t="shared" si="9"/>
        <v>211.76470588235293</v>
      </c>
      <c r="P113">
        <f t="shared" si="10"/>
        <v>149.4</v>
      </c>
      <c r="Q113">
        <v>209.89331999999996</v>
      </c>
      <c r="R113">
        <v>337.93199999999996</v>
      </c>
      <c r="S113">
        <v>52.191719999999989</v>
      </c>
      <c r="T113">
        <v>139.67855999999998</v>
      </c>
      <c r="U113">
        <v>56.243289666666826</v>
      </c>
      <c r="V113">
        <v>3</v>
      </c>
      <c r="W113">
        <v>6.1</v>
      </c>
      <c r="X113">
        <v>0.39999999999999947</v>
      </c>
      <c r="Y113">
        <v>16.262180974477999</v>
      </c>
      <c r="Z113">
        <v>44</v>
      </c>
      <c r="AA113">
        <v>315.98129930394441</v>
      </c>
      <c r="AB113">
        <v>1586.25</v>
      </c>
      <c r="AC113">
        <v>3066</v>
      </c>
      <c r="AD113">
        <v>3340.0827102272729</v>
      </c>
      <c r="AE113">
        <v>6093.9000000000005</v>
      </c>
      <c r="AF113">
        <v>22.7265967016492</v>
      </c>
      <c r="AG113">
        <v>5.6927851074462801</v>
      </c>
      <c r="AH113">
        <v>0.37843118671961545</v>
      </c>
      <c r="AI113">
        <v>1.3679813889260481</v>
      </c>
      <c r="AJ113">
        <v>1.8645879463601127E-2</v>
      </c>
      <c r="AK113">
        <v>8.7483049998330102</v>
      </c>
      <c r="AL113">
        <v>37.707843455766003</v>
      </c>
      <c r="AM113">
        <v>2.0518475060391173</v>
      </c>
      <c r="AN113">
        <v>0.4042935967845126</v>
      </c>
      <c r="AO113">
        <v>5.194850877484096E-2</v>
      </c>
      <c r="AP113">
        <v>12.737196404800699</v>
      </c>
      <c r="AQ113">
        <v>5.9463016447683508</v>
      </c>
      <c r="AR113">
        <v>8.0394111948791619E-2</v>
      </c>
      <c r="AS113">
        <v>0.87949880088899279</v>
      </c>
      <c r="AT113">
        <v>1.3652575095186616E-2</v>
      </c>
      <c r="AU113">
        <v>10.2302689914723</v>
      </c>
      <c r="AV113">
        <v>26.699728814156298</v>
      </c>
      <c r="AW113">
        <v>4.0379451813223657</v>
      </c>
      <c r="AX113">
        <v>1.0752081031386436</v>
      </c>
      <c r="AY113">
        <v>1.3652575095186616E-2</v>
      </c>
      <c r="AZ113">
        <v>167.75789284305588</v>
      </c>
      <c r="BA113">
        <f t="shared" ref="BA113:BA120" si="14">K113-AZ113</f>
        <v>502.28102715694388</v>
      </c>
      <c r="BB113">
        <v>307.20904514613909</v>
      </c>
      <c r="BC113">
        <v>31.766608047234524</v>
      </c>
      <c r="BD113">
        <v>12.899334044156783</v>
      </c>
      <c r="BE113">
        <v>0.31764931160086968</v>
      </c>
      <c r="BF113">
        <v>352.19263654913124</v>
      </c>
      <c r="BG113">
        <f t="shared" si="11"/>
        <v>1157.1035955490199</v>
      </c>
      <c r="BH113">
        <f t="shared" si="12"/>
        <v>804.91095899988863</v>
      </c>
      <c r="BI113" t="s">
        <v>76</v>
      </c>
      <c r="BJ113" t="s">
        <v>68</v>
      </c>
    </row>
    <row r="114" spans="1:62">
      <c r="A114" t="s">
        <v>74</v>
      </c>
      <c r="B114" t="s">
        <v>75</v>
      </c>
      <c r="C114">
        <v>2009</v>
      </c>
      <c r="D114" t="s">
        <v>71</v>
      </c>
      <c r="E114" t="s">
        <v>79</v>
      </c>
      <c r="F114">
        <v>477.05472000000015</v>
      </c>
      <c r="G114">
        <v>342.05472000000015</v>
      </c>
      <c r="H114">
        <v>135</v>
      </c>
      <c r="I114">
        <f t="shared" si="13"/>
        <v>10</v>
      </c>
      <c r="J114">
        <v>43.6</v>
      </c>
      <c r="K114">
        <f t="shared" ref="K114:K120" si="15">SUM(G114:J114)</f>
        <v>530.65472000000011</v>
      </c>
      <c r="L114">
        <v>71.701359542150641</v>
      </c>
      <c r="M114">
        <v>180</v>
      </c>
      <c r="N114">
        <v>180</v>
      </c>
      <c r="O114">
        <f t="shared" ref="O114:O120" si="16">M114*20/17</f>
        <v>211.76470588235293</v>
      </c>
      <c r="P114">
        <f t="shared" ref="P114:P120" si="17">N114*0.83</f>
        <v>149.4</v>
      </c>
      <c r="Q114">
        <v>214.11936000000006</v>
      </c>
      <c r="R114">
        <v>344.7360000000001</v>
      </c>
      <c r="S114">
        <v>53.242560000000012</v>
      </c>
      <c r="T114">
        <v>142.49088000000003</v>
      </c>
      <c r="U114">
        <v>55.512857333333415</v>
      </c>
      <c r="V114">
        <v>3</v>
      </c>
      <c r="W114">
        <v>5.9349999999999996</v>
      </c>
      <c r="X114">
        <v>0.23499999999999943</v>
      </c>
      <c r="Y114">
        <v>14.253454139194</v>
      </c>
      <c r="Z114">
        <v>44</v>
      </c>
      <c r="AA114">
        <v>309.99529333479808</v>
      </c>
      <c r="AB114">
        <v>2200.610025</v>
      </c>
      <c r="AC114">
        <v>3543.9271875000004</v>
      </c>
      <c r="AD114">
        <v>6378.1875</v>
      </c>
      <c r="AE114">
        <v>6848.0660910518054</v>
      </c>
      <c r="AF114">
        <v>27.034903124398202</v>
      </c>
      <c r="AG114">
        <v>5.9890112111659901</v>
      </c>
      <c r="AH114">
        <v>0.37843118671961545</v>
      </c>
      <c r="AI114">
        <v>1.3679813889260481</v>
      </c>
      <c r="AJ114">
        <v>1.8645879463601127E-2</v>
      </c>
      <c r="AK114">
        <v>6.3002782971249403</v>
      </c>
      <c r="AL114">
        <v>29.936375888447202</v>
      </c>
      <c r="AM114">
        <v>2.0518475060391173</v>
      </c>
      <c r="AN114">
        <v>0.4042935967845126</v>
      </c>
      <c r="AO114">
        <v>5.194850877484096E-2</v>
      </c>
      <c r="AP114">
        <v>12.913734280114399</v>
      </c>
      <c r="AQ114">
        <v>3.30020899330929</v>
      </c>
      <c r="AR114">
        <v>8.0394111948791619E-2</v>
      </c>
      <c r="AS114">
        <v>0.87949880088899279</v>
      </c>
      <c r="AT114">
        <v>1.3652575095186616E-2</v>
      </c>
      <c r="AU114">
        <v>10.5666271096157</v>
      </c>
      <c r="AV114">
        <v>18.579806687692898</v>
      </c>
      <c r="AW114">
        <v>4.0379451813223657</v>
      </c>
      <c r="AX114">
        <v>1.0752081031386436</v>
      </c>
      <c r="AY114">
        <v>1.3652575095186616E-2</v>
      </c>
      <c r="AZ114">
        <v>236.54818575634698</v>
      </c>
      <c r="BA114">
        <f t="shared" si="14"/>
        <v>294.10653424365313</v>
      </c>
      <c r="BB114">
        <v>267.55691042221696</v>
      </c>
      <c r="BC114">
        <v>36.269261818169042</v>
      </c>
      <c r="BD114">
        <v>17.415885037883921</v>
      </c>
      <c r="BE114">
        <v>0.40570646224959989</v>
      </c>
      <c r="BF114">
        <v>321.64776374051951</v>
      </c>
      <c r="BG114">
        <f t="shared" ref="BG114:BG120" si="18">SUM(O114:U114)</f>
        <v>1171.2663632156864</v>
      </c>
      <c r="BH114">
        <f t="shared" ref="BH114:BH120" si="19">BG114-BF114</f>
        <v>849.61859947516689</v>
      </c>
      <c r="BI114" t="s">
        <v>76</v>
      </c>
      <c r="BJ114" t="s">
        <v>68</v>
      </c>
    </row>
    <row r="115" spans="1:62">
      <c r="A115" t="s">
        <v>74</v>
      </c>
      <c r="B115" t="s">
        <v>75</v>
      </c>
      <c r="C115">
        <v>2010</v>
      </c>
      <c r="D115" t="s">
        <v>71</v>
      </c>
      <c r="E115" t="s">
        <v>79</v>
      </c>
      <c r="F115">
        <v>551.77700399999981</v>
      </c>
      <c r="G115">
        <v>416.77700399999986</v>
      </c>
      <c r="H115">
        <v>135</v>
      </c>
      <c r="I115">
        <f t="shared" si="13"/>
        <v>10</v>
      </c>
      <c r="J115">
        <v>42.4</v>
      </c>
      <c r="K115">
        <f t="shared" si="15"/>
        <v>604.17700399999978</v>
      </c>
      <c r="L115">
        <v>75.533594364871362</v>
      </c>
      <c r="M115">
        <v>180</v>
      </c>
      <c r="N115">
        <v>180</v>
      </c>
      <c r="O115">
        <f t="shared" si="16"/>
        <v>211.76470588235293</v>
      </c>
      <c r="P115">
        <f t="shared" si="17"/>
        <v>149.4</v>
      </c>
      <c r="Q115">
        <v>196.44042600000003</v>
      </c>
      <c r="R115">
        <v>316.27260000000001</v>
      </c>
      <c r="S115">
        <v>48.846546000000004</v>
      </c>
      <c r="T115">
        <v>130.72600800000004</v>
      </c>
      <c r="U115">
        <v>54.782425000000003</v>
      </c>
      <c r="V115">
        <v>3</v>
      </c>
      <c r="W115">
        <v>5.86</v>
      </c>
      <c r="X115">
        <v>0.16000000000000014</v>
      </c>
      <c r="Y115">
        <v>15.5766402582426</v>
      </c>
      <c r="Z115">
        <v>44</v>
      </c>
      <c r="AA115">
        <v>313.93838796956294</v>
      </c>
      <c r="AB115">
        <v>725.54018382352933</v>
      </c>
      <c r="AC115">
        <v>3953.9721985294118</v>
      </c>
      <c r="AD115">
        <v>4925.1650771103896</v>
      </c>
      <c r="AE115">
        <v>6000.3000000000011</v>
      </c>
      <c r="AF115">
        <v>31.052756265680301</v>
      </c>
      <c r="AG115">
        <v>5.2692757074410999</v>
      </c>
      <c r="AH115">
        <v>0.37843118671961545</v>
      </c>
      <c r="AI115">
        <v>1.3679813889260481</v>
      </c>
      <c r="AJ115">
        <v>1.8645879463601127E-2</v>
      </c>
      <c r="AK115">
        <v>10.019814455459798</v>
      </c>
      <c r="AL115">
        <v>23.973920752392601</v>
      </c>
      <c r="AM115">
        <v>2.0518475060391173</v>
      </c>
      <c r="AN115">
        <v>0.4042935967845126</v>
      </c>
      <c r="AO115">
        <v>5.194850877484096E-2</v>
      </c>
      <c r="AP115">
        <v>13.3596428924441</v>
      </c>
      <c r="AQ115">
        <v>3.8784010618962399</v>
      </c>
      <c r="AR115">
        <v>8.0394111948791619E-2</v>
      </c>
      <c r="AS115">
        <v>0.87949880088899279</v>
      </c>
      <c r="AT115">
        <v>1.3652575095186616E-2</v>
      </c>
      <c r="AU115">
        <v>11.1568726638539</v>
      </c>
      <c r="AV115">
        <v>20.513659282605499</v>
      </c>
      <c r="AW115">
        <v>4.0379451813223657</v>
      </c>
      <c r="AX115">
        <v>1.0752081031386436</v>
      </c>
      <c r="AY115">
        <v>1.3652575095186616E-2</v>
      </c>
      <c r="AZ115">
        <v>194.89111994199436</v>
      </c>
      <c r="BA115">
        <f t="shared" si="14"/>
        <v>409.28588405800542</v>
      </c>
      <c r="BB115">
        <v>240.80516266859834</v>
      </c>
      <c r="BC115">
        <v>33.01235177134177</v>
      </c>
      <c r="BD115">
        <v>13.374339070879731</v>
      </c>
      <c r="BE115">
        <v>0.36809202667944335</v>
      </c>
      <c r="BF115">
        <v>287.55994553749929</v>
      </c>
      <c r="BG115">
        <f t="shared" si="18"/>
        <v>1108.2327108823531</v>
      </c>
      <c r="BH115">
        <f t="shared" si="19"/>
        <v>820.67276534485381</v>
      </c>
      <c r="BI115" t="s">
        <v>76</v>
      </c>
      <c r="BJ115" t="s">
        <v>68</v>
      </c>
    </row>
    <row r="116" spans="1:62">
      <c r="A116" t="s">
        <v>74</v>
      </c>
      <c r="B116" t="s">
        <v>75</v>
      </c>
      <c r="C116">
        <v>2011</v>
      </c>
      <c r="D116" t="s">
        <v>71</v>
      </c>
      <c r="E116" t="s">
        <v>79</v>
      </c>
      <c r="F116">
        <v>409.08656852753597</v>
      </c>
      <c r="G116">
        <v>274.08656852753597</v>
      </c>
      <c r="H116">
        <v>135</v>
      </c>
      <c r="I116">
        <f t="shared" si="13"/>
        <v>10</v>
      </c>
      <c r="J116">
        <v>41.199999999999996</v>
      </c>
      <c r="K116">
        <f t="shared" si="15"/>
        <v>460.28656852753596</v>
      </c>
      <c r="L116">
        <v>66.999649857506128</v>
      </c>
      <c r="M116">
        <v>180</v>
      </c>
      <c r="N116">
        <v>180</v>
      </c>
      <c r="O116">
        <f t="shared" si="16"/>
        <v>211.76470588235293</v>
      </c>
      <c r="P116">
        <f t="shared" si="17"/>
        <v>149.4</v>
      </c>
      <c r="Q116">
        <v>214.11936000000006</v>
      </c>
      <c r="R116">
        <v>344.7360000000001</v>
      </c>
      <c r="S116">
        <v>53.242560000000012</v>
      </c>
      <c r="T116">
        <v>142.49088000000003</v>
      </c>
      <c r="U116">
        <v>53.321560333333473</v>
      </c>
      <c r="V116">
        <v>3</v>
      </c>
      <c r="W116">
        <v>5.9349999999999996</v>
      </c>
      <c r="X116">
        <v>0.23499999999999943</v>
      </c>
      <c r="Y116">
        <v>14.3230597076395</v>
      </c>
      <c r="Z116">
        <v>44</v>
      </c>
      <c r="AA116">
        <v>310.20271792876571</v>
      </c>
      <c r="AB116">
        <v>1852.7379811046512</v>
      </c>
      <c r="AC116">
        <v>4070.8066003289478</v>
      </c>
      <c r="AD116">
        <v>6727.7388574053148</v>
      </c>
      <c r="AE116">
        <v>7200.3600000000006</v>
      </c>
      <c r="AF116">
        <v>28.860718618974992</v>
      </c>
      <c r="AG116">
        <v>3.9951647888723896</v>
      </c>
      <c r="AH116">
        <v>0.37843118671961545</v>
      </c>
      <c r="AI116">
        <v>1.3679813889260481</v>
      </c>
      <c r="AJ116">
        <v>1.8645879463601127E-2</v>
      </c>
      <c r="AK116">
        <v>8.9486081484565503</v>
      </c>
      <c r="AL116">
        <v>22.749795726851573</v>
      </c>
      <c r="AM116">
        <v>2.0518475060391173</v>
      </c>
      <c r="AN116">
        <v>0.4042935967845126</v>
      </c>
      <c r="AO116">
        <v>5.194850877484096E-2</v>
      </c>
      <c r="AP116">
        <v>14.474483155393481</v>
      </c>
      <c r="AQ116">
        <v>3.3025929935188096</v>
      </c>
      <c r="AR116">
        <v>8.0394111948791619E-2</v>
      </c>
      <c r="AS116">
        <v>0.87949880088899279</v>
      </c>
      <c r="AT116">
        <v>1.3652575095186616E-2</v>
      </c>
      <c r="AU116">
        <v>10.28777402433716</v>
      </c>
      <c r="AV116">
        <v>44.646168947130576</v>
      </c>
      <c r="AW116">
        <v>4.0379451813223657</v>
      </c>
      <c r="AX116">
        <v>1.0752081031386436</v>
      </c>
      <c r="AY116">
        <v>1.3652575095186616E-2</v>
      </c>
      <c r="AZ116">
        <v>261.35562200111923</v>
      </c>
      <c r="BA116">
        <f t="shared" si="14"/>
        <v>198.93094652641673</v>
      </c>
      <c r="BB116">
        <v>443.6994843989707</v>
      </c>
      <c r="BC116">
        <v>38.669337759973253</v>
      </c>
      <c r="BD116">
        <v>17.83923579426633</v>
      </c>
      <c r="BE116">
        <v>0.43617267705509077</v>
      </c>
      <c r="BF116">
        <v>500.64423063026538</v>
      </c>
      <c r="BG116">
        <f t="shared" si="18"/>
        <v>1169.0750662156865</v>
      </c>
      <c r="BH116">
        <f t="shared" si="19"/>
        <v>668.43083558542116</v>
      </c>
      <c r="BI116" t="s">
        <v>76</v>
      </c>
      <c r="BJ116" t="s">
        <v>68</v>
      </c>
    </row>
    <row r="117" spans="1:62">
      <c r="A117" t="s">
        <v>74</v>
      </c>
      <c r="B117" t="s">
        <v>75</v>
      </c>
      <c r="C117">
        <v>2012</v>
      </c>
      <c r="D117" t="s">
        <v>71</v>
      </c>
      <c r="E117" t="s">
        <v>79</v>
      </c>
      <c r="F117">
        <v>356.94899999999996</v>
      </c>
      <c r="G117">
        <v>221.94899999999993</v>
      </c>
      <c r="H117">
        <v>135</v>
      </c>
      <c r="I117">
        <f t="shared" si="13"/>
        <v>10</v>
      </c>
      <c r="J117">
        <v>39.999999999999993</v>
      </c>
      <c r="K117">
        <f t="shared" si="15"/>
        <v>406.94899999999996</v>
      </c>
      <c r="L117">
        <v>62.17947101686795</v>
      </c>
      <c r="M117">
        <v>180</v>
      </c>
      <c r="N117">
        <v>180</v>
      </c>
      <c r="O117">
        <f t="shared" si="16"/>
        <v>211.76470588235293</v>
      </c>
      <c r="P117">
        <f t="shared" si="17"/>
        <v>149.4</v>
      </c>
      <c r="Q117">
        <v>190.87613999999991</v>
      </c>
      <c r="R117">
        <v>307.31399999999985</v>
      </c>
      <c r="S117">
        <v>47.462939999999975</v>
      </c>
      <c r="T117">
        <v>127.02311999999996</v>
      </c>
      <c r="U117">
        <v>52.591128000000062</v>
      </c>
      <c r="V117">
        <v>3</v>
      </c>
      <c r="W117">
        <v>6.1185</v>
      </c>
      <c r="X117">
        <v>0.41849999999999987</v>
      </c>
      <c r="Y117">
        <v>16.124482085279599</v>
      </c>
      <c r="Z117">
        <v>44</v>
      </c>
      <c r="AA117">
        <v>315.57095661413319</v>
      </c>
      <c r="AB117">
        <v>1330.0334766077037</v>
      </c>
      <c r="AC117">
        <v>3983.56</v>
      </c>
      <c r="AD117">
        <v>4395.2197500000002</v>
      </c>
      <c r="AE117">
        <v>2437.266330882353</v>
      </c>
      <c r="AF117">
        <v>32.400982520312759</v>
      </c>
      <c r="AG117">
        <v>4.7937432339906412</v>
      </c>
      <c r="AH117">
        <v>0.37843118671961545</v>
      </c>
      <c r="AI117">
        <v>1.3679813889260481</v>
      </c>
      <c r="AJ117">
        <v>1.8645879463601127E-2</v>
      </c>
      <c r="AK117">
        <v>6.4946828395307215</v>
      </c>
      <c r="AL117">
        <v>30.986843444174021</v>
      </c>
      <c r="AM117">
        <v>2.0518475060391173</v>
      </c>
      <c r="AN117">
        <v>0.4042935967845126</v>
      </c>
      <c r="AO117">
        <v>5.194850877484096E-2</v>
      </c>
      <c r="AP117">
        <v>12.099139712248013</v>
      </c>
      <c r="AQ117">
        <v>4.2298937278667079</v>
      </c>
      <c r="AR117">
        <v>8.0394111948791619E-2</v>
      </c>
      <c r="AS117">
        <v>0.87949880088899279</v>
      </c>
      <c r="AT117">
        <v>1.3652575095186616E-2</v>
      </c>
      <c r="AU117">
        <v>6.4740023588953157</v>
      </c>
      <c r="AV117">
        <v>17.14127607185182</v>
      </c>
      <c r="AW117">
        <v>4.0379451813223657</v>
      </c>
      <c r="AX117">
        <v>1.0752081031386436</v>
      </c>
      <c r="AY117">
        <v>1.3652575095186616E-2</v>
      </c>
      <c r="AZ117">
        <v>137.92359599590827</v>
      </c>
      <c r="BA117">
        <f t="shared" si="14"/>
        <v>269.02540400409168</v>
      </c>
      <c r="BB117">
        <v>190.18295654134772</v>
      </c>
      <c r="BC117">
        <v>18.871881423093335</v>
      </c>
      <c r="BD117">
        <v>9.9161478512951771</v>
      </c>
      <c r="BE117">
        <v>0.32502067480855068</v>
      </c>
      <c r="BF117">
        <v>219.29600649054476</v>
      </c>
      <c r="BG117">
        <f t="shared" si="18"/>
        <v>1086.4320338823527</v>
      </c>
      <c r="BH117">
        <f t="shared" si="19"/>
        <v>867.13602739180794</v>
      </c>
      <c r="BI117" t="s">
        <v>76</v>
      </c>
      <c r="BJ117" t="s">
        <v>68</v>
      </c>
    </row>
    <row r="118" spans="1:62">
      <c r="A118" t="s">
        <v>74</v>
      </c>
      <c r="B118" t="s">
        <v>75</v>
      </c>
      <c r="C118">
        <v>2013</v>
      </c>
      <c r="D118" t="s">
        <v>71</v>
      </c>
      <c r="E118" t="s">
        <v>79</v>
      </c>
      <c r="F118">
        <v>487.95282784216056</v>
      </c>
      <c r="G118">
        <v>352.95282784216056</v>
      </c>
      <c r="H118">
        <v>135</v>
      </c>
      <c r="I118">
        <f t="shared" si="13"/>
        <v>10</v>
      </c>
      <c r="J118">
        <v>38.79999999999999</v>
      </c>
      <c r="K118">
        <f t="shared" si="15"/>
        <v>536.75282784216051</v>
      </c>
      <c r="L118">
        <v>72.333391201563273</v>
      </c>
      <c r="M118">
        <v>180</v>
      </c>
      <c r="N118">
        <v>180</v>
      </c>
      <c r="O118">
        <f t="shared" si="16"/>
        <v>211.76470588235293</v>
      </c>
      <c r="P118">
        <f t="shared" si="17"/>
        <v>149.4</v>
      </c>
      <c r="Q118">
        <v>209.89011845454553</v>
      </c>
      <c r="R118">
        <v>337.9268454545454</v>
      </c>
      <c r="S118">
        <v>52.190923909090927</v>
      </c>
      <c r="T118">
        <v>139.67642945454543</v>
      </c>
      <c r="U118">
        <v>51.860695666666651</v>
      </c>
      <c r="V118">
        <v>3</v>
      </c>
      <c r="W118">
        <v>5.7850000000000001</v>
      </c>
      <c r="X118">
        <v>8.4999999999999964E-2</v>
      </c>
      <c r="Y118">
        <v>18.156183500942301</v>
      </c>
      <c r="Z118">
        <v>44</v>
      </c>
      <c r="AA118">
        <v>321.62542683280805</v>
      </c>
      <c r="AB118">
        <v>839.66748107142848</v>
      </c>
      <c r="AC118">
        <v>2187.5493391666664</v>
      </c>
      <c r="AD118">
        <v>5634.3600000000006</v>
      </c>
      <c r="AE118">
        <v>7327.6649999999991</v>
      </c>
      <c r="AF118">
        <v>31.197717599999997</v>
      </c>
      <c r="AG118">
        <v>5.9340000000000002</v>
      </c>
      <c r="AH118">
        <v>0.37843118671961545</v>
      </c>
      <c r="AI118">
        <v>1.3679813889260481</v>
      </c>
      <c r="AJ118">
        <v>1.8645879463601127E-2</v>
      </c>
      <c r="AK118">
        <v>6.8233148200000002</v>
      </c>
      <c r="AL118">
        <v>37.125200000000007</v>
      </c>
      <c r="AM118">
        <v>2.0518475060391173</v>
      </c>
      <c r="AN118">
        <v>0.4042935967845126</v>
      </c>
      <c r="AO118">
        <v>5.194850877484096E-2</v>
      </c>
      <c r="AP118">
        <v>11.356319325468267</v>
      </c>
      <c r="AQ118">
        <v>5.0163875521896273</v>
      </c>
      <c r="AR118">
        <v>8.0394111948791619E-2</v>
      </c>
      <c r="AS118">
        <v>0.87949880088899279</v>
      </c>
      <c r="AT118">
        <v>1.3652575095186616E-2</v>
      </c>
      <c r="AU118">
        <v>7.3746921775952092</v>
      </c>
      <c r="AV118">
        <v>38.207899088106771</v>
      </c>
      <c r="AW118">
        <v>4.0379451813223657</v>
      </c>
      <c r="AX118">
        <v>1.0752081031386436</v>
      </c>
      <c r="AY118">
        <v>1.3652575095186616E-2</v>
      </c>
      <c r="AZ118">
        <v>159.14691188797048</v>
      </c>
      <c r="BA118">
        <f t="shared" si="14"/>
        <v>377.60591595419004</v>
      </c>
      <c r="BB118">
        <v>394.4346117991152</v>
      </c>
      <c r="BC118">
        <v>34.847952962912714</v>
      </c>
      <c r="BD118">
        <v>14.867239326329738</v>
      </c>
      <c r="BE118">
        <v>0.30626128438084688</v>
      </c>
      <c r="BF118">
        <v>444.45606537273852</v>
      </c>
      <c r="BG118">
        <f t="shared" si="18"/>
        <v>1152.7097188217469</v>
      </c>
      <c r="BH118">
        <f t="shared" si="19"/>
        <v>708.25365344900843</v>
      </c>
      <c r="BI118" t="s">
        <v>76</v>
      </c>
      <c r="BJ118" t="s">
        <v>68</v>
      </c>
    </row>
    <row r="119" spans="1:62">
      <c r="A119" t="s">
        <v>74</v>
      </c>
      <c r="B119" t="s">
        <v>75</v>
      </c>
      <c r="C119">
        <v>2014</v>
      </c>
      <c r="D119" t="s">
        <v>71</v>
      </c>
      <c r="E119" t="s">
        <v>79</v>
      </c>
      <c r="F119">
        <v>487.95282784216056</v>
      </c>
      <c r="G119">
        <v>352.95282784216056</v>
      </c>
      <c r="H119">
        <v>135</v>
      </c>
      <c r="I119">
        <f t="shared" si="13"/>
        <v>10</v>
      </c>
      <c r="J119">
        <v>37.599999999999987</v>
      </c>
      <c r="K119">
        <f t="shared" si="15"/>
        <v>535.55282784216058</v>
      </c>
      <c r="L119">
        <v>72.333391201563273</v>
      </c>
      <c r="M119">
        <v>180</v>
      </c>
      <c r="N119">
        <v>180</v>
      </c>
      <c r="O119">
        <f t="shared" si="16"/>
        <v>211.76470588235293</v>
      </c>
      <c r="P119">
        <f t="shared" si="17"/>
        <v>149.4</v>
      </c>
      <c r="Q119">
        <v>209.89011845454553</v>
      </c>
      <c r="R119">
        <v>337.9268454545454</v>
      </c>
      <c r="S119">
        <v>52.190923909090927</v>
      </c>
      <c r="T119">
        <v>139.67642945454543</v>
      </c>
      <c r="U119">
        <v>51.860695666666651</v>
      </c>
      <c r="V119">
        <v>3</v>
      </c>
      <c r="W119">
        <v>5.95</v>
      </c>
      <c r="X119">
        <v>0.25</v>
      </c>
      <c r="Y119">
        <v>17.274780093081599</v>
      </c>
      <c r="Z119">
        <v>44</v>
      </c>
      <c r="AA119">
        <v>318.99884467738315</v>
      </c>
      <c r="AB119">
        <v>904.49781659388645</v>
      </c>
      <c r="AC119">
        <v>3035.0376326139958</v>
      </c>
      <c r="AD119">
        <v>5806.7489481048488</v>
      </c>
      <c r="AE119">
        <v>2975.1487500000003</v>
      </c>
      <c r="AF119">
        <v>32.486535163622108</v>
      </c>
      <c r="AG119">
        <v>6.4796273063331622</v>
      </c>
      <c r="AH119">
        <v>0.37843118671961545</v>
      </c>
      <c r="AI119">
        <v>1.3679813889260481</v>
      </c>
      <c r="AJ119">
        <v>1.8645879463601127E-2</v>
      </c>
      <c r="AK119">
        <v>5.754645589420976</v>
      </c>
      <c r="AL119">
        <v>31.829234889218569</v>
      </c>
      <c r="AM119">
        <v>2.0518475060391173</v>
      </c>
      <c r="AN119">
        <v>0.4042935967845126</v>
      </c>
      <c r="AO119">
        <v>5.194850877484096E-2</v>
      </c>
      <c r="AP119">
        <v>14.245808773340752</v>
      </c>
      <c r="AQ119">
        <v>3.3589855466855587</v>
      </c>
      <c r="AR119">
        <v>8.0394111948791619E-2</v>
      </c>
      <c r="AS119">
        <v>0.87949880088899279</v>
      </c>
      <c r="AT119">
        <v>1.3652575095186616E-2</v>
      </c>
      <c r="AU119">
        <v>8.6263416104617345</v>
      </c>
      <c r="AV119">
        <v>32.214292525075393</v>
      </c>
      <c r="AW119">
        <v>4.0379451813223657</v>
      </c>
      <c r="AX119">
        <v>1.0752081031386436</v>
      </c>
      <c r="AY119">
        <v>1.3652575095186616E-2</v>
      </c>
      <c r="AZ119">
        <v>155.23605061938298</v>
      </c>
      <c r="BA119">
        <f t="shared" si="14"/>
        <v>380.3167772227776</v>
      </c>
      <c r="BB119">
        <v>217.81083238503732</v>
      </c>
      <c r="BC119">
        <v>19.05004056310505</v>
      </c>
      <c r="BD119">
        <v>10.770315241254988</v>
      </c>
      <c r="BE119">
        <v>0.29442635415474361</v>
      </c>
      <c r="BF119">
        <v>247.92561454355211</v>
      </c>
      <c r="BG119">
        <f t="shared" si="18"/>
        <v>1152.7097188217469</v>
      </c>
      <c r="BH119">
        <f t="shared" si="19"/>
        <v>904.78410427819483</v>
      </c>
      <c r="BI119" t="s">
        <v>76</v>
      </c>
      <c r="BJ119" t="s">
        <v>68</v>
      </c>
    </row>
    <row r="120" spans="1:62">
      <c r="A120" t="s">
        <v>74</v>
      </c>
      <c r="B120" t="s">
        <v>75</v>
      </c>
      <c r="C120">
        <v>2015</v>
      </c>
      <c r="D120" t="s">
        <v>71</v>
      </c>
      <c r="E120" t="s">
        <v>79</v>
      </c>
      <c r="F120">
        <v>487.95282784216056</v>
      </c>
      <c r="G120">
        <v>352.95282784216056</v>
      </c>
      <c r="H120">
        <v>135</v>
      </c>
      <c r="I120">
        <f t="shared" si="13"/>
        <v>10</v>
      </c>
      <c r="J120">
        <v>36.399999999999984</v>
      </c>
      <c r="K120">
        <f t="shared" si="15"/>
        <v>534.35282784216054</v>
      </c>
      <c r="L120">
        <v>72.333391201563273</v>
      </c>
      <c r="M120">
        <v>180</v>
      </c>
      <c r="N120">
        <v>180</v>
      </c>
      <c r="O120">
        <f t="shared" si="16"/>
        <v>211.76470588235293</v>
      </c>
      <c r="P120">
        <f t="shared" si="17"/>
        <v>149.4</v>
      </c>
      <c r="Q120">
        <v>209.89011845454553</v>
      </c>
      <c r="R120">
        <v>337.9268454545454</v>
      </c>
      <c r="S120">
        <v>52.190923909090927</v>
      </c>
      <c r="T120">
        <v>139.67642945454543</v>
      </c>
      <c r="U120">
        <v>51.130263333333232</v>
      </c>
      <c r="V120">
        <v>3</v>
      </c>
      <c r="W120">
        <v>5.74</v>
      </c>
      <c r="X120">
        <v>4.0000000000000036E-2</v>
      </c>
      <c r="Y120">
        <v>15.9244265077236</v>
      </c>
      <c r="Z120">
        <v>44</v>
      </c>
      <c r="AA120">
        <v>314.97479099301631</v>
      </c>
      <c r="AB120">
        <v>1187.5795227272729</v>
      </c>
      <c r="AC120">
        <v>4231.8497812499991</v>
      </c>
      <c r="AD120">
        <v>3894.1970480697382</v>
      </c>
      <c r="AE120">
        <v>6473.52</v>
      </c>
      <c r="AF120">
        <v>33.775352727244218</v>
      </c>
      <c r="AG120">
        <v>7.0252546126663251</v>
      </c>
      <c r="AH120">
        <v>0.37843118671961545</v>
      </c>
      <c r="AI120">
        <v>1.3679813889260481</v>
      </c>
      <c r="AJ120">
        <v>1.8645879463601127E-2</v>
      </c>
      <c r="AK120">
        <v>6.8832977059291789</v>
      </c>
      <c r="AL120">
        <v>24.027014927049493</v>
      </c>
      <c r="AM120">
        <v>2.0518475060391173</v>
      </c>
      <c r="AN120">
        <v>0.4042935967845126</v>
      </c>
      <c r="AO120">
        <v>5.194850877484096E-2</v>
      </c>
      <c r="AP120">
        <v>12.751459178407972</v>
      </c>
      <c r="AQ120">
        <v>4.7218614806909134</v>
      </c>
      <c r="AR120">
        <v>8.0394111948791619E-2</v>
      </c>
      <c r="AS120">
        <v>0.87949880088899279</v>
      </c>
      <c r="AT120">
        <v>1.3652575095186616E-2</v>
      </c>
      <c r="AU120">
        <v>10.518410625419335</v>
      </c>
      <c r="AV120">
        <v>37.182826805509301</v>
      </c>
      <c r="AW120">
        <v>4.0379451813223657</v>
      </c>
      <c r="AX120">
        <v>1.0752081031386436</v>
      </c>
      <c r="AY120">
        <v>1.3652575095186616E-2</v>
      </c>
      <c r="AZ120">
        <v>186.98783540588366</v>
      </c>
      <c r="BA120">
        <f t="shared" si="14"/>
        <v>347.36499243627691</v>
      </c>
      <c r="BB120">
        <v>369.11339840457401</v>
      </c>
      <c r="BC120">
        <v>35.585316951326725</v>
      </c>
      <c r="BD120">
        <v>13.720819248106766</v>
      </c>
      <c r="BE120">
        <v>0.38352778569370666</v>
      </c>
      <c r="BF120">
        <v>418.80306238970121</v>
      </c>
      <c r="BG120">
        <f t="shared" si="18"/>
        <v>1151.9792864884134</v>
      </c>
      <c r="BH120">
        <f t="shared" si="19"/>
        <v>733.17622409871228</v>
      </c>
      <c r="BI120" t="s">
        <v>76</v>
      </c>
      <c r="BJ120" t="s">
        <v>68</v>
      </c>
    </row>
    <row r="121" spans="1:62">
      <c r="A121" t="s">
        <v>90</v>
      </c>
      <c r="B121" t="s">
        <v>91</v>
      </c>
      <c r="C121">
        <v>1981</v>
      </c>
      <c r="D121" t="s">
        <v>66</v>
      </c>
      <c r="E121" t="s">
        <v>66</v>
      </c>
      <c r="F121">
        <v>0</v>
      </c>
      <c r="G121">
        <v>0</v>
      </c>
      <c r="H121">
        <v>0</v>
      </c>
      <c r="I121">
        <f t="shared" ref="I121:I181" si="20">25+5</f>
        <v>30</v>
      </c>
      <c r="J121">
        <v>49</v>
      </c>
      <c r="K121">
        <f t="shared" ref="K121:K159" si="21">SUM(G121:J121)</f>
        <v>79</v>
      </c>
      <c r="L121">
        <v>0</v>
      </c>
      <c r="M121">
        <v>0</v>
      </c>
      <c r="N121">
        <v>0</v>
      </c>
      <c r="O121">
        <f t="shared" ref="O121:O159" si="22">M121*20/17</f>
        <v>0</v>
      </c>
      <c r="P121">
        <f t="shared" ref="P121:P159" si="23">N121*0.83</f>
        <v>0</v>
      </c>
      <c r="Q121">
        <v>0</v>
      </c>
      <c r="R121">
        <v>0</v>
      </c>
      <c r="S121">
        <v>0</v>
      </c>
      <c r="T121">
        <v>0</v>
      </c>
      <c r="U121">
        <v>87.651880000000006</v>
      </c>
      <c r="V121">
        <v>1</v>
      </c>
      <c r="W121">
        <v>6.5</v>
      </c>
      <c r="X121">
        <v>0.20000000000000018</v>
      </c>
      <c r="Y121">
        <v>15.429814385150811</v>
      </c>
      <c r="Z121">
        <v>55</v>
      </c>
      <c r="AA121">
        <v>380.38084686774937</v>
      </c>
      <c r="AB121">
        <v>1151.7043702205885</v>
      </c>
      <c r="AC121">
        <v>1578.0740322230724</v>
      </c>
      <c r="AD121">
        <v>3550</v>
      </c>
      <c r="AE121">
        <v>4749.5957142857133</v>
      </c>
      <c r="AF121">
        <v>19.638004805580593</v>
      </c>
      <c r="AG121">
        <v>3.9411255597246972</v>
      </c>
      <c r="AH121">
        <v>0.36211542136894137</v>
      </c>
      <c r="AI121">
        <v>1.0267719523482086</v>
      </c>
      <c r="AJ121">
        <v>1.3989236854336598E-2</v>
      </c>
      <c r="AK121">
        <v>3.7986546883776278</v>
      </c>
      <c r="AL121">
        <v>8.8013197180864893</v>
      </c>
      <c r="AM121">
        <v>1.3989236854336598E-2</v>
      </c>
      <c r="AN121">
        <v>0.43417618157805982</v>
      </c>
      <c r="AO121">
        <v>2.599094231096237E-2</v>
      </c>
      <c r="AP121">
        <v>11.256836402269851</v>
      </c>
      <c r="AQ121">
        <v>2.7636686590696118</v>
      </c>
      <c r="AR121">
        <v>0.26371565255382695</v>
      </c>
      <c r="AS121">
        <v>0.75717577755166932</v>
      </c>
      <c r="AT121">
        <v>8.9794690027303909E-3</v>
      </c>
      <c r="AU121">
        <v>5.5038540081075098</v>
      </c>
      <c r="AV121">
        <v>22.675213840763934</v>
      </c>
      <c r="AW121">
        <v>3.7306672771147249</v>
      </c>
      <c r="AX121">
        <v>1.1130357599622887</v>
      </c>
      <c r="AY121">
        <v>0.64381535038005877</v>
      </c>
      <c r="AZ121">
        <v>94.714584915130899</v>
      </c>
      <c r="BA121">
        <f t="shared" ref="BA121:BA158" si="24">K121-AZ121</f>
        <v>-15.714584915130899</v>
      </c>
      <c r="BB121">
        <v>135.93726784542977</v>
      </c>
      <c r="BC121">
        <v>19.094477842101462</v>
      </c>
      <c r="BD121">
        <v>9.8421437879695191</v>
      </c>
      <c r="BE121">
        <v>3.1468668402713029</v>
      </c>
      <c r="BF121">
        <v>168.02075631577208</v>
      </c>
      <c r="BG121">
        <f t="shared" ref="BG121:BG159" si="25">SUM(O121:U121)</f>
        <v>87.651880000000006</v>
      </c>
      <c r="BH121">
        <f t="shared" ref="BH121:BH159" si="26">BG121-BF121</f>
        <v>-80.36887631577207</v>
      </c>
      <c r="BI121" t="s">
        <v>92</v>
      </c>
      <c r="BJ121" t="s">
        <v>88</v>
      </c>
    </row>
    <row r="122" spans="1:62">
      <c r="A122" t="s">
        <v>90</v>
      </c>
      <c r="B122" t="s">
        <v>91</v>
      </c>
      <c r="C122">
        <v>1984</v>
      </c>
      <c r="D122" t="s">
        <v>66</v>
      </c>
      <c r="E122" t="s">
        <v>66</v>
      </c>
      <c r="F122">
        <v>0</v>
      </c>
      <c r="G122">
        <v>0</v>
      </c>
      <c r="H122">
        <v>0</v>
      </c>
      <c r="I122">
        <f t="shared" si="20"/>
        <v>30</v>
      </c>
      <c r="J122">
        <v>49</v>
      </c>
      <c r="K122">
        <f t="shared" si="21"/>
        <v>79</v>
      </c>
      <c r="L122">
        <v>0</v>
      </c>
      <c r="M122">
        <v>0</v>
      </c>
      <c r="N122">
        <v>0</v>
      </c>
      <c r="O122">
        <f t="shared" si="22"/>
        <v>0</v>
      </c>
      <c r="P122">
        <f t="shared" si="23"/>
        <v>0</v>
      </c>
      <c r="Q122">
        <v>0</v>
      </c>
      <c r="R122">
        <v>0</v>
      </c>
      <c r="S122">
        <v>0</v>
      </c>
      <c r="T122">
        <v>0</v>
      </c>
      <c r="U122">
        <v>87.651880000000006</v>
      </c>
      <c r="V122">
        <v>1</v>
      </c>
      <c r="W122">
        <v>7</v>
      </c>
      <c r="X122">
        <v>0.70000000000000018</v>
      </c>
      <c r="Y122">
        <v>16.788283062645011</v>
      </c>
      <c r="Z122">
        <v>55</v>
      </c>
      <c r="AA122">
        <v>384.42908352668212</v>
      </c>
      <c r="AB122">
        <v>620</v>
      </c>
      <c r="AC122">
        <v>1184.55</v>
      </c>
      <c r="AD122">
        <v>3291.6666666666665</v>
      </c>
      <c r="AE122">
        <v>7482.75</v>
      </c>
      <c r="AF122">
        <v>18.256</v>
      </c>
      <c r="AG122">
        <v>3.9411255597246972</v>
      </c>
      <c r="AH122">
        <v>0.36211542136894137</v>
      </c>
      <c r="AI122">
        <v>1.0267719523482086</v>
      </c>
      <c r="AJ122">
        <v>1.3989236854336598E-2</v>
      </c>
      <c r="AK122">
        <v>4.8336666666666668</v>
      </c>
      <c r="AL122">
        <v>8.8013197180864893</v>
      </c>
      <c r="AM122">
        <v>1.3989236854336598E-2</v>
      </c>
      <c r="AN122">
        <v>0.43417618157805982</v>
      </c>
      <c r="AO122">
        <v>2.599094231096237E-2</v>
      </c>
      <c r="AP122">
        <v>12.529333333333332</v>
      </c>
      <c r="AQ122">
        <v>2.7636686590696118</v>
      </c>
      <c r="AR122">
        <v>0.26371565255382695</v>
      </c>
      <c r="AS122">
        <v>0.75717577755166932</v>
      </c>
      <c r="AT122">
        <v>8.9794690027303909E-3</v>
      </c>
      <c r="AU122">
        <v>5.4143333333333334</v>
      </c>
      <c r="AV122">
        <v>22.675213840763934</v>
      </c>
      <c r="AW122">
        <v>3.7306672771147249</v>
      </c>
      <c r="AX122">
        <v>1.1130357599622887</v>
      </c>
      <c r="AY122">
        <v>0.64381535038005877</v>
      </c>
      <c r="AZ122">
        <v>98.800931488888892</v>
      </c>
      <c r="BA122">
        <f t="shared" si="24"/>
        <v>-19.800931488888892</v>
      </c>
      <c r="BB122">
        <v>191.63913348883577</v>
      </c>
      <c r="BC122">
        <v>29.024797102584436</v>
      </c>
      <c r="BD122">
        <v>11.971840606976242</v>
      </c>
      <c r="BE122">
        <v>4.8865276294211784</v>
      </c>
      <c r="BF122">
        <v>237.52229882781762</v>
      </c>
      <c r="BG122">
        <f t="shared" si="25"/>
        <v>87.651880000000006</v>
      </c>
      <c r="BH122">
        <f t="shared" si="26"/>
        <v>-149.87041882781762</v>
      </c>
      <c r="BI122" t="s">
        <v>92</v>
      </c>
      <c r="BJ122" t="s">
        <v>88</v>
      </c>
    </row>
    <row r="123" spans="1:62">
      <c r="A123" t="s">
        <v>90</v>
      </c>
      <c r="B123" t="s">
        <v>91</v>
      </c>
      <c r="C123">
        <v>1987</v>
      </c>
      <c r="D123" t="s">
        <v>66</v>
      </c>
      <c r="E123" t="s">
        <v>66</v>
      </c>
      <c r="F123">
        <v>0</v>
      </c>
      <c r="G123">
        <v>0</v>
      </c>
      <c r="H123">
        <v>0</v>
      </c>
      <c r="I123">
        <f t="shared" si="20"/>
        <v>30</v>
      </c>
      <c r="J123">
        <v>49</v>
      </c>
      <c r="K123">
        <f t="shared" si="21"/>
        <v>79</v>
      </c>
      <c r="L123">
        <v>0</v>
      </c>
      <c r="M123">
        <v>0</v>
      </c>
      <c r="N123">
        <v>0</v>
      </c>
      <c r="O123">
        <f t="shared" si="22"/>
        <v>0</v>
      </c>
      <c r="P123">
        <f t="shared" si="23"/>
        <v>0</v>
      </c>
      <c r="Q123">
        <v>0</v>
      </c>
      <c r="R123">
        <v>0</v>
      </c>
      <c r="S123">
        <v>0</v>
      </c>
      <c r="T123">
        <v>0</v>
      </c>
      <c r="U123">
        <v>87.651880000000006</v>
      </c>
      <c r="V123">
        <v>1</v>
      </c>
      <c r="W123">
        <v>6.9333333333333336</v>
      </c>
      <c r="X123">
        <v>0.63333333333333375</v>
      </c>
      <c r="Y123">
        <v>15.656032482598608</v>
      </c>
      <c r="Z123">
        <v>55</v>
      </c>
      <c r="AA123">
        <v>381.0549767981438</v>
      </c>
      <c r="AB123">
        <v>658.33333333333337</v>
      </c>
      <c r="AC123">
        <v>771.75</v>
      </c>
      <c r="AD123">
        <v>3516.6666666666665</v>
      </c>
      <c r="AE123">
        <v>2587.5</v>
      </c>
      <c r="AF123">
        <v>17.526</v>
      </c>
      <c r="AG123">
        <v>3.9411255597246972</v>
      </c>
      <c r="AH123">
        <v>0.36211542136894137</v>
      </c>
      <c r="AI123">
        <v>1.0267719523482086</v>
      </c>
      <c r="AJ123">
        <v>1.3989236854336598E-2</v>
      </c>
      <c r="AK123">
        <v>3.35</v>
      </c>
      <c r="AL123">
        <v>8.8013197180864893</v>
      </c>
      <c r="AM123">
        <v>1.3989236854336598E-2</v>
      </c>
      <c r="AN123">
        <v>0.43417618157805982</v>
      </c>
      <c r="AO123">
        <v>2.599094231096237E-2</v>
      </c>
      <c r="AP123">
        <v>9.66</v>
      </c>
      <c r="AQ123">
        <v>2.7636686590696118</v>
      </c>
      <c r="AR123">
        <v>0.26371565255382695</v>
      </c>
      <c r="AS123">
        <v>0.75717577755166932</v>
      </c>
      <c r="AT123">
        <v>8.9794690027303909E-3</v>
      </c>
      <c r="AU123">
        <v>4.4329999999999998</v>
      </c>
      <c r="AV123">
        <v>22.675213840763934</v>
      </c>
      <c r="AW123">
        <v>3.7306672771147249</v>
      </c>
      <c r="AX123">
        <v>1.1130357599622887</v>
      </c>
      <c r="AY123">
        <v>0.64381535038005877</v>
      </c>
      <c r="AZ123">
        <v>59.564699999999995</v>
      </c>
      <c r="BA123">
        <f t="shared" si="24"/>
        <v>19.435300000000005</v>
      </c>
      <c r="BB123">
        <v>77.778010083290155</v>
      </c>
      <c r="BC123">
        <v>10.829690470292194</v>
      </c>
      <c r="BD123">
        <v>6.5537485167212308</v>
      </c>
      <c r="BE123">
        <v>1.7267181090922608</v>
      </c>
      <c r="BF123">
        <v>96.888167179395836</v>
      </c>
      <c r="BG123">
        <f t="shared" si="25"/>
        <v>87.651880000000006</v>
      </c>
      <c r="BH123">
        <f t="shared" si="26"/>
        <v>-9.2362871793958305</v>
      </c>
      <c r="BI123" t="s">
        <v>92</v>
      </c>
      <c r="BJ123" t="s">
        <v>88</v>
      </c>
    </row>
    <row r="124" spans="1:62">
      <c r="A124" t="s">
        <v>90</v>
      </c>
      <c r="B124" t="s">
        <v>91</v>
      </c>
      <c r="C124">
        <v>1990</v>
      </c>
      <c r="D124" t="s">
        <v>66</v>
      </c>
      <c r="E124" t="s">
        <v>66</v>
      </c>
      <c r="F124">
        <v>0</v>
      </c>
      <c r="G124">
        <v>0</v>
      </c>
      <c r="H124">
        <v>0</v>
      </c>
      <c r="I124">
        <f t="shared" si="20"/>
        <v>30</v>
      </c>
      <c r="J124">
        <v>49</v>
      </c>
      <c r="K124">
        <f t="shared" si="21"/>
        <v>79</v>
      </c>
      <c r="L124">
        <v>0</v>
      </c>
      <c r="M124">
        <v>0</v>
      </c>
      <c r="N124">
        <v>0</v>
      </c>
      <c r="O124">
        <f t="shared" si="22"/>
        <v>0</v>
      </c>
      <c r="P124">
        <f t="shared" si="23"/>
        <v>0</v>
      </c>
      <c r="Q124">
        <v>0</v>
      </c>
      <c r="R124">
        <v>0</v>
      </c>
      <c r="S124">
        <v>0</v>
      </c>
      <c r="T124">
        <v>0</v>
      </c>
      <c r="U124">
        <v>87.651880000000006</v>
      </c>
      <c r="V124">
        <v>1</v>
      </c>
      <c r="W124">
        <v>6.67</v>
      </c>
      <c r="X124">
        <v>0.37000000000000011</v>
      </c>
      <c r="Y124">
        <v>17.119620000000001</v>
      </c>
      <c r="Z124">
        <v>55</v>
      </c>
      <c r="AA124">
        <v>385.41646759999998</v>
      </c>
      <c r="AB124">
        <v>300</v>
      </c>
      <c r="AC124">
        <v>593.12428571428563</v>
      </c>
      <c r="AD124">
        <v>6375</v>
      </c>
      <c r="AE124">
        <v>7795.1087765193097</v>
      </c>
      <c r="AF124">
        <v>19.638004805580593</v>
      </c>
      <c r="AG124">
        <v>3.9411255597246972</v>
      </c>
      <c r="AH124">
        <v>0.36211542136894137</v>
      </c>
      <c r="AI124">
        <v>1.0267719523482086</v>
      </c>
      <c r="AJ124">
        <v>1.3989236854336598E-2</v>
      </c>
      <c r="AK124">
        <v>3.7986546883776278</v>
      </c>
      <c r="AL124">
        <v>8.8013197180864893</v>
      </c>
      <c r="AM124">
        <v>1.3989236854336598E-2</v>
      </c>
      <c r="AN124">
        <v>0.43417618157805982</v>
      </c>
      <c r="AO124">
        <v>2.599094231096237E-2</v>
      </c>
      <c r="AP124">
        <v>11.256836402269851</v>
      </c>
      <c r="AQ124">
        <v>2.7636686590696118</v>
      </c>
      <c r="AR124">
        <v>0.26371565255382695</v>
      </c>
      <c r="AS124">
        <v>0.75717577755166932</v>
      </c>
      <c r="AT124">
        <v>8.9794690027303909E-3</v>
      </c>
      <c r="AU124">
        <v>5.5038540081075098</v>
      </c>
      <c r="AV124">
        <v>22.675213840763934</v>
      </c>
      <c r="AW124">
        <v>3.7306672771147249</v>
      </c>
      <c r="AX124">
        <v>1.1130357599622887</v>
      </c>
      <c r="AY124">
        <v>0.64381535038005877</v>
      </c>
      <c r="AZ124">
        <v>122.8099485381435</v>
      </c>
      <c r="BA124">
        <f t="shared" si="24"/>
        <v>-43.809948538143502</v>
      </c>
      <c r="BB124">
        <v>200.77676026021035</v>
      </c>
      <c r="BC124">
        <v>30.879076501668635</v>
      </c>
      <c r="BD124">
        <v>14.068782426230873</v>
      </c>
      <c r="BE124">
        <v>5.0954674332473884</v>
      </c>
      <c r="BF124">
        <v>250.82008662135726</v>
      </c>
      <c r="BG124">
        <f t="shared" si="25"/>
        <v>87.651880000000006</v>
      </c>
      <c r="BH124">
        <f t="shared" si="26"/>
        <v>-163.16820662135726</v>
      </c>
      <c r="BI124" t="s">
        <v>92</v>
      </c>
      <c r="BJ124" t="s">
        <v>88</v>
      </c>
    </row>
    <row r="125" spans="1:62">
      <c r="A125" t="s">
        <v>90</v>
      </c>
      <c r="B125" t="s">
        <v>91</v>
      </c>
      <c r="C125">
        <v>1996</v>
      </c>
      <c r="D125" t="s">
        <v>66</v>
      </c>
      <c r="E125" t="s">
        <v>66</v>
      </c>
      <c r="F125">
        <v>0</v>
      </c>
      <c r="G125">
        <v>0</v>
      </c>
      <c r="H125">
        <v>0</v>
      </c>
      <c r="I125">
        <f t="shared" si="20"/>
        <v>30</v>
      </c>
      <c r="J125">
        <v>39.199999999999996</v>
      </c>
      <c r="K125">
        <f t="shared" si="21"/>
        <v>69.199999999999989</v>
      </c>
      <c r="L125">
        <v>0</v>
      </c>
      <c r="M125">
        <v>0</v>
      </c>
      <c r="N125">
        <v>0</v>
      </c>
      <c r="O125">
        <f t="shared" si="22"/>
        <v>0</v>
      </c>
      <c r="P125">
        <f t="shared" si="23"/>
        <v>0</v>
      </c>
      <c r="Q125">
        <v>0</v>
      </c>
      <c r="R125">
        <v>0</v>
      </c>
      <c r="S125">
        <v>0</v>
      </c>
      <c r="T125">
        <v>0</v>
      </c>
      <c r="U125">
        <v>87.651880000000006</v>
      </c>
      <c r="V125">
        <v>1</v>
      </c>
      <c r="W125">
        <v>7.1</v>
      </c>
      <c r="X125">
        <v>0.79999999999999982</v>
      </c>
      <c r="Y125">
        <v>13.167053364269142</v>
      </c>
      <c r="Z125">
        <v>55</v>
      </c>
      <c r="AA125">
        <v>373.63781902552199</v>
      </c>
      <c r="AB125">
        <v>1000</v>
      </c>
      <c r="AC125">
        <v>1940</v>
      </c>
      <c r="AD125">
        <v>2630.8333333333335</v>
      </c>
      <c r="AE125">
        <v>3216.8834519570532</v>
      </c>
      <c r="AF125">
        <v>22.29</v>
      </c>
      <c r="AG125">
        <v>3.9411255597246972</v>
      </c>
      <c r="AH125">
        <v>0.36211542136894137</v>
      </c>
      <c r="AI125">
        <v>1.0267719523482086</v>
      </c>
      <c r="AJ125">
        <v>1.3989236854336598E-2</v>
      </c>
      <c r="AK125">
        <v>3.7986546883776278</v>
      </c>
      <c r="AL125">
        <v>8.8013197180864893</v>
      </c>
      <c r="AM125">
        <v>1.3989236854336598E-2</v>
      </c>
      <c r="AN125">
        <v>0.43417618157805982</v>
      </c>
      <c r="AO125">
        <v>2.599094231096237E-2</v>
      </c>
      <c r="AP125">
        <v>11.256836402269851</v>
      </c>
      <c r="AQ125">
        <v>2.7636686590696118</v>
      </c>
      <c r="AR125">
        <v>0.26371565255382695</v>
      </c>
      <c r="AS125">
        <v>0.75717577755166932</v>
      </c>
      <c r="AT125">
        <v>8.9794690027303909E-3</v>
      </c>
      <c r="AU125">
        <v>5.5038540081075098</v>
      </c>
      <c r="AV125">
        <v>22.675213840763934</v>
      </c>
      <c r="AW125">
        <v>3.7306672771147249</v>
      </c>
      <c r="AX125">
        <v>1.1130357599622887</v>
      </c>
      <c r="AY125">
        <v>0.64381535038005877</v>
      </c>
      <c r="AZ125">
        <v>76.97950741109274</v>
      </c>
      <c r="BA125">
        <f t="shared" si="24"/>
        <v>-7.7795074110927516</v>
      </c>
      <c r="BB125">
        <v>101.2299576173225</v>
      </c>
      <c r="BC125">
        <v>13.084168298634751</v>
      </c>
      <c r="BD125">
        <v>7.4415833370442908</v>
      </c>
      <c r="BE125">
        <v>2.1591140980591637</v>
      </c>
      <c r="BF125">
        <v>123.9148233510607</v>
      </c>
      <c r="BG125">
        <f t="shared" si="25"/>
        <v>87.651880000000006</v>
      </c>
      <c r="BH125">
        <f t="shared" si="26"/>
        <v>-36.262943351060699</v>
      </c>
      <c r="BI125" t="s">
        <v>92</v>
      </c>
      <c r="BJ125" t="s">
        <v>88</v>
      </c>
    </row>
    <row r="126" spans="1:62">
      <c r="A126" t="s">
        <v>90</v>
      </c>
      <c r="B126" t="s">
        <v>91</v>
      </c>
      <c r="C126">
        <v>1999</v>
      </c>
      <c r="D126" t="s">
        <v>66</v>
      </c>
      <c r="E126" t="s">
        <v>66</v>
      </c>
      <c r="F126">
        <v>0</v>
      </c>
      <c r="G126">
        <v>0</v>
      </c>
      <c r="H126">
        <v>0</v>
      </c>
      <c r="I126">
        <f t="shared" si="20"/>
        <v>30</v>
      </c>
      <c r="J126">
        <v>50.4</v>
      </c>
      <c r="K126">
        <f t="shared" si="21"/>
        <v>80.400000000000006</v>
      </c>
      <c r="L126">
        <v>0</v>
      </c>
      <c r="M126">
        <v>0</v>
      </c>
      <c r="N126">
        <v>0</v>
      </c>
      <c r="O126">
        <f t="shared" si="22"/>
        <v>0</v>
      </c>
      <c r="P126">
        <f t="shared" si="23"/>
        <v>0</v>
      </c>
      <c r="Q126">
        <v>0</v>
      </c>
      <c r="R126">
        <v>0</v>
      </c>
      <c r="S126">
        <v>0</v>
      </c>
      <c r="T126">
        <v>0</v>
      </c>
      <c r="U126">
        <v>87.651880000000006</v>
      </c>
      <c r="V126">
        <v>1</v>
      </c>
      <c r="W126">
        <v>7</v>
      </c>
      <c r="X126">
        <v>0.70000000000000018</v>
      </c>
      <c r="Y126">
        <v>13.300464037122969</v>
      </c>
      <c r="Z126">
        <v>55</v>
      </c>
      <c r="AA126">
        <v>374.03538283062642</v>
      </c>
      <c r="AB126">
        <v>766.66666666666663</v>
      </c>
      <c r="AC126">
        <v>1515.7620634920636</v>
      </c>
      <c r="AD126">
        <v>4263.75</v>
      </c>
      <c r="AE126">
        <v>5213.5521640602674</v>
      </c>
      <c r="AF126">
        <v>19.638004805580593</v>
      </c>
      <c r="AG126">
        <v>3.9411255597246972</v>
      </c>
      <c r="AH126">
        <v>0.36211542136894137</v>
      </c>
      <c r="AI126">
        <v>1.0267719523482086</v>
      </c>
      <c r="AJ126">
        <v>1.3989236854336598E-2</v>
      </c>
      <c r="AK126">
        <v>3.7986546883776278</v>
      </c>
      <c r="AL126">
        <v>8.8013197180864893</v>
      </c>
      <c r="AM126">
        <v>1.3989236854336598E-2</v>
      </c>
      <c r="AN126">
        <v>0.43417618157805982</v>
      </c>
      <c r="AO126">
        <v>2.599094231096237E-2</v>
      </c>
      <c r="AP126">
        <v>11.256836402269851</v>
      </c>
      <c r="AQ126">
        <v>2.7636686590696118</v>
      </c>
      <c r="AR126">
        <v>0.26371565255382695</v>
      </c>
      <c r="AS126">
        <v>0.75717577755166932</v>
      </c>
      <c r="AT126">
        <v>8.9794690027303909E-3</v>
      </c>
      <c r="AU126">
        <v>5.5038540081075098</v>
      </c>
      <c r="AV126">
        <v>22.675213840763934</v>
      </c>
      <c r="AW126">
        <v>3.7306672771147249</v>
      </c>
      <c r="AX126">
        <v>1.1130357599622887</v>
      </c>
      <c r="AY126">
        <v>0.64381535038005877</v>
      </c>
      <c r="AZ126">
        <v>97.504626538046296</v>
      </c>
      <c r="BA126">
        <f t="shared" si="24"/>
        <v>-17.10462653804629</v>
      </c>
      <c r="BB126">
        <v>146.36423856828128</v>
      </c>
      <c r="BC126">
        <v>20.873272247137209</v>
      </c>
      <c r="BD126">
        <v>10.476577831605274</v>
      </c>
      <c r="BE126">
        <v>3.4449722901272586</v>
      </c>
      <c r="BF126">
        <v>181.15906093715103</v>
      </c>
      <c r="BG126">
        <f t="shared" si="25"/>
        <v>87.651880000000006</v>
      </c>
      <c r="BH126">
        <f t="shared" si="26"/>
        <v>-93.50718093715102</v>
      </c>
      <c r="BI126" t="s">
        <v>92</v>
      </c>
      <c r="BJ126" t="s">
        <v>88</v>
      </c>
    </row>
    <row r="127" spans="1:62">
      <c r="A127" t="s">
        <v>90</v>
      </c>
      <c r="B127" t="s">
        <v>91</v>
      </c>
      <c r="C127">
        <v>2000</v>
      </c>
      <c r="D127" t="s">
        <v>66</v>
      </c>
      <c r="E127" t="s">
        <v>66</v>
      </c>
      <c r="F127">
        <v>0</v>
      </c>
      <c r="G127">
        <v>0</v>
      </c>
      <c r="H127">
        <v>0</v>
      </c>
      <c r="I127">
        <f t="shared" si="20"/>
        <v>30</v>
      </c>
      <c r="J127">
        <v>49</v>
      </c>
      <c r="K127">
        <f t="shared" si="21"/>
        <v>79</v>
      </c>
      <c r="L127">
        <v>0</v>
      </c>
      <c r="M127">
        <v>0</v>
      </c>
      <c r="N127">
        <v>0</v>
      </c>
      <c r="O127">
        <f t="shared" si="22"/>
        <v>0</v>
      </c>
      <c r="P127">
        <f t="shared" si="23"/>
        <v>0</v>
      </c>
      <c r="Q127">
        <v>0</v>
      </c>
      <c r="R127">
        <v>0</v>
      </c>
      <c r="S127">
        <v>0</v>
      </c>
      <c r="T127">
        <v>0</v>
      </c>
      <c r="U127">
        <v>87.651880000000006</v>
      </c>
      <c r="V127">
        <v>1</v>
      </c>
      <c r="W127">
        <v>7.29</v>
      </c>
      <c r="X127">
        <v>0.99000000000000021</v>
      </c>
      <c r="Y127">
        <v>16.882463177396943</v>
      </c>
      <c r="Z127">
        <v>55</v>
      </c>
      <c r="AA127">
        <v>384.70974026864286</v>
      </c>
      <c r="AB127">
        <v>1125</v>
      </c>
      <c r="AC127">
        <v>1530.0764999999999</v>
      </c>
      <c r="AD127">
        <v>5083.333333333333</v>
      </c>
      <c r="AE127">
        <v>3816</v>
      </c>
      <c r="AF127">
        <v>18.690000000000001</v>
      </c>
      <c r="AG127">
        <v>3.9411255597246972</v>
      </c>
      <c r="AH127">
        <v>0.36211542136894137</v>
      </c>
      <c r="AI127">
        <v>1.0267719523482086</v>
      </c>
      <c r="AJ127">
        <v>1.3989236854336598E-2</v>
      </c>
      <c r="AK127">
        <v>3.0339999999999998</v>
      </c>
      <c r="AL127">
        <v>8.8013197180864893</v>
      </c>
      <c r="AM127">
        <v>1.3989236854336598E-2</v>
      </c>
      <c r="AN127">
        <v>0.43417618157805982</v>
      </c>
      <c r="AO127">
        <v>2.599094231096237E-2</v>
      </c>
      <c r="AP127">
        <v>11.173</v>
      </c>
      <c r="AQ127">
        <v>2.7636686590696118</v>
      </c>
      <c r="AR127">
        <v>0.26371565255382695</v>
      </c>
      <c r="AS127">
        <v>0.75717577755166932</v>
      </c>
      <c r="AT127">
        <v>8.9794690027303909E-3</v>
      </c>
      <c r="AU127">
        <v>5.2769999999999992</v>
      </c>
      <c r="AV127">
        <v>22.675213840763934</v>
      </c>
      <c r="AW127">
        <v>3.7306672771147249</v>
      </c>
      <c r="AX127">
        <v>1.1130357599622887</v>
      </c>
      <c r="AY127">
        <v>0.64381535038005877</v>
      </c>
      <c r="AZ127">
        <v>102.60161743433332</v>
      </c>
      <c r="BA127">
        <f t="shared" si="24"/>
        <v>-23.60161743433332</v>
      </c>
      <c r="BB127">
        <v>118.4777237576134</v>
      </c>
      <c r="BC127">
        <v>16.005565348222223</v>
      </c>
      <c r="BD127">
        <v>9.9157625479211351</v>
      </c>
      <c r="BE127">
        <v>2.5579510326515051</v>
      </c>
      <c r="BF127">
        <v>146.95700268640829</v>
      </c>
      <c r="BG127">
        <f t="shared" si="25"/>
        <v>87.651880000000006</v>
      </c>
      <c r="BH127">
        <f t="shared" si="26"/>
        <v>-59.305122686408282</v>
      </c>
      <c r="BI127" t="s">
        <v>92</v>
      </c>
      <c r="BJ127" t="s">
        <v>88</v>
      </c>
    </row>
    <row r="128" spans="1:62">
      <c r="A128" t="s">
        <v>90</v>
      </c>
      <c r="B128" t="s">
        <v>91</v>
      </c>
      <c r="C128">
        <v>2001</v>
      </c>
      <c r="D128" t="s">
        <v>66</v>
      </c>
      <c r="E128" t="s">
        <v>66</v>
      </c>
      <c r="F128">
        <v>0</v>
      </c>
      <c r="G128">
        <v>0</v>
      </c>
      <c r="H128">
        <v>0</v>
      </c>
      <c r="I128">
        <f t="shared" si="20"/>
        <v>30</v>
      </c>
      <c r="J128">
        <v>46.2</v>
      </c>
      <c r="K128">
        <f t="shared" si="21"/>
        <v>76.2</v>
      </c>
      <c r="L128">
        <v>0</v>
      </c>
      <c r="M128">
        <v>0</v>
      </c>
      <c r="N128">
        <v>0</v>
      </c>
      <c r="O128">
        <f t="shared" si="22"/>
        <v>0</v>
      </c>
      <c r="P128">
        <f t="shared" si="23"/>
        <v>0</v>
      </c>
      <c r="Q128">
        <v>0</v>
      </c>
      <c r="R128">
        <v>0</v>
      </c>
      <c r="S128">
        <v>0</v>
      </c>
      <c r="T128">
        <v>0</v>
      </c>
      <c r="U128">
        <v>73.043233333333234</v>
      </c>
      <c r="V128">
        <v>1</v>
      </c>
      <c r="W128">
        <v>7.16</v>
      </c>
      <c r="X128">
        <v>0.86000000000000032</v>
      </c>
      <c r="Y128">
        <v>16.310424418604654</v>
      </c>
      <c r="Z128">
        <v>55</v>
      </c>
      <c r="AA128">
        <v>383.00506476744187</v>
      </c>
      <c r="AB128">
        <v>908.33333333333337</v>
      </c>
      <c r="AC128">
        <v>1150.05</v>
      </c>
      <c r="AD128">
        <v>4666.666666666667</v>
      </c>
      <c r="AE128">
        <v>4350</v>
      </c>
      <c r="AF128">
        <v>19.638004805580593</v>
      </c>
      <c r="AG128">
        <v>3.9411255597246972</v>
      </c>
      <c r="AH128">
        <v>0.36211542136894137</v>
      </c>
      <c r="AI128">
        <v>1.0267719523482086</v>
      </c>
      <c r="AJ128">
        <v>1.3989236854336598E-2</v>
      </c>
      <c r="AK128">
        <v>3.7986546883776278</v>
      </c>
      <c r="AL128">
        <v>8.8013197180864893</v>
      </c>
      <c r="AM128">
        <v>1.3989236854336598E-2</v>
      </c>
      <c r="AN128">
        <v>0.43417618157805982</v>
      </c>
      <c r="AO128">
        <v>2.599094231096237E-2</v>
      </c>
      <c r="AP128">
        <v>11.256836402269851</v>
      </c>
      <c r="AQ128">
        <v>2.7636686590696118</v>
      </c>
      <c r="AR128">
        <v>0.26371565255382695</v>
      </c>
      <c r="AS128">
        <v>0.75717577755166932</v>
      </c>
      <c r="AT128">
        <v>8.9794690027303909E-3</v>
      </c>
      <c r="AU128">
        <v>5.5038540081075098</v>
      </c>
      <c r="AV128">
        <v>22.675213840763934</v>
      </c>
      <c r="AW128">
        <v>3.7306672771147249</v>
      </c>
      <c r="AX128">
        <v>1.1130357599622887</v>
      </c>
      <c r="AY128">
        <v>0.64381535038005877</v>
      </c>
      <c r="AZ128">
        <v>98.680165335298042</v>
      </c>
      <c r="BA128">
        <f t="shared" si="24"/>
        <v>-22.48016533529804</v>
      </c>
      <c r="BB128">
        <v>125.23611407484994</v>
      </c>
      <c r="BC128">
        <v>17.804085530288031</v>
      </c>
      <c r="BD128">
        <v>9.8071680254172175</v>
      </c>
      <c r="BE128">
        <v>2.8850987361800757</v>
      </c>
      <c r="BF128">
        <v>155.73246636673525</v>
      </c>
      <c r="BG128">
        <f t="shared" si="25"/>
        <v>73.043233333333234</v>
      </c>
      <c r="BH128">
        <f t="shared" si="26"/>
        <v>-82.689233033402019</v>
      </c>
      <c r="BI128" t="s">
        <v>92</v>
      </c>
      <c r="BJ128" t="s">
        <v>88</v>
      </c>
    </row>
    <row r="129" spans="1:62">
      <c r="A129" t="s">
        <v>90</v>
      </c>
      <c r="B129" t="s">
        <v>91</v>
      </c>
      <c r="C129">
        <v>2002</v>
      </c>
      <c r="D129" t="s">
        <v>66</v>
      </c>
      <c r="E129" t="s">
        <v>66</v>
      </c>
      <c r="F129">
        <v>0</v>
      </c>
      <c r="G129">
        <v>0</v>
      </c>
      <c r="H129">
        <v>0</v>
      </c>
      <c r="I129">
        <f t="shared" si="20"/>
        <v>30</v>
      </c>
      <c r="J129">
        <v>50.4</v>
      </c>
      <c r="K129">
        <f t="shared" si="21"/>
        <v>80.400000000000006</v>
      </c>
      <c r="L129">
        <v>0</v>
      </c>
      <c r="M129">
        <v>0</v>
      </c>
      <c r="N129">
        <v>0</v>
      </c>
      <c r="O129">
        <f t="shared" si="22"/>
        <v>0</v>
      </c>
      <c r="P129">
        <f t="shared" si="23"/>
        <v>0</v>
      </c>
      <c r="Q129">
        <v>0</v>
      </c>
      <c r="R129">
        <v>0</v>
      </c>
      <c r="S129">
        <v>0</v>
      </c>
      <c r="T129">
        <v>0</v>
      </c>
      <c r="U129">
        <v>67.930206999999939</v>
      </c>
      <c r="V129">
        <v>1</v>
      </c>
      <c r="W129">
        <v>7.3</v>
      </c>
      <c r="X129">
        <v>1</v>
      </c>
      <c r="Y129">
        <v>16.386310904872389</v>
      </c>
      <c r="Z129">
        <v>55</v>
      </c>
      <c r="AA129">
        <v>383.23120649651969</v>
      </c>
      <c r="AB129">
        <v>941.66666666666663</v>
      </c>
      <c r="AC129">
        <v>1050</v>
      </c>
      <c r="AD129">
        <v>5791.666666666667</v>
      </c>
      <c r="AE129">
        <v>4575</v>
      </c>
      <c r="AF129">
        <v>19.579999999999998</v>
      </c>
      <c r="AG129">
        <v>3.9411255597246972</v>
      </c>
      <c r="AH129">
        <v>0.36211542136894137</v>
      </c>
      <c r="AI129">
        <v>1.0267719523482086</v>
      </c>
      <c r="AJ129">
        <v>1.3989236854336598E-2</v>
      </c>
      <c r="AK129">
        <v>2.9849999999999999</v>
      </c>
      <c r="AL129">
        <v>8.8013197180864893</v>
      </c>
      <c r="AM129">
        <v>1.3989236854336598E-2</v>
      </c>
      <c r="AN129">
        <v>0.43417618157805982</v>
      </c>
      <c r="AO129">
        <v>2.599094231096237E-2</v>
      </c>
      <c r="AP129">
        <v>11.256836402269851</v>
      </c>
      <c r="AQ129">
        <v>2.7636686590696118</v>
      </c>
      <c r="AR129">
        <v>0.26371565255382695</v>
      </c>
      <c r="AS129">
        <v>0.75717577755166932</v>
      </c>
      <c r="AT129">
        <v>8.9794690027303909E-3</v>
      </c>
      <c r="AU129">
        <v>5.5038540081075098</v>
      </c>
      <c r="AV129">
        <v>22.675213840763934</v>
      </c>
      <c r="AW129">
        <v>3.7306672771147249</v>
      </c>
      <c r="AX129">
        <v>1.1130357599622887</v>
      </c>
      <c r="AY129">
        <v>0.64381535038005877</v>
      </c>
      <c r="AZ129">
        <v>111.94805958357142</v>
      </c>
      <c r="BA129">
        <f t="shared" si="24"/>
        <v>-31.548059583571415</v>
      </c>
      <c r="BB129">
        <v>132.6979632446714</v>
      </c>
      <c r="BC129">
        <v>18.950836667660251</v>
      </c>
      <c r="BD129">
        <v>10.900210225932415</v>
      </c>
      <c r="BE129">
        <v>3.037925006760593</v>
      </c>
      <c r="BF129">
        <v>165.58693514502465</v>
      </c>
      <c r="BG129">
        <f t="shared" si="25"/>
        <v>67.930206999999939</v>
      </c>
      <c r="BH129">
        <f t="shared" si="26"/>
        <v>-97.656728145024715</v>
      </c>
      <c r="BI129" t="s">
        <v>92</v>
      </c>
      <c r="BJ129" t="s">
        <v>88</v>
      </c>
    </row>
    <row r="130" spans="1:62">
      <c r="A130" t="s">
        <v>90</v>
      </c>
      <c r="B130" t="s">
        <v>91</v>
      </c>
      <c r="C130">
        <v>2003</v>
      </c>
      <c r="D130" t="s">
        <v>66</v>
      </c>
      <c r="E130" t="s">
        <v>66</v>
      </c>
      <c r="F130">
        <v>0</v>
      </c>
      <c r="G130">
        <v>0</v>
      </c>
      <c r="H130">
        <v>0</v>
      </c>
      <c r="I130">
        <f t="shared" si="20"/>
        <v>30</v>
      </c>
      <c r="J130">
        <v>53.2</v>
      </c>
      <c r="K130">
        <f t="shared" si="21"/>
        <v>83.2</v>
      </c>
      <c r="L130">
        <v>0</v>
      </c>
      <c r="M130">
        <v>0</v>
      </c>
      <c r="N130">
        <v>0</v>
      </c>
      <c r="O130">
        <f t="shared" si="22"/>
        <v>0</v>
      </c>
      <c r="P130">
        <f t="shared" si="23"/>
        <v>0</v>
      </c>
      <c r="Q130">
        <v>0</v>
      </c>
      <c r="R130">
        <v>0</v>
      </c>
      <c r="S130">
        <v>0</v>
      </c>
      <c r="T130">
        <v>0</v>
      </c>
      <c r="U130">
        <v>64.27804533333348</v>
      </c>
      <c r="V130">
        <v>1</v>
      </c>
      <c r="W130">
        <v>7.37</v>
      </c>
      <c r="X130">
        <v>1.0700000000000003</v>
      </c>
      <c r="Y130">
        <v>15.434184262948207</v>
      </c>
      <c r="Z130">
        <v>55</v>
      </c>
      <c r="AA130">
        <v>380.39386910358564</v>
      </c>
      <c r="AB130">
        <v>745.83333333333337</v>
      </c>
      <c r="AC130">
        <v>891</v>
      </c>
      <c r="AD130">
        <v>5416.666666666667</v>
      </c>
      <c r="AE130">
        <v>7200</v>
      </c>
      <c r="AF130">
        <v>19.638004805580593</v>
      </c>
      <c r="AG130">
        <v>3.9411255597246972</v>
      </c>
      <c r="AH130">
        <v>0.36211542136894137</v>
      </c>
      <c r="AI130">
        <v>1.0267719523482086</v>
      </c>
      <c r="AJ130">
        <v>1.3989236854336598E-2</v>
      </c>
      <c r="AK130">
        <v>3.7986546883776278</v>
      </c>
      <c r="AL130">
        <v>8.8013197180864893</v>
      </c>
      <c r="AM130">
        <v>1.3989236854336598E-2</v>
      </c>
      <c r="AN130">
        <v>0.43417618157805982</v>
      </c>
      <c r="AO130">
        <v>2.599094231096237E-2</v>
      </c>
      <c r="AP130">
        <v>11.256836402269851</v>
      </c>
      <c r="AQ130">
        <v>2.7636686590696118</v>
      </c>
      <c r="AR130">
        <v>0.26371565255382695</v>
      </c>
      <c r="AS130">
        <v>0.75717577755166932</v>
      </c>
      <c r="AT130">
        <v>8.9794690027303909E-3</v>
      </c>
      <c r="AU130">
        <v>5.5038540081075098</v>
      </c>
      <c r="AV130">
        <v>22.675213840763934</v>
      </c>
      <c r="AW130">
        <v>3.7306672771147249</v>
      </c>
      <c r="AX130">
        <v>1.1130357599622887</v>
      </c>
      <c r="AY130">
        <v>0.64381535038005877</v>
      </c>
      <c r="AZ130">
        <v>118.63355928217575</v>
      </c>
      <c r="BA130">
        <f t="shared" si="24"/>
        <v>-35.43355928217575</v>
      </c>
      <c r="BB130">
        <v>189.0128102389038</v>
      </c>
      <c r="BC130">
        <v>28.5718063417008</v>
      </c>
      <c r="BD130">
        <v>13.267877992379111</v>
      </c>
      <c r="BE130">
        <v>4.7177008819208055</v>
      </c>
      <c r="BF130">
        <v>235.57019545490454</v>
      </c>
      <c r="BG130">
        <f t="shared" si="25"/>
        <v>64.27804533333348</v>
      </c>
      <c r="BH130">
        <f t="shared" si="26"/>
        <v>-171.29215012157107</v>
      </c>
      <c r="BI130" t="s">
        <v>92</v>
      </c>
      <c r="BJ130" t="s">
        <v>88</v>
      </c>
    </row>
    <row r="131" spans="1:62">
      <c r="A131" t="s">
        <v>90</v>
      </c>
      <c r="B131" t="s">
        <v>91</v>
      </c>
      <c r="C131">
        <v>2004</v>
      </c>
      <c r="D131" t="s">
        <v>66</v>
      </c>
      <c r="E131" t="s">
        <v>66</v>
      </c>
      <c r="F131">
        <v>0</v>
      </c>
      <c r="G131">
        <v>0</v>
      </c>
      <c r="H131">
        <v>0</v>
      </c>
      <c r="I131">
        <f t="shared" si="20"/>
        <v>30</v>
      </c>
      <c r="J131">
        <v>54.6</v>
      </c>
      <c r="K131">
        <f t="shared" si="21"/>
        <v>84.6</v>
      </c>
      <c r="L131">
        <v>0</v>
      </c>
      <c r="M131">
        <v>0</v>
      </c>
      <c r="N131">
        <v>0</v>
      </c>
      <c r="O131">
        <f t="shared" si="22"/>
        <v>0</v>
      </c>
      <c r="P131">
        <f t="shared" si="23"/>
        <v>0</v>
      </c>
      <c r="Q131">
        <v>0</v>
      </c>
      <c r="R131">
        <v>0</v>
      </c>
      <c r="S131">
        <v>0</v>
      </c>
      <c r="T131">
        <v>0</v>
      </c>
      <c r="U131">
        <v>62.08674833333324</v>
      </c>
      <c r="V131">
        <v>1</v>
      </c>
      <c r="W131">
        <v>7.15</v>
      </c>
      <c r="X131">
        <v>0.85000000000000053</v>
      </c>
      <c r="Y131">
        <v>13.995149727767695</v>
      </c>
      <c r="Z131">
        <v>55</v>
      </c>
      <c r="AA131">
        <v>376.10554618874772</v>
      </c>
      <c r="AB131">
        <v>1841.6666666666667</v>
      </c>
      <c r="AC131">
        <v>2149.5</v>
      </c>
      <c r="AD131">
        <v>4925</v>
      </c>
      <c r="AE131">
        <v>4600.5</v>
      </c>
      <c r="AF131">
        <v>19.638004805580593</v>
      </c>
      <c r="AG131">
        <v>3.9411255597246972</v>
      </c>
      <c r="AH131">
        <v>0.36211542136894137</v>
      </c>
      <c r="AI131">
        <v>1.0267719523482086</v>
      </c>
      <c r="AJ131">
        <v>1.3989236854336598E-2</v>
      </c>
      <c r="AK131">
        <v>3.7986546883776278</v>
      </c>
      <c r="AL131">
        <v>8.8013197180864893</v>
      </c>
      <c r="AM131">
        <v>1.3989236854336598E-2</v>
      </c>
      <c r="AN131">
        <v>0.43417618157805982</v>
      </c>
      <c r="AO131">
        <v>2.599094231096237E-2</v>
      </c>
      <c r="AP131">
        <v>11.256836402269851</v>
      </c>
      <c r="AQ131">
        <v>2.7636686590696118</v>
      </c>
      <c r="AR131">
        <v>0.26371565255382695</v>
      </c>
      <c r="AS131">
        <v>0.75717577755166932</v>
      </c>
      <c r="AT131">
        <v>8.9794690027303909E-3</v>
      </c>
      <c r="AU131">
        <v>5.5038540081075098</v>
      </c>
      <c r="AV131">
        <v>22.675213840763934</v>
      </c>
      <c r="AW131">
        <v>3.7306672771147249</v>
      </c>
      <c r="AX131">
        <v>1.1130357599622887</v>
      </c>
      <c r="AY131">
        <v>0.64381535038005877</v>
      </c>
      <c r="AZ131">
        <v>125.09226674842292</v>
      </c>
      <c r="BA131">
        <f t="shared" si="24"/>
        <v>-40.492266748422921</v>
      </c>
      <c r="BB131">
        <v>144.10506572687223</v>
      </c>
      <c r="BC131">
        <v>19.158700162833419</v>
      </c>
      <c r="BD131">
        <v>11.67384509935847</v>
      </c>
      <c r="BE131">
        <v>3.0877274459660575</v>
      </c>
      <c r="BF131">
        <v>178.02533843503016</v>
      </c>
      <c r="BG131">
        <f t="shared" si="25"/>
        <v>62.08674833333324</v>
      </c>
      <c r="BH131">
        <f t="shared" si="26"/>
        <v>-115.93859010169692</v>
      </c>
      <c r="BI131" t="s">
        <v>92</v>
      </c>
      <c r="BJ131" t="s">
        <v>88</v>
      </c>
    </row>
    <row r="132" spans="1:62">
      <c r="A132" t="s">
        <v>90</v>
      </c>
      <c r="B132" t="s">
        <v>91</v>
      </c>
      <c r="C132">
        <v>2005</v>
      </c>
      <c r="D132" t="s">
        <v>66</v>
      </c>
      <c r="E132" t="s">
        <v>66</v>
      </c>
      <c r="F132">
        <v>0</v>
      </c>
      <c r="G132">
        <v>0</v>
      </c>
      <c r="H132">
        <v>0</v>
      </c>
      <c r="I132">
        <f t="shared" si="20"/>
        <v>30</v>
      </c>
      <c r="J132">
        <v>47.6</v>
      </c>
      <c r="K132">
        <f t="shared" si="21"/>
        <v>77.599999999999994</v>
      </c>
      <c r="L132">
        <v>0</v>
      </c>
      <c r="M132">
        <v>0</v>
      </c>
      <c r="N132">
        <v>0</v>
      </c>
      <c r="O132">
        <f t="shared" si="22"/>
        <v>0</v>
      </c>
      <c r="P132">
        <f t="shared" si="23"/>
        <v>0</v>
      </c>
      <c r="Q132">
        <v>0</v>
      </c>
      <c r="R132">
        <v>0</v>
      </c>
      <c r="S132">
        <v>0</v>
      </c>
      <c r="T132">
        <v>0</v>
      </c>
      <c r="U132">
        <v>60.625883666666716</v>
      </c>
      <c r="V132">
        <v>1</v>
      </c>
      <c r="W132">
        <v>7.08</v>
      </c>
      <c r="X132">
        <v>0.78000000000000025</v>
      </c>
      <c r="Y132">
        <v>15.716204143175558</v>
      </c>
      <c r="Z132">
        <v>55</v>
      </c>
      <c r="AA132">
        <v>381.23428834666311</v>
      </c>
      <c r="AB132">
        <v>1937.5</v>
      </c>
      <c r="AC132">
        <v>2125.1062500000003</v>
      </c>
      <c r="AD132">
        <v>5466.666666666667</v>
      </c>
      <c r="AE132">
        <v>5867.55</v>
      </c>
      <c r="AF132">
        <v>19.638004805580593</v>
      </c>
      <c r="AG132">
        <v>3.9411255597246972</v>
      </c>
      <c r="AH132">
        <v>0.36211542136894137</v>
      </c>
      <c r="AI132">
        <v>1.0267719523482086</v>
      </c>
      <c r="AJ132">
        <v>1.3989236854336598E-2</v>
      </c>
      <c r="AK132">
        <v>3.7986546883776278</v>
      </c>
      <c r="AL132">
        <v>8.8013197180864893</v>
      </c>
      <c r="AM132">
        <v>1.3989236854336598E-2</v>
      </c>
      <c r="AN132">
        <v>0.43417618157805982</v>
      </c>
      <c r="AO132">
        <v>2.599094231096237E-2</v>
      </c>
      <c r="AP132">
        <v>11.256836402269851</v>
      </c>
      <c r="AQ132">
        <v>2.7636686590696118</v>
      </c>
      <c r="AR132">
        <v>0.26371565255382695</v>
      </c>
      <c r="AS132">
        <v>0.75717577755166932</v>
      </c>
      <c r="AT132">
        <v>8.9794690027303909E-3</v>
      </c>
      <c r="AU132">
        <v>5.5038540081075098</v>
      </c>
      <c r="AV132">
        <v>22.675213840763934</v>
      </c>
      <c r="AW132">
        <v>3.7306672771147249</v>
      </c>
      <c r="AX132">
        <v>1.1130357599622887</v>
      </c>
      <c r="AY132">
        <v>0.64381535038005877</v>
      </c>
      <c r="AZ132">
        <v>139.95269004835524</v>
      </c>
      <c r="BA132">
        <f t="shared" si="24"/>
        <v>-62.352690048355242</v>
      </c>
      <c r="BB132">
        <v>174.49567662074207</v>
      </c>
      <c r="BC132">
        <v>24.06284959270296</v>
      </c>
      <c r="BD132">
        <v>13.582061732063176</v>
      </c>
      <c r="BE132">
        <v>3.9090441833577994</v>
      </c>
      <c r="BF132">
        <v>216.04963212886599</v>
      </c>
      <c r="BG132">
        <f t="shared" si="25"/>
        <v>60.625883666666716</v>
      </c>
      <c r="BH132">
        <f t="shared" si="26"/>
        <v>-155.42374846219928</v>
      </c>
      <c r="BI132" t="s">
        <v>92</v>
      </c>
      <c r="BJ132" t="s">
        <v>88</v>
      </c>
    </row>
    <row r="133" spans="1:62">
      <c r="A133" t="s">
        <v>90</v>
      </c>
      <c r="B133" t="s">
        <v>91</v>
      </c>
      <c r="C133">
        <v>2007</v>
      </c>
      <c r="D133" t="s">
        <v>66</v>
      </c>
      <c r="E133" t="s">
        <v>66</v>
      </c>
      <c r="F133">
        <v>0</v>
      </c>
      <c r="G133">
        <v>0</v>
      </c>
      <c r="H133">
        <v>0</v>
      </c>
      <c r="I133">
        <f t="shared" si="20"/>
        <v>30</v>
      </c>
      <c r="J133">
        <v>46.2</v>
      </c>
      <c r="K133">
        <f t="shared" si="21"/>
        <v>76.2</v>
      </c>
      <c r="L133">
        <v>0</v>
      </c>
      <c r="M133">
        <v>0</v>
      </c>
      <c r="N133">
        <v>0</v>
      </c>
      <c r="O133">
        <f t="shared" si="22"/>
        <v>0</v>
      </c>
      <c r="P133">
        <f t="shared" si="23"/>
        <v>0</v>
      </c>
      <c r="Q133">
        <v>0</v>
      </c>
      <c r="R133">
        <v>0</v>
      </c>
      <c r="S133">
        <v>0</v>
      </c>
      <c r="T133">
        <v>0</v>
      </c>
      <c r="U133">
        <v>57.704154333333356</v>
      </c>
      <c r="V133">
        <v>1</v>
      </c>
      <c r="W133">
        <v>7.09</v>
      </c>
      <c r="X133">
        <v>0.79</v>
      </c>
      <c r="Y133">
        <v>15.225461683139978</v>
      </c>
      <c r="Z133">
        <v>55</v>
      </c>
      <c r="AA133">
        <v>379.77187581575708</v>
      </c>
      <c r="AB133">
        <v>1166.6666666666667</v>
      </c>
      <c r="AC133">
        <v>1224.8775000000001</v>
      </c>
      <c r="AD133">
        <v>3483.3333333333335</v>
      </c>
      <c r="AE133">
        <v>3899.163783160323</v>
      </c>
      <c r="AF133">
        <v>19.638004805580593</v>
      </c>
      <c r="AG133">
        <v>3.9411255597246972</v>
      </c>
      <c r="AH133">
        <v>0.36211542136894137</v>
      </c>
      <c r="AI133">
        <v>1.0267719523482086</v>
      </c>
      <c r="AJ133">
        <v>1.3989236854336598E-2</v>
      </c>
      <c r="AK133">
        <v>3.7986546883776278</v>
      </c>
      <c r="AL133">
        <v>8.8013197180864893</v>
      </c>
      <c r="AM133">
        <v>1.3989236854336598E-2</v>
      </c>
      <c r="AN133">
        <v>0.43417618157805982</v>
      </c>
      <c r="AO133">
        <v>2.599094231096237E-2</v>
      </c>
      <c r="AP133">
        <v>11.256836402269851</v>
      </c>
      <c r="AQ133">
        <v>2.7636686590696118</v>
      </c>
      <c r="AR133">
        <v>0.26371565255382695</v>
      </c>
      <c r="AS133">
        <v>0.75717577755166932</v>
      </c>
      <c r="AT133">
        <v>8.9794690027303909E-3</v>
      </c>
      <c r="AU133">
        <v>5.5038540081075098</v>
      </c>
      <c r="AV133">
        <v>22.675213840763934</v>
      </c>
      <c r="AW133">
        <v>3.7306672771147249</v>
      </c>
      <c r="AX133">
        <v>1.1130357599622887</v>
      </c>
      <c r="AY133">
        <v>0.64381535038005877</v>
      </c>
      <c r="AZ133">
        <v>88.235633948695195</v>
      </c>
      <c r="BA133">
        <f t="shared" si="24"/>
        <v>-12.035633948695192</v>
      </c>
      <c r="BB133">
        <v>113.41967005841752</v>
      </c>
      <c r="BC133">
        <v>15.904695350071716</v>
      </c>
      <c r="BD133">
        <v>8.7071175966693879</v>
      </c>
      <c r="BE133">
        <v>2.5897764777079981</v>
      </c>
      <c r="BF133">
        <v>140.62125948286661</v>
      </c>
      <c r="BG133">
        <f t="shared" si="25"/>
        <v>57.704154333333356</v>
      </c>
      <c r="BH133">
        <f t="shared" si="26"/>
        <v>-82.917105149533256</v>
      </c>
      <c r="BI133" t="s">
        <v>92</v>
      </c>
      <c r="BJ133" t="s">
        <v>88</v>
      </c>
    </row>
    <row r="134" spans="1:62">
      <c r="A134" t="s">
        <v>90</v>
      </c>
      <c r="B134" t="s">
        <v>91</v>
      </c>
      <c r="C134">
        <v>2010</v>
      </c>
      <c r="D134" t="s">
        <v>66</v>
      </c>
      <c r="E134" t="s">
        <v>66</v>
      </c>
      <c r="F134">
        <v>0</v>
      </c>
      <c r="G134">
        <v>0</v>
      </c>
      <c r="H134">
        <v>0</v>
      </c>
      <c r="I134">
        <f t="shared" si="20"/>
        <v>30</v>
      </c>
      <c r="J134">
        <v>42.4</v>
      </c>
      <c r="K134">
        <f t="shared" si="21"/>
        <v>72.400000000000006</v>
      </c>
      <c r="L134">
        <v>0</v>
      </c>
      <c r="M134">
        <v>0</v>
      </c>
      <c r="N134">
        <v>0</v>
      </c>
      <c r="O134">
        <f t="shared" si="22"/>
        <v>0</v>
      </c>
      <c r="P134">
        <f t="shared" si="23"/>
        <v>0</v>
      </c>
      <c r="Q134">
        <v>0</v>
      </c>
      <c r="R134">
        <v>0</v>
      </c>
      <c r="S134">
        <v>0</v>
      </c>
      <c r="T134">
        <v>0</v>
      </c>
      <c r="U134">
        <v>54.782425000000003</v>
      </c>
      <c r="V134">
        <v>1</v>
      </c>
      <c r="W134">
        <v>7.4066666666666663</v>
      </c>
      <c r="X134">
        <v>1.1066666666666665</v>
      </c>
      <c r="Y134">
        <v>18.962549013432444</v>
      </c>
      <c r="Z134">
        <v>55</v>
      </c>
      <c r="AA134">
        <v>390.90839606002868</v>
      </c>
      <c r="AB134">
        <v>1670.8333333333333</v>
      </c>
      <c r="AC134">
        <v>1883.3333333333335</v>
      </c>
      <c r="AD134">
        <v>4816.666666666667</v>
      </c>
      <c r="AE134">
        <v>5391.6666666666661</v>
      </c>
      <c r="AF134">
        <v>19.638004805580593</v>
      </c>
      <c r="AG134">
        <v>3.9411255597246972</v>
      </c>
      <c r="AH134">
        <v>0.36211542136894137</v>
      </c>
      <c r="AI134">
        <v>1.0267719523482086</v>
      </c>
      <c r="AJ134">
        <v>1.3989236854336598E-2</v>
      </c>
      <c r="AK134">
        <v>3.7986546883776278</v>
      </c>
      <c r="AL134">
        <v>8.8013197180864893</v>
      </c>
      <c r="AM134">
        <v>1.3989236854336598E-2</v>
      </c>
      <c r="AN134">
        <v>0.43417618157805982</v>
      </c>
      <c r="AO134">
        <v>2.599094231096237E-2</v>
      </c>
      <c r="AP134">
        <v>11.256836402269851</v>
      </c>
      <c r="AQ134">
        <v>2.7636686590696118</v>
      </c>
      <c r="AR134">
        <v>0.26371565255382695</v>
      </c>
      <c r="AS134">
        <v>0.75717577755166932</v>
      </c>
      <c r="AT134">
        <v>8.9794690027303909E-3</v>
      </c>
      <c r="AU134">
        <v>5.5038540081075098</v>
      </c>
      <c r="AV134">
        <v>22.675213840763934</v>
      </c>
      <c r="AW134">
        <v>3.7306672771147249</v>
      </c>
      <c r="AX134">
        <v>1.1130357599622887</v>
      </c>
      <c r="AY134">
        <v>0.64381535038005877</v>
      </c>
      <c r="AZ134">
        <v>123.86134089041488</v>
      </c>
      <c r="BA134">
        <f t="shared" si="24"/>
        <v>-51.461340890414874</v>
      </c>
      <c r="BB134">
        <v>158.72964809107373</v>
      </c>
      <c r="BC134">
        <v>22.016125708190764</v>
      </c>
      <c r="BD134">
        <v>12.18144441335769</v>
      </c>
      <c r="BE134">
        <v>3.586812164425401</v>
      </c>
      <c r="BF134">
        <v>196.51403037704759</v>
      </c>
      <c r="BG134">
        <f t="shared" si="25"/>
        <v>54.782425000000003</v>
      </c>
      <c r="BH134">
        <f t="shared" si="26"/>
        <v>-141.73160537704757</v>
      </c>
      <c r="BI134" t="s">
        <v>92</v>
      </c>
      <c r="BJ134" t="s">
        <v>88</v>
      </c>
    </row>
    <row r="135" spans="1:62">
      <c r="A135" t="s">
        <v>90</v>
      </c>
      <c r="B135" t="s">
        <v>91</v>
      </c>
      <c r="C135">
        <v>2011</v>
      </c>
      <c r="D135" t="s">
        <v>66</v>
      </c>
      <c r="E135" t="s">
        <v>66</v>
      </c>
      <c r="F135">
        <v>0</v>
      </c>
      <c r="G135">
        <v>0</v>
      </c>
      <c r="H135">
        <v>0</v>
      </c>
      <c r="I135">
        <f t="shared" si="20"/>
        <v>30</v>
      </c>
      <c r="J135">
        <v>41.199999999999996</v>
      </c>
      <c r="K135">
        <f t="shared" si="21"/>
        <v>71.199999999999989</v>
      </c>
      <c r="L135">
        <v>0</v>
      </c>
      <c r="M135">
        <v>0</v>
      </c>
      <c r="N135">
        <v>0</v>
      </c>
      <c r="O135">
        <f t="shared" si="22"/>
        <v>0</v>
      </c>
      <c r="P135">
        <f t="shared" si="23"/>
        <v>0</v>
      </c>
      <c r="Q135">
        <v>0</v>
      </c>
      <c r="R135">
        <v>0</v>
      </c>
      <c r="S135">
        <v>0</v>
      </c>
      <c r="T135">
        <v>0</v>
      </c>
      <c r="U135">
        <v>53.321560333333473</v>
      </c>
      <c r="V135">
        <v>1</v>
      </c>
      <c r="W135">
        <v>7.39</v>
      </c>
      <c r="X135">
        <v>1.0899999999999999</v>
      </c>
      <c r="Y135">
        <v>13.567822300836504</v>
      </c>
      <c r="Z135">
        <v>55</v>
      </c>
      <c r="AA135">
        <v>374.83211045649273</v>
      </c>
      <c r="AB135">
        <v>2033.3333333333333</v>
      </c>
      <c r="AC135">
        <v>2450</v>
      </c>
      <c r="AD135">
        <v>4141.666666666667</v>
      </c>
      <c r="AE135">
        <v>5104.1666666666679</v>
      </c>
      <c r="AF135">
        <v>21.592478728468091</v>
      </c>
      <c r="AG135">
        <v>3.9411255597246972</v>
      </c>
      <c r="AH135">
        <v>0.36211542136894137</v>
      </c>
      <c r="AI135">
        <v>1.0267719523482086</v>
      </c>
      <c r="AJ135">
        <v>1.3989236854336598E-2</v>
      </c>
      <c r="AK135">
        <v>4.8863081165765294</v>
      </c>
      <c r="AL135">
        <v>8.8013197180864893</v>
      </c>
      <c r="AM135">
        <v>1.3989236854336598E-2</v>
      </c>
      <c r="AN135">
        <v>0.43417618157805982</v>
      </c>
      <c r="AO135">
        <v>2.599094231096237E-2</v>
      </c>
      <c r="AP135">
        <v>11.256836402269851</v>
      </c>
      <c r="AQ135">
        <v>2.7636686590696118</v>
      </c>
      <c r="AR135">
        <v>0.26371565255382695</v>
      </c>
      <c r="AS135">
        <v>0.75717577755166932</v>
      </c>
      <c r="AT135">
        <v>8.9794690027303909E-3</v>
      </c>
      <c r="AU135">
        <v>5.5038540081075098</v>
      </c>
      <c r="AV135">
        <v>22.675213840763934</v>
      </c>
      <c r="AW135">
        <v>3.7306672771147249</v>
      </c>
      <c r="AX135">
        <v>1.1130357599622887</v>
      </c>
      <c r="AY135">
        <v>0.64381535038005877</v>
      </c>
      <c r="AZ135">
        <v>130.59081389928068</v>
      </c>
      <c r="BA135">
        <f t="shared" si="24"/>
        <v>-59.390813899280687</v>
      </c>
      <c r="BB135">
        <v>156.76112028929805</v>
      </c>
      <c r="BC135">
        <v>20.904744875010149</v>
      </c>
      <c r="BD135">
        <v>11.968590984808285</v>
      </c>
      <c r="BE135">
        <v>3.4154534086168682</v>
      </c>
      <c r="BF135">
        <v>193.04990955773334</v>
      </c>
      <c r="BG135">
        <f t="shared" si="25"/>
        <v>53.321560333333473</v>
      </c>
      <c r="BH135">
        <f t="shared" si="26"/>
        <v>-139.72834922439986</v>
      </c>
      <c r="BI135" t="s">
        <v>92</v>
      </c>
      <c r="BJ135" t="s">
        <v>88</v>
      </c>
    </row>
    <row r="136" spans="1:62">
      <c r="A136" t="s">
        <v>90</v>
      </c>
      <c r="B136" t="s">
        <v>91</v>
      </c>
      <c r="C136">
        <v>2013</v>
      </c>
      <c r="D136" t="s">
        <v>66</v>
      </c>
      <c r="E136" t="s">
        <v>66</v>
      </c>
      <c r="F136">
        <v>0</v>
      </c>
      <c r="G136">
        <v>0</v>
      </c>
      <c r="H136">
        <v>0</v>
      </c>
      <c r="I136">
        <f t="shared" si="20"/>
        <v>30</v>
      </c>
      <c r="J136">
        <v>38.79999999999999</v>
      </c>
      <c r="K136">
        <f t="shared" si="21"/>
        <v>68.799999999999983</v>
      </c>
      <c r="L136">
        <v>0</v>
      </c>
      <c r="M136">
        <v>0</v>
      </c>
      <c r="N136">
        <v>0</v>
      </c>
      <c r="O136">
        <f t="shared" si="22"/>
        <v>0</v>
      </c>
      <c r="P136">
        <f t="shared" si="23"/>
        <v>0</v>
      </c>
      <c r="Q136">
        <v>0</v>
      </c>
      <c r="R136">
        <v>0</v>
      </c>
      <c r="S136">
        <v>0</v>
      </c>
      <c r="T136">
        <v>0</v>
      </c>
      <c r="U136">
        <v>51.860695666666651</v>
      </c>
      <c r="V136">
        <v>1</v>
      </c>
      <c r="W136">
        <v>7.1733333333333329</v>
      </c>
      <c r="X136">
        <v>0.87333333333333307</v>
      </c>
      <c r="Y136">
        <v>14.147715291912595</v>
      </c>
      <c r="Z136">
        <v>55</v>
      </c>
      <c r="AA136">
        <v>376.56019156989953</v>
      </c>
      <c r="AB136">
        <v>2241.6666666666665</v>
      </c>
      <c r="AC136">
        <v>2158.3333333333335</v>
      </c>
      <c r="AD136">
        <v>3583.3333333333335</v>
      </c>
      <c r="AE136">
        <v>3908.3333333333339</v>
      </c>
      <c r="AF136">
        <v>19.638004805580593</v>
      </c>
      <c r="AG136">
        <v>3.9411255597246972</v>
      </c>
      <c r="AH136">
        <v>0.36211542136894137</v>
      </c>
      <c r="AI136">
        <v>1.0267719523482086</v>
      </c>
      <c r="AJ136">
        <v>1.3989236854336598E-2</v>
      </c>
      <c r="AK136">
        <v>3.7986546883776278</v>
      </c>
      <c r="AL136">
        <v>8.8013197180864893</v>
      </c>
      <c r="AM136">
        <v>1.3989236854336598E-2</v>
      </c>
      <c r="AN136">
        <v>0.43417618157805982</v>
      </c>
      <c r="AO136">
        <v>2.599094231096237E-2</v>
      </c>
      <c r="AP136">
        <v>11.256836402269851</v>
      </c>
      <c r="AQ136">
        <v>2.7636686590696118</v>
      </c>
      <c r="AR136">
        <v>0.26371565255382695</v>
      </c>
      <c r="AS136">
        <v>0.75717577755166932</v>
      </c>
      <c r="AT136">
        <v>8.9794690027303909E-3</v>
      </c>
      <c r="AU136">
        <v>5.5038540081075098</v>
      </c>
      <c r="AV136">
        <v>22.675213840763934</v>
      </c>
      <c r="AW136">
        <v>3.7306672771147249</v>
      </c>
      <c r="AX136">
        <v>1.1130357599622887</v>
      </c>
      <c r="AY136">
        <v>0.64381535038005877</v>
      </c>
      <c r="AZ136">
        <v>114.06851699807869</v>
      </c>
      <c r="BA136">
        <f t="shared" si="24"/>
        <v>-45.268516998078709</v>
      </c>
      <c r="BB136">
        <v>126.35631164390472</v>
      </c>
      <c r="BC136">
        <v>16.367607868820585</v>
      </c>
      <c r="BD136">
        <v>10.30210534983264</v>
      </c>
      <c r="BE136">
        <v>2.6358777480981459</v>
      </c>
      <c r="BF136">
        <v>155.66190261065609</v>
      </c>
      <c r="BG136">
        <f t="shared" si="25"/>
        <v>51.860695666666651</v>
      </c>
      <c r="BH136">
        <f t="shared" si="26"/>
        <v>-103.80120694398943</v>
      </c>
      <c r="BI136" t="s">
        <v>92</v>
      </c>
      <c r="BJ136" t="s">
        <v>88</v>
      </c>
    </row>
    <row r="137" spans="1:62">
      <c r="A137" t="s">
        <v>90</v>
      </c>
      <c r="B137" t="s">
        <v>91</v>
      </c>
      <c r="C137">
        <v>2014</v>
      </c>
      <c r="D137" t="s">
        <v>66</v>
      </c>
      <c r="E137" t="s">
        <v>66</v>
      </c>
      <c r="F137">
        <v>0</v>
      </c>
      <c r="G137">
        <v>0</v>
      </c>
      <c r="H137">
        <v>0</v>
      </c>
      <c r="I137">
        <f t="shared" si="20"/>
        <v>30</v>
      </c>
      <c r="J137">
        <v>37.599999999999987</v>
      </c>
      <c r="K137">
        <f t="shared" si="21"/>
        <v>67.599999999999994</v>
      </c>
      <c r="L137">
        <v>0</v>
      </c>
      <c r="M137">
        <v>0</v>
      </c>
      <c r="N137">
        <v>0</v>
      </c>
      <c r="O137">
        <f t="shared" si="22"/>
        <v>0</v>
      </c>
      <c r="P137">
        <f t="shared" si="23"/>
        <v>0</v>
      </c>
      <c r="Q137">
        <v>0</v>
      </c>
      <c r="R137">
        <v>0</v>
      </c>
      <c r="S137">
        <v>0</v>
      </c>
      <c r="T137">
        <v>0</v>
      </c>
      <c r="U137">
        <v>51.860695666666651</v>
      </c>
      <c r="V137">
        <v>1</v>
      </c>
      <c r="W137">
        <v>7.4466666666666663</v>
      </c>
      <c r="X137">
        <v>1.1466666666666665</v>
      </c>
      <c r="Y137">
        <v>17.971398493066591</v>
      </c>
      <c r="Z137">
        <v>55</v>
      </c>
      <c r="AA137">
        <v>387.95476750933841</v>
      </c>
      <c r="AB137">
        <v>1541.6743749999998</v>
      </c>
      <c r="AC137">
        <v>2400.0120000000002</v>
      </c>
      <c r="AD137">
        <v>4016.6867500000003</v>
      </c>
      <c r="AE137">
        <v>3875.0193750000003</v>
      </c>
      <c r="AF137">
        <v>19.638004805580593</v>
      </c>
      <c r="AG137">
        <v>3.9411255597246972</v>
      </c>
      <c r="AH137">
        <v>0.36211542136894137</v>
      </c>
      <c r="AI137">
        <v>1.0267719523482086</v>
      </c>
      <c r="AJ137">
        <v>1.3989236854336598E-2</v>
      </c>
      <c r="AK137">
        <v>3.7986546883776278</v>
      </c>
      <c r="AL137">
        <v>8.8013197180864893</v>
      </c>
      <c r="AM137">
        <v>1.3989236854336598E-2</v>
      </c>
      <c r="AN137">
        <v>0.43417618157805982</v>
      </c>
      <c r="AO137">
        <v>2.599094231096237E-2</v>
      </c>
      <c r="AP137">
        <v>10.996666666666664</v>
      </c>
      <c r="AQ137">
        <v>2.7636686590696118</v>
      </c>
      <c r="AR137">
        <v>0.26371565255382695</v>
      </c>
      <c r="AS137">
        <v>0.75717577755166932</v>
      </c>
      <c r="AT137">
        <v>8.9794690027303909E-3</v>
      </c>
      <c r="AU137">
        <v>4.6733333333333329</v>
      </c>
      <c r="AV137">
        <v>22.675213840763934</v>
      </c>
      <c r="AW137">
        <v>3.7306672771147249</v>
      </c>
      <c r="AX137">
        <v>1.1130357599622887</v>
      </c>
      <c r="AY137">
        <v>0.64381535038005877</v>
      </c>
      <c r="AZ137">
        <v>101.67164812751967</v>
      </c>
      <c r="BA137">
        <f t="shared" si="24"/>
        <v>-34.07164812751968</v>
      </c>
      <c r="BB137">
        <v>126.16688947283288</v>
      </c>
      <c r="BC137">
        <v>16.107509550116689</v>
      </c>
      <c r="BD137">
        <v>9.979349101839933</v>
      </c>
      <c r="BE137">
        <v>2.6148100922321982</v>
      </c>
      <c r="BF137">
        <v>154.86855821702173</v>
      </c>
      <c r="BG137">
        <f t="shared" si="25"/>
        <v>51.860695666666651</v>
      </c>
      <c r="BH137">
        <f t="shared" si="26"/>
        <v>-103.00786255035507</v>
      </c>
      <c r="BI137" t="s">
        <v>92</v>
      </c>
      <c r="BJ137" t="s">
        <v>88</v>
      </c>
    </row>
    <row r="138" spans="1:62">
      <c r="A138" t="s">
        <v>90</v>
      </c>
      <c r="B138" t="s">
        <v>91</v>
      </c>
      <c r="C138">
        <v>2015</v>
      </c>
      <c r="D138" t="s">
        <v>66</v>
      </c>
      <c r="E138" t="s">
        <v>66</v>
      </c>
      <c r="F138">
        <v>0</v>
      </c>
      <c r="G138">
        <v>0</v>
      </c>
      <c r="H138">
        <v>0</v>
      </c>
      <c r="I138">
        <f t="shared" si="20"/>
        <v>30</v>
      </c>
      <c r="J138">
        <v>36.399999999999984</v>
      </c>
      <c r="K138">
        <f t="shared" si="21"/>
        <v>66.399999999999977</v>
      </c>
      <c r="L138">
        <v>0</v>
      </c>
      <c r="M138">
        <v>0</v>
      </c>
      <c r="N138">
        <v>0</v>
      </c>
      <c r="O138">
        <f t="shared" si="22"/>
        <v>0</v>
      </c>
      <c r="P138">
        <f t="shared" si="23"/>
        <v>0</v>
      </c>
      <c r="Q138">
        <v>0</v>
      </c>
      <c r="R138">
        <v>0</v>
      </c>
      <c r="S138">
        <v>0</v>
      </c>
      <c r="T138">
        <v>0</v>
      </c>
      <c r="U138">
        <v>51.130263333333232</v>
      </c>
      <c r="V138">
        <v>1</v>
      </c>
      <c r="W138">
        <v>6.63</v>
      </c>
      <c r="X138">
        <v>0.33000000000000007</v>
      </c>
      <c r="Y138">
        <v>12.388308305386751</v>
      </c>
      <c r="Z138">
        <v>55</v>
      </c>
      <c r="AA138">
        <v>371.3171587500525</v>
      </c>
      <c r="AB138">
        <v>1633.3414999999998</v>
      </c>
      <c r="AC138">
        <v>1591.6746250000001</v>
      </c>
      <c r="AD138">
        <v>3675.0183749999997</v>
      </c>
      <c r="AE138">
        <v>4483.3557499999997</v>
      </c>
      <c r="AF138">
        <v>19.638004805580593</v>
      </c>
      <c r="AG138">
        <v>3.9411255597246972</v>
      </c>
      <c r="AH138">
        <v>0.36211542136894137</v>
      </c>
      <c r="AI138">
        <v>1.0267719523482086</v>
      </c>
      <c r="AJ138">
        <v>1.3989236854336598E-2</v>
      </c>
      <c r="AK138">
        <v>3.7986546883776278</v>
      </c>
      <c r="AL138">
        <v>8.8013197180864893</v>
      </c>
      <c r="AM138">
        <v>1.3989236854336598E-2</v>
      </c>
      <c r="AN138">
        <v>0.43417618157805982</v>
      </c>
      <c r="AO138">
        <v>2.599094231096237E-2</v>
      </c>
      <c r="AP138">
        <v>11.692691218158819</v>
      </c>
      <c r="AQ138">
        <v>2.7636686590696118</v>
      </c>
      <c r="AR138">
        <v>0.26371565255382695</v>
      </c>
      <c r="AS138">
        <v>0.75717577755166932</v>
      </c>
      <c r="AT138">
        <v>8.9794690027303909E-3</v>
      </c>
      <c r="AU138">
        <v>7.8624987315267463</v>
      </c>
      <c r="AV138">
        <v>22.675213840763934</v>
      </c>
      <c r="AW138">
        <v>3.7306672771147249</v>
      </c>
      <c r="AX138">
        <v>1.1130357599622887</v>
      </c>
      <c r="AY138">
        <v>0.64381535038005877</v>
      </c>
      <c r="AZ138">
        <v>116.34302448007509</v>
      </c>
      <c r="BA138">
        <f t="shared" si="24"/>
        <v>-49.94302448007511</v>
      </c>
      <c r="BB138">
        <v>132.26362465516047</v>
      </c>
      <c r="BC138">
        <v>18.308792915935612</v>
      </c>
      <c r="BD138">
        <v>10.140906621793386</v>
      </c>
      <c r="BE138">
        <v>2.9836712911111931</v>
      </c>
      <c r="BF138">
        <v>163.69699548400067</v>
      </c>
      <c r="BG138">
        <f t="shared" si="25"/>
        <v>51.130263333333232</v>
      </c>
      <c r="BH138">
        <f t="shared" si="26"/>
        <v>-112.56673215066743</v>
      </c>
      <c r="BI138" t="s">
        <v>92</v>
      </c>
      <c r="BJ138" t="s">
        <v>88</v>
      </c>
    </row>
    <row r="139" spans="1:62">
      <c r="A139" t="s">
        <v>90</v>
      </c>
      <c r="B139" t="s">
        <v>91</v>
      </c>
      <c r="C139">
        <v>1981</v>
      </c>
      <c r="D139" t="s">
        <v>70</v>
      </c>
      <c r="E139" t="s">
        <v>70</v>
      </c>
      <c r="F139">
        <v>150</v>
      </c>
      <c r="G139">
        <v>0</v>
      </c>
      <c r="H139">
        <v>150</v>
      </c>
      <c r="I139">
        <f t="shared" si="20"/>
        <v>30</v>
      </c>
      <c r="J139">
        <v>49</v>
      </c>
      <c r="K139">
        <f t="shared" si="21"/>
        <v>229</v>
      </c>
      <c r="L139">
        <v>0</v>
      </c>
      <c r="M139">
        <v>75</v>
      </c>
      <c r="N139">
        <v>150</v>
      </c>
      <c r="O139">
        <f t="shared" si="22"/>
        <v>88.235294117647058</v>
      </c>
      <c r="P139">
        <f t="shared" si="23"/>
        <v>124.5</v>
      </c>
      <c r="Q139">
        <v>0</v>
      </c>
      <c r="R139">
        <v>0</v>
      </c>
      <c r="S139">
        <v>0</v>
      </c>
      <c r="T139">
        <v>0</v>
      </c>
      <c r="U139">
        <v>87.651880000000006</v>
      </c>
      <c r="V139">
        <v>2</v>
      </c>
      <c r="W139">
        <v>6.4</v>
      </c>
      <c r="X139">
        <v>0.20000000000000018</v>
      </c>
      <c r="Y139">
        <v>16.897331786542924</v>
      </c>
      <c r="Z139">
        <v>55</v>
      </c>
      <c r="AA139">
        <v>384.75404872389788</v>
      </c>
      <c r="AB139">
        <v>2333.4942889705881</v>
      </c>
      <c r="AC139">
        <v>3069.2616528068756</v>
      </c>
      <c r="AD139">
        <v>4433.333333333333</v>
      </c>
      <c r="AE139">
        <v>5098.9852941176478</v>
      </c>
      <c r="AF139">
        <v>19.15855279928039</v>
      </c>
      <c r="AG139">
        <v>4.1344116064835834</v>
      </c>
      <c r="AH139">
        <v>0.36464643896131466</v>
      </c>
      <c r="AI139">
        <v>0.79352425698706508</v>
      </c>
      <c r="AJ139">
        <v>1.3095870856876784E-2</v>
      </c>
      <c r="AK139">
        <v>3.8793985422753936</v>
      </c>
      <c r="AL139">
        <v>13.392124261616257</v>
      </c>
      <c r="AM139">
        <v>1.8979636304500989</v>
      </c>
      <c r="AN139">
        <v>0.13729543305698183</v>
      </c>
      <c r="AO139">
        <v>3.9703389553221911E-2</v>
      </c>
      <c r="AP139">
        <v>11.902428193348058</v>
      </c>
      <c r="AQ139">
        <v>3.1197684192021522</v>
      </c>
      <c r="AR139">
        <v>0.28113669768795752</v>
      </c>
      <c r="AS139">
        <v>0.95033736483599807</v>
      </c>
      <c r="AT139">
        <v>7.3636176728924321E-3</v>
      </c>
      <c r="AU139">
        <v>6.049361183150876</v>
      </c>
      <c r="AV139">
        <v>22.739753629775375</v>
      </c>
      <c r="AW139">
        <v>3.9852092240107404</v>
      </c>
      <c r="AX139">
        <v>1.3866007760997268</v>
      </c>
      <c r="AY139">
        <v>0.43025766044455011</v>
      </c>
      <c r="AZ139">
        <v>140.22629809269185</v>
      </c>
      <c r="BA139">
        <f t="shared" si="24"/>
        <v>88.773701907308151</v>
      </c>
      <c r="BB139">
        <v>180.53220199299912</v>
      </c>
      <c r="BC139">
        <v>28.243143292468346</v>
      </c>
      <c r="BD139">
        <v>13.556499213210467</v>
      </c>
      <c r="BE139">
        <v>2.3789420858671573</v>
      </c>
      <c r="BF139">
        <v>224.71078658454508</v>
      </c>
      <c r="BG139">
        <f t="shared" si="25"/>
        <v>300.38717411764708</v>
      </c>
      <c r="BH139">
        <f t="shared" si="26"/>
        <v>75.676387533102002</v>
      </c>
      <c r="BI139" t="s">
        <v>92</v>
      </c>
      <c r="BJ139" t="s">
        <v>88</v>
      </c>
    </row>
    <row r="140" spans="1:62">
      <c r="A140" t="s">
        <v>90</v>
      </c>
      <c r="B140" t="s">
        <v>91</v>
      </c>
      <c r="C140">
        <v>1984</v>
      </c>
      <c r="D140" t="s">
        <v>70</v>
      </c>
      <c r="E140" t="s">
        <v>70</v>
      </c>
      <c r="F140">
        <v>150</v>
      </c>
      <c r="G140">
        <v>0</v>
      </c>
      <c r="H140">
        <v>150</v>
      </c>
      <c r="I140">
        <f t="shared" si="20"/>
        <v>30</v>
      </c>
      <c r="J140">
        <v>49</v>
      </c>
      <c r="K140">
        <f t="shared" si="21"/>
        <v>229</v>
      </c>
      <c r="L140">
        <v>0</v>
      </c>
      <c r="M140">
        <v>75</v>
      </c>
      <c r="N140">
        <v>150</v>
      </c>
      <c r="O140">
        <f t="shared" si="22"/>
        <v>88.235294117647058</v>
      </c>
      <c r="P140">
        <f t="shared" si="23"/>
        <v>124.5</v>
      </c>
      <c r="Q140">
        <v>0</v>
      </c>
      <c r="R140">
        <v>0</v>
      </c>
      <c r="S140">
        <v>0</v>
      </c>
      <c r="T140">
        <v>0</v>
      </c>
      <c r="U140">
        <v>87.651880000000006</v>
      </c>
      <c r="V140">
        <v>2</v>
      </c>
      <c r="W140">
        <v>6.8</v>
      </c>
      <c r="X140">
        <v>0.63333333333333375</v>
      </c>
      <c r="Y140">
        <v>18.006380510440835</v>
      </c>
      <c r="Z140">
        <v>55</v>
      </c>
      <c r="AA140">
        <v>388.05901392111366</v>
      </c>
      <c r="AB140">
        <v>2000</v>
      </c>
      <c r="AC140">
        <v>2358</v>
      </c>
      <c r="AD140">
        <v>5550</v>
      </c>
      <c r="AE140">
        <v>7232.25</v>
      </c>
      <c r="AF140">
        <v>17.902666666666669</v>
      </c>
      <c r="AG140">
        <v>4.1344116064835834</v>
      </c>
      <c r="AH140">
        <v>0.36464643896131466</v>
      </c>
      <c r="AI140">
        <v>0.79352425698706508</v>
      </c>
      <c r="AJ140">
        <v>1.3095870856876784E-2</v>
      </c>
      <c r="AK140">
        <v>4.952</v>
      </c>
      <c r="AL140">
        <v>13.392124261616257</v>
      </c>
      <c r="AM140">
        <v>1.8979636304500989</v>
      </c>
      <c r="AN140">
        <v>0.13729543305698183</v>
      </c>
      <c r="AO140">
        <v>3.9703389553221911E-2</v>
      </c>
      <c r="AP140">
        <v>12.285333333333332</v>
      </c>
      <c r="AQ140">
        <v>3.1197684192021522</v>
      </c>
      <c r="AR140">
        <v>0.28113669768795752</v>
      </c>
      <c r="AS140">
        <v>0.95033736483599807</v>
      </c>
      <c r="AT140">
        <v>7.3636176728924321E-3</v>
      </c>
      <c r="AU140">
        <v>5.6886666666666672</v>
      </c>
      <c r="AV140">
        <v>22.739753629775375</v>
      </c>
      <c r="AW140">
        <v>3.9852092240107404</v>
      </c>
      <c r="AX140">
        <v>1.3866007760997268</v>
      </c>
      <c r="AY140">
        <v>0.43025766044455011</v>
      </c>
      <c r="AZ140">
        <v>156.80760883333332</v>
      </c>
      <c r="BA140">
        <f t="shared" si="24"/>
        <v>72.192391166666681</v>
      </c>
      <c r="BB140">
        <v>221.6217501373732</v>
      </c>
      <c r="BC140">
        <v>35.587029201043805</v>
      </c>
      <c r="BD140">
        <v>17.213406982909532</v>
      </c>
      <c r="BE140">
        <v>3.2724113771149015</v>
      </c>
      <c r="BF140">
        <v>277.69459769844144</v>
      </c>
      <c r="BG140">
        <f t="shared" si="25"/>
        <v>300.38717411764708</v>
      </c>
      <c r="BH140">
        <f t="shared" si="26"/>
        <v>22.692576419205636</v>
      </c>
      <c r="BI140" t="s">
        <v>92</v>
      </c>
      <c r="BJ140" t="s">
        <v>88</v>
      </c>
    </row>
    <row r="141" spans="1:62">
      <c r="A141" t="s">
        <v>90</v>
      </c>
      <c r="B141" t="s">
        <v>91</v>
      </c>
      <c r="C141">
        <v>1987</v>
      </c>
      <c r="D141" t="s">
        <v>70</v>
      </c>
      <c r="E141" t="s">
        <v>70</v>
      </c>
      <c r="F141">
        <v>150</v>
      </c>
      <c r="G141">
        <v>0</v>
      </c>
      <c r="H141">
        <v>150</v>
      </c>
      <c r="I141">
        <f t="shared" si="20"/>
        <v>30</v>
      </c>
      <c r="J141">
        <v>49</v>
      </c>
      <c r="K141">
        <f t="shared" si="21"/>
        <v>229</v>
      </c>
      <c r="L141">
        <v>0</v>
      </c>
      <c r="M141">
        <v>75</v>
      </c>
      <c r="N141">
        <v>150</v>
      </c>
      <c r="O141">
        <f t="shared" si="22"/>
        <v>88.235294117647058</v>
      </c>
      <c r="P141">
        <f t="shared" si="23"/>
        <v>124.5</v>
      </c>
      <c r="Q141">
        <v>0</v>
      </c>
      <c r="R141">
        <v>0</v>
      </c>
      <c r="S141">
        <v>0</v>
      </c>
      <c r="T141">
        <v>0</v>
      </c>
      <c r="U141">
        <v>87.651880000000006</v>
      </c>
      <c r="V141">
        <v>2</v>
      </c>
      <c r="W141">
        <v>6.5666666666666664</v>
      </c>
      <c r="X141">
        <v>0.33333333333333304</v>
      </c>
      <c r="Y141">
        <v>16.797177107501934</v>
      </c>
      <c r="Z141">
        <v>55</v>
      </c>
      <c r="AA141">
        <v>384.45558778035576</v>
      </c>
      <c r="AB141">
        <v>1725</v>
      </c>
      <c r="AC141">
        <v>1826.25</v>
      </c>
      <c r="AD141">
        <v>6491.666666666667</v>
      </c>
      <c r="AE141">
        <v>5196</v>
      </c>
      <c r="AF141">
        <v>15.702</v>
      </c>
      <c r="AG141">
        <v>4.1344116064835834</v>
      </c>
      <c r="AH141">
        <v>0.36464643896131466</v>
      </c>
      <c r="AI141">
        <v>0.79352425698706508</v>
      </c>
      <c r="AJ141">
        <v>1.3095870856876784E-2</v>
      </c>
      <c r="AK141">
        <v>3.1630000000000003</v>
      </c>
      <c r="AL141">
        <v>13.392124261616257</v>
      </c>
      <c r="AM141">
        <v>1.8979636304500989</v>
      </c>
      <c r="AN141">
        <v>0.13729543305698183</v>
      </c>
      <c r="AO141">
        <v>3.9703389553221911E-2</v>
      </c>
      <c r="AP141">
        <v>10.138999999999999</v>
      </c>
      <c r="AQ141">
        <v>3.1197684192021522</v>
      </c>
      <c r="AR141">
        <v>0.28113669768795752</v>
      </c>
      <c r="AS141">
        <v>0.95033736483599807</v>
      </c>
      <c r="AT141">
        <v>7.3636176728924321E-3</v>
      </c>
      <c r="AU141">
        <v>4.4050000000000002</v>
      </c>
      <c r="AV141">
        <v>22.739753629775375</v>
      </c>
      <c r="AW141">
        <v>3.9852092240107404</v>
      </c>
      <c r="AX141">
        <v>1.3866007760997268</v>
      </c>
      <c r="AY141">
        <v>0.43025766044455011</v>
      </c>
      <c r="AZ141">
        <v>121.56976708333335</v>
      </c>
      <c r="BA141">
        <f t="shared" si="24"/>
        <v>107.43023291666665</v>
      </c>
      <c r="BB141">
        <v>169.9974834689277</v>
      </c>
      <c r="BC141">
        <v>26.627364044435229</v>
      </c>
      <c r="BD141">
        <v>14.993616153930869</v>
      </c>
      <c r="BE141">
        <v>2.3785196474627597</v>
      </c>
      <c r="BF141">
        <v>213.99698331475656</v>
      </c>
      <c r="BG141">
        <f t="shared" si="25"/>
        <v>300.38717411764708</v>
      </c>
      <c r="BH141">
        <f t="shared" si="26"/>
        <v>86.390190802890515</v>
      </c>
      <c r="BI141" t="s">
        <v>92</v>
      </c>
      <c r="BJ141" t="s">
        <v>88</v>
      </c>
    </row>
    <row r="142" spans="1:62">
      <c r="A142" t="s">
        <v>90</v>
      </c>
      <c r="B142" t="s">
        <v>91</v>
      </c>
      <c r="C142">
        <v>1990</v>
      </c>
      <c r="D142" t="s">
        <v>70</v>
      </c>
      <c r="E142" t="s">
        <v>70</v>
      </c>
      <c r="F142">
        <v>150</v>
      </c>
      <c r="G142">
        <v>0</v>
      </c>
      <c r="H142">
        <v>150</v>
      </c>
      <c r="I142">
        <f t="shared" si="20"/>
        <v>30</v>
      </c>
      <c r="J142">
        <v>49</v>
      </c>
      <c r="K142">
        <f t="shared" si="21"/>
        <v>229</v>
      </c>
      <c r="L142">
        <v>0</v>
      </c>
      <c r="M142">
        <v>75</v>
      </c>
      <c r="N142">
        <v>150</v>
      </c>
      <c r="O142">
        <f t="shared" si="22"/>
        <v>88.235294117647058</v>
      </c>
      <c r="P142">
        <f t="shared" si="23"/>
        <v>124.5</v>
      </c>
      <c r="Q142">
        <v>0</v>
      </c>
      <c r="R142">
        <v>0</v>
      </c>
      <c r="S142">
        <v>0</v>
      </c>
      <c r="T142">
        <v>0</v>
      </c>
      <c r="U142">
        <v>87.651880000000006</v>
      </c>
      <c r="V142">
        <v>2</v>
      </c>
      <c r="W142">
        <v>6.54</v>
      </c>
      <c r="X142">
        <v>0.32000000000000028</v>
      </c>
      <c r="Y142">
        <v>18.067088465073528</v>
      </c>
      <c r="Z142">
        <v>55</v>
      </c>
      <c r="AA142">
        <v>388.23992362591906</v>
      </c>
      <c r="AB142">
        <v>598.33333333333337</v>
      </c>
      <c r="AC142">
        <v>1144.021880952381</v>
      </c>
      <c r="AD142">
        <v>8304.1666666666661</v>
      </c>
      <c r="AE142">
        <v>8352.9461962728546</v>
      </c>
      <c r="AF142">
        <v>19.15855279928039</v>
      </c>
      <c r="AG142">
        <v>4.1344116064835834</v>
      </c>
      <c r="AH142">
        <v>0.36464643896131466</v>
      </c>
      <c r="AI142">
        <v>0.79352425698706508</v>
      </c>
      <c r="AJ142">
        <v>1.3095870856876784E-2</v>
      </c>
      <c r="AK142">
        <v>3.8793985422753936</v>
      </c>
      <c r="AL142">
        <v>13.392124261616257</v>
      </c>
      <c r="AM142">
        <v>1.8979636304500989</v>
      </c>
      <c r="AN142">
        <v>0.13729543305698183</v>
      </c>
      <c r="AO142">
        <v>3.9703389553221911E-2</v>
      </c>
      <c r="AP142">
        <v>11.902428193348058</v>
      </c>
      <c r="AQ142">
        <v>3.1197684192021522</v>
      </c>
      <c r="AR142">
        <v>0.28113669768795752</v>
      </c>
      <c r="AS142">
        <v>0.95033736483599807</v>
      </c>
      <c r="AT142">
        <v>7.3636176728924321E-3</v>
      </c>
      <c r="AU142">
        <v>6.049361183150876</v>
      </c>
      <c r="AV142">
        <v>22.739753629775375</v>
      </c>
      <c r="AW142">
        <v>3.9852092240107404</v>
      </c>
      <c r="AX142">
        <v>1.3866007760997268</v>
      </c>
      <c r="AY142">
        <v>0.43025766044455011</v>
      </c>
      <c r="AZ142">
        <v>165.27105351580917</v>
      </c>
      <c r="BA142">
        <f t="shared" si="24"/>
        <v>63.728946484190828</v>
      </c>
      <c r="BB142">
        <v>233.64565496607352</v>
      </c>
      <c r="BC142">
        <v>38.012336264567672</v>
      </c>
      <c r="BD142">
        <v>20.105822538966081</v>
      </c>
      <c r="BE142">
        <v>3.7083250391124336</v>
      </c>
      <c r="BF142">
        <v>295.47213880871971</v>
      </c>
      <c r="BG142">
        <f t="shared" si="25"/>
        <v>300.38717411764708</v>
      </c>
      <c r="BH142">
        <f t="shared" si="26"/>
        <v>4.9150353089273722</v>
      </c>
      <c r="BI142" t="s">
        <v>92</v>
      </c>
      <c r="BJ142" t="s">
        <v>88</v>
      </c>
    </row>
    <row r="143" spans="1:62">
      <c r="A143" t="s">
        <v>90</v>
      </c>
      <c r="B143" t="s">
        <v>91</v>
      </c>
      <c r="C143">
        <v>1996</v>
      </c>
      <c r="D143" t="s">
        <v>70</v>
      </c>
      <c r="E143" t="s">
        <v>70</v>
      </c>
      <c r="F143">
        <v>150</v>
      </c>
      <c r="G143">
        <v>0</v>
      </c>
      <c r="H143">
        <v>150</v>
      </c>
      <c r="I143">
        <f t="shared" si="20"/>
        <v>30</v>
      </c>
      <c r="J143">
        <v>39.199999999999996</v>
      </c>
      <c r="K143">
        <f t="shared" si="21"/>
        <v>219.2</v>
      </c>
      <c r="L143">
        <v>0</v>
      </c>
      <c r="M143">
        <v>75</v>
      </c>
      <c r="N143">
        <v>150</v>
      </c>
      <c r="O143">
        <f t="shared" si="22"/>
        <v>88.235294117647058</v>
      </c>
      <c r="P143">
        <f t="shared" si="23"/>
        <v>124.5</v>
      </c>
      <c r="Q143">
        <v>0</v>
      </c>
      <c r="R143">
        <v>0</v>
      </c>
      <c r="S143">
        <v>0</v>
      </c>
      <c r="T143">
        <v>0</v>
      </c>
      <c r="U143">
        <v>87.651880000000006</v>
      </c>
      <c r="V143">
        <v>2</v>
      </c>
      <c r="W143">
        <v>7</v>
      </c>
      <c r="X143">
        <v>0.79999999999999982</v>
      </c>
      <c r="Y143">
        <v>14.361948955916475</v>
      </c>
      <c r="Z143">
        <v>55</v>
      </c>
      <c r="AA143">
        <v>377.19860788863105</v>
      </c>
      <c r="AB143">
        <v>2591.6666666666665</v>
      </c>
      <c r="AC143">
        <v>3291.416666666667</v>
      </c>
      <c r="AD143">
        <v>4860</v>
      </c>
      <c r="AE143">
        <v>4888.5481401568786</v>
      </c>
      <c r="AF143">
        <v>23.65</v>
      </c>
      <c r="AG143">
        <v>4.1344116064835834</v>
      </c>
      <c r="AH143">
        <v>0.36464643896131466</v>
      </c>
      <c r="AI143">
        <v>0.79352425698706508</v>
      </c>
      <c r="AJ143">
        <v>1.3095870856876784E-2</v>
      </c>
      <c r="AK143">
        <v>3.8793985422753936</v>
      </c>
      <c r="AL143">
        <v>13.392124261616257</v>
      </c>
      <c r="AM143">
        <v>1.8979636304500989</v>
      </c>
      <c r="AN143">
        <v>0.13729543305698183</v>
      </c>
      <c r="AO143">
        <v>3.9703389553221911E-2</v>
      </c>
      <c r="AP143">
        <v>11.902428193348058</v>
      </c>
      <c r="AQ143">
        <v>3.1197684192021522</v>
      </c>
      <c r="AR143">
        <v>0.28113669768795752</v>
      </c>
      <c r="AS143">
        <v>0.95033736483599807</v>
      </c>
      <c r="AT143">
        <v>7.3636176728924321E-3</v>
      </c>
      <c r="AU143">
        <v>6.049361183150876</v>
      </c>
      <c r="AV143">
        <v>22.739753629775375</v>
      </c>
      <c r="AW143">
        <v>3.9852092240107404</v>
      </c>
      <c r="AX143">
        <v>1.3866007760997268</v>
      </c>
      <c r="AY143">
        <v>0.43025766044455011</v>
      </c>
      <c r="AZ143">
        <v>161.48002806605524</v>
      </c>
      <c r="BA143">
        <f t="shared" si="24"/>
        <v>57.719971933944748</v>
      </c>
      <c r="BB143">
        <v>181.12053257534455</v>
      </c>
      <c r="BC143">
        <v>28.040242637902587</v>
      </c>
      <c r="BD143">
        <v>13.905551080891133</v>
      </c>
      <c r="BE143">
        <v>2.3037429977140849</v>
      </c>
      <c r="BF143">
        <v>225.37006929185239</v>
      </c>
      <c r="BG143">
        <f t="shared" si="25"/>
        <v>300.38717411764708</v>
      </c>
      <c r="BH143">
        <f t="shared" si="26"/>
        <v>75.017104825794689</v>
      </c>
      <c r="BI143" t="s">
        <v>92</v>
      </c>
      <c r="BJ143" t="s">
        <v>88</v>
      </c>
    </row>
    <row r="144" spans="1:62">
      <c r="A144" t="s">
        <v>90</v>
      </c>
      <c r="B144" t="s">
        <v>91</v>
      </c>
      <c r="C144">
        <v>1999</v>
      </c>
      <c r="D144" t="s">
        <v>70</v>
      </c>
      <c r="E144" t="s">
        <v>70</v>
      </c>
      <c r="F144">
        <v>150</v>
      </c>
      <c r="G144">
        <v>0</v>
      </c>
      <c r="H144">
        <v>150</v>
      </c>
      <c r="I144">
        <f t="shared" si="20"/>
        <v>30</v>
      </c>
      <c r="J144">
        <v>50.4</v>
      </c>
      <c r="K144">
        <f t="shared" si="21"/>
        <v>230.4</v>
      </c>
      <c r="L144">
        <v>0</v>
      </c>
      <c r="M144">
        <v>75</v>
      </c>
      <c r="N144">
        <v>150</v>
      </c>
      <c r="O144">
        <f t="shared" si="22"/>
        <v>88.235294117647058</v>
      </c>
      <c r="P144">
        <f t="shared" si="23"/>
        <v>124.5</v>
      </c>
      <c r="Q144">
        <v>0</v>
      </c>
      <c r="R144">
        <v>0</v>
      </c>
      <c r="S144">
        <v>0</v>
      </c>
      <c r="T144">
        <v>0</v>
      </c>
      <c r="U144">
        <v>87.651880000000006</v>
      </c>
      <c r="V144">
        <v>2</v>
      </c>
      <c r="W144">
        <v>6.9</v>
      </c>
      <c r="X144">
        <v>0.70000000000000018</v>
      </c>
      <c r="Y144">
        <v>15.957076566125291</v>
      </c>
      <c r="Z144">
        <v>55</v>
      </c>
      <c r="AA144">
        <v>381.95208816705332</v>
      </c>
      <c r="AB144">
        <v>1433.3333333333333</v>
      </c>
      <c r="AC144">
        <v>2740.5538095238094</v>
      </c>
      <c r="AD144">
        <v>6035.166666666667</v>
      </c>
      <c r="AE144">
        <v>6070.6178567633988</v>
      </c>
      <c r="AF144">
        <v>19.15855279928039</v>
      </c>
      <c r="AG144">
        <v>4.1344116064835834</v>
      </c>
      <c r="AH144">
        <v>0.36464643896131466</v>
      </c>
      <c r="AI144">
        <v>0.79352425698706508</v>
      </c>
      <c r="AJ144">
        <v>1.3095870856876784E-2</v>
      </c>
      <c r="AK144">
        <v>3.8793985422753936</v>
      </c>
      <c r="AL144">
        <v>13.392124261616257</v>
      </c>
      <c r="AM144">
        <v>1.8979636304500989</v>
      </c>
      <c r="AN144">
        <v>0.13729543305698183</v>
      </c>
      <c r="AO144">
        <v>3.9703389553221911E-2</v>
      </c>
      <c r="AP144">
        <v>11.902428193348058</v>
      </c>
      <c r="AQ144">
        <v>3.1197684192021522</v>
      </c>
      <c r="AR144">
        <v>0.28113669768795752</v>
      </c>
      <c r="AS144">
        <v>0.95033736483599807</v>
      </c>
      <c r="AT144">
        <v>7.3636176728924321E-3</v>
      </c>
      <c r="AU144">
        <v>6.049361183150876</v>
      </c>
      <c r="AV144">
        <v>22.739753629775375</v>
      </c>
      <c r="AW144">
        <v>3.9852092240107404</v>
      </c>
      <c r="AX144">
        <v>1.3866007760997268</v>
      </c>
      <c r="AY144">
        <v>0.43025766044455011</v>
      </c>
      <c r="AZ144">
        <v>146.64879070466401</v>
      </c>
      <c r="BA144">
        <f t="shared" si="24"/>
        <v>83.751209295335997</v>
      </c>
      <c r="BB144">
        <v>199.50050394668472</v>
      </c>
      <c r="BC144">
        <v>31.613520458493124</v>
      </c>
      <c r="BD144">
        <v>15.666618108381703</v>
      </c>
      <c r="BE144">
        <v>2.7839505201487271</v>
      </c>
      <c r="BF144">
        <v>249.56459303370826</v>
      </c>
      <c r="BG144">
        <f t="shared" si="25"/>
        <v>300.38717411764708</v>
      </c>
      <c r="BH144">
        <f t="shared" si="26"/>
        <v>50.822581083938815</v>
      </c>
      <c r="BI144" t="s">
        <v>92</v>
      </c>
      <c r="BJ144" t="s">
        <v>88</v>
      </c>
    </row>
    <row r="145" spans="1:62">
      <c r="A145" t="s">
        <v>90</v>
      </c>
      <c r="B145" t="s">
        <v>91</v>
      </c>
      <c r="C145">
        <v>2000</v>
      </c>
      <c r="D145" t="s">
        <v>70</v>
      </c>
      <c r="E145" t="s">
        <v>70</v>
      </c>
      <c r="F145">
        <v>150</v>
      </c>
      <c r="G145">
        <v>0</v>
      </c>
      <c r="H145">
        <v>150</v>
      </c>
      <c r="I145">
        <f t="shared" si="20"/>
        <v>30</v>
      </c>
      <c r="J145">
        <v>49</v>
      </c>
      <c r="K145">
        <f t="shared" si="21"/>
        <v>229</v>
      </c>
      <c r="L145">
        <v>0</v>
      </c>
      <c r="M145">
        <v>75</v>
      </c>
      <c r="N145">
        <v>150</v>
      </c>
      <c r="O145">
        <f t="shared" si="22"/>
        <v>88.235294117647058</v>
      </c>
      <c r="P145">
        <f t="shared" si="23"/>
        <v>124.5</v>
      </c>
      <c r="Q145">
        <v>0</v>
      </c>
      <c r="R145">
        <v>0</v>
      </c>
      <c r="S145">
        <v>0</v>
      </c>
      <c r="T145">
        <v>0</v>
      </c>
      <c r="U145">
        <v>87.651880000000006</v>
      </c>
      <c r="V145">
        <v>2</v>
      </c>
      <c r="W145">
        <v>7.04</v>
      </c>
      <c r="X145">
        <v>0.66999999999999993</v>
      </c>
      <c r="Y145">
        <v>19.130913498302235</v>
      </c>
      <c r="Z145">
        <v>55</v>
      </c>
      <c r="AA145">
        <v>391.41012222494061</v>
      </c>
      <c r="AB145">
        <v>2666.6666666666665</v>
      </c>
      <c r="AC145">
        <v>2805.4736000000012</v>
      </c>
      <c r="AD145">
        <v>6816.666666666667</v>
      </c>
      <c r="AE145">
        <v>5025</v>
      </c>
      <c r="AF145">
        <v>18.39</v>
      </c>
      <c r="AG145">
        <v>4.1344116064835834</v>
      </c>
      <c r="AH145">
        <v>0.36464643896131466</v>
      </c>
      <c r="AI145">
        <v>0.79352425698706508</v>
      </c>
      <c r="AJ145">
        <v>1.3095870856876784E-2</v>
      </c>
      <c r="AK145">
        <v>2.6920000000000002</v>
      </c>
      <c r="AL145">
        <v>13.392124261616257</v>
      </c>
      <c r="AM145">
        <v>1.8979636304500989</v>
      </c>
      <c r="AN145">
        <v>0.13729543305698183</v>
      </c>
      <c r="AO145">
        <v>3.9703389553221911E-2</v>
      </c>
      <c r="AP145">
        <v>13.403</v>
      </c>
      <c r="AQ145">
        <v>3.1197684192021522</v>
      </c>
      <c r="AR145">
        <v>0.28113669768795752</v>
      </c>
      <c r="AS145">
        <v>0.95033736483599807</v>
      </c>
      <c r="AT145">
        <v>7.3636176728924321E-3</v>
      </c>
      <c r="AU145">
        <v>6.625</v>
      </c>
      <c r="AV145">
        <v>22.739753629775375</v>
      </c>
      <c r="AW145">
        <v>3.9852092240107404</v>
      </c>
      <c r="AX145">
        <v>1.3866007760997268</v>
      </c>
      <c r="AY145">
        <v>0.43025766044455011</v>
      </c>
      <c r="AZ145">
        <v>181.24674326453334</v>
      </c>
      <c r="BA145">
        <f t="shared" si="24"/>
        <v>47.753256735466664</v>
      </c>
      <c r="BB145">
        <v>184.13003206168941</v>
      </c>
      <c r="BC145">
        <v>28.239168869444967</v>
      </c>
      <c r="BD145">
        <v>15.947045335007285</v>
      </c>
      <c r="BE145">
        <v>2.358549204377832</v>
      </c>
      <c r="BF145">
        <v>230.67479547051948</v>
      </c>
      <c r="BG145">
        <f t="shared" si="25"/>
        <v>300.38717411764708</v>
      </c>
      <c r="BH145">
        <f t="shared" si="26"/>
        <v>69.712378647127593</v>
      </c>
      <c r="BI145" t="s">
        <v>92</v>
      </c>
      <c r="BJ145" t="s">
        <v>88</v>
      </c>
    </row>
    <row r="146" spans="1:62">
      <c r="A146" t="s">
        <v>90</v>
      </c>
      <c r="B146" t="s">
        <v>91</v>
      </c>
      <c r="C146">
        <v>2001</v>
      </c>
      <c r="D146" t="s">
        <v>70</v>
      </c>
      <c r="E146" t="s">
        <v>70</v>
      </c>
      <c r="F146">
        <v>150</v>
      </c>
      <c r="G146">
        <v>0</v>
      </c>
      <c r="H146">
        <v>150</v>
      </c>
      <c r="I146">
        <f t="shared" si="20"/>
        <v>30</v>
      </c>
      <c r="J146">
        <v>46.2</v>
      </c>
      <c r="K146">
        <f t="shared" si="21"/>
        <v>226.2</v>
      </c>
      <c r="L146">
        <v>0</v>
      </c>
      <c r="M146">
        <v>75</v>
      </c>
      <c r="N146">
        <v>150</v>
      </c>
      <c r="O146">
        <f t="shared" si="22"/>
        <v>88.235294117647058</v>
      </c>
      <c r="P146">
        <f t="shared" si="23"/>
        <v>124.5</v>
      </c>
      <c r="Q146">
        <v>0</v>
      </c>
      <c r="R146">
        <v>0</v>
      </c>
      <c r="S146">
        <v>0</v>
      </c>
      <c r="T146">
        <v>0</v>
      </c>
      <c r="U146">
        <v>73.043233333333234</v>
      </c>
      <c r="V146">
        <v>2</v>
      </c>
      <c r="W146">
        <v>7.28</v>
      </c>
      <c r="X146">
        <v>0.96999999999999975</v>
      </c>
      <c r="Y146">
        <v>16.688592000000003</v>
      </c>
      <c r="Z146">
        <v>55</v>
      </c>
      <c r="AA146">
        <v>384.13200416000001</v>
      </c>
      <c r="AB146">
        <v>2241.6666666666665</v>
      </c>
      <c r="AC146">
        <v>2575.0500000000002</v>
      </c>
      <c r="AD146">
        <v>6175</v>
      </c>
      <c r="AE146">
        <v>5674.95</v>
      </c>
      <c r="AF146">
        <v>19.15855279928039</v>
      </c>
      <c r="AG146">
        <v>4.1344116064835834</v>
      </c>
      <c r="AH146">
        <v>0.36464643896131466</v>
      </c>
      <c r="AI146">
        <v>0.79352425698706508</v>
      </c>
      <c r="AJ146">
        <v>1.3095870856876784E-2</v>
      </c>
      <c r="AK146">
        <v>3.8793985422753936</v>
      </c>
      <c r="AL146">
        <v>13.392124261616257</v>
      </c>
      <c r="AM146">
        <v>1.8979636304500989</v>
      </c>
      <c r="AN146">
        <v>0.13729543305698183</v>
      </c>
      <c r="AO146">
        <v>3.9703389553221911E-2</v>
      </c>
      <c r="AP146">
        <v>11.902428193348058</v>
      </c>
      <c r="AQ146">
        <v>3.1197684192021522</v>
      </c>
      <c r="AR146">
        <v>0.28113669768795752</v>
      </c>
      <c r="AS146">
        <v>0.95033736483599807</v>
      </c>
      <c r="AT146">
        <v>7.3636176728924321E-3</v>
      </c>
      <c r="AU146">
        <v>6.049361183150876</v>
      </c>
      <c r="AV146">
        <v>22.739753629775375</v>
      </c>
      <c r="AW146">
        <v>3.9852092240107404</v>
      </c>
      <c r="AX146">
        <v>1.3866007760997268</v>
      </c>
      <c r="AY146">
        <v>0.43025766044455011</v>
      </c>
      <c r="AZ146">
        <v>160.76405074825277</v>
      </c>
      <c r="BA146">
        <f t="shared" si="24"/>
        <v>65.435949251747218</v>
      </c>
      <c r="BB146">
        <v>192.06489711427602</v>
      </c>
      <c r="BC146">
        <v>30.056649207951697</v>
      </c>
      <c r="BD146">
        <v>15.86958278316215</v>
      </c>
      <c r="BE146">
        <v>2.6187558397097663</v>
      </c>
      <c r="BF146">
        <v>240.60988494509962</v>
      </c>
      <c r="BG146">
        <f t="shared" si="25"/>
        <v>285.77852745098028</v>
      </c>
      <c r="BH146">
        <f t="shared" si="26"/>
        <v>45.168642505880655</v>
      </c>
      <c r="BI146" t="s">
        <v>92</v>
      </c>
      <c r="BJ146" t="s">
        <v>88</v>
      </c>
    </row>
    <row r="147" spans="1:62">
      <c r="A147" t="s">
        <v>90</v>
      </c>
      <c r="B147" t="s">
        <v>91</v>
      </c>
      <c r="C147">
        <v>2002</v>
      </c>
      <c r="D147" t="s">
        <v>70</v>
      </c>
      <c r="E147" t="s">
        <v>70</v>
      </c>
      <c r="F147">
        <v>150</v>
      </c>
      <c r="G147">
        <v>0</v>
      </c>
      <c r="H147">
        <v>150</v>
      </c>
      <c r="I147">
        <f t="shared" si="20"/>
        <v>30</v>
      </c>
      <c r="J147">
        <v>50.4</v>
      </c>
      <c r="K147">
        <f t="shared" si="21"/>
        <v>230.4</v>
      </c>
      <c r="L147">
        <v>0</v>
      </c>
      <c r="M147">
        <v>75</v>
      </c>
      <c r="N147">
        <v>150</v>
      </c>
      <c r="O147">
        <f t="shared" si="22"/>
        <v>88.235294117647058</v>
      </c>
      <c r="P147">
        <f t="shared" si="23"/>
        <v>124.5</v>
      </c>
      <c r="Q147">
        <v>0</v>
      </c>
      <c r="R147">
        <v>0</v>
      </c>
      <c r="S147">
        <v>0</v>
      </c>
      <c r="T147">
        <v>0</v>
      </c>
      <c r="U147">
        <v>67.930206999999939</v>
      </c>
      <c r="V147">
        <v>2</v>
      </c>
      <c r="W147">
        <v>7</v>
      </c>
      <c r="X147">
        <v>0.79</v>
      </c>
      <c r="Y147">
        <v>21.334106728538284</v>
      </c>
      <c r="Z147">
        <v>55</v>
      </c>
      <c r="AA147">
        <v>397.97563805104409</v>
      </c>
      <c r="AB147">
        <v>2233.3333333333335</v>
      </c>
      <c r="AC147">
        <v>2325</v>
      </c>
      <c r="AD147">
        <v>6975</v>
      </c>
      <c r="AE147">
        <v>6325.05</v>
      </c>
      <c r="AF147">
        <v>18.602</v>
      </c>
      <c r="AG147">
        <v>4.1344116064835834</v>
      </c>
      <c r="AH147">
        <v>0.36464643896131466</v>
      </c>
      <c r="AI147">
        <v>0.79352425698706508</v>
      </c>
      <c r="AJ147">
        <v>1.3095870856876784E-2</v>
      </c>
      <c r="AK147">
        <v>2.7679999999999998</v>
      </c>
      <c r="AL147">
        <v>13.392124261616257</v>
      </c>
      <c r="AM147">
        <v>1.8979636304500989</v>
      </c>
      <c r="AN147">
        <v>0.13729543305698183</v>
      </c>
      <c r="AO147">
        <v>3.9703389553221911E-2</v>
      </c>
      <c r="AP147">
        <v>11.902428193348058</v>
      </c>
      <c r="AQ147">
        <v>3.1197684192021522</v>
      </c>
      <c r="AR147">
        <v>0.28113669768795752</v>
      </c>
      <c r="AS147">
        <v>0.95033736483599807</v>
      </c>
      <c r="AT147">
        <v>7.3636176728924321E-3</v>
      </c>
      <c r="AU147">
        <v>6.049361183150876</v>
      </c>
      <c r="AV147">
        <v>22.739753629775375</v>
      </c>
      <c r="AW147">
        <v>3.9852092240107404</v>
      </c>
      <c r="AX147">
        <v>1.3866007760997268</v>
      </c>
      <c r="AY147">
        <v>0.43025766044455011</v>
      </c>
      <c r="AZ147">
        <v>169.2620152667578</v>
      </c>
      <c r="BA147">
        <f t="shared" si="24"/>
        <v>61.137984733242206</v>
      </c>
      <c r="BB147">
        <v>205.96067158268357</v>
      </c>
      <c r="BC147">
        <v>32.394718556512721</v>
      </c>
      <c r="BD147">
        <v>17.490338414395925</v>
      </c>
      <c r="BE147">
        <v>2.8943202740881588</v>
      </c>
      <c r="BF147">
        <v>258.74004882768037</v>
      </c>
      <c r="BG147">
        <f t="shared" si="25"/>
        <v>280.66550111764701</v>
      </c>
      <c r="BH147">
        <f t="shared" si="26"/>
        <v>21.925452289966643</v>
      </c>
      <c r="BI147" t="s">
        <v>92</v>
      </c>
      <c r="BJ147" t="s">
        <v>88</v>
      </c>
    </row>
    <row r="148" spans="1:62">
      <c r="A148" t="s">
        <v>90</v>
      </c>
      <c r="B148" t="s">
        <v>91</v>
      </c>
      <c r="C148">
        <v>2003</v>
      </c>
      <c r="D148" t="s">
        <v>70</v>
      </c>
      <c r="E148" t="s">
        <v>70</v>
      </c>
      <c r="F148">
        <v>150</v>
      </c>
      <c r="G148">
        <v>0</v>
      </c>
      <c r="H148">
        <v>150</v>
      </c>
      <c r="I148">
        <f t="shared" si="20"/>
        <v>30</v>
      </c>
      <c r="J148">
        <v>53.2</v>
      </c>
      <c r="K148">
        <f t="shared" si="21"/>
        <v>233.2</v>
      </c>
      <c r="L148">
        <v>0</v>
      </c>
      <c r="M148">
        <v>75</v>
      </c>
      <c r="N148">
        <v>150</v>
      </c>
      <c r="O148">
        <f t="shared" si="22"/>
        <v>88.235294117647058</v>
      </c>
      <c r="P148">
        <f t="shared" si="23"/>
        <v>124.5</v>
      </c>
      <c r="Q148">
        <v>0</v>
      </c>
      <c r="R148">
        <v>0</v>
      </c>
      <c r="S148">
        <v>0</v>
      </c>
      <c r="T148">
        <v>0</v>
      </c>
      <c r="U148">
        <v>64.27804533333348</v>
      </c>
      <c r="V148">
        <v>2</v>
      </c>
      <c r="W148">
        <v>7.1</v>
      </c>
      <c r="X148">
        <v>0.91999999999999993</v>
      </c>
      <c r="Y148">
        <v>16.8705</v>
      </c>
      <c r="Z148">
        <v>55</v>
      </c>
      <c r="AA148">
        <v>384.67408999999998</v>
      </c>
      <c r="AB148">
        <v>1901.6666666666667</v>
      </c>
      <c r="AC148">
        <v>2158.5</v>
      </c>
      <c r="AD148">
        <v>5883.333333333333</v>
      </c>
      <c r="AE148">
        <v>9300</v>
      </c>
      <c r="AF148">
        <v>19.15855279928039</v>
      </c>
      <c r="AG148">
        <v>4.1344116064835834</v>
      </c>
      <c r="AH148">
        <v>0.36464643896131466</v>
      </c>
      <c r="AI148">
        <v>0.79352425698706508</v>
      </c>
      <c r="AJ148">
        <v>1.3095870856876784E-2</v>
      </c>
      <c r="AK148">
        <v>3.8793985422753936</v>
      </c>
      <c r="AL148">
        <v>13.392124261616257</v>
      </c>
      <c r="AM148">
        <v>1.8979636304500989</v>
      </c>
      <c r="AN148">
        <v>0.13729543305698183</v>
      </c>
      <c r="AO148">
        <v>3.9703389553221911E-2</v>
      </c>
      <c r="AP148">
        <v>11.902428193348058</v>
      </c>
      <c r="AQ148">
        <v>3.1197684192021522</v>
      </c>
      <c r="AR148">
        <v>0.28113669768795752</v>
      </c>
      <c r="AS148">
        <v>0.95033736483599807</v>
      </c>
      <c r="AT148">
        <v>7.3636176728924321E-3</v>
      </c>
      <c r="AU148">
        <v>6.049361183150876</v>
      </c>
      <c r="AV148">
        <v>22.739753629775375</v>
      </c>
      <c r="AW148">
        <v>3.9852092240107404</v>
      </c>
      <c r="AX148">
        <v>1.3866007760997268</v>
      </c>
      <c r="AY148">
        <v>0.43025766044455011</v>
      </c>
      <c r="AZ148">
        <v>171.09187453430053</v>
      </c>
      <c r="BA148">
        <f t="shared" si="24"/>
        <v>62.108125465699459</v>
      </c>
      <c r="BB148">
        <v>266.60351924691196</v>
      </c>
      <c r="BC148">
        <v>43.506657162448676</v>
      </c>
      <c r="BD148">
        <v>20.291909535136476</v>
      </c>
      <c r="BE148">
        <v>4.1553226068732902</v>
      </c>
      <c r="BF148">
        <v>334.55740855137043</v>
      </c>
      <c r="BG148">
        <f t="shared" si="25"/>
        <v>277.01333945098054</v>
      </c>
      <c r="BH148">
        <f t="shared" si="26"/>
        <v>-57.544069100389891</v>
      </c>
      <c r="BI148" t="s">
        <v>92</v>
      </c>
      <c r="BJ148" t="s">
        <v>88</v>
      </c>
    </row>
    <row r="149" spans="1:62">
      <c r="A149" t="s">
        <v>90</v>
      </c>
      <c r="B149" t="s">
        <v>91</v>
      </c>
      <c r="C149">
        <v>2004</v>
      </c>
      <c r="D149" t="s">
        <v>70</v>
      </c>
      <c r="E149" t="s">
        <v>70</v>
      </c>
      <c r="F149">
        <v>150</v>
      </c>
      <c r="G149">
        <v>0</v>
      </c>
      <c r="H149">
        <v>150</v>
      </c>
      <c r="I149">
        <f t="shared" si="20"/>
        <v>30</v>
      </c>
      <c r="J149">
        <v>54.6</v>
      </c>
      <c r="K149">
        <f t="shared" si="21"/>
        <v>234.6</v>
      </c>
      <c r="L149">
        <v>0</v>
      </c>
      <c r="M149">
        <v>75</v>
      </c>
      <c r="N149">
        <v>150</v>
      </c>
      <c r="O149">
        <f t="shared" si="22"/>
        <v>88.235294117647058</v>
      </c>
      <c r="P149">
        <f t="shared" si="23"/>
        <v>124.5</v>
      </c>
      <c r="Q149">
        <v>0</v>
      </c>
      <c r="R149">
        <v>0</v>
      </c>
      <c r="S149">
        <v>0</v>
      </c>
      <c r="T149">
        <v>0</v>
      </c>
      <c r="U149">
        <v>62.08674833333324</v>
      </c>
      <c r="V149">
        <v>2</v>
      </c>
      <c r="W149">
        <v>7.24</v>
      </c>
      <c r="X149">
        <v>1</v>
      </c>
      <c r="Y149">
        <v>16.697615094339618</v>
      </c>
      <c r="Z149">
        <v>55</v>
      </c>
      <c r="AA149">
        <v>384.15889298113206</v>
      </c>
      <c r="AB149">
        <v>3300</v>
      </c>
      <c r="AC149">
        <v>3750</v>
      </c>
      <c r="AD149">
        <v>6341.666666666667</v>
      </c>
      <c r="AE149">
        <v>5899.5</v>
      </c>
      <c r="AF149">
        <v>19.15855279928039</v>
      </c>
      <c r="AG149">
        <v>4.1344116064835834</v>
      </c>
      <c r="AH149">
        <v>0.36464643896131466</v>
      </c>
      <c r="AI149">
        <v>0.79352425698706508</v>
      </c>
      <c r="AJ149">
        <v>1.3095870856876784E-2</v>
      </c>
      <c r="AK149">
        <v>3.8793985422753936</v>
      </c>
      <c r="AL149">
        <v>13.392124261616257</v>
      </c>
      <c r="AM149">
        <v>1.8979636304500989</v>
      </c>
      <c r="AN149">
        <v>0.13729543305698183</v>
      </c>
      <c r="AO149">
        <v>3.9703389553221911E-2</v>
      </c>
      <c r="AP149">
        <v>11.902428193348058</v>
      </c>
      <c r="AQ149">
        <v>3.1197684192021522</v>
      </c>
      <c r="AR149">
        <v>0.28113669768795752</v>
      </c>
      <c r="AS149">
        <v>0.95033736483599807</v>
      </c>
      <c r="AT149">
        <v>7.3636176728924321E-3</v>
      </c>
      <c r="AU149">
        <v>6.049361183150876</v>
      </c>
      <c r="AV149">
        <v>22.739753629775375</v>
      </c>
      <c r="AW149">
        <v>3.9852092240107404</v>
      </c>
      <c r="AX149">
        <v>1.3866007760997268</v>
      </c>
      <c r="AY149">
        <v>0.43025766044455011</v>
      </c>
      <c r="AZ149">
        <v>188.94040719730555</v>
      </c>
      <c r="BA149">
        <f t="shared" si="24"/>
        <v>45.659592802694448</v>
      </c>
      <c r="BB149">
        <v>217.80173221309022</v>
      </c>
      <c r="BC149">
        <v>33.614313904316035</v>
      </c>
      <c r="BD149">
        <v>17.340461989289622</v>
      </c>
      <c r="BE149">
        <v>2.7771067611871585</v>
      </c>
      <c r="BF149">
        <v>271.53361486788305</v>
      </c>
      <c r="BG149">
        <f t="shared" si="25"/>
        <v>274.82204245098029</v>
      </c>
      <c r="BH149">
        <f t="shared" si="26"/>
        <v>3.2884275830972456</v>
      </c>
      <c r="BI149" t="s">
        <v>92</v>
      </c>
      <c r="BJ149" t="s">
        <v>88</v>
      </c>
    </row>
    <row r="150" spans="1:62">
      <c r="A150" t="s">
        <v>90</v>
      </c>
      <c r="B150" t="s">
        <v>91</v>
      </c>
      <c r="C150">
        <v>2005</v>
      </c>
      <c r="D150" t="s">
        <v>70</v>
      </c>
      <c r="E150" t="s">
        <v>70</v>
      </c>
      <c r="F150">
        <v>150</v>
      </c>
      <c r="G150">
        <v>0</v>
      </c>
      <c r="H150">
        <v>150</v>
      </c>
      <c r="I150">
        <f t="shared" si="20"/>
        <v>30</v>
      </c>
      <c r="J150">
        <v>47.6</v>
      </c>
      <c r="K150">
        <f t="shared" si="21"/>
        <v>227.6</v>
      </c>
      <c r="L150">
        <v>0</v>
      </c>
      <c r="M150">
        <v>75</v>
      </c>
      <c r="N150">
        <v>150</v>
      </c>
      <c r="O150">
        <f t="shared" si="22"/>
        <v>88.235294117647058</v>
      </c>
      <c r="P150">
        <f t="shared" si="23"/>
        <v>124.5</v>
      </c>
      <c r="Q150">
        <v>0</v>
      </c>
      <c r="R150">
        <v>0</v>
      </c>
      <c r="S150">
        <v>0</v>
      </c>
      <c r="T150">
        <v>0</v>
      </c>
      <c r="U150">
        <v>60.625883666666716</v>
      </c>
      <c r="V150">
        <v>2</v>
      </c>
      <c r="W150">
        <v>6.8</v>
      </c>
      <c r="X150">
        <v>0.62999999999999989</v>
      </c>
      <c r="Y150">
        <v>18.364742011902035</v>
      </c>
      <c r="Z150">
        <v>55</v>
      </c>
      <c r="AA150">
        <v>389.12693119546805</v>
      </c>
      <c r="AB150">
        <v>2704.1666666666665</v>
      </c>
      <c r="AC150">
        <v>3180.1590000000001</v>
      </c>
      <c r="AD150">
        <v>6295.833333333333</v>
      </c>
      <c r="AE150">
        <v>7155</v>
      </c>
      <c r="AF150">
        <v>19.15855279928039</v>
      </c>
      <c r="AG150">
        <v>4.1344116064835834</v>
      </c>
      <c r="AH150">
        <v>0.36464643896131466</v>
      </c>
      <c r="AI150">
        <v>0.79352425698706508</v>
      </c>
      <c r="AJ150">
        <v>1.3095870856876784E-2</v>
      </c>
      <c r="AK150">
        <v>3.8793985422753936</v>
      </c>
      <c r="AL150">
        <v>13.392124261616257</v>
      </c>
      <c r="AM150">
        <v>1.8979636304500989</v>
      </c>
      <c r="AN150">
        <v>0.13729543305698183</v>
      </c>
      <c r="AO150">
        <v>3.9703389553221911E-2</v>
      </c>
      <c r="AP150">
        <v>11.902428193348058</v>
      </c>
      <c r="AQ150">
        <v>3.1197684192021522</v>
      </c>
      <c r="AR150">
        <v>0.28113669768795752</v>
      </c>
      <c r="AS150">
        <v>0.95033736483599807</v>
      </c>
      <c r="AT150">
        <v>7.3636176728924321E-3</v>
      </c>
      <c r="AU150">
        <v>6.049361183150876</v>
      </c>
      <c r="AV150">
        <v>22.739753629775375</v>
      </c>
      <c r="AW150">
        <v>3.9852092240107404</v>
      </c>
      <c r="AX150">
        <v>1.3866007760997268</v>
      </c>
      <c r="AY150">
        <v>0.43025766044455011</v>
      </c>
      <c r="AZ150">
        <v>182.363907482923</v>
      </c>
      <c r="BA150">
        <f t="shared" si="24"/>
        <v>45.236092517076997</v>
      </c>
      <c r="BB150">
        <v>236.11370177916635</v>
      </c>
      <c r="BC150">
        <v>37.306052656730387</v>
      </c>
      <c r="BD150">
        <v>18.486737364471097</v>
      </c>
      <c r="BE150">
        <v>3.286530179139997</v>
      </c>
      <c r="BF150">
        <v>295.19302197950782</v>
      </c>
      <c r="BG150">
        <f t="shared" si="25"/>
        <v>273.36117778431378</v>
      </c>
      <c r="BH150">
        <f t="shared" si="26"/>
        <v>-21.831844195194037</v>
      </c>
      <c r="BI150" t="s">
        <v>92</v>
      </c>
      <c r="BJ150" t="s">
        <v>88</v>
      </c>
    </row>
    <row r="151" spans="1:62">
      <c r="A151" t="s">
        <v>90</v>
      </c>
      <c r="B151" t="s">
        <v>91</v>
      </c>
      <c r="C151">
        <v>2007</v>
      </c>
      <c r="D151" t="s">
        <v>70</v>
      </c>
      <c r="E151" t="s">
        <v>70</v>
      </c>
      <c r="F151">
        <v>150</v>
      </c>
      <c r="G151">
        <v>0</v>
      </c>
      <c r="H151">
        <v>150</v>
      </c>
      <c r="I151">
        <f t="shared" si="20"/>
        <v>30</v>
      </c>
      <c r="J151">
        <v>46.2</v>
      </c>
      <c r="K151">
        <f t="shared" si="21"/>
        <v>226.2</v>
      </c>
      <c r="L151">
        <v>0</v>
      </c>
      <c r="M151">
        <v>75</v>
      </c>
      <c r="N151">
        <v>150</v>
      </c>
      <c r="O151">
        <f t="shared" si="22"/>
        <v>88.235294117647058</v>
      </c>
      <c r="P151">
        <f t="shared" si="23"/>
        <v>124.5</v>
      </c>
      <c r="Q151">
        <v>0</v>
      </c>
      <c r="R151">
        <v>0</v>
      </c>
      <c r="S151">
        <v>0</v>
      </c>
      <c r="T151">
        <v>0</v>
      </c>
      <c r="U151">
        <v>57.704154333333356</v>
      </c>
      <c r="V151">
        <v>2</v>
      </c>
      <c r="W151">
        <v>7.31</v>
      </c>
      <c r="X151">
        <v>0.96</v>
      </c>
      <c r="Y151">
        <v>17.218501810768547</v>
      </c>
      <c r="Z151">
        <v>55</v>
      </c>
      <c r="AA151">
        <v>385.71113539609024</v>
      </c>
      <c r="AB151">
        <v>2725</v>
      </c>
      <c r="AC151">
        <v>3174.6824999999999</v>
      </c>
      <c r="AD151">
        <v>5366.666666666667</v>
      </c>
      <c r="AE151">
        <v>5791.0893246187361</v>
      </c>
      <c r="AF151">
        <v>19.15855279928039</v>
      </c>
      <c r="AG151">
        <v>4.1344116064835834</v>
      </c>
      <c r="AH151">
        <v>0.36464643896131466</v>
      </c>
      <c r="AI151">
        <v>0.79352425698706508</v>
      </c>
      <c r="AJ151">
        <v>1.3095870856876784E-2</v>
      </c>
      <c r="AK151">
        <v>3.8793985422753936</v>
      </c>
      <c r="AL151">
        <v>13.392124261616257</v>
      </c>
      <c r="AM151">
        <v>1.8979636304500989</v>
      </c>
      <c r="AN151">
        <v>0.13729543305698183</v>
      </c>
      <c r="AO151">
        <v>3.9703389553221911E-2</v>
      </c>
      <c r="AP151">
        <v>11.902428193348058</v>
      </c>
      <c r="AQ151">
        <v>3.1197684192021522</v>
      </c>
      <c r="AR151">
        <v>0.28113669768795752</v>
      </c>
      <c r="AS151">
        <v>0.95033736483599807</v>
      </c>
      <c r="AT151">
        <v>7.3636176728924321E-3</v>
      </c>
      <c r="AU151">
        <v>6.049361183150876</v>
      </c>
      <c r="AV151">
        <v>22.739753629775375</v>
      </c>
      <c r="AW151">
        <v>3.9852092240107404</v>
      </c>
      <c r="AX151">
        <v>1.3866007760997268</v>
      </c>
      <c r="AY151">
        <v>0.43025766044455011</v>
      </c>
      <c r="AZ151">
        <v>163.43167064686884</v>
      </c>
      <c r="BA151">
        <f t="shared" si="24"/>
        <v>62.768329353131151</v>
      </c>
      <c r="BB151">
        <v>202.21271583175019</v>
      </c>
      <c r="BC151">
        <v>31.606563007195401</v>
      </c>
      <c r="BD151">
        <v>15.728295818878046</v>
      </c>
      <c r="BE151">
        <v>2.6929105298373424</v>
      </c>
      <c r="BF151">
        <v>252.24048518766099</v>
      </c>
      <c r="BG151">
        <f t="shared" si="25"/>
        <v>270.43944845098042</v>
      </c>
      <c r="BH151">
        <f t="shared" si="26"/>
        <v>18.198963263319428</v>
      </c>
      <c r="BI151" t="s">
        <v>92</v>
      </c>
      <c r="BJ151" t="s">
        <v>88</v>
      </c>
    </row>
    <row r="152" spans="1:62">
      <c r="A152" t="s">
        <v>90</v>
      </c>
      <c r="B152" t="s">
        <v>91</v>
      </c>
      <c r="C152">
        <v>2010</v>
      </c>
      <c r="D152" t="s">
        <v>70</v>
      </c>
      <c r="E152" t="s">
        <v>70</v>
      </c>
      <c r="F152">
        <v>150</v>
      </c>
      <c r="G152">
        <v>0</v>
      </c>
      <c r="H152">
        <v>150</v>
      </c>
      <c r="I152">
        <f t="shared" si="20"/>
        <v>30</v>
      </c>
      <c r="J152">
        <v>42.4</v>
      </c>
      <c r="K152">
        <f t="shared" si="21"/>
        <v>222.4</v>
      </c>
      <c r="L152">
        <v>0</v>
      </c>
      <c r="M152">
        <v>75</v>
      </c>
      <c r="N152">
        <v>150</v>
      </c>
      <c r="O152">
        <f t="shared" si="22"/>
        <v>88.235294117647058</v>
      </c>
      <c r="P152">
        <f t="shared" si="23"/>
        <v>124.5</v>
      </c>
      <c r="Q152">
        <v>0</v>
      </c>
      <c r="R152">
        <v>0</v>
      </c>
      <c r="S152">
        <v>0</v>
      </c>
      <c r="T152">
        <v>0</v>
      </c>
      <c r="U152">
        <v>54.782425000000003</v>
      </c>
      <c r="V152">
        <v>2</v>
      </c>
      <c r="W152">
        <v>7.37</v>
      </c>
      <c r="X152">
        <v>0.90333333333333332</v>
      </c>
      <c r="Y152">
        <v>23.589131877585672</v>
      </c>
      <c r="Z152">
        <v>55</v>
      </c>
      <c r="AA152">
        <v>404.69561299520524</v>
      </c>
      <c r="AB152">
        <v>2408.3333333333335</v>
      </c>
      <c r="AC152">
        <v>3250</v>
      </c>
      <c r="AD152">
        <v>6375</v>
      </c>
      <c r="AE152">
        <v>6879.1666666666661</v>
      </c>
      <c r="AF152">
        <v>19.15855279928039</v>
      </c>
      <c r="AG152">
        <v>4.1344116064835834</v>
      </c>
      <c r="AH152">
        <v>0.36464643896131466</v>
      </c>
      <c r="AI152">
        <v>0.79352425698706508</v>
      </c>
      <c r="AJ152">
        <v>1.3095870856876784E-2</v>
      </c>
      <c r="AK152">
        <v>3.8793985422753936</v>
      </c>
      <c r="AL152">
        <v>13.392124261616257</v>
      </c>
      <c r="AM152">
        <v>1.8979636304500989</v>
      </c>
      <c r="AN152">
        <v>0.13729543305698183</v>
      </c>
      <c r="AO152">
        <v>3.9703389553221911E-2</v>
      </c>
      <c r="AP152">
        <v>11.902428193348058</v>
      </c>
      <c r="AQ152">
        <v>3.1197684192021522</v>
      </c>
      <c r="AR152">
        <v>0.28113669768795752</v>
      </c>
      <c r="AS152">
        <v>0.95033736483599807</v>
      </c>
      <c r="AT152">
        <v>7.3636176728924321E-3</v>
      </c>
      <c r="AU152">
        <v>6.049361183150876</v>
      </c>
      <c r="AV152">
        <v>22.739753629775375</v>
      </c>
      <c r="AW152">
        <v>3.9852092240107404</v>
      </c>
      <c r="AX152">
        <v>1.3866007760997268</v>
      </c>
      <c r="AY152">
        <v>0.43025766044455011</v>
      </c>
      <c r="AZ152">
        <v>176.24077012568125</v>
      </c>
      <c r="BA152">
        <f t="shared" si="24"/>
        <v>46.159229874318754</v>
      </c>
      <c r="BB152">
        <v>229.80052398644426</v>
      </c>
      <c r="BC152">
        <v>36.253736874062596</v>
      </c>
      <c r="BD152">
        <v>17.954339616094565</v>
      </c>
      <c r="BE152">
        <v>3.1673324568344392</v>
      </c>
      <c r="BF152">
        <v>287.17593293343589</v>
      </c>
      <c r="BG152">
        <f t="shared" si="25"/>
        <v>267.51771911764706</v>
      </c>
      <c r="BH152">
        <f t="shared" si="26"/>
        <v>-19.658213815788827</v>
      </c>
      <c r="BI152" t="s">
        <v>92</v>
      </c>
      <c r="BJ152" t="s">
        <v>88</v>
      </c>
    </row>
    <row r="153" spans="1:62">
      <c r="A153" t="s">
        <v>90</v>
      </c>
      <c r="B153" t="s">
        <v>91</v>
      </c>
      <c r="C153">
        <v>2011</v>
      </c>
      <c r="D153" t="s">
        <v>70</v>
      </c>
      <c r="E153" t="s">
        <v>70</v>
      </c>
      <c r="F153">
        <v>150</v>
      </c>
      <c r="G153">
        <v>0</v>
      </c>
      <c r="H153">
        <v>150</v>
      </c>
      <c r="I153">
        <f t="shared" si="20"/>
        <v>30</v>
      </c>
      <c r="J153">
        <v>41.199999999999996</v>
      </c>
      <c r="K153">
        <f t="shared" si="21"/>
        <v>221.2</v>
      </c>
      <c r="L153">
        <v>0</v>
      </c>
      <c r="M153">
        <v>75</v>
      </c>
      <c r="N153">
        <v>150</v>
      </c>
      <c r="O153">
        <f t="shared" si="22"/>
        <v>88.235294117647058</v>
      </c>
      <c r="P153">
        <f t="shared" si="23"/>
        <v>124.5</v>
      </c>
      <c r="Q153">
        <v>0</v>
      </c>
      <c r="R153">
        <v>0</v>
      </c>
      <c r="S153">
        <v>0</v>
      </c>
      <c r="T153">
        <v>0</v>
      </c>
      <c r="U153">
        <v>53.321560333333473</v>
      </c>
      <c r="V153">
        <v>2</v>
      </c>
      <c r="W153">
        <v>7.41</v>
      </c>
      <c r="X153">
        <v>0.99000000000000021</v>
      </c>
      <c r="Y153">
        <v>16.487064285524642</v>
      </c>
      <c r="Z153">
        <v>55</v>
      </c>
      <c r="AA153">
        <v>383.5314515708634</v>
      </c>
      <c r="AB153">
        <v>3329.1666666666665</v>
      </c>
      <c r="AC153">
        <v>3991.666666666667</v>
      </c>
      <c r="AD153">
        <v>6308.333333333333</v>
      </c>
      <c r="AE153">
        <v>6295.833333333333</v>
      </c>
      <c r="AF153">
        <v>21.420947127665585</v>
      </c>
      <c r="AG153">
        <v>4.1344116064835834</v>
      </c>
      <c r="AH153">
        <v>0.36464643896131466</v>
      </c>
      <c r="AI153">
        <v>0.79352425698706508</v>
      </c>
      <c r="AJ153">
        <v>1.3095870856876784E-2</v>
      </c>
      <c r="AK153">
        <v>5.3971790632897338</v>
      </c>
      <c r="AL153">
        <v>13.392124261616257</v>
      </c>
      <c r="AM153">
        <v>1.8979636304500989</v>
      </c>
      <c r="AN153">
        <v>0.13729543305698183</v>
      </c>
      <c r="AO153">
        <v>3.9703389553221911E-2</v>
      </c>
      <c r="AP153">
        <v>11.902428193348058</v>
      </c>
      <c r="AQ153">
        <v>3.1197684192021522</v>
      </c>
      <c r="AR153">
        <v>0.28113669768795752</v>
      </c>
      <c r="AS153">
        <v>0.95033736483599807</v>
      </c>
      <c r="AT153">
        <v>7.3636176728924321E-3</v>
      </c>
      <c r="AU153">
        <v>6.049361183150876</v>
      </c>
      <c r="AV153">
        <v>22.739753629775375</v>
      </c>
      <c r="AW153">
        <v>3.9852092240107404</v>
      </c>
      <c r="AX153">
        <v>1.3866007760997268</v>
      </c>
      <c r="AY153">
        <v>0.43025766044455011</v>
      </c>
      <c r="AZ153">
        <v>206.02789720877627</v>
      </c>
      <c r="BA153">
        <f t="shared" si="24"/>
        <v>15.172102791223722</v>
      </c>
      <c r="BB153">
        <v>230.06727932279753</v>
      </c>
      <c r="BC153">
        <v>35.653724002004509</v>
      </c>
      <c r="BD153">
        <v>17.914664371873506</v>
      </c>
      <c r="BE153">
        <v>2.9573637087296061</v>
      </c>
      <c r="BF153">
        <v>286.59303140540516</v>
      </c>
      <c r="BG153">
        <f t="shared" si="25"/>
        <v>266.05685445098055</v>
      </c>
      <c r="BH153">
        <f t="shared" si="26"/>
        <v>-20.536176954424604</v>
      </c>
      <c r="BI153" t="s">
        <v>92</v>
      </c>
      <c r="BJ153" t="s">
        <v>88</v>
      </c>
    </row>
    <row r="154" spans="1:62">
      <c r="A154" t="s">
        <v>90</v>
      </c>
      <c r="B154" t="s">
        <v>91</v>
      </c>
      <c r="C154">
        <v>2013</v>
      </c>
      <c r="D154" t="s">
        <v>70</v>
      </c>
      <c r="E154" t="s">
        <v>70</v>
      </c>
      <c r="F154">
        <v>150</v>
      </c>
      <c r="G154">
        <v>0</v>
      </c>
      <c r="H154">
        <v>150</v>
      </c>
      <c r="I154">
        <f t="shared" si="20"/>
        <v>30</v>
      </c>
      <c r="J154">
        <v>38.79999999999999</v>
      </c>
      <c r="K154">
        <f t="shared" si="21"/>
        <v>218.79999999999998</v>
      </c>
      <c r="L154">
        <v>0</v>
      </c>
      <c r="M154">
        <v>75</v>
      </c>
      <c r="N154">
        <v>150</v>
      </c>
      <c r="O154">
        <f t="shared" si="22"/>
        <v>88.235294117647058</v>
      </c>
      <c r="P154">
        <f t="shared" si="23"/>
        <v>124.5</v>
      </c>
      <c r="Q154">
        <v>0</v>
      </c>
      <c r="R154">
        <v>0</v>
      </c>
      <c r="S154">
        <v>0</v>
      </c>
      <c r="T154">
        <v>0</v>
      </c>
      <c r="U154">
        <v>51.860695666666651</v>
      </c>
      <c r="V154">
        <v>2</v>
      </c>
      <c r="W154">
        <v>7.2966666666666669</v>
      </c>
      <c r="X154">
        <v>0.92333333333333378</v>
      </c>
      <c r="Y154">
        <v>18.883973482084954</v>
      </c>
      <c r="Z154">
        <v>55</v>
      </c>
      <c r="AA154">
        <v>390.67424097661313</v>
      </c>
      <c r="AB154">
        <v>3225</v>
      </c>
      <c r="AC154">
        <v>3100</v>
      </c>
      <c r="AD154">
        <v>6125</v>
      </c>
      <c r="AE154">
        <v>6408.333333333333</v>
      </c>
      <c r="AF154">
        <v>19.15855279928039</v>
      </c>
      <c r="AG154">
        <v>4.1344116064835834</v>
      </c>
      <c r="AH154">
        <v>0.36464643896131466</v>
      </c>
      <c r="AI154">
        <v>0.79352425698706508</v>
      </c>
      <c r="AJ154">
        <v>1.3095870856876784E-2</v>
      </c>
      <c r="AK154">
        <v>3.8793985422753936</v>
      </c>
      <c r="AL154">
        <v>13.392124261616257</v>
      </c>
      <c r="AM154">
        <v>1.8979636304500989</v>
      </c>
      <c r="AN154">
        <v>0.13729543305698183</v>
      </c>
      <c r="AO154">
        <v>3.9703389553221911E-2</v>
      </c>
      <c r="AP154">
        <v>11.902428193348058</v>
      </c>
      <c r="AQ154">
        <v>3.1197684192021522</v>
      </c>
      <c r="AR154">
        <v>0.28113669768795752</v>
      </c>
      <c r="AS154">
        <v>0.95033736483599807</v>
      </c>
      <c r="AT154">
        <v>7.3636176728924321E-3</v>
      </c>
      <c r="AU154">
        <v>6.049361183150876</v>
      </c>
      <c r="AV154">
        <v>22.739753629775375</v>
      </c>
      <c r="AW154">
        <v>3.9852092240107404</v>
      </c>
      <c r="AX154">
        <v>1.3866007760997268</v>
      </c>
      <c r="AY154">
        <v>0.43025766044455011</v>
      </c>
      <c r="AZ154">
        <v>185.48116385834837</v>
      </c>
      <c r="BA154">
        <f t="shared" si="24"/>
        <v>33.318836141651616</v>
      </c>
      <c r="BB154">
        <v>219.68156538701035</v>
      </c>
      <c r="BC154">
        <v>34.320183403919778</v>
      </c>
      <c r="BD154">
        <v>17.691347904386166</v>
      </c>
      <c r="BE154">
        <v>2.9676513567237066</v>
      </c>
      <c r="BF154">
        <v>274.66074805203999</v>
      </c>
      <c r="BG154">
        <f t="shared" si="25"/>
        <v>264.5959897843137</v>
      </c>
      <c r="BH154">
        <f t="shared" si="26"/>
        <v>-10.06475826772629</v>
      </c>
      <c r="BI154" t="s">
        <v>92</v>
      </c>
      <c r="BJ154" t="s">
        <v>88</v>
      </c>
    </row>
    <row r="155" spans="1:62">
      <c r="A155" t="s">
        <v>90</v>
      </c>
      <c r="B155" t="s">
        <v>91</v>
      </c>
      <c r="C155">
        <v>2014</v>
      </c>
      <c r="D155" t="s">
        <v>70</v>
      </c>
      <c r="E155" t="s">
        <v>70</v>
      </c>
      <c r="F155">
        <v>150</v>
      </c>
      <c r="G155">
        <v>0</v>
      </c>
      <c r="H155">
        <v>150</v>
      </c>
      <c r="I155">
        <f t="shared" si="20"/>
        <v>30</v>
      </c>
      <c r="J155">
        <v>37.599999999999987</v>
      </c>
      <c r="K155">
        <f t="shared" si="21"/>
        <v>217.6</v>
      </c>
      <c r="L155">
        <v>0</v>
      </c>
      <c r="M155">
        <v>75</v>
      </c>
      <c r="N155">
        <v>150</v>
      </c>
      <c r="O155">
        <f t="shared" si="22"/>
        <v>88.235294117647058</v>
      </c>
      <c r="P155">
        <f t="shared" si="23"/>
        <v>124.5</v>
      </c>
      <c r="Q155">
        <v>0</v>
      </c>
      <c r="R155">
        <v>0</v>
      </c>
      <c r="S155">
        <v>0</v>
      </c>
      <c r="T155">
        <v>0</v>
      </c>
      <c r="U155">
        <v>51.860695666666651</v>
      </c>
      <c r="V155">
        <v>2</v>
      </c>
      <c r="W155">
        <v>7.2866666666666662</v>
      </c>
      <c r="X155">
        <v>1.0700000000000003</v>
      </c>
      <c r="Y155">
        <v>21.476708354982964</v>
      </c>
      <c r="Z155">
        <v>55</v>
      </c>
      <c r="AA155">
        <v>398.40059089784921</v>
      </c>
      <c r="AB155">
        <v>2975.0148750000003</v>
      </c>
      <c r="AC155">
        <v>3258.3496249999998</v>
      </c>
      <c r="AD155">
        <v>6166.6974999999993</v>
      </c>
      <c r="AE155">
        <v>6566.6994999999997</v>
      </c>
      <c r="AF155">
        <v>19.15855279928039</v>
      </c>
      <c r="AG155">
        <v>4.1344116064835834</v>
      </c>
      <c r="AH155">
        <v>0.36464643896131466</v>
      </c>
      <c r="AI155">
        <v>0.79352425698706508</v>
      </c>
      <c r="AJ155">
        <v>1.3095870856876784E-2</v>
      </c>
      <c r="AK155">
        <v>3.8793985422753936</v>
      </c>
      <c r="AL155">
        <v>13.392124261616257</v>
      </c>
      <c r="AM155">
        <v>1.8979636304500989</v>
      </c>
      <c r="AN155">
        <v>0.13729543305698183</v>
      </c>
      <c r="AO155">
        <v>3.9703389553221911E-2</v>
      </c>
      <c r="AP155">
        <v>13.653333333333334</v>
      </c>
      <c r="AQ155">
        <v>3.1197684192021522</v>
      </c>
      <c r="AR155">
        <v>0.28113669768795752</v>
      </c>
      <c r="AS155">
        <v>0.95033736483599807</v>
      </c>
      <c r="AT155">
        <v>7.3636176728924321E-3</v>
      </c>
      <c r="AU155">
        <v>7.5633333333333326</v>
      </c>
      <c r="AV155">
        <v>22.739753629775375</v>
      </c>
      <c r="AW155">
        <v>3.9852092240107404</v>
      </c>
      <c r="AX155">
        <v>1.3866007760997268</v>
      </c>
      <c r="AY155">
        <v>0.43025766044455011</v>
      </c>
      <c r="AZ155">
        <v>203.49953009844728</v>
      </c>
      <c r="BA155">
        <f t="shared" si="24"/>
        <v>14.100469901552714</v>
      </c>
      <c r="BB155">
        <v>224.49995599649404</v>
      </c>
      <c r="BC155">
        <v>35.172414053063711</v>
      </c>
      <c r="BD155">
        <v>17.773936666029694</v>
      </c>
      <c r="BE155">
        <v>3.0391099014690357</v>
      </c>
      <c r="BF155">
        <v>280.48541661705644</v>
      </c>
      <c r="BG155">
        <f t="shared" si="25"/>
        <v>264.5959897843137</v>
      </c>
      <c r="BH155">
        <f t="shared" si="26"/>
        <v>-15.889426832742743</v>
      </c>
      <c r="BI155" t="s">
        <v>92</v>
      </c>
      <c r="BJ155" t="s">
        <v>88</v>
      </c>
    </row>
    <row r="156" spans="1:62">
      <c r="A156" t="s">
        <v>90</v>
      </c>
      <c r="B156" t="s">
        <v>91</v>
      </c>
      <c r="C156">
        <v>2015</v>
      </c>
      <c r="D156" t="s">
        <v>70</v>
      </c>
      <c r="E156" t="s">
        <v>70</v>
      </c>
      <c r="F156">
        <v>150</v>
      </c>
      <c r="G156">
        <v>0</v>
      </c>
      <c r="H156">
        <v>150</v>
      </c>
      <c r="I156">
        <f t="shared" si="20"/>
        <v>30</v>
      </c>
      <c r="J156">
        <v>36.399999999999984</v>
      </c>
      <c r="K156">
        <f t="shared" si="21"/>
        <v>216.39999999999998</v>
      </c>
      <c r="L156">
        <v>0</v>
      </c>
      <c r="M156">
        <v>75</v>
      </c>
      <c r="N156">
        <v>150</v>
      </c>
      <c r="O156">
        <f t="shared" si="22"/>
        <v>88.235294117647058</v>
      </c>
      <c r="P156">
        <f t="shared" si="23"/>
        <v>124.5</v>
      </c>
      <c r="Q156">
        <v>0</v>
      </c>
      <c r="R156">
        <v>0</v>
      </c>
      <c r="S156">
        <v>0</v>
      </c>
      <c r="T156">
        <v>0</v>
      </c>
      <c r="U156">
        <v>51.130263333333232</v>
      </c>
      <c r="V156">
        <v>2</v>
      </c>
      <c r="W156">
        <v>6.6866666666666674</v>
      </c>
      <c r="X156">
        <v>0.26333333333333364</v>
      </c>
      <c r="Y156">
        <v>14.814509315629728</v>
      </c>
      <c r="Z156">
        <v>55</v>
      </c>
      <c r="AA156">
        <v>378.54723776057654</v>
      </c>
      <c r="AB156">
        <v>2533.3459999999995</v>
      </c>
      <c r="AC156">
        <v>2758.3471249999998</v>
      </c>
      <c r="AD156">
        <v>6216.6977500000003</v>
      </c>
      <c r="AE156">
        <v>7658.3716249999998</v>
      </c>
      <c r="AF156">
        <v>19.15855279928039</v>
      </c>
      <c r="AG156">
        <v>4.1344116064835834</v>
      </c>
      <c r="AH156">
        <v>0.36464643896131466</v>
      </c>
      <c r="AI156">
        <v>0.79352425698706508</v>
      </c>
      <c r="AJ156">
        <v>1.3095870856876784E-2</v>
      </c>
      <c r="AK156">
        <v>3.8793985422753936</v>
      </c>
      <c r="AL156">
        <v>13.392124261616257</v>
      </c>
      <c r="AM156">
        <v>1.8979636304500989</v>
      </c>
      <c r="AN156">
        <v>0.13729543305698183</v>
      </c>
      <c r="AO156">
        <v>3.9703389553221911E-2</v>
      </c>
      <c r="AP156">
        <v>11.379092213451129</v>
      </c>
      <c r="AQ156">
        <v>3.1197684192021522</v>
      </c>
      <c r="AR156">
        <v>0.28113669768795752</v>
      </c>
      <c r="AS156">
        <v>0.95033736483599807</v>
      </c>
      <c r="AT156">
        <v>7.3636176728924321E-3</v>
      </c>
      <c r="AU156">
        <v>7.538889465207002</v>
      </c>
      <c r="AV156">
        <v>22.739753629775375</v>
      </c>
      <c r="AW156">
        <v>3.9852092240107404</v>
      </c>
      <c r="AX156">
        <v>1.3866007760997268</v>
      </c>
      <c r="AY156">
        <v>0.43025766044455011</v>
      </c>
      <c r="AZ156">
        <v>187.7119650404172</v>
      </c>
      <c r="BA156">
        <f t="shared" si="24"/>
        <v>28.688034959582779</v>
      </c>
      <c r="BB156">
        <v>240.95816383024825</v>
      </c>
      <c r="BC156">
        <v>38.42697323777476</v>
      </c>
      <c r="BD156">
        <v>18.916044161991515</v>
      </c>
      <c r="BE156">
        <v>3.4835425460850278</v>
      </c>
      <c r="BF156">
        <v>301.78472377609955</v>
      </c>
      <c r="BG156">
        <f t="shared" si="25"/>
        <v>263.8655574509803</v>
      </c>
      <c r="BH156">
        <f t="shared" si="26"/>
        <v>-37.919166325119249</v>
      </c>
      <c r="BI156" t="s">
        <v>92</v>
      </c>
      <c r="BJ156" t="s">
        <v>88</v>
      </c>
    </row>
    <row r="157" spans="1:62">
      <c r="A157" t="s">
        <v>90</v>
      </c>
      <c r="B157" t="s">
        <v>91</v>
      </c>
      <c r="C157">
        <v>1981</v>
      </c>
      <c r="D157" t="s">
        <v>71</v>
      </c>
      <c r="E157" t="s">
        <v>73</v>
      </c>
      <c r="F157">
        <v>202.66125</v>
      </c>
      <c r="G157">
        <v>52.661250000000003</v>
      </c>
      <c r="H157">
        <v>150</v>
      </c>
      <c r="I157">
        <f t="shared" si="20"/>
        <v>30</v>
      </c>
      <c r="J157">
        <v>49</v>
      </c>
      <c r="K157">
        <f t="shared" si="21"/>
        <v>281.66125</v>
      </c>
      <c r="L157">
        <v>25.984863904668508</v>
      </c>
      <c r="M157">
        <v>75</v>
      </c>
      <c r="N157">
        <v>150</v>
      </c>
      <c r="O157">
        <f t="shared" si="22"/>
        <v>88.235294117647058</v>
      </c>
      <c r="P157">
        <f t="shared" si="23"/>
        <v>124.5</v>
      </c>
      <c r="Q157">
        <v>47.43</v>
      </c>
      <c r="R157">
        <v>62.774999999999999</v>
      </c>
      <c r="S157">
        <v>9.6952500000000015</v>
      </c>
      <c r="T157">
        <v>25.947000000000003</v>
      </c>
      <c r="U157">
        <v>87.651880000000006</v>
      </c>
      <c r="V157">
        <v>3</v>
      </c>
      <c r="W157">
        <v>6.4</v>
      </c>
      <c r="X157">
        <v>0.10000000000000053</v>
      </c>
      <c r="Y157">
        <v>16.311484918793504</v>
      </c>
      <c r="Z157">
        <v>55</v>
      </c>
      <c r="AA157">
        <v>383.0082250580046</v>
      </c>
      <c r="AB157">
        <v>3205.6271563725495</v>
      </c>
      <c r="AC157">
        <v>4300.9442227421359</v>
      </c>
      <c r="AD157">
        <v>4941.666666666667</v>
      </c>
      <c r="AE157">
        <v>5445.3954948301325</v>
      </c>
      <c r="AF157">
        <v>20.898544746849396</v>
      </c>
      <c r="AG157">
        <v>4.4979742695106113</v>
      </c>
      <c r="AH157">
        <v>0.37843118671961545</v>
      </c>
      <c r="AI157">
        <v>1.3679813889260481</v>
      </c>
      <c r="AJ157">
        <v>1.8645879463601127E-2</v>
      </c>
      <c r="AK157">
        <v>5.0092244969943263</v>
      </c>
      <c r="AL157">
        <v>15.124577610636507</v>
      </c>
      <c r="AM157">
        <v>2.0518475060391173</v>
      </c>
      <c r="AN157">
        <v>0.4042935967845126</v>
      </c>
      <c r="AO157">
        <v>5.194850877484096E-2</v>
      </c>
      <c r="AP157">
        <v>13.129795680625003</v>
      </c>
      <c r="AQ157">
        <v>3.0738701473021965</v>
      </c>
      <c r="AR157">
        <v>0.26894357247744333</v>
      </c>
      <c r="AS157">
        <v>1.0259870645905831</v>
      </c>
      <c r="AT157">
        <v>5.709686173585758E-3</v>
      </c>
      <c r="AU157">
        <v>6.4864981140740099</v>
      </c>
      <c r="AV157">
        <v>23.61961977041085</v>
      </c>
      <c r="AW157">
        <v>3.4791934390104369</v>
      </c>
      <c r="AX157">
        <v>1.7055826825886831</v>
      </c>
      <c r="AY157">
        <v>0.49615673134503191</v>
      </c>
      <c r="AZ157">
        <v>188.74195899262475</v>
      </c>
      <c r="BA157">
        <f t="shared" si="24"/>
        <v>92.91929100737525</v>
      </c>
      <c r="BB157">
        <v>223.27700589487134</v>
      </c>
      <c r="BC157">
        <v>30.312604731769511</v>
      </c>
      <c r="BD157">
        <v>20.481740832482739</v>
      </c>
      <c r="BE157">
        <v>3.0131843716952078</v>
      </c>
      <c r="BF157">
        <v>277.08453583081882</v>
      </c>
      <c r="BG157">
        <f t="shared" si="25"/>
        <v>446.23442411764705</v>
      </c>
      <c r="BH157">
        <f t="shared" si="26"/>
        <v>169.14988828682823</v>
      </c>
      <c r="BI157" t="s">
        <v>92</v>
      </c>
      <c r="BJ157" t="s">
        <v>88</v>
      </c>
    </row>
    <row r="158" spans="1:62">
      <c r="A158" t="s">
        <v>90</v>
      </c>
      <c r="B158" t="s">
        <v>91</v>
      </c>
      <c r="C158">
        <v>1984</v>
      </c>
      <c r="D158" t="s">
        <v>71</v>
      </c>
      <c r="E158" t="s">
        <v>73</v>
      </c>
      <c r="F158">
        <v>202.66125</v>
      </c>
      <c r="G158">
        <v>52.661250000000003</v>
      </c>
      <c r="H158">
        <v>150</v>
      </c>
      <c r="I158">
        <f t="shared" si="20"/>
        <v>30</v>
      </c>
      <c r="J158">
        <v>49</v>
      </c>
      <c r="K158">
        <f t="shared" si="21"/>
        <v>281.66125</v>
      </c>
      <c r="L158">
        <v>25.984863904668508</v>
      </c>
      <c r="M158">
        <v>75</v>
      </c>
      <c r="N158">
        <v>150</v>
      </c>
      <c r="O158">
        <f t="shared" si="22"/>
        <v>88.235294117647058</v>
      </c>
      <c r="P158">
        <f t="shared" si="23"/>
        <v>124.5</v>
      </c>
      <c r="Q158">
        <v>47.43</v>
      </c>
      <c r="R158">
        <v>62.774999999999999</v>
      </c>
      <c r="S158">
        <v>9.6952500000000015</v>
      </c>
      <c r="T158">
        <v>25.947000000000003</v>
      </c>
      <c r="U158">
        <v>87.651880000000006</v>
      </c>
      <c r="V158">
        <v>3</v>
      </c>
      <c r="W158">
        <v>6.9333333333333327</v>
      </c>
      <c r="X158">
        <v>0.63333333333333286</v>
      </c>
      <c r="Y158">
        <v>18.666666666666668</v>
      </c>
      <c r="Z158">
        <v>55</v>
      </c>
      <c r="AA158">
        <v>390.02666666666664</v>
      </c>
      <c r="AB158">
        <v>2383.3333333333335</v>
      </c>
      <c r="AC158">
        <v>3001.125</v>
      </c>
      <c r="AD158">
        <v>6833.333333333333</v>
      </c>
      <c r="AE158">
        <v>9830.25</v>
      </c>
      <c r="AF158">
        <v>19.153333333333336</v>
      </c>
      <c r="AG158">
        <v>4.4979742695106113</v>
      </c>
      <c r="AH158">
        <v>0.37843118671961545</v>
      </c>
      <c r="AI158">
        <v>1.3679813889260481</v>
      </c>
      <c r="AJ158">
        <v>1.8645879463601127E-2</v>
      </c>
      <c r="AK158">
        <v>5.7649999999999997</v>
      </c>
      <c r="AL158">
        <v>15.124577610636507</v>
      </c>
      <c r="AM158">
        <v>2.0518475060391173</v>
      </c>
      <c r="AN158">
        <v>0.4042935967845126</v>
      </c>
      <c r="AO158">
        <v>5.194850877484096E-2</v>
      </c>
      <c r="AP158">
        <v>11.946000000000002</v>
      </c>
      <c r="AQ158">
        <v>3.0738701473021965</v>
      </c>
      <c r="AR158">
        <v>0.26894357247744333</v>
      </c>
      <c r="AS158">
        <v>1.0259870645905831</v>
      </c>
      <c r="AT158">
        <v>5.709686173585758E-3</v>
      </c>
      <c r="AU158">
        <v>6.141</v>
      </c>
      <c r="AV158">
        <v>23.61961977041085</v>
      </c>
      <c r="AW158">
        <v>3.4791934390104369</v>
      </c>
      <c r="AX158">
        <v>1.7055826825886831</v>
      </c>
      <c r="AY158">
        <v>0.49615673134503191</v>
      </c>
      <c r="AZ158">
        <v>204.94882865277776</v>
      </c>
      <c r="BA158">
        <f t="shared" si="24"/>
        <v>76.712421347222232</v>
      </c>
      <c r="BB158">
        <v>309.3024665787014</v>
      </c>
      <c r="BC158">
        <v>43.098900890671601</v>
      </c>
      <c r="BD158">
        <v>28.250907037810055</v>
      </c>
      <c r="BE158">
        <v>5.1167042116091475</v>
      </c>
      <c r="BF158">
        <v>385.7689787187922</v>
      </c>
      <c r="BG158">
        <f t="shared" si="25"/>
        <v>446.23442411764705</v>
      </c>
      <c r="BH158">
        <f t="shared" si="26"/>
        <v>60.465445398854854</v>
      </c>
      <c r="BI158" t="s">
        <v>92</v>
      </c>
      <c r="BJ158" t="s">
        <v>88</v>
      </c>
    </row>
    <row r="159" spans="1:62">
      <c r="A159" t="s">
        <v>90</v>
      </c>
      <c r="B159" t="s">
        <v>91</v>
      </c>
      <c r="C159">
        <v>1987</v>
      </c>
      <c r="D159" t="s">
        <v>71</v>
      </c>
      <c r="E159" t="s">
        <v>73</v>
      </c>
      <c r="F159">
        <v>202.66125</v>
      </c>
      <c r="G159">
        <v>52.661250000000003</v>
      </c>
      <c r="H159">
        <v>150</v>
      </c>
      <c r="I159">
        <f t="shared" si="20"/>
        <v>30</v>
      </c>
      <c r="J159">
        <v>49</v>
      </c>
      <c r="K159">
        <f t="shared" si="21"/>
        <v>281.66125</v>
      </c>
      <c r="L159">
        <v>25.984863904668508</v>
      </c>
      <c r="M159">
        <v>75</v>
      </c>
      <c r="N159">
        <v>150</v>
      </c>
      <c r="O159">
        <f t="shared" si="22"/>
        <v>88.235294117647058</v>
      </c>
      <c r="P159">
        <f t="shared" si="23"/>
        <v>124.5</v>
      </c>
      <c r="Q159">
        <v>47.43</v>
      </c>
      <c r="R159">
        <v>62.774999999999999</v>
      </c>
      <c r="S159">
        <v>9.6952500000000015</v>
      </c>
      <c r="T159">
        <v>25.947000000000003</v>
      </c>
      <c r="U159">
        <v>87.651880000000006</v>
      </c>
      <c r="V159">
        <v>3</v>
      </c>
      <c r="W159">
        <v>6.6</v>
      </c>
      <c r="X159">
        <v>0.29999999999999982</v>
      </c>
      <c r="Y159">
        <v>20.87877030162413</v>
      </c>
      <c r="Z159">
        <v>55</v>
      </c>
      <c r="AA159">
        <v>396.6187354988399</v>
      </c>
      <c r="AB159">
        <v>2341.6666666666665</v>
      </c>
      <c r="AC159">
        <v>2719.5</v>
      </c>
      <c r="AD159">
        <v>6625</v>
      </c>
      <c r="AE159">
        <v>5431.5</v>
      </c>
      <c r="AF159">
        <v>17.788</v>
      </c>
      <c r="AG159">
        <v>4.4979742695106113</v>
      </c>
      <c r="AH159">
        <v>0.37843118671961545</v>
      </c>
      <c r="AI159">
        <v>1.3679813889260481</v>
      </c>
      <c r="AJ159">
        <v>1.8645879463601127E-2</v>
      </c>
      <c r="AK159">
        <v>3.6430000000000002</v>
      </c>
      <c r="AL159">
        <v>15.124577610636507</v>
      </c>
      <c r="AM159">
        <v>2.0518475060391173</v>
      </c>
      <c r="AN159">
        <v>0.4042935967845126</v>
      </c>
      <c r="AO159">
        <v>5.194850877484096E-2</v>
      </c>
      <c r="AP159">
        <v>9.8409999999999993</v>
      </c>
      <c r="AQ159">
        <v>3.0738701473021965</v>
      </c>
      <c r="AR159">
        <v>0.26894357247744333</v>
      </c>
      <c r="AS159">
        <v>1.0259870645905831</v>
      </c>
      <c r="AT159">
        <v>5.709686173585758E-3</v>
      </c>
      <c r="AU159">
        <v>4.7850000000000001</v>
      </c>
      <c r="AV159">
        <v>23.61961977041085</v>
      </c>
      <c r="AW159">
        <v>3.4791934390104369</v>
      </c>
      <c r="AX159">
        <v>1.7055826825886831</v>
      </c>
      <c r="AY159">
        <v>0.49615673134503191</v>
      </c>
      <c r="AZ159">
        <v>142.74705766666665</v>
      </c>
      <c r="BA159">
        <f t="shared" ref="BA159:BA221" si="27">K159-AZ159</f>
        <v>138.91419233333335</v>
      </c>
      <c r="BB159">
        <v>200.31839973542691</v>
      </c>
      <c r="BC159">
        <v>27.145149319890063</v>
      </c>
      <c r="BD159">
        <v>20.363869498917023</v>
      </c>
      <c r="BE159">
        <v>2.9176383612243257</v>
      </c>
      <c r="BF159">
        <v>250.74505691545832</v>
      </c>
      <c r="BG159">
        <f t="shared" si="25"/>
        <v>446.23442411764705</v>
      </c>
      <c r="BH159">
        <f t="shared" si="26"/>
        <v>195.48936720218873</v>
      </c>
      <c r="BI159" t="s">
        <v>92</v>
      </c>
      <c r="BJ159" t="s">
        <v>88</v>
      </c>
    </row>
    <row r="160" spans="1:62">
      <c r="A160" t="s">
        <v>90</v>
      </c>
      <c r="B160" t="s">
        <v>91</v>
      </c>
      <c r="C160">
        <v>1990</v>
      </c>
      <c r="D160" t="s">
        <v>71</v>
      </c>
      <c r="E160" t="s">
        <v>73</v>
      </c>
      <c r="F160">
        <v>202.66125</v>
      </c>
      <c r="G160">
        <v>52.661250000000003</v>
      </c>
      <c r="H160">
        <v>150</v>
      </c>
      <c r="I160">
        <f t="shared" si="20"/>
        <v>30</v>
      </c>
      <c r="J160">
        <v>49</v>
      </c>
      <c r="K160">
        <f t="shared" ref="K160:K222" si="28">SUM(G160:J160)</f>
        <v>281.66125</v>
      </c>
      <c r="L160">
        <v>25.984863904668508</v>
      </c>
      <c r="M160">
        <v>75</v>
      </c>
      <c r="N160">
        <v>150</v>
      </c>
      <c r="O160">
        <f t="shared" ref="O160:O222" si="29">M160*20/17</f>
        <v>88.235294117647058</v>
      </c>
      <c r="P160">
        <f t="shared" ref="P160:P222" si="30">N160*0.83</f>
        <v>124.5</v>
      </c>
      <c r="Q160">
        <v>47.43</v>
      </c>
      <c r="R160">
        <v>62.774999999999999</v>
      </c>
      <c r="S160">
        <v>9.6952500000000015</v>
      </c>
      <c r="T160">
        <v>25.947000000000003</v>
      </c>
      <c r="U160">
        <v>87.651880000000006</v>
      </c>
      <c r="V160">
        <v>3</v>
      </c>
      <c r="W160">
        <v>6.46</v>
      </c>
      <c r="X160">
        <v>0.16000000000000014</v>
      </c>
      <c r="Y160">
        <v>23.461273255813953</v>
      </c>
      <c r="Z160">
        <v>55</v>
      </c>
      <c r="AA160">
        <v>404.31459430232553</v>
      </c>
      <c r="AB160">
        <v>868.33333333333337</v>
      </c>
      <c r="AC160">
        <v>1792.4756904761903</v>
      </c>
      <c r="AD160">
        <v>8033.333333333333</v>
      </c>
      <c r="AE160">
        <v>8340.4469644744859</v>
      </c>
      <c r="AF160">
        <v>20.898544746849396</v>
      </c>
      <c r="AG160">
        <v>4.4979742695106113</v>
      </c>
      <c r="AH160">
        <v>0.37843118671961545</v>
      </c>
      <c r="AI160">
        <v>1.3679813889260481</v>
      </c>
      <c r="AJ160">
        <v>1.8645879463601127E-2</v>
      </c>
      <c r="AK160">
        <v>5.0092244969943263</v>
      </c>
      <c r="AL160">
        <v>15.124577610636507</v>
      </c>
      <c r="AM160">
        <v>2.0518475060391173</v>
      </c>
      <c r="AN160">
        <v>0.4042935967845126</v>
      </c>
      <c r="AO160">
        <v>5.194850877484096E-2</v>
      </c>
      <c r="AP160">
        <v>13.129795680625003</v>
      </c>
      <c r="AQ160">
        <v>3.0738701473021965</v>
      </c>
      <c r="AR160">
        <v>0.26894357247744333</v>
      </c>
      <c r="AS160">
        <v>1.0259870645905831</v>
      </c>
      <c r="AT160">
        <v>5.709686173585758E-3</v>
      </c>
      <c r="AU160">
        <v>6.4864981140740099</v>
      </c>
      <c r="AV160">
        <v>23.61961977041085</v>
      </c>
      <c r="AW160">
        <v>3.4791934390104369</v>
      </c>
      <c r="AX160">
        <v>1.7055826825886831</v>
      </c>
      <c r="AY160">
        <v>0.49615673134503191</v>
      </c>
      <c r="AZ160">
        <v>186.70213496746661</v>
      </c>
      <c r="BA160">
        <f t="shared" si="27"/>
        <v>94.95911503253339</v>
      </c>
      <c r="BB160">
        <v>252.70778821930384</v>
      </c>
      <c r="BC160">
        <v>35.185032911723788</v>
      </c>
      <c r="BD160">
        <v>24.379968276636923</v>
      </c>
      <c r="BE160">
        <v>4.2933439939143456</v>
      </c>
      <c r="BF160">
        <v>316.5661334015789</v>
      </c>
      <c r="BG160">
        <f t="shared" ref="BG160:BG222" si="31">SUM(O160:U160)</f>
        <v>446.23442411764705</v>
      </c>
      <c r="BH160">
        <f t="shared" ref="BH160:BH222" si="32">BG160-BF160</f>
        <v>129.66829071606816</v>
      </c>
      <c r="BI160" t="s">
        <v>92</v>
      </c>
      <c r="BJ160" t="s">
        <v>88</v>
      </c>
    </row>
    <row r="161" spans="1:62">
      <c r="A161" t="s">
        <v>90</v>
      </c>
      <c r="B161" t="s">
        <v>91</v>
      </c>
      <c r="C161">
        <v>1996</v>
      </c>
      <c r="D161" t="s">
        <v>71</v>
      </c>
      <c r="E161" t="s">
        <v>73</v>
      </c>
      <c r="F161">
        <v>202.66125</v>
      </c>
      <c r="G161">
        <v>52.661250000000003</v>
      </c>
      <c r="H161">
        <v>150</v>
      </c>
      <c r="I161">
        <f t="shared" si="20"/>
        <v>30</v>
      </c>
      <c r="J161">
        <v>39.199999999999996</v>
      </c>
      <c r="K161">
        <f t="shared" si="28"/>
        <v>271.86124999999998</v>
      </c>
      <c r="L161">
        <v>25.984863904668508</v>
      </c>
      <c r="M161">
        <v>75</v>
      </c>
      <c r="N161">
        <v>150</v>
      </c>
      <c r="O161">
        <f t="shared" si="29"/>
        <v>88.235294117647058</v>
      </c>
      <c r="P161">
        <f t="shared" si="30"/>
        <v>124.5</v>
      </c>
      <c r="Q161">
        <v>47.43</v>
      </c>
      <c r="R161">
        <v>62.774999999999999</v>
      </c>
      <c r="S161">
        <v>9.6952500000000015</v>
      </c>
      <c r="T161">
        <v>25.947000000000003</v>
      </c>
      <c r="U161">
        <v>87.651880000000006</v>
      </c>
      <c r="V161">
        <v>3</v>
      </c>
      <c r="W161">
        <v>7</v>
      </c>
      <c r="X161">
        <v>0.70000000000000018</v>
      </c>
      <c r="Y161">
        <v>16.026682134570766</v>
      </c>
      <c r="Z161">
        <v>55</v>
      </c>
      <c r="AA161">
        <v>382.15951276102084</v>
      </c>
      <c r="AB161">
        <v>3216.6666666666665</v>
      </c>
      <c r="AC161">
        <v>4310.333333333333</v>
      </c>
      <c r="AD161">
        <v>5420</v>
      </c>
      <c r="AE161">
        <v>5627.2061262388015</v>
      </c>
      <c r="AF161">
        <v>26.09</v>
      </c>
      <c r="AG161">
        <v>4.4979742695106113</v>
      </c>
      <c r="AH161">
        <v>0.37843118671961545</v>
      </c>
      <c r="AI161">
        <v>1.3679813889260481</v>
      </c>
      <c r="AJ161">
        <v>1.8645879463601127E-2</v>
      </c>
      <c r="AK161">
        <v>5.0092244969943263</v>
      </c>
      <c r="AL161">
        <v>15.124577610636507</v>
      </c>
      <c r="AM161">
        <v>2.0518475060391173</v>
      </c>
      <c r="AN161">
        <v>0.4042935967845126</v>
      </c>
      <c r="AO161">
        <v>5.194850877484096E-2</v>
      </c>
      <c r="AP161">
        <v>13.129795680625003</v>
      </c>
      <c r="AQ161">
        <v>3.0738701473021965</v>
      </c>
      <c r="AR161">
        <v>0.26894357247744333</v>
      </c>
      <c r="AS161">
        <v>1.0259870645905831</v>
      </c>
      <c r="AT161">
        <v>5.709686173585758E-3</v>
      </c>
      <c r="AU161">
        <v>6.4864981140740099</v>
      </c>
      <c r="AV161">
        <v>23.61961977041085</v>
      </c>
      <c r="AW161">
        <v>3.4791934390104369</v>
      </c>
      <c r="AX161">
        <v>1.7055826825886831</v>
      </c>
      <c r="AY161">
        <v>0.49615673134503191</v>
      </c>
      <c r="AZ161">
        <v>213.17861517121909</v>
      </c>
      <c r="BA161">
        <f t="shared" si="27"/>
        <v>58.682634828780891</v>
      </c>
      <c r="BB161">
        <v>229.23330019783765</v>
      </c>
      <c r="BC161">
        <v>31.097246481342488</v>
      </c>
      <c r="BD161">
        <v>21.301495511403107</v>
      </c>
      <c r="BE161">
        <v>3.1068156651906245</v>
      </c>
      <c r="BF161">
        <v>284.73885785577392</v>
      </c>
      <c r="BG161">
        <f t="shared" si="31"/>
        <v>446.23442411764705</v>
      </c>
      <c r="BH161">
        <f t="shared" si="32"/>
        <v>161.49556626187314</v>
      </c>
      <c r="BI161" t="s">
        <v>92</v>
      </c>
      <c r="BJ161" t="s">
        <v>88</v>
      </c>
    </row>
    <row r="162" spans="1:62">
      <c r="A162" t="s">
        <v>90</v>
      </c>
      <c r="B162" t="s">
        <v>91</v>
      </c>
      <c r="C162">
        <v>1999</v>
      </c>
      <c r="D162" t="s">
        <v>71</v>
      </c>
      <c r="E162" t="s">
        <v>73</v>
      </c>
      <c r="F162">
        <v>202.66125</v>
      </c>
      <c r="G162">
        <v>52.661250000000003</v>
      </c>
      <c r="H162">
        <v>150</v>
      </c>
      <c r="I162">
        <f t="shared" si="20"/>
        <v>30</v>
      </c>
      <c r="J162">
        <v>50.4</v>
      </c>
      <c r="K162">
        <f t="shared" si="28"/>
        <v>283.06124999999997</v>
      </c>
      <c r="L162">
        <v>25.984863904668508</v>
      </c>
      <c r="M162">
        <v>75</v>
      </c>
      <c r="N162">
        <v>150</v>
      </c>
      <c r="O162">
        <f t="shared" si="29"/>
        <v>88.235294117647058</v>
      </c>
      <c r="P162">
        <f t="shared" si="30"/>
        <v>124.5</v>
      </c>
      <c r="Q162">
        <v>47.43</v>
      </c>
      <c r="R162">
        <v>62.774999999999999</v>
      </c>
      <c r="S162">
        <v>9.6952500000000015</v>
      </c>
      <c r="T162">
        <v>25.947000000000003</v>
      </c>
      <c r="U162">
        <v>87.651880000000006</v>
      </c>
      <c r="V162">
        <v>3</v>
      </c>
      <c r="W162">
        <v>6.9</v>
      </c>
      <c r="X162">
        <v>0.60000000000000053</v>
      </c>
      <c r="Y162">
        <v>18.184454756380511</v>
      </c>
      <c r="Z162">
        <v>55</v>
      </c>
      <c r="AA162">
        <v>388.58967517401391</v>
      </c>
      <c r="AB162">
        <v>1700</v>
      </c>
      <c r="AC162">
        <v>3509.261428571428</v>
      </c>
      <c r="AD162">
        <v>6113.75</v>
      </c>
      <c r="AE162">
        <v>6347.4781280982425</v>
      </c>
      <c r="AF162">
        <v>20.898544746849396</v>
      </c>
      <c r="AG162">
        <v>4.4979742695106113</v>
      </c>
      <c r="AH162">
        <v>0.37843118671961545</v>
      </c>
      <c r="AI162">
        <v>1.3679813889260481</v>
      </c>
      <c r="AJ162">
        <v>1.8645879463601127E-2</v>
      </c>
      <c r="AK162">
        <v>5.0092244969943263</v>
      </c>
      <c r="AL162">
        <v>15.124577610636507</v>
      </c>
      <c r="AM162">
        <v>2.0518475060391173</v>
      </c>
      <c r="AN162">
        <v>0.4042935967845126</v>
      </c>
      <c r="AO162">
        <v>5.194850877484096E-2</v>
      </c>
      <c r="AP162">
        <v>13.129795680625003</v>
      </c>
      <c r="AQ162">
        <v>3.0738701473021965</v>
      </c>
      <c r="AR162">
        <v>0.26894357247744333</v>
      </c>
      <c r="AS162">
        <v>1.0259870645905831</v>
      </c>
      <c r="AT162">
        <v>5.709686173585758E-3</v>
      </c>
      <c r="AU162">
        <v>6.4864981140740099</v>
      </c>
      <c r="AV162">
        <v>23.61961977041085</v>
      </c>
      <c r="AW162">
        <v>3.4791934390104369</v>
      </c>
      <c r="AX162">
        <v>1.7055826825886831</v>
      </c>
      <c r="AY162">
        <v>0.49615673134503191</v>
      </c>
      <c r="AZ162">
        <v>174.55139763345767</v>
      </c>
      <c r="BA162">
        <f t="shared" si="27"/>
        <v>108.5098523665423</v>
      </c>
      <c r="BB162">
        <v>229.44054659035825</v>
      </c>
      <c r="BC162">
        <v>31.572160351452524</v>
      </c>
      <c r="BD162">
        <v>20.84311747572405</v>
      </c>
      <c r="BE162">
        <v>3.3982504873685415</v>
      </c>
      <c r="BF162">
        <v>285.2540749049034</v>
      </c>
      <c r="BG162">
        <f t="shared" si="31"/>
        <v>446.23442411764705</v>
      </c>
      <c r="BH162">
        <f t="shared" si="32"/>
        <v>160.98034921274365</v>
      </c>
      <c r="BI162" t="s">
        <v>92</v>
      </c>
      <c r="BJ162" t="s">
        <v>88</v>
      </c>
    </row>
    <row r="163" spans="1:62">
      <c r="A163" t="s">
        <v>90</v>
      </c>
      <c r="B163" t="s">
        <v>91</v>
      </c>
      <c r="C163">
        <v>2000</v>
      </c>
      <c r="D163" t="s">
        <v>71</v>
      </c>
      <c r="E163" t="s">
        <v>73</v>
      </c>
      <c r="F163">
        <v>202.66125</v>
      </c>
      <c r="G163">
        <v>52.661250000000003</v>
      </c>
      <c r="H163">
        <v>150</v>
      </c>
      <c r="I163">
        <f t="shared" si="20"/>
        <v>30</v>
      </c>
      <c r="J163">
        <v>49</v>
      </c>
      <c r="K163">
        <f t="shared" si="28"/>
        <v>281.66125</v>
      </c>
      <c r="L163">
        <v>25.984863904668508</v>
      </c>
      <c r="M163">
        <v>75</v>
      </c>
      <c r="N163">
        <v>150</v>
      </c>
      <c r="O163">
        <f t="shared" si="29"/>
        <v>88.235294117647058</v>
      </c>
      <c r="P163">
        <f t="shared" si="30"/>
        <v>124.5</v>
      </c>
      <c r="Q163">
        <v>47.43</v>
      </c>
      <c r="R163">
        <v>62.774999999999999</v>
      </c>
      <c r="S163">
        <v>9.6952500000000015</v>
      </c>
      <c r="T163">
        <v>25.947000000000003</v>
      </c>
      <c r="U163">
        <v>87.651880000000006</v>
      </c>
      <c r="V163">
        <v>3</v>
      </c>
      <c r="W163">
        <v>6.93</v>
      </c>
      <c r="X163">
        <v>0.62999999999999989</v>
      </c>
      <c r="Y163">
        <v>19.355949946547803</v>
      </c>
      <c r="Z163">
        <v>55</v>
      </c>
      <c r="AA163">
        <v>392.08073084071242</v>
      </c>
      <c r="AB163">
        <v>3475</v>
      </c>
      <c r="AC163">
        <v>4343.9671875000004</v>
      </c>
      <c r="AD163">
        <v>7108.333333333333</v>
      </c>
      <c r="AE163">
        <v>5208</v>
      </c>
      <c r="AF163">
        <v>21.06</v>
      </c>
      <c r="AG163">
        <v>4.4979742695106113</v>
      </c>
      <c r="AH163">
        <v>0.37843118671961545</v>
      </c>
      <c r="AI163">
        <v>1.3679813889260481</v>
      </c>
      <c r="AJ163">
        <v>1.8645879463601127E-2</v>
      </c>
      <c r="AK163">
        <v>4.3499999999999996</v>
      </c>
      <c r="AL163">
        <v>15.124577610636507</v>
      </c>
      <c r="AM163">
        <v>2.0518475060391173</v>
      </c>
      <c r="AN163">
        <v>0.4042935967845126</v>
      </c>
      <c r="AO163">
        <v>5.194850877484096E-2</v>
      </c>
      <c r="AP163">
        <v>15.369</v>
      </c>
      <c r="AQ163">
        <v>3.0738701473021965</v>
      </c>
      <c r="AR163">
        <v>0.26894357247744333</v>
      </c>
      <c r="AS163">
        <v>1.0259870645905831</v>
      </c>
      <c r="AT163">
        <v>5.709686173585758E-3</v>
      </c>
      <c r="AU163">
        <v>7.9579999999999993</v>
      </c>
      <c r="AV163">
        <v>23.61961977041085</v>
      </c>
      <c r="AW163">
        <v>3.4791934390104369</v>
      </c>
      <c r="AX163">
        <v>1.7055826825886831</v>
      </c>
      <c r="AY163">
        <v>0.49615673134503191</v>
      </c>
      <c r="AZ163">
        <v>242.77299626562498</v>
      </c>
      <c r="BA163">
        <f t="shared" si="27"/>
        <v>38.888253734375013</v>
      </c>
      <c r="BB163">
        <v>226.19220284665766</v>
      </c>
      <c r="BC163">
        <v>30.259586605231814</v>
      </c>
      <c r="BD163">
        <v>22.68570610678622</v>
      </c>
      <c r="BE163">
        <v>2.9150276580889773</v>
      </c>
      <c r="BF163">
        <v>282.05252321676465</v>
      </c>
      <c r="BG163">
        <f t="shared" si="31"/>
        <v>446.23442411764705</v>
      </c>
      <c r="BH163">
        <f t="shared" si="32"/>
        <v>164.1819009008824</v>
      </c>
      <c r="BI163" t="s">
        <v>92</v>
      </c>
      <c r="BJ163" t="s">
        <v>88</v>
      </c>
    </row>
    <row r="164" spans="1:62">
      <c r="A164" t="s">
        <v>90</v>
      </c>
      <c r="B164" t="s">
        <v>91</v>
      </c>
      <c r="C164">
        <v>2001</v>
      </c>
      <c r="D164" t="s">
        <v>71</v>
      </c>
      <c r="E164" t="s">
        <v>73</v>
      </c>
      <c r="F164">
        <v>202.66125</v>
      </c>
      <c r="G164">
        <v>52.661250000000003</v>
      </c>
      <c r="H164">
        <v>150</v>
      </c>
      <c r="I164">
        <f t="shared" si="20"/>
        <v>30</v>
      </c>
      <c r="J164">
        <v>46.2</v>
      </c>
      <c r="K164">
        <f t="shared" si="28"/>
        <v>278.86124999999998</v>
      </c>
      <c r="L164">
        <v>25.984863904668508</v>
      </c>
      <c r="M164">
        <v>75</v>
      </c>
      <c r="N164">
        <v>150</v>
      </c>
      <c r="O164">
        <f t="shared" si="29"/>
        <v>88.235294117647058</v>
      </c>
      <c r="P164">
        <f t="shared" si="30"/>
        <v>124.5</v>
      </c>
      <c r="Q164">
        <v>47.43</v>
      </c>
      <c r="R164">
        <v>62.774999999999999</v>
      </c>
      <c r="S164">
        <v>9.6952500000000015</v>
      </c>
      <c r="T164">
        <v>25.947000000000003</v>
      </c>
      <c r="U164">
        <v>73.043233333333234</v>
      </c>
      <c r="V164">
        <v>3</v>
      </c>
      <c r="W164">
        <v>7.28</v>
      </c>
      <c r="X164">
        <v>0.98000000000000043</v>
      </c>
      <c r="Y164">
        <v>17.356463372093025</v>
      </c>
      <c r="Z164">
        <v>55</v>
      </c>
      <c r="AA164">
        <v>386.12226084883719</v>
      </c>
      <c r="AB164">
        <v>3308.3333333333335</v>
      </c>
      <c r="AC164">
        <v>4324.95</v>
      </c>
      <c r="AD164">
        <v>6591.666666666667</v>
      </c>
      <c r="AE164">
        <v>5824.95</v>
      </c>
      <c r="AF164">
        <v>20.898544746849396</v>
      </c>
      <c r="AG164">
        <v>4.4979742695106113</v>
      </c>
      <c r="AH164">
        <v>0.37843118671961545</v>
      </c>
      <c r="AI164">
        <v>1.3679813889260481</v>
      </c>
      <c r="AJ164">
        <v>1.8645879463601127E-2</v>
      </c>
      <c r="AK164">
        <v>5.0092244969943263</v>
      </c>
      <c r="AL164">
        <v>15.124577610636507</v>
      </c>
      <c r="AM164">
        <v>2.0518475060391173</v>
      </c>
      <c r="AN164">
        <v>0.4042935967845126</v>
      </c>
      <c r="AO164">
        <v>5.194850877484096E-2</v>
      </c>
      <c r="AP164">
        <v>13.129795680625003</v>
      </c>
      <c r="AQ164">
        <v>3.0738701473021965</v>
      </c>
      <c r="AR164">
        <v>0.26894357247744333</v>
      </c>
      <c r="AS164">
        <v>1.0259870645905831</v>
      </c>
      <c r="AT164">
        <v>5.709686173585758E-3</v>
      </c>
      <c r="AU164">
        <v>6.4864981140740099</v>
      </c>
      <c r="AV164">
        <v>23.61961977041085</v>
      </c>
      <c r="AW164">
        <v>3.4791934390104369</v>
      </c>
      <c r="AX164">
        <v>1.7055826825886831</v>
      </c>
      <c r="AY164">
        <v>0.49615673134503191</v>
      </c>
      <c r="AZ164">
        <v>215.13476141013092</v>
      </c>
      <c r="BA164">
        <f t="shared" si="27"/>
        <v>63.726488589869064</v>
      </c>
      <c r="BB164">
        <v>238.13887171470827</v>
      </c>
      <c r="BC164">
        <v>32.165028585118932</v>
      </c>
      <c r="BD164">
        <v>22.97218660081473</v>
      </c>
      <c r="BE164">
        <v>3.2140859878602921</v>
      </c>
      <c r="BF164">
        <v>296.49017288850223</v>
      </c>
      <c r="BG164">
        <f t="shared" si="31"/>
        <v>431.62577745098031</v>
      </c>
      <c r="BH164">
        <f t="shared" si="32"/>
        <v>135.13560456247808</v>
      </c>
      <c r="BI164" t="s">
        <v>92</v>
      </c>
      <c r="BJ164" t="s">
        <v>88</v>
      </c>
    </row>
    <row r="165" spans="1:62">
      <c r="A165" t="s">
        <v>90</v>
      </c>
      <c r="B165" t="s">
        <v>91</v>
      </c>
      <c r="C165">
        <v>2002</v>
      </c>
      <c r="D165" t="s">
        <v>71</v>
      </c>
      <c r="E165" t="s">
        <v>73</v>
      </c>
      <c r="F165">
        <v>202.66125</v>
      </c>
      <c r="G165">
        <v>52.661250000000003</v>
      </c>
      <c r="H165">
        <v>150</v>
      </c>
      <c r="I165">
        <f t="shared" si="20"/>
        <v>30</v>
      </c>
      <c r="J165">
        <v>50.4</v>
      </c>
      <c r="K165">
        <f t="shared" si="28"/>
        <v>283.06124999999997</v>
      </c>
      <c r="L165">
        <v>25.984863904668508</v>
      </c>
      <c r="M165">
        <v>75</v>
      </c>
      <c r="N165">
        <v>150</v>
      </c>
      <c r="O165">
        <f t="shared" si="29"/>
        <v>88.235294117647058</v>
      </c>
      <c r="P165">
        <f t="shared" si="30"/>
        <v>124.5</v>
      </c>
      <c r="Q165">
        <v>47.43</v>
      </c>
      <c r="R165">
        <v>62.774999999999999</v>
      </c>
      <c r="S165">
        <v>9.6952500000000015</v>
      </c>
      <c r="T165">
        <v>25.947000000000003</v>
      </c>
      <c r="U165">
        <v>67.930206999999939</v>
      </c>
      <c r="V165">
        <v>3</v>
      </c>
      <c r="W165">
        <v>6.85</v>
      </c>
      <c r="X165">
        <v>0.54999999999999982</v>
      </c>
      <c r="Y165">
        <v>23.926914153132252</v>
      </c>
      <c r="Z165">
        <v>55</v>
      </c>
      <c r="AA165">
        <v>405.70220417633408</v>
      </c>
      <c r="AB165">
        <v>2875</v>
      </c>
      <c r="AC165">
        <v>3124.95</v>
      </c>
      <c r="AD165">
        <v>6425</v>
      </c>
      <c r="AE165">
        <v>6949.95</v>
      </c>
      <c r="AF165">
        <v>20.201999999999998</v>
      </c>
      <c r="AG165">
        <v>4.4979742695106113</v>
      </c>
      <c r="AH165">
        <v>0.37843118671961545</v>
      </c>
      <c r="AI165">
        <v>1.3679813889260481</v>
      </c>
      <c r="AJ165">
        <v>1.8645879463601127E-2</v>
      </c>
      <c r="AK165">
        <v>4.2359999999999998</v>
      </c>
      <c r="AL165">
        <v>15.124577610636507</v>
      </c>
      <c r="AM165">
        <v>2.0518475060391173</v>
      </c>
      <c r="AN165">
        <v>0.4042935967845126</v>
      </c>
      <c r="AO165">
        <v>5.194850877484096E-2</v>
      </c>
      <c r="AP165">
        <v>13.129795680625003</v>
      </c>
      <c r="AQ165">
        <v>3.0738701473021965</v>
      </c>
      <c r="AR165">
        <v>0.26894357247744333</v>
      </c>
      <c r="AS165">
        <v>1.0259870645905831</v>
      </c>
      <c r="AT165">
        <v>5.709686173585758E-3</v>
      </c>
      <c r="AU165">
        <v>6.4864981140740099</v>
      </c>
      <c r="AV165">
        <v>23.61961977041085</v>
      </c>
      <c r="AW165">
        <v>3.4791934390104369</v>
      </c>
      <c r="AX165">
        <v>1.7055826825886831</v>
      </c>
      <c r="AY165">
        <v>0.49615673134503191</v>
      </c>
      <c r="AZ165">
        <v>200.75781301592431</v>
      </c>
      <c r="BA165">
        <f t="shared" si="27"/>
        <v>82.30343698407566</v>
      </c>
      <c r="BB165">
        <v>244.10001694898506</v>
      </c>
      <c r="BC165">
        <v>33.408093420433993</v>
      </c>
      <c r="BD165">
        <v>23.642025023285868</v>
      </c>
      <c r="BE165">
        <v>3.7008926046304853</v>
      </c>
      <c r="BF165">
        <v>304.85102799733539</v>
      </c>
      <c r="BG165">
        <f t="shared" si="31"/>
        <v>426.51275111764699</v>
      </c>
      <c r="BH165">
        <f t="shared" si="32"/>
        <v>121.66172312031159</v>
      </c>
      <c r="BI165" t="s">
        <v>92</v>
      </c>
      <c r="BJ165" t="s">
        <v>88</v>
      </c>
    </row>
    <row r="166" spans="1:62">
      <c r="A166" t="s">
        <v>90</v>
      </c>
      <c r="B166" t="s">
        <v>91</v>
      </c>
      <c r="C166">
        <v>2003</v>
      </c>
      <c r="D166" t="s">
        <v>71</v>
      </c>
      <c r="E166" t="s">
        <v>73</v>
      </c>
      <c r="F166">
        <v>202.66125</v>
      </c>
      <c r="G166">
        <v>52.661250000000003</v>
      </c>
      <c r="H166">
        <v>150</v>
      </c>
      <c r="I166">
        <f t="shared" si="20"/>
        <v>30</v>
      </c>
      <c r="J166">
        <v>53.2</v>
      </c>
      <c r="K166">
        <f t="shared" si="28"/>
        <v>285.86124999999998</v>
      </c>
      <c r="L166">
        <v>25.984863904668508</v>
      </c>
      <c r="M166">
        <v>75</v>
      </c>
      <c r="N166">
        <v>150</v>
      </c>
      <c r="O166">
        <f t="shared" si="29"/>
        <v>88.235294117647058</v>
      </c>
      <c r="P166">
        <f t="shared" si="30"/>
        <v>124.5</v>
      </c>
      <c r="Q166">
        <v>47.43</v>
      </c>
      <c r="R166">
        <v>62.774999999999999</v>
      </c>
      <c r="S166">
        <v>9.6952500000000015</v>
      </c>
      <c r="T166">
        <v>25.947000000000003</v>
      </c>
      <c r="U166">
        <v>64.27804533333348</v>
      </c>
      <c r="V166">
        <v>3</v>
      </c>
      <c r="W166">
        <v>7.18</v>
      </c>
      <c r="X166">
        <v>0.87999999999999989</v>
      </c>
      <c r="Y166">
        <v>22.92580568499535</v>
      </c>
      <c r="Z166">
        <v>55</v>
      </c>
      <c r="AA166">
        <v>402.71890094128611</v>
      </c>
      <c r="AB166">
        <v>2957.5</v>
      </c>
      <c r="AC166">
        <v>3534</v>
      </c>
      <c r="AD166">
        <v>5775</v>
      </c>
      <c r="AE166">
        <v>9325.5</v>
      </c>
      <c r="AF166">
        <v>20.898544746849396</v>
      </c>
      <c r="AG166">
        <v>4.4979742695106113</v>
      </c>
      <c r="AH166">
        <v>0.37843118671961545</v>
      </c>
      <c r="AI166">
        <v>1.3679813889260481</v>
      </c>
      <c r="AJ166">
        <v>1.8645879463601127E-2</v>
      </c>
      <c r="AK166">
        <v>5.0092244969943263</v>
      </c>
      <c r="AL166">
        <v>15.124577610636507</v>
      </c>
      <c r="AM166">
        <v>2.0518475060391173</v>
      </c>
      <c r="AN166">
        <v>0.4042935967845126</v>
      </c>
      <c r="AO166">
        <v>5.194850877484096E-2</v>
      </c>
      <c r="AP166">
        <v>13.129795680625003</v>
      </c>
      <c r="AQ166">
        <v>3.0738701473021965</v>
      </c>
      <c r="AR166">
        <v>0.26894357247744333</v>
      </c>
      <c r="AS166">
        <v>1.0259870645905831</v>
      </c>
      <c r="AT166">
        <v>5.709686173585758E-3</v>
      </c>
      <c r="AU166">
        <v>6.4864981140740099</v>
      </c>
      <c r="AV166">
        <v>23.61961977041085</v>
      </c>
      <c r="AW166">
        <v>3.4791934390104369</v>
      </c>
      <c r="AX166">
        <v>1.7055826825886831</v>
      </c>
      <c r="AY166">
        <v>0.49615673134503191</v>
      </c>
      <c r="AZ166">
        <v>215.82445367959161</v>
      </c>
      <c r="BA166">
        <f t="shared" si="27"/>
        <v>70.036796320408371</v>
      </c>
      <c r="BB166">
        <v>304.76938044770367</v>
      </c>
      <c r="BC166">
        <v>42.368806867614566</v>
      </c>
      <c r="BD166">
        <v>27.305065133276635</v>
      </c>
      <c r="BE166">
        <v>4.8986142543344409</v>
      </c>
      <c r="BF166">
        <v>379.34186670292934</v>
      </c>
      <c r="BG166">
        <f t="shared" si="31"/>
        <v>422.86058945098051</v>
      </c>
      <c r="BH166">
        <f t="shared" si="32"/>
        <v>43.518722748051175</v>
      </c>
      <c r="BI166" t="s">
        <v>92</v>
      </c>
      <c r="BJ166" t="s">
        <v>88</v>
      </c>
    </row>
    <row r="167" spans="1:62">
      <c r="A167" t="s">
        <v>90</v>
      </c>
      <c r="B167" t="s">
        <v>91</v>
      </c>
      <c r="C167">
        <v>2004</v>
      </c>
      <c r="D167" t="s">
        <v>71</v>
      </c>
      <c r="E167" t="s">
        <v>73</v>
      </c>
      <c r="F167">
        <v>202.66125</v>
      </c>
      <c r="G167">
        <v>52.661250000000003</v>
      </c>
      <c r="H167">
        <v>150</v>
      </c>
      <c r="I167">
        <f t="shared" si="20"/>
        <v>30</v>
      </c>
      <c r="J167">
        <v>54.6</v>
      </c>
      <c r="K167">
        <f t="shared" si="28"/>
        <v>287.26125000000002</v>
      </c>
      <c r="L167">
        <v>25.984863904668508</v>
      </c>
      <c r="M167">
        <v>75</v>
      </c>
      <c r="N167">
        <v>150</v>
      </c>
      <c r="O167">
        <f t="shared" si="29"/>
        <v>88.235294117647058</v>
      </c>
      <c r="P167">
        <f t="shared" si="30"/>
        <v>124.5</v>
      </c>
      <c r="Q167">
        <v>47.43</v>
      </c>
      <c r="R167">
        <v>62.774999999999999</v>
      </c>
      <c r="S167">
        <v>9.6952500000000015</v>
      </c>
      <c r="T167">
        <v>25.947000000000003</v>
      </c>
      <c r="U167">
        <v>62.08674833333324</v>
      </c>
      <c r="V167">
        <v>3</v>
      </c>
      <c r="W167">
        <v>7.13</v>
      </c>
      <c r="X167">
        <v>0.83000000000000007</v>
      </c>
      <c r="Y167">
        <v>21.180695975032279</v>
      </c>
      <c r="Z167">
        <v>55</v>
      </c>
      <c r="AA167">
        <v>397.51847400559615</v>
      </c>
      <c r="AB167">
        <v>4625</v>
      </c>
      <c r="AC167">
        <v>5575.5</v>
      </c>
      <c r="AD167">
        <v>6441.666666666667</v>
      </c>
      <c r="AE167">
        <v>6300</v>
      </c>
      <c r="AF167">
        <v>20.898544746849396</v>
      </c>
      <c r="AG167">
        <v>4.4979742695106113</v>
      </c>
      <c r="AH167">
        <v>0.37843118671961545</v>
      </c>
      <c r="AI167">
        <v>1.3679813889260481</v>
      </c>
      <c r="AJ167">
        <v>1.8645879463601127E-2</v>
      </c>
      <c r="AK167">
        <v>5.0092244969943263</v>
      </c>
      <c r="AL167">
        <v>15.124577610636507</v>
      </c>
      <c r="AM167">
        <v>2.0518475060391173</v>
      </c>
      <c r="AN167">
        <v>0.4042935967845126</v>
      </c>
      <c r="AO167">
        <v>5.194850877484096E-2</v>
      </c>
      <c r="AP167">
        <v>13.129795680625003</v>
      </c>
      <c r="AQ167">
        <v>3.0738701473021965</v>
      </c>
      <c r="AR167">
        <v>0.26894357247744333</v>
      </c>
      <c r="AS167">
        <v>1.0259870645905831</v>
      </c>
      <c r="AT167">
        <v>5.709686173585758E-3</v>
      </c>
      <c r="AU167">
        <v>6.4864981140740099</v>
      </c>
      <c r="AV167">
        <v>23.61961977041085</v>
      </c>
      <c r="AW167">
        <v>3.4791934390104369</v>
      </c>
      <c r="AX167">
        <v>1.7055826825886831</v>
      </c>
      <c r="AY167">
        <v>0.49615673134503191</v>
      </c>
      <c r="AZ167">
        <v>250.02740593186266</v>
      </c>
      <c r="BA167">
        <f t="shared" si="27"/>
        <v>37.233844068137358</v>
      </c>
      <c r="BB167">
        <v>273.73466488371707</v>
      </c>
      <c r="BC167">
        <v>36.841683520307271</v>
      </c>
      <c r="BD167">
        <v>25.935290447368068</v>
      </c>
      <c r="BE167">
        <v>3.538443405768497</v>
      </c>
      <c r="BF167">
        <v>340.05008225716085</v>
      </c>
      <c r="BG167">
        <f t="shared" si="31"/>
        <v>420.66929245098027</v>
      </c>
      <c r="BH167">
        <f t="shared" si="32"/>
        <v>80.619210193819413</v>
      </c>
      <c r="BI167" t="s">
        <v>92</v>
      </c>
      <c r="BJ167" t="s">
        <v>88</v>
      </c>
    </row>
    <row r="168" spans="1:62">
      <c r="A168" t="s">
        <v>90</v>
      </c>
      <c r="B168" t="s">
        <v>91</v>
      </c>
      <c r="C168">
        <v>2005</v>
      </c>
      <c r="D168" t="s">
        <v>71</v>
      </c>
      <c r="E168" t="s">
        <v>73</v>
      </c>
      <c r="F168">
        <v>202.66125</v>
      </c>
      <c r="G168">
        <v>52.661250000000003</v>
      </c>
      <c r="H168">
        <v>150</v>
      </c>
      <c r="I168">
        <f t="shared" si="20"/>
        <v>30</v>
      </c>
      <c r="J168">
        <v>47.6</v>
      </c>
      <c r="K168">
        <f t="shared" si="28"/>
        <v>280.26125000000002</v>
      </c>
      <c r="L168">
        <v>25.984863904668508</v>
      </c>
      <c r="M168">
        <v>75</v>
      </c>
      <c r="N168">
        <v>150</v>
      </c>
      <c r="O168">
        <f t="shared" si="29"/>
        <v>88.235294117647058</v>
      </c>
      <c r="P168">
        <f t="shared" si="30"/>
        <v>124.5</v>
      </c>
      <c r="Q168">
        <v>47.43</v>
      </c>
      <c r="R168">
        <v>62.774999999999999</v>
      </c>
      <c r="S168">
        <v>9.6952500000000015</v>
      </c>
      <c r="T168">
        <v>25.947000000000003</v>
      </c>
      <c r="U168">
        <v>60.625883666666716</v>
      </c>
      <c r="V168">
        <v>3</v>
      </c>
      <c r="W168">
        <v>6.8</v>
      </c>
      <c r="X168">
        <v>0.5</v>
      </c>
      <c r="Y168">
        <v>22.832111584481503</v>
      </c>
      <c r="Z168">
        <v>55</v>
      </c>
      <c r="AA168">
        <v>402.43969252175486</v>
      </c>
      <c r="AB168">
        <v>3616.6666666666665</v>
      </c>
      <c r="AC168">
        <v>4332.716625</v>
      </c>
      <c r="AD168">
        <v>6583.333333333333</v>
      </c>
      <c r="AE168">
        <v>7807.5</v>
      </c>
      <c r="AF168">
        <v>20.898544746849396</v>
      </c>
      <c r="AG168">
        <v>4.4979742695106113</v>
      </c>
      <c r="AH168">
        <v>0.37843118671961545</v>
      </c>
      <c r="AI168">
        <v>1.3679813889260481</v>
      </c>
      <c r="AJ168">
        <v>1.8645879463601127E-2</v>
      </c>
      <c r="AK168">
        <v>5.0092244969943263</v>
      </c>
      <c r="AL168">
        <v>15.124577610636507</v>
      </c>
      <c r="AM168">
        <v>2.0518475060391173</v>
      </c>
      <c r="AN168">
        <v>0.4042935967845126</v>
      </c>
      <c r="AO168">
        <v>5.194850877484096E-2</v>
      </c>
      <c r="AP168">
        <v>13.129795680625003</v>
      </c>
      <c r="AQ168">
        <v>3.0738701473021965</v>
      </c>
      <c r="AR168">
        <v>0.26894357247744333</v>
      </c>
      <c r="AS168">
        <v>1.0259870645905831</v>
      </c>
      <c r="AT168">
        <v>5.709686173585758E-3</v>
      </c>
      <c r="AU168">
        <v>6.4864981140740099</v>
      </c>
      <c r="AV168">
        <v>23.61961977041085</v>
      </c>
      <c r="AW168">
        <v>3.4791934390104369</v>
      </c>
      <c r="AX168">
        <v>1.7055826825886831</v>
      </c>
      <c r="AY168">
        <v>0.49615673134503191</v>
      </c>
      <c r="AZ168">
        <v>234.36777601400397</v>
      </c>
      <c r="BA168">
        <f t="shared" si="27"/>
        <v>45.893473985996053</v>
      </c>
      <c r="BB168">
        <v>286.44467562832648</v>
      </c>
      <c r="BC168">
        <v>39.193081220566896</v>
      </c>
      <c r="BD168">
        <v>26.76997391431766</v>
      </c>
      <c r="BE168">
        <v>4.2038465456251792</v>
      </c>
      <c r="BF168">
        <v>356.61157730883622</v>
      </c>
      <c r="BG168">
        <f t="shared" si="31"/>
        <v>419.20842778431376</v>
      </c>
      <c r="BH168">
        <f t="shared" si="32"/>
        <v>62.596850475477538</v>
      </c>
      <c r="BI168" t="s">
        <v>92</v>
      </c>
      <c r="BJ168" t="s">
        <v>88</v>
      </c>
    </row>
    <row r="169" spans="1:62">
      <c r="A169" t="s">
        <v>90</v>
      </c>
      <c r="B169" t="s">
        <v>91</v>
      </c>
      <c r="C169">
        <v>2007</v>
      </c>
      <c r="D169" t="s">
        <v>71</v>
      </c>
      <c r="E169" t="s">
        <v>73</v>
      </c>
      <c r="F169">
        <v>202.66125</v>
      </c>
      <c r="G169">
        <v>52.661250000000003</v>
      </c>
      <c r="H169">
        <v>150</v>
      </c>
      <c r="I169">
        <f t="shared" si="20"/>
        <v>30</v>
      </c>
      <c r="J169">
        <v>46.2</v>
      </c>
      <c r="K169">
        <f t="shared" si="28"/>
        <v>278.86124999999998</v>
      </c>
      <c r="L169">
        <v>25.984863904668508</v>
      </c>
      <c r="M169">
        <v>75</v>
      </c>
      <c r="N169">
        <v>150</v>
      </c>
      <c r="O169">
        <f t="shared" si="29"/>
        <v>88.235294117647058</v>
      </c>
      <c r="P169">
        <f t="shared" si="30"/>
        <v>124.5</v>
      </c>
      <c r="Q169">
        <v>47.43</v>
      </c>
      <c r="R169">
        <v>62.774999999999999</v>
      </c>
      <c r="S169">
        <v>9.6952500000000015</v>
      </c>
      <c r="T169">
        <v>25.947000000000003</v>
      </c>
      <c r="U169">
        <v>57.704154333333356</v>
      </c>
      <c r="V169">
        <v>3</v>
      </c>
      <c r="W169">
        <v>7.38</v>
      </c>
      <c r="X169">
        <v>1.08</v>
      </c>
      <c r="Y169">
        <v>20.682234918159079</v>
      </c>
      <c r="Z169">
        <v>55</v>
      </c>
      <c r="AA169">
        <v>396.03306005611404</v>
      </c>
      <c r="AB169">
        <v>3900</v>
      </c>
      <c r="AC169">
        <v>4292.0707500000008</v>
      </c>
      <c r="AD169">
        <v>5900</v>
      </c>
      <c r="AE169">
        <v>6596.2732919254649</v>
      </c>
      <c r="AF169">
        <v>20.898544746849396</v>
      </c>
      <c r="AG169">
        <v>4.4979742695106113</v>
      </c>
      <c r="AH169">
        <v>0.37843118671961545</v>
      </c>
      <c r="AI169">
        <v>1.3679813889260481</v>
      </c>
      <c r="AJ169">
        <v>1.8645879463601127E-2</v>
      </c>
      <c r="AK169">
        <v>5.0092244969943263</v>
      </c>
      <c r="AL169">
        <v>15.124577610636507</v>
      </c>
      <c r="AM169">
        <v>2.0518475060391173</v>
      </c>
      <c r="AN169">
        <v>0.4042935967845126</v>
      </c>
      <c r="AO169">
        <v>5.194850877484096E-2</v>
      </c>
      <c r="AP169">
        <v>13.129795680625003</v>
      </c>
      <c r="AQ169">
        <v>3.0738701473021965</v>
      </c>
      <c r="AR169">
        <v>0.26894357247744333</v>
      </c>
      <c r="AS169">
        <v>1.0259870645905831</v>
      </c>
      <c r="AT169">
        <v>5.709686173585758E-3</v>
      </c>
      <c r="AU169">
        <v>6.4864981140740099</v>
      </c>
      <c r="AV169">
        <v>23.61961977041085</v>
      </c>
      <c r="AW169">
        <v>3.4791934390104369</v>
      </c>
      <c r="AX169">
        <v>1.7055826825886831</v>
      </c>
      <c r="AY169">
        <v>0.49615673134503191</v>
      </c>
      <c r="AZ169">
        <v>223.25677924012425</v>
      </c>
      <c r="BA169">
        <f t="shared" si="27"/>
        <v>55.604470759875738</v>
      </c>
      <c r="BB169">
        <v>256.39515774588801</v>
      </c>
      <c r="BC169">
        <v>34.819034129141215</v>
      </c>
      <c r="BD169">
        <v>24.374197315397446</v>
      </c>
      <c r="BE169">
        <v>3.6021581489310854</v>
      </c>
      <c r="BF169">
        <v>319.19054733935775</v>
      </c>
      <c r="BG169">
        <f t="shared" si="31"/>
        <v>416.2866984509804</v>
      </c>
      <c r="BH169">
        <f t="shared" si="32"/>
        <v>97.096151111622646</v>
      </c>
      <c r="BI169" t="s">
        <v>92</v>
      </c>
      <c r="BJ169" t="s">
        <v>88</v>
      </c>
    </row>
    <row r="170" spans="1:62">
      <c r="A170" t="s">
        <v>90</v>
      </c>
      <c r="B170" t="s">
        <v>91</v>
      </c>
      <c r="C170">
        <v>2010</v>
      </c>
      <c r="D170" t="s">
        <v>71</v>
      </c>
      <c r="E170" t="s">
        <v>73</v>
      </c>
      <c r="F170">
        <v>202.66125</v>
      </c>
      <c r="G170">
        <v>52.661250000000003</v>
      </c>
      <c r="H170">
        <v>150</v>
      </c>
      <c r="I170">
        <f t="shared" si="20"/>
        <v>30</v>
      </c>
      <c r="J170">
        <v>42.4</v>
      </c>
      <c r="K170">
        <f t="shared" si="28"/>
        <v>275.06124999999997</v>
      </c>
      <c r="L170">
        <v>25.984863904668508</v>
      </c>
      <c r="M170">
        <v>75</v>
      </c>
      <c r="N170">
        <v>150</v>
      </c>
      <c r="O170">
        <f t="shared" si="29"/>
        <v>88.235294117647058</v>
      </c>
      <c r="P170">
        <f t="shared" si="30"/>
        <v>124.5</v>
      </c>
      <c r="Q170">
        <v>47.43</v>
      </c>
      <c r="R170">
        <v>62.774999999999999</v>
      </c>
      <c r="S170">
        <v>9.6952500000000015</v>
      </c>
      <c r="T170">
        <v>25.947000000000003</v>
      </c>
      <c r="U170">
        <v>54.782425000000003</v>
      </c>
      <c r="V170">
        <v>3</v>
      </c>
      <c r="W170">
        <v>7.4633333333333338</v>
      </c>
      <c r="X170">
        <v>1.163333333333334</v>
      </c>
      <c r="Y170">
        <v>25.271558878516071</v>
      </c>
      <c r="Z170">
        <v>55</v>
      </c>
      <c r="AA170">
        <v>409.70924545797789</v>
      </c>
      <c r="AB170">
        <v>4179.166666666667</v>
      </c>
      <c r="AC170">
        <v>4620.833333333333</v>
      </c>
      <c r="AD170">
        <v>6708.333333333333</v>
      </c>
      <c r="AE170">
        <v>7500</v>
      </c>
      <c r="AF170">
        <v>20.898544746849396</v>
      </c>
      <c r="AG170">
        <v>4.4979742695106113</v>
      </c>
      <c r="AH170">
        <v>0.37843118671961545</v>
      </c>
      <c r="AI170">
        <v>1.3679813889260481</v>
      </c>
      <c r="AJ170">
        <v>1.8645879463601127E-2</v>
      </c>
      <c r="AK170">
        <v>5.0092244969943263</v>
      </c>
      <c r="AL170">
        <v>15.124577610636507</v>
      </c>
      <c r="AM170">
        <v>2.0518475060391173</v>
      </c>
      <c r="AN170">
        <v>0.4042935967845126</v>
      </c>
      <c r="AO170">
        <v>5.194850877484096E-2</v>
      </c>
      <c r="AP170">
        <v>13.129795680625003</v>
      </c>
      <c r="AQ170">
        <v>3.0738701473021965</v>
      </c>
      <c r="AR170">
        <v>0.26894357247744333</v>
      </c>
      <c r="AS170">
        <v>1.0259870645905831</v>
      </c>
      <c r="AT170">
        <v>5.709686173585758E-3</v>
      </c>
      <c r="AU170">
        <v>6.4864981140740099</v>
      </c>
      <c r="AV170">
        <v>23.61961977041085</v>
      </c>
      <c r="AW170">
        <v>3.4791934390104369</v>
      </c>
      <c r="AX170">
        <v>1.7055826825886831</v>
      </c>
      <c r="AY170">
        <v>0.49615673134503191</v>
      </c>
      <c r="AZ170">
        <v>247.21307499748383</v>
      </c>
      <c r="BA170">
        <f t="shared" si="27"/>
        <v>27.848175002516143</v>
      </c>
      <c r="BB170">
        <v>286.45363036004625</v>
      </c>
      <c r="BC170">
        <v>38.960886276602608</v>
      </c>
      <c r="BD170">
        <v>27.259728894072161</v>
      </c>
      <c r="BE170">
        <v>4.0774476020575872</v>
      </c>
      <c r="BF170">
        <v>356.7516931327786</v>
      </c>
      <c r="BG170">
        <f t="shared" si="31"/>
        <v>413.36496911764704</v>
      </c>
      <c r="BH170">
        <f t="shared" si="32"/>
        <v>56.613275984868437</v>
      </c>
      <c r="BI170" t="s">
        <v>92</v>
      </c>
      <c r="BJ170" t="s">
        <v>88</v>
      </c>
    </row>
    <row r="171" spans="1:62">
      <c r="A171" t="s">
        <v>90</v>
      </c>
      <c r="B171" t="s">
        <v>91</v>
      </c>
      <c r="C171">
        <v>2011</v>
      </c>
      <c r="D171" t="s">
        <v>71</v>
      </c>
      <c r="E171" t="s">
        <v>73</v>
      </c>
      <c r="F171">
        <v>202.66125</v>
      </c>
      <c r="G171">
        <v>52.661250000000003</v>
      </c>
      <c r="H171">
        <v>150</v>
      </c>
      <c r="I171">
        <f t="shared" si="20"/>
        <v>30</v>
      </c>
      <c r="J171">
        <v>41.199999999999996</v>
      </c>
      <c r="K171">
        <f t="shared" si="28"/>
        <v>273.86124999999998</v>
      </c>
      <c r="L171">
        <v>25.984863904668508</v>
      </c>
      <c r="M171">
        <v>75</v>
      </c>
      <c r="N171">
        <v>150</v>
      </c>
      <c r="O171">
        <f t="shared" si="29"/>
        <v>88.235294117647058</v>
      </c>
      <c r="P171">
        <f t="shared" si="30"/>
        <v>124.5</v>
      </c>
      <c r="Q171">
        <v>47.43</v>
      </c>
      <c r="R171">
        <v>62.774999999999999</v>
      </c>
      <c r="S171">
        <v>9.6952500000000015</v>
      </c>
      <c r="T171">
        <v>25.947000000000003</v>
      </c>
      <c r="U171">
        <v>53.321560333333473</v>
      </c>
      <c r="V171">
        <v>3</v>
      </c>
      <c r="W171">
        <v>7.37</v>
      </c>
      <c r="X171">
        <v>1.0700000000000003</v>
      </c>
      <c r="Y171">
        <v>18.669251603232869</v>
      </c>
      <c r="Z171">
        <v>55</v>
      </c>
      <c r="AA171">
        <v>390.03436977763391</v>
      </c>
      <c r="AB171">
        <v>4450</v>
      </c>
      <c r="AC171">
        <v>5487.5</v>
      </c>
      <c r="AD171">
        <v>7039.166666666667</v>
      </c>
      <c r="AE171">
        <v>7746.666666666667</v>
      </c>
      <c r="AF171">
        <v>22.14986937236986</v>
      </c>
      <c r="AG171">
        <v>4.4979742695106113</v>
      </c>
      <c r="AH171">
        <v>0.37843118671961545</v>
      </c>
      <c r="AI171">
        <v>1.3679813889260481</v>
      </c>
      <c r="AJ171">
        <v>1.8645879463601127E-2</v>
      </c>
      <c r="AK171">
        <v>7.156003651620213</v>
      </c>
      <c r="AL171">
        <v>15.124577610636507</v>
      </c>
      <c r="AM171">
        <v>2.0518475060391173</v>
      </c>
      <c r="AN171">
        <v>0.4042935967845126</v>
      </c>
      <c r="AO171">
        <v>5.194850877484096E-2</v>
      </c>
      <c r="AP171">
        <v>13.129795680625003</v>
      </c>
      <c r="AQ171">
        <v>3.0738701473021965</v>
      </c>
      <c r="AR171">
        <v>0.26894357247744333</v>
      </c>
      <c r="AS171">
        <v>1.0259870645905831</v>
      </c>
      <c r="AT171">
        <v>5.709686173585758E-3</v>
      </c>
      <c r="AU171">
        <v>6.4864981140740099</v>
      </c>
      <c r="AV171">
        <v>23.61961977041085</v>
      </c>
      <c r="AW171">
        <v>3.4791934390104369</v>
      </c>
      <c r="AX171">
        <v>1.7055826825886831</v>
      </c>
      <c r="AY171">
        <v>0.49615673134503191</v>
      </c>
      <c r="AZ171">
        <v>280.50704756420464</v>
      </c>
      <c r="BA171">
        <f t="shared" si="27"/>
        <v>-6.6457975642046563</v>
      </c>
      <c r="BB171">
        <v>307.62291057102419</v>
      </c>
      <c r="BC171">
        <v>41.788822441756928</v>
      </c>
      <c r="BD171">
        <v>28.740752753026804</v>
      </c>
      <c r="BE171">
        <v>4.2517938502580446</v>
      </c>
      <c r="BF171">
        <v>382.40427961606593</v>
      </c>
      <c r="BG171">
        <f t="shared" si="31"/>
        <v>411.90410445098053</v>
      </c>
      <c r="BH171">
        <f t="shared" si="32"/>
        <v>29.499824834914591</v>
      </c>
      <c r="BI171" t="s">
        <v>92</v>
      </c>
      <c r="BJ171" t="s">
        <v>88</v>
      </c>
    </row>
    <row r="172" spans="1:62">
      <c r="A172" t="s">
        <v>90</v>
      </c>
      <c r="B172" t="s">
        <v>91</v>
      </c>
      <c r="C172">
        <v>2013</v>
      </c>
      <c r="D172" t="s">
        <v>71</v>
      </c>
      <c r="E172" t="s">
        <v>73</v>
      </c>
      <c r="F172">
        <v>202.66125</v>
      </c>
      <c r="G172">
        <v>52.661250000000003</v>
      </c>
      <c r="H172">
        <v>150</v>
      </c>
      <c r="I172">
        <f t="shared" si="20"/>
        <v>30</v>
      </c>
      <c r="J172">
        <v>38.79999999999999</v>
      </c>
      <c r="K172">
        <f t="shared" si="28"/>
        <v>271.46125000000001</v>
      </c>
      <c r="L172">
        <v>25.984863904668508</v>
      </c>
      <c r="M172">
        <v>75</v>
      </c>
      <c r="N172">
        <v>150</v>
      </c>
      <c r="O172">
        <f t="shared" si="29"/>
        <v>88.235294117647058</v>
      </c>
      <c r="P172">
        <f t="shared" si="30"/>
        <v>124.5</v>
      </c>
      <c r="Q172">
        <v>47.43</v>
      </c>
      <c r="R172">
        <v>62.774999999999999</v>
      </c>
      <c r="S172">
        <v>9.6952500000000015</v>
      </c>
      <c r="T172">
        <v>25.947000000000003</v>
      </c>
      <c r="U172">
        <v>51.860695666666651</v>
      </c>
      <c r="V172">
        <v>3</v>
      </c>
      <c r="W172">
        <v>7.0333333333333341</v>
      </c>
      <c r="X172">
        <v>0.73333333333333428</v>
      </c>
      <c r="Y172">
        <v>21.648509132868657</v>
      </c>
      <c r="Z172">
        <v>55</v>
      </c>
      <c r="AA172">
        <v>398.9125572159486</v>
      </c>
      <c r="AB172">
        <v>4741.666666666667</v>
      </c>
      <c r="AC172">
        <v>5191.6666666666661</v>
      </c>
      <c r="AD172">
        <v>6666.666666666667</v>
      </c>
      <c r="AE172">
        <v>7591.666666666667</v>
      </c>
      <c r="AF172">
        <v>20.898544746849396</v>
      </c>
      <c r="AG172">
        <v>4.4979742695106113</v>
      </c>
      <c r="AH172">
        <v>0.37843118671961545</v>
      </c>
      <c r="AI172">
        <v>1.3679813889260481</v>
      </c>
      <c r="AJ172">
        <v>1.8645879463601127E-2</v>
      </c>
      <c r="AK172">
        <v>5.0092244969943263</v>
      </c>
      <c r="AL172">
        <v>15.124577610636507</v>
      </c>
      <c r="AM172">
        <v>2.0518475060391173</v>
      </c>
      <c r="AN172">
        <v>0.4042935967845126</v>
      </c>
      <c r="AO172">
        <v>5.194850877484096E-2</v>
      </c>
      <c r="AP172">
        <v>13.129795680625003</v>
      </c>
      <c r="AQ172">
        <v>3.0738701473021965</v>
      </c>
      <c r="AR172">
        <v>0.26894357247744333</v>
      </c>
      <c r="AS172">
        <v>1.0259870645905831</v>
      </c>
      <c r="AT172">
        <v>5.709686173585758E-3</v>
      </c>
      <c r="AU172">
        <v>6.4864981140740099</v>
      </c>
      <c r="AV172">
        <v>23.61961977041085</v>
      </c>
      <c r="AW172">
        <v>3.4791934390104369</v>
      </c>
      <c r="AX172">
        <v>1.7055826825886831</v>
      </c>
      <c r="AY172">
        <v>0.49615673134503191</v>
      </c>
      <c r="AZ172">
        <v>261.87545957505159</v>
      </c>
      <c r="BA172">
        <f t="shared" si="27"/>
        <v>9.5857904249484136</v>
      </c>
      <c r="BB172">
        <v>299.6544078288677</v>
      </c>
      <c r="BC172">
        <v>40.652736853552454</v>
      </c>
      <c r="BD172">
        <v>28.37359830505358</v>
      </c>
      <c r="BE172">
        <v>4.1628329797975638</v>
      </c>
      <c r="BF172">
        <v>372.84357596727125</v>
      </c>
      <c r="BG172">
        <f t="shared" si="31"/>
        <v>410.44323978431368</v>
      </c>
      <c r="BH172">
        <f t="shared" si="32"/>
        <v>37.599663817042426</v>
      </c>
      <c r="BI172" t="s">
        <v>92</v>
      </c>
      <c r="BJ172" t="s">
        <v>88</v>
      </c>
    </row>
    <row r="173" spans="1:62">
      <c r="A173" t="s">
        <v>90</v>
      </c>
      <c r="B173" t="s">
        <v>91</v>
      </c>
      <c r="C173">
        <v>2014</v>
      </c>
      <c r="D173" t="s">
        <v>71</v>
      </c>
      <c r="E173" t="s">
        <v>73</v>
      </c>
      <c r="F173">
        <v>262.722015</v>
      </c>
      <c r="G173">
        <v>112.72201500000001</v>
      </c>
      <c r="H173">
        <v>150</v>
      </c>
      <c r="I173">
        <f t="shared" si="20"/>
        <v>30</v>
      </c>
      <c r="J173">
        <v>37.599999999999987</v>
      </c>
      <c r="K173">
        <f t="shared" si="28"/>
        <v>330.32201499999996</v>
      </c>
      <c r="L173">
        <v>42.905431811643197</v>
      </c>
      <c r="M173">
        <v>75</v>
      </c>
      <c r="N173">
        <v>150</v>
      </c>
      <c r="O173">
        <f t="shared" si="29"/>
        <v>88.235294117647058</v>
      </c>
      <c r="P173">
        <f t="shared" si="30"/>
        <v>124.5</v>
      </c>
      <c r="Q173">
        <v>47.43</v>
      </c>
      <c r="R173">
        <v>62.774999999999999</v>
      </c>
      <c r="S173">
        <v>9.6952500000000015</v>
      </c>
      <c r="T173">
        <v>25.947000000000003</v>
      </c>
      <c r="U173">
        <v>51.860695666666651</v>
      </c>
      <c r="V173">
        <v>3</v>
      </c>
      <c r="W173">
        <v>7.3033333333333337</v>
      </c>
      <c r="X173">
        <v>1.0033333333333339</v>
      </c>
      <c r="Y173">
        <v>27.634080252928793</v>
      </c>
      <c r="Z173">
        <v>55</v>
      </c>
      <c r="AA173">
        <v>416.74955915372777</v>
      </c>
      <c r="AB173">
        <v>3916.6862500000002</v>
      </c>
      <c r="AC173">
        <v>4425.0221249999995</v>
      </c>
      <c r="AD173">
        <v>5950.0297500000015</v>
      </c>
      <c r="AE173">
        <v>7208.3693750000002</v>
      </c>
      <c r="AF173">
        <v>20.898544746849396</v>
      </c>
      <c r="AG173">
        <v>4.4979742695106113</v>
      </c>
      <c r="AH173">
        <v>0.37843118671961545</v>
      </c>
      <c r="AI173">
        <v>1.3679813889260481</v>
      </c>
      <c r="AJ173">
        <v>1.8645879463601127E-2</v>
      </c>
      <c r="AK173">
        <v>5.0092244969943263</v>
      </c>
      <c r="AL173">
        <v>15.124577610636507</v>
      </c>
      <c r="AM173">
        <v>2.0518475060391173</v>
      </c>
      <c r="AN173">
        <v>0.4042935967845126</v>
      </c>
      <c r="AO173">
        <v>5.194850877484096E-2</v>
      </c>
      <c r="AP173">
        <v>19.239999999999998</v>
      </c>
      <c r="AQ173">
        <v>3.0738701473021965</v>
      </c>
      <c r="AR173">
        <v>0.26894357247744333</v>
      </c>
      <c r="AS173">
        <v>1.0259870645905831</v>
      </c>
      <c r="AT173">
        <v>5.709686173585758E-3</v>
      </c>
      <c r="AU173">
        <v>6.45</v>
      </c>
      <c r="AV173">
        <v>23.61961977041085</v>
      </c>
      <c r="AW173">
        <v>3.4791934390104369</v>
      </c>
      <c r="AX173">
        <v>1.7055826825886831</v>
      </c>
      <c r="AY173">
        <v>0.49615673134503191</v>
      </c>
      <c r="AZ173">
        <v>264.99152694203661</v>
      </c>
      <c r="BA173">
        <f t="shared" si="27"/>
        <v>65.33048805796335</v>
      </c>
      <c r="BB173">
        <v>273.09230715885121</v>
      </c>
      <c r="BC173">
        <v>37.241200529720899</v>
      </c>
      <c r="BD173">
        <v>25.546085540161606</v>
      </c>
      <c r="BE173">
        <v>3.9133571504273013</v>
      </c>
      <c r="BF173">
        <v>339.79295037916103</v>
      </c>
      <c r="BG173">
        <f t="shared" si="31"/>
        <v>410.44323978431368</v>
      </c>
      <c r="BH173">
        <f t="shared" si="32"/>
        <v>70.650289405152648</v>
      </c>
      <c r="BI173" t="s">
        <v>92</v>
      </c>
      <c r="BJ173" t="s">
        <v>88</v>
      </c>
    </row>
    <row r="174" spans="1:62">
      <c r="A174" t="s">
        <v>90</v>
      </c>
      <c r="B174" t="s">
        <v>91</v>
      </c>
      <c r="C174">
        <v>2015</v>
      </c>
      <c r="D174" t="s">
        <v>71</v>
      </c>
      <c r="E174" t="s">
        <v>73</v>
      </c>
      <c r="F174">
        <v>262.722015</v>
      </c>
      <c r="G174">
        <v>112.72201500000001</v>
      </c>
      <c r="H174">
        <v>150</v>
      </c>
      <c r="I174">
        <f t="shared" si="20"/>
        <v>30</v>
      </c>
      <c r="J174">
        <v>36.399999999999984</v>
      </c>
      <c r="K174">
        <f t="shared" si="28"/>
        <v>329.12201499999998</v>
      </c>
      <c r="L174">
        <v>42.905431811643197</v>
      </c>
      <c r="M174">
        <v>75</v>
      </c>
      <c r="N174">
        <v>150</v>
      </c>
      <c r="O174">
        <f t="shared" si="29"/>
        <v>88.235294117647058</v>
      </c>
      <c r="P174">
        <f t="shared" si="30"/>
        <v>124.5</v>
      </c>
      <c r="Q174">
        <v>47.43</v>
      </c>
      <c r="R174">
        <v>62.774999999999999</v>
      </c>
      <c r="S174">
        <v>9.6952500000000015</v>
      </c>
      <c r="T174">
        <v>25.947000000000003</v>
      </c>
      <c r="U174">
        <v>51.130263333333232</v>
      </c>
      <c r="V174">
        <v>3</v>
      </c>
      <c r="W174">
        <v>6.71</v>
      </c>
      <c r="X174">
        <v>0.41000000000000014</v>
      </c>
      <c r="Y174">
        <v>19.746380795278991</v>
      </c>
      <c r="Z174">
        <v>55</v>
      </c>
      <c r="AA174">
        <v>393.24421476993138</v>
      </c>
      <c r="AB174">
        <v>3533.3510000000001</v>
      </c>
      <c r="AC174">
        <v>4283.3547500000004</v>
      </c>
      <c r="AD174">
        <v>5441.6938749999999</v>
      </c>
      <c r="AE174">
        <v>6966.7014999999992</v>
      </c>
      <c r="AF174">
        <v>20.898544746849396</v>
      </c>
      <c r="AG174">
        <v>4.4979742695106113</v>
      </c>
      <c r="AH174">
        <v>0.37843118671961545</v>
      </c>
      <c r="AI174">
        <v>1.3679813889260481</v>
      </c>
      <c r="AJ174">
        <v>1.8645879463601127E-2</v>
      </c>
      <c r="AK174">
        <v>5.0092244969943263</v>
      </c>
      <c r="AL174">
        <v>15.124577610636507</v>
      </c>
      <c r="AM174">
        <v>2.0518475060391173</v>
      </c>
      <c r="AN174">
        <v>0.4042935967845126</v>
      </c>
      <c r="AO174">
        <v>5.194850877484096E-2</v>
      </c>
      <c r="AP174">
        <v>10.469365445000021</v>
      </c>
      <c r="AQ174">
        <v>3.0738701473021965</v>
      </c>
      <c r="AR174">
        <v>0.26894357247744333</v>
      </c>
      <c r="AS174">
        <v>1.0259870645905831</v>
      </c>
      <c r="AT174">
        <v>5.709686173585758E-3</v>
      </c>
      <c r="AU174">
        <v>7.5413182459254102</v>
      </c>
      <c r="AV174">
        <v>23.61961977041085</v>
      </c>
      <c r="AW174">
        <v>3.4791934390104369</v>
      </c>
      <c r="AX174">
        <v>1.7055826825886831</v>
      </c>
      <c r="AY174">
        <v>0.49615673134503191</v>
      </c>
      <c r="AZ174">
        <v>204.80737447590127</v>
      </c>
      <c r="BA174">
        <f t="shared" si="27"/>
        <v>124.31464052409871</v>
      </c>
      <c r="BB174">
        <v>261.95475407048377</v>
      </c>
      <c r="BC174">
        <v>35.82793171471053</v>
      </c>
      <c r="BD174">
        <v>24.030684265101176</v>
      </c>
      <c r="BE174">
        <v>3.7760425374402304</v>
      </c>
      <c r="BF174">
        <v>325.58941258773569</v>
      </c>
      <c r="BG174">
        <f t="shared" si="31"/>
        <v>409.71280745098028</v>
      </c>
      <c r="BH174">
        <f t="shared" si="32"/>
        <v>84.123394863244584</v>
      </c>
      <c r="BI174" t="s">
        <v>92</v>
      </c>
      <c r="BJ174" t="s">
        <v>88</v>
      </c>
    </row>
    <row r="175" spans="1:62">
      <c r="A175" t="s">
        <v>90</v>
      </c>
      <c r="B175" t="s">
        <v>91</v>
      </c>
      <c r="C175">
        <v>1981</v>
      </c>
      <c r="D175" t="s">
        <v>71</v>
      </c>
      <c r="E175" t="s">
        <v>93</v>
      </c>
      <c r="F175">
        <v>237.76875000000001</v>
      </c>
      <c r="G175">
        <v>87.768750000000011</v>
      </c>
      <c r="H175">
        <v>150</v>
      </c>
      <c r="I175">
        <f t="shared" si="20"/>
        <v>30</v>
      </c>
      <c r="J175">
        <v>49</v>
      </c>
      <c r="K175">
        <f t="shared" si="28"/>
        <v>316.76875000000001</v>
      </c>
      <c r="L175">
        <v>36.913492626764452</v>
      </c>
      <c r="M175">
        <v>75</v>
      </c>
      <c r="N175">
        <v>150</v>
      </c>
      <c r="O175">
        <f t="shared" si="29"/>
        <v>88.235294117647058</v>
      </c>
      <c r="P175">
        <f t="shared" si="30"/>
        <v>124.5</v>
      </c>
      <c r="Q175">
        <v>79.050000000000011</v>
      </c>
      <c r="R175">
        <v>104.62500000000001</v>
      </c>
      <c r="S175">
        <v>16.158750000000001</v>
      </c>
      <c r="T175">
        <v>43.244999999999997</v>
      </c>
      <c r="U175">
        <v>87.651880000000006</v>
      </c>
      <c r="V175">
        <v>3</v>
      </c>
      <c r="W175">
        <v>6.3</v>
      </c>
      <c r="X175">
        <v>0</v>
      </c>
      <c r="Y175">
        <v>15.645011600928076</v>
      </c>
      <c r="Z175">
        <v>55</v>
      </c>
      <c r="AA175">
        <v>381.02213457076562</v>
      </c>
      <c r="AB175">
        <v>3286.2114815767973</v>
      </c>
      <c r="AC175">
        <v>4462.448425647407</v>
      </c>
      <c r="AD175">
        <v>4900</v>
      </c>
      <c r="AE175">
        <v>5602.3094890510947</v>
      </c>
      <c r="AF175">
        <v>21.632930143761982</v>
      </c>
      <c r="AG175">
        <v>3.9411255597246972</v>
      </c>
      <c r="AH175">
        <v>0.36211542136894137</v>
      </c>
      <c r="AI175">
        <v>1.0267719523482086</v>
      </c>
      <c r="AJ175">
        <v>1.3989236854336598E-2</v>
      </c>
      <c r="AK175">
        <v>5.7645399862755884</v>
      </c>
      <c r="AL175">
        <v>8.8013197180864893</v>
      </c>
      <c r="AM175">
        <v>1.3989236854336598E-2</v>
      </c>
      <c r="AN175">
        <v>0.43417618157805982</v>
      </c>
      <c r="AO175">
        <v>2.599094231096237E-2</v>
      </c>
      <c r="AP175">
        <v>13.173669017800274</v>
      </c>
      <c r="AQ175">
        <v>2.7636686590696118</v>
      </c>
      <c r="AR175">
        <v>0.26371565255382695</v>
      </c>
      <c r="AS175">
        <v>0.75717577755166932</v>
      </c>
      <c r="AT175">
        <v>8.9794690027303909E-3</v>
      </c>
      <c r="AU175">
        <v>7.0696923218558059</v>
      </c>
      <c r="AV175">
        <v>22.675213840763934</v>
      </c>
      <c r="AW175">
        <v>3.7306672771147249</v>
      </c>
      <c r="AX175">
        <v>1.1130357599622887</v>
      </c>
      <c r="AY175">
        <v>0.64381535038005877</v>
      </c>
      <c r="AZ175">
        <v>200.97192837154225</v>
      </c>
      <c r="BA175">
        <f t="shared" si="27"/>
        <v>115.79682162845776</v>
      </c>
      <c r="BB175">
        <v>192.80234948011321</v>
      </c>
      <c r="BC175">
        <v>23.444973487921263</v>
      </c>
      <c r="BD175">
        <v>15.25741070639743</v>
      </c>
      <c r="BE175">
        <v>3.8128070751102023</v>
      </c>
      <c r="BF175">
        <v>235.3175407495421</v>
      </c>
      <c r="BG175">
        <f t="shared" si="31"/>
        <v>543.46592411764709</v>
      </c>
      <c r="BH175">
        <f t="shared" si="32"/>
        <v>308.14838336810499</v>
      </c>
      <c r="BI175" t="s">
        <v>92</v>
      </c>
      <c r="BJ175" t="s">
        <v>88</v>
      </c>
    </row>
    <row r="176" spans="1:62">
      <c r="A176" t="s">
        <v>90</v>
      </c>
      <c r="B176" t="s">
        <v>91</v>
      </c>
      <c r="C176">
        <v>1984</v>
      </c>
      <c r="D176" t="s">
        <v>71</v>
      </c>
      <c r="E176" t="s">
        <v>93</v>
      </c>
      <c r="F176">
        <v>237.76875000000001</v>
      </c>
      <c r="G176">
        <v>87.768750000000011</v>
      </c>
      <c r="H176">
        <v>150</v>
      </c>
      <c r="I176">
        <f t="shared" si="20"/>
        <v>30</v>
      </c>
      <c r="J176">
        <v>49</v>
      </c>
      <c r="K176">
        <f t="shared" si="28"/>
        <v>316.76875000000001</v>
      </c>
      <c r="L176">
        <v>36.913492626764452</v>
      </c>
      <c r="M176">
        <v>75</v>
      </c>
      <c r="N176">
        <v>150</v>
      </c>
      <c r="O176">
        <f t="shared" si="29"/>
        <v>88.235294117647058</v>
      </c>
      <c r="P176">
        <f t="shared" si="30"/>
        <v>124.5</v>
      </c>
      <c r="Q176">
        <v>79.050000000000011</v>
      </c>
      <c r="R176">
        <v>104.62500000000001</v>
      </c>
      <c r="S176">
        <v>16.158750000000001</v>
      </c>
      <c r="T176">
        <v>43.244999999999997</v>
      </c>
      <c r="U176">
        <v>87.651880000000006</v>
      </c>
      <c r="V176">
        <v>3</v>
      </c>
      <c r="W176">
        <v>6.8666666666666671</v>
      </c>
      <c r="X176">
        <v>0.56666666666666732</v>
      </c>
      <c r="Y176">
        <v>18.878383604021653</v>
      </c>
      <c r="Z176">
        <v>55</v>
      </c>
      <c r="AA176">
        <v>390.65758313998452</v>
      </c>
      <c r="AB176">
        <v>2225</v>
      </c>
      <c r="AC176">
        <v>3817.2750000000001</v>
      </c>
      <c r="AD176">
        <v>7383.333333333333</v>
      </c>
      <c r="AE176">
        <v>8496</v>
      </c>
      <c r="AF176">
        <v>20.321666666666669</v>
      </c>
      <c r="AG176">
        <v>3.9411255597246972</v>
      </c>
      <c r="AH176">
        <v>0.36211542136894137</v>
      </c>
      <c r="AI176">
        <v>1.0267719523482086</v>
      </c>
      <c r="AJ176">
        <v>1.3989236854336598E-2</v>
      </c>
      <c r="AK176">
        <v>6.4286666666666656</v>
      </c>
      <c r="AL176">
        <v>8.8013197180864893</v>
      </c>
      <c r="AM176">
        <v>1.3989236854336598E-2</v>
      </c>
      <c r="AN176">
        <v>0.43417618157805982</v>
      </c>
      <c r="AO176">
        <v>2.599094231096237E-2</v>
      </c>
      <c r="AP176">
        <v>12.621</v>
      </c>
      <c r="AQ176">
        <v>2.7636686590696118</v>
      </c>
      <c r="AR176">
        <v>0.26371565255382695</v>
      </c>
      <c r="AS176">
        <v>0.75717577755166932</v>
      </c>
      <c r="AT176">
        <v>8.9794690027303909E-3</v>
      </c>
      <c r="AU176">
        <v>7.5739999999999998</v>
      </c>
      <c r="AV176">
        <v>22.675213840763934</v>
      </c>
      <c r="AW176">
        <v>3.7306672771147249</v>
      </c>
      <c r="AX176">
        <v>1.1130357599622887</v>
      </c>
      <c r="AY176">
        <v>0.64381535038005877</v>
      </c>
      <c r="AZ176">
        <v>227.28945088333333</v>
      </c>
      <c r="BA176">
        <f t="shared" si="27"/>
        <v>89.479299116666681</v>
      </c>
      <c r="BB176">
        <v>255.41976582117377</v>
      </c>
      <c r="BC176">
        <v>34.50195733104816</v>
      </c>
      <c r="BD176">
        <v>18.988770451737583</v>
      </c>
      <c r="BE176">
        <v>5.6664942559434497</v>
      </c>
      <c r="BF176">
        <v>314.576987859903</v>
      </c>
      <c r="BG176">
        <f t="shared" si="31"/>
        <v>543.46592411764709</v>
      </c>
      <c r="BH176">
        <f t="shared" si="32"/>
        <v>228.88893625774409</v>
      </c>
      <c r="BI176" t="s">
        <v>92</v>
      </c>
      <c r="BJ176" t="s">
        <v>88</v>
      </c>
    </row>
    <row r="177" spans="1:62">
      <c r="A177" t="s">
        <v>90</v>
      </c>
      <c r="B177" t="s">
        <v>91</v>
      </c>
      <c r="C177">
        <v>1987</v>
      </c>
      <c r="D177" t="s">
        <v>71</v>
      </c>
      <c r="E177" t="s">
        <v>93</v>
      </c>
      <c r="F177">
        <v>237.76875000000001</v>
      </c>
      <c r="G177">
        <v>87.768750000000011</v>
      </c>
      <c r="H177">
        <v>150</v>
      </c>
      <c r="I177">
        <f t="shared" si="20"/>
        <v>30</v>
      </c>
      <c r="J177">
        <v>49</v>
      </c>
      <c r="K177">
        <f t="shared" si="28"/>
        <v>316.76875000000001</v>
      </c>
      <c r="L177">
        <v>36.913492626764452</v>
      </c>
      <c r="M177">
        <v>75</v>
      </c>
      <c r="N177">
        <v>150</v>
      </c>
      <c r="O177">
        <f t="shared" si="29"/>
        <v>88.235294117647058</v>
      </c>
      <c r="P177">
        <f t="shared" si="30"/>
        <v>124.5</v>
      </c>
      <c r="Q177">
        <v>79.050000000000011</v>
      </c>
      <c r="R177">
        <v>104.62500000000001</v>
      </c>
      <c r="S177">
        <v>16.158750000000001</v>
      </c>
      <c r="T177">
        <v>43.244999999999997</v>
      </c>
      <c r="U177">
        <v>87.651880000000006</v>
      </c>
      <c r="V177">
        <v>3</v>
      </c>
      <c r="W177">
        <v>6.5</v>
      </c>
      <c r="X177">
        <v>0.20000000000000018</v>
      </c>
      <c r="Y177">
        <v>24.579466357308586</v>
      </c>
      <c r="Z177">
        <v>55</v>
      </c>
      <c r="AA177">
        <v>407.64680974477955</v>
      </c>
      <c r="AB177">
        <v>2633.3333333333335</v>
      </c>
      <c r="AC177">
        <v>3129.75</v>
      </c>
      <c r="AD177">
        <v>6833.333333333333</v>
      </c>
      <c r="AE177">
        <v>5742</v>
      </c>
      <c r="AF177">
        <v>18.469000000000001</v>
      </c>
      <c r="AG177">
        <v>3.9411255597246972</v>
      </c>
      <c r="AH177">
        <v>0.36211542136894137</v>
      </c>
      <c r="AI177">
        <v>1.0267719523482086</v>
      </c>
      <c r="AJ177">
        <v>1.3989236854336598E-2</v>
      </c>
      <c r="AK177">
        <v>3.8529999999999998</v>
      </c>
      <c r="AL177">
        <v>8.8013197180864893</v>
      </c>
      <c r="AM177">
        <v>1.3989236854336598E-2</v>
      </c>
      <c r="AN177">
        <v>0.43417618157805982</v>
      </c>
      <c r="AO177">
        <v>2.599094231096237E-2</v>
      </c>
      <c r="AP177">
        <v>10.067</v>
      </c>
      <c r="AQ177">
        <v>2.7636686590696118</v>
      </c>
      <c r="AR177">
        <v>0.26371565255382695</v>
      </c>
      <c r="AS177">
        <v>0.75717577755166932</v>
      </c>
      <c r="AT177">
        <v>8.9794690027303909E-3</v>
      </c>
      <c r="AU177">
        <v>4.8789999999999996</v>
      </c>
      <c r="AV177">
        <v>22.675213840763934</v>
      </c>
      <c r="AW177">
        <v>3.7306672771147249</v>
      </c>
      <c r="AX177">
        <v>1.1130357599622887</v>
      </c>
      <c r="AY177">
        <v>0.64381535038005877</v>
      </c>
      <c r="AZ177">
        <v>157.50034475000001</v>
      </c>
      <c r="BA177">
        <f t="shared" si="27"/>
        <v>159.26840525</v>
      </c>
      <c r="BB177">
        <v>187.01037473893174</v>
      </c>
      <c r="BC177">
        <v>24.220901887960306</v>
      </c>
      <c r="BD177">
        <v>15.627781525784085</v>
      </c>
      <c r="BE177">
        <v>3.8763309221484423</v>
      </c>
      <c r="BF177">
        <v>230.73538907482458</v>
      </c>
      <c r="BG177">
        <f t="shared" si="31"/>
        <v>543.46592411764709</v>
      </c>
      <c r="BH177">
        <f t="shared" si="32"/>
        <v>312.73053504282251</v>
      </c>
      <c r="BI177" t="s">
        <v>92</v>
      </c>
      <c r="BJ177" t="s">
        <v>88</v>
      </c>
    </row>
    <row r="178" spans="1:62">
      <c r="A178" t="s">
        <v>90</v>
      </c>
      <c r="B178" t="s">
        <v>91</v>
      </c>
      <c r="C178">
        <v>1990</v>
      </c>
      <c r="D178" t="s">
        <v>71</v>
      </c>
      <c r="E178" t="s">
        <v>93</v>
      </c>
      <c r="F178">
        <v>237.76875000000001</v>
      </c>
      <c r="G178">
        <v>87.768750000000011</v>
      </c>
      <c r="H178">
        <v>150</v>
      </c>
      <c r="I178">
        <f t="shared" si="20"/>
        <v>30</v>
      </c>
      <c r="J178">
        <v>49</v>
      </c>
      <c r="K178">
        <f t="shared" si="28"/>
        <v>316.76875000000001</v>
      </c>
      <c r="L178">
        <v>36.913492626764452</v>
      </c>
      <c r="M178">
        <v>75</v>
      </c>
      <c r="N178">
        <v>150</v>
      </c>
      <c r="O178">
        <f t="shared" si="29"/>
        <v>88.235294117647058</v>
      </c>
      <c r="P178">
        <f t="shared" si="30"/>
        <v>124.5</v>
      </c>
      <c r="Q178">
        <v>79.050000000000011</v>
      </c>
      <c r="R178">
        <v>104.62500000000001</v>
      </c>
      <c r="S178">
        <v>16.158750000000001</v>
      </c>
      <c r="T178">
        <v>43.244999999999997</v>
      </c>
      <c r="U178">
        <v>87.651880000000006</v>
      </c>
      <c r="V178">
        <v>3</v>
      </c>
      <c r="W178">
        <v>6.56</v>
      </c>
      <c r="X178">
        <v>0.25999999999999979</v>
      </c>
      <c r="Y178">
        <v>23.35972937059217</v>
      </c>
      <c r="Z178">
        <v>55</v>
      </c>
      <c r="AA178">
        <v>404.01199352436464</v>
      </c>
      <c r="AB178">
        <v>1049.1666666666667</v>
      </c>
      <c r="AC178">
        <v>1657.1906879761907</v>
      </c>
      <c r="AD178">
        <v>8237.5</v>
      </c>
      <c r="AE178">
        <v>8267.8660652408726</v>
      </c>
      <c r="AF178">
        <v>21.632930143761982</v>
      </c>
      <c r="AG178">
        <v>3.9411255597246972</v>
      </c>
      <c r="AH178">
        <v>0.36211542136894137</v>
      </c>
      <c r="AI178">
        <v>1.0267719523482086</v>
      </c>
      <c r="AJ178">
        <v>1.3989236854336598E-2</v>
      </c>
      <c r="AK178">
        <v>5.7645399862755884</v>
      </c>
      <c r="AL178">
        <v>8.8013197180864893</v>
      </c>
      <c r="AM178">
        <v>1.3989236854336598E-2</v>
      </c>
      <c r="AN178">
        <v>0.43417618157805982</v>
      </c>
      <c r="AO178">
        <v>2.599094231096237E-2</v>
      </c>
      <c r="AP178">
        <v>13.173669017800274</v>
      </c>
      <c r="AQ178">
        <v>2.7636686590696118</v>
      </c>
      <c r="AR178">
        <v>0.26371565255382695</v>
      </c>
      <c r="AS178">
        <v>0.75717577755166932</v>
      </c>
      <c r="AT178">
        <v>8.9794690027303909E-3</v>
      </c>
      <c r="AU178">
        <v>7.0696923218558059</v>
      </c>
      <c r="AV178">
        <v>22.675213840763934</v>
      </c>
      <c r="AW178">
        <v>3.7306672771147249</v>
      </c>
      <c r="AX178">
        <v>1.1130357599622887</v>
      </c>
      <c r="AY178">
        <v>0.64381535038005877</v>
      </c>
      <c r="AZ178">
        <v>199.21885896858123</v>
      </c>
      <c r="BA178">
        <f t="shared" si="27"/>
        <v>117.54989103141878</v>
      </c>
      <c r="BB178">
        <v>228.96171426034351</v>
      </c>
      <c r="BC178">
        <v>33.420117331706699</v>
      </c>
      <c r="BD178">
        <v>17.236433688497883</v>
      </c>
      <c r="BE178">
        <v>5.4546964521675694</v>
      </c>
      <c r="BF178">
        <v>285.07296173271567</v>
      </c>
      <c r="BG178">
        <f t="shared" si="31"/>
        <v>543.46592411764709</v>
      </c>
      <c r="BH178">
        <f t="shared" si="32"/>
        <v>258.39296238493142</v>
      </c>
      <c r="BI178" t="s">
        <v>92</v>
      </c>
      <c r="BJ178" t="s">
        <v>88</v>
      </c>
    </row>
    <row r="179" spans="1:62">
      <c r="A179" t="s">
        <v>90</v>
      </c>
      <c r="B179" t="s">
        <v>91</v>
      </c>
      <c r="C179">
        <v>1996</v>
      </c>
      <c r="D179" t="s">
        <v>71</v>
      </c>
      <c r="E179" t="s">
        <v>93</v>
      </c>
      <c r="F179">
        <v>237.76875000000001</v>
      </c>
      <c r="G179">
        <v>87.768750000000011</v>
      </c>
      <c r="H179">
        <v>150</v>
      </c>
      <c r="I179">
        <f t="shared" si="20"/>
        <v>30</v>
      </c>
      <c r="J179">
        <v>39.199999999999996</v>
      </c>
      <c r="K179">
        <f t="shared" si="28"/>
        <v>306.96875</v>
      </c>
      <c r="L179">
        <v>36.913492626764452</v>
      </c>
      <c r="M179">
        <v>75</v>
      </c>
      <c r="N179">
        <v>150</v>
      </c>
      <c r="O179">
        <f t="shared" si="29"/>
        <v>88.235294117647058</v>
      </c>
      <c r="P179">
        <f t="shared" si="30"/>
        <v>124.5</v>
      </c>
      <c r="Q179">
        <v>79.050000000000011</v>
      </c>
      <c r="R179">
        <v>104.62500000000001</v>
      </c>
      <c r="S179">
        <v>16.158750000000001</v>
      </c>
      <c r="T179">
        <v>43.244999999999997</v>
      </c>
      <c r="U179">
        <v>87.651880000000006</v>
      </c>
      <c r="V179">
        <v>3</v>
      </c>
      <c r="W179">
        <v>7</v>
      </c>
      <c r="X179">
        <v>0.70000000000000018</v>
      </c>
      <c r="Y179">
        <v>17.424593967517403</v>
      </c>
      <c r="Z179">
        <v>55</v>
      </c>
      <c r="AA179">
        <v>386.32529002320183</v>
      </c>
      <c r="AB179">
        <v>3144.4444444444448</v>
      </c>
      <c r="AC179">
        <v>4590.8888888888887</v>
      </c>
      <c r="AD179">
        <v>5210</v>
      </c>
      <c r="AE179">
        <v>5229.2057298822392</v>
      </c>
      <c r="AF179">
        <v>25.07</v>
      </c>
      <c r="AG179">
        <v>3.9411255597246972</v>
      </c>
      <c r="AH179">
        <v>0.36211542136894137</v>
      </c>
      <c r="AI179">
        <v>1.0267719523482086</v>
      </c>
      <c r="AJ179">
        <v>1.3989236854336598E-2</v>
      </c>
      <c r="AK179">
        <v>5.7645399862755884</v>
      </c>
      <c r="AL179">
        <v>8.8013197180864893</v>
      </c>
      <c r="AM179">
        <v>1.3989236854336598E-2</v>
      </c>
      <c r="AN179">
        <v>0.43417618157805982</v>
      </c>
      <c r="AO179">
        <v>2.599094231096237E-2</v>
      </c>
      <c r="AP179">
        <v>13.173669017800274</v>
      </c>
      <c r="AQ179">
        <v>2.7636686590696118</v>
      </c>
      <c r="AR179">
        <v>0.26371565255382695</v>
      </c>
      <c r="AS179">
        <v>0.75717577755166932</v>
      </c>
      <c r="AT179">
        <v>8.9794690027303909E-3</v>
      </c>
      <c r="AU179">
        <v>7.0696923218558059</v>
      </c>
      <c r="AV179">
        <v>22.675213840763934</v>
      </c>
      <c r="AW179">
        <v>3.7306672771147249</v>
      </c>
      <c r="AX179">
        <v>1.1130357599622887</v>
      </c>
      <c r="AY179">
        <v>0.64381535038005877</v>
      </c>
      <c r="AZ179">
        <v>210.89927597546281</v>
      </c>
      <c r="BA179">
        <f t="shared" si="27"/>
        <v>96.069474024537186</v>
      </c>
      <c r="BB179">
        <v>185.77060312863679</v>
      </c>
      <c r="BC179">
        <v>22.085260108587768</v>
      </c>
      <c r="BD179">
        <v>14.987060743702452</v>
      </c>
      <c r="BE179">
        <v>3.5767358590735556</v>
      </c>
      <c r="BF179">
        <v>226.41965984000055</v>
      </c>
      <c r="BG179">
        <f t="shared" si="31"/>
        <v>543.46592411764709</v>
      </c>
      <c r="BH179">
        <f t="shared" si="32"/>
        <v>317.04626427764651</v>
      </c>
      <c r="BI179" t="s">
        <v>92</v>
      </c>
      <c r="BJ179" t="s">
        <v>88</v>
      </c>
    </row>
    <row r="180" spans="1:62">
      <c r="A180" t="s">
        <v>90</v>
      </c>
      <c r="B180" t="s">
        <v>91</v>
      </c>
      <c r="C180">
        <v>1999</v>
      </c>
      <c r="D180" t="s">
        <v>71</v>
      </c>
      <c r="E180" t="s">
        <v>93</v>
      </c>
      <c r="F180">
        <v>237.76875000000001</v>
      </c>
      <c r="G180">
        <v>87.768750000000011</v>
      </c>
      <c r="H180">
        <v>150</v>
      </c>
      <c r="I180">
        <f t="shared" si="20"/>
        <v>30</v>
      </c>
      <c r="J180">
        <v>50.4</v>
      </c>
      <c r="K180">
        <f t="shared" si="28"/>
        <v>318.16874999999999</v>
      </c>
      <c r="L180">
        <v>36.913492626764452</v>
      </c>
      <c r="M180">
        <v>75</v>
      </c>
      <c r="N180">
        <v>150</v>
      </c>
      <c r="O180">
        <f t="shared" si="29"/>
        <v>88.235294117647058</v>
      </c>
      <c r="P180">
        <f t="shared" si="30"/>
        <v>124.5</v>
      </c>
      <c r="Q180">
        <v>79.050000000000011</v>
      </c>
      <c r="R180">
        <v>104.62500000000001</v>
      </c>
      <c r="S180">
        <v>16.158750000000001</v>
      </c>
      <c r="T180">
        <v>43.244999999999997</v>
      </c>
      <c r="U180">
        <v>87.651880000000006</v>
      </c>
      <c r="V180">
        <v>3</v>
      </c>
      <c r="W180">
        <v>7</v>
      </c>
      <c r="X180">
        <v>0.70000000000000018</v>
      </c>
      <c r="Y180">
        <v>18.335266821345709</v>
      </c>
      <c r="Z180">
        <v>55</v>
      </c>
      <c r="AA180">
        <v>389.03909512761021</v>
      </c>
      <c r="AB180">
        <v>1858.3333333333333</v>
      </c>
      <c r="AC180">
        <v>3926.3663095238103</v>
      </c>
      <c r="AD180">
        <v>5912.5</v>
      </c>
      <c r="AE180">
        <v>5934.2953700439048</v>
      </c>
      <c r="AF180">
        <v>21.632930143761982</v>
      </c>
      <c r="AG180">
        <v>3.9411255597246972</v>
      </c>
      <c r="AH180">
        <v>0.36211542136894137</v>
      </c>
      <c r="AI180">
        <v>1.0267719523482086</v>
      </c>
      <c r="AJ180">
        <v>1.3989236854336598E-2</v>
      </c>
      <c r="AK180">
        <v>5.7645399862755884</v>
      </c>
      <c r="AL180">
        <v>8.8013197180864893</v>
      </c>
      <c r="AM180">
        <v>1.3989236854336598E-2</v>
      </c>
      <c r="AN180">
        <v>0.43417618157805982</v>
      </c>
      <c r="AO180">
        <v>2.599094231096237E-2</v>
      </c>
      <c r="AP180">
        <v>13.173669017800274</v>
      </c>
      <c r="AQ180">
        <v>2.7636686590696118</v>
      </c>
      <c r="AR180">
        <v>0.26371565255382695</v>
      </c>
      <c r="AS180">
        <v>0.75717577755166932</v>
      </c>
      <c r="AT180">
        <v>8.9794690027303909E-3</v>
      </c>
      <c r="AU180">
        <v>7.0696923218558059</v>
      </c>
      <c r="AV180">
        <v>22.675213840763934</v>
      </c>
      <c r="AW180">
        <v>3.7306672771147249</v>
      </c>
      <c r="AX180">
        <v>1.1130357599622887</v>
      </c>
      <c r="AY180">
        <v>0.64381535038005877</v>
      </c>
      <c r="AZ180">
        <v>182.67785125680763</v>
      </c>
      <c r="BA180">
        <f t="shared" si="27"/>
        <v>135.49089874319236</v>
      </c>
      <c r="BB180">
        <v>192.78273767568075</v>
      </c>
      <c r="BC180">
        <v>24.425958371805482</v>
      </c>
      <c r="BD180">
        <v>14.694704018337962</v>
      </c>
      <c r="BE180">
        <v>4.0017281887990688</v>
      </c>
      <c r="BF180">
        <v>235.90512825462326</v>
      </c>
      <c r="BG180">
        <f t="shared" si="31"/>
        <v>543.46592411764709</v>
      </c>
      <c r="BH180">
        <f t="shared" si="32"/>
        <v>307.56079586302383</v>
      </c>
      <c r="BI180" t="s">
        <v>92</v>
      </c>
      <c r="BJ180" t="s">
        <v>88</v>
      </c>
    </row>
    <row r="181" spans="1:62">
      <c r="A181" t="s">
        <v>90</v>
      </c>
      <c r="B181" t="s">
        <v>91</v>
      </c>
      <c r="C181">
        <v>2000</v>
      </c>
      <c r="D181" t="s">
        <v>71</v>
      </c>
      <c r="E181" t="s">
        <v>93</v>
      </c>
      <c r="F181">
        <v>237.76875000000001</v>
      </c>
      <c r="G181">
        <v>87.768750000000011</v>
      </c>
      <c r="H181">
        <v>150</v>
      </c>
      <c r="I181">
        <f t="shared" si="20"/>
        <v>30</v>
      </c>
      <c r="J181">
        <v>49</v>
      </c>
      <c r="K181">
        <f t="shared" si="28"/>
        <v>316.76875000000001</v>
      </c>
      <c r="L181">
        <v>36.913492626764452</v>
      </c>
      <c r="M181">
        <v>75</v>
      </c>
      <c r="N181">
        <v>150</v>
      </c>
      <c r="O181">
        <f t="shared" si="29"/>
        <v>88.235294117647058</v>
      </c>
      <c r="P181">
        <f t="shared" si="30"/>
        <v>124.5</v>
      </c>
      <c r="Q181">
        <v>79.050000000000011</v>
      </c>
      <c r="R181">
        <v>104.62500000000001</v>
      </c>
      <c r="S181">
        <v>16.158750000000001</v>
      </c>
      <c r="T181">
        <v>43.244999999999997</v>
      </c>
      <c r="U181">
        <v>87.651880000000006</v>
      </c>
      <c r="V181">
        <v>3</v>
      </c>
      <c r="W181">
        <v>7.1</v>
      </c>
      <c r="X181">
        <v>0.79999999999999982</v>
      </c>
      <c r="Y181">
        <v>18.44766780155642</v>
      </c>
      <c r="Z181">
        <v>55</v>
      </c>
      <c r="AA181">
        <v>389.37405004863808</v>
      </c>
      <c r="AB181">
        <v>3475</v>
      </c>
      <c r="AC181">
        <v>4343.9671875000004</v>
      </c>
      <c r="AD181">
        <v>7025</v>
      </c>
      <c r="AE181">
        <v>5108.3999999999996</v>
      </c>
      <c r="AF181">
        <v>21.79</v>
      </c>
      <c r="AG181">
        <v>3.9411255597246972</v>
      </c>
      <c r="AH181">
        <v>0.36211542136894137</v>
      </c>
      <c r="AI181">
        <v>1.0267719523482086</v>
      </c>
      <c r="AJ181">
        <v>1.3989236854336598E-2</v>
      </c>
      <c r="AK181">
        <v>6.1609999999999996</v>
      </c>
      <c r="AL181">
        <v>8.8013197180864893</v>
      </c>
      <c r="AM181">
        <v>1.3989236854336598E-2</v>
      </c>
      <c r="AN181">
        <v>0.43417618157805982</v>
      </c>
      <c r="AO181">
        <v>2.599094231096237E-2</v>
      </c>
      <c r="AP181">
        <v>15.005000000000001</v>
      </c>
      <c r="AQ181">
        <v>2.7636686590696118</v>
      </c>
      <c r="AR181">
        <v>0.26371565255382695</v>
      </c>
      <c r="AS181">
        <v>0.75717577755166932</v>
      </c>
      <c r="AT181">
        <v>8.9794690027303909E-3</v>
      </c>
      <c r="AU181">
        <v>8.2320000000000011</v>
      </c>
      <c r="AV181">
        <v>22.675213840763934</v>
      </c>
      <c r="AW181">
        <v>3.7306672771147249</v>
      </c>
      <c r="AX181">
        <v>1.1130357599622887</v>
      </c>
      <c r="AY181">
        <v>0.64381535038005877</v>
      </c>
      <c r="AZ181">
        <v>249.94590564218751</v>
      </c>
      <c r="BA181">
        <f t="shared" si="27"/>
        <v>66.8228443578125</v>
      </c>
      <c r="BB181">
        <v>187.1768900962303</v>
      </c>
      <c r="BC181">
        <v>22.229463052733969</v>
      </c>
      <c r="BD181">
        <v>16.459071334270991</v>
      </c>
      <c r="BE181">
        <v>3.5134635042655185</v>
      </c>
      <c r="BF181">
        <v>229.37888798750078</v>
      </c>
      <c r="BG181">
        <f t="shared" si="31"/>
        <v>543.46592411764709</v>
      </c>
      <c r="BH181">
        <f t="shared" si="32"/>
        <v>314.08703613014632</v>
      </c>
      <c r="BI181" t="s">
        <v>92</v>
      </c>
      <c r="BJ181" t="s">
        <v>88</v>
      </c>
    </row>
    <row r="182" spans="1:62">
      <c r="A182" t="s">
        <v>90</v>
      </c>
      <c r="B182" t="s">
        <v>91</v>
      </c>
      <c r="C182">
        <v>2001</v>
      </c>
      <c r="D182" t="s">
        <v>71</v>
      </c>
      <c r="E182" t="s">
        <v>93</v>
      </c>
      <c r="F182">
        <v>237.76875000000001</v>
      </c>
      <c r="G182">
        <v>87.768750000000011</v>
      </c>
      <c r="H182">
        <v>150</v>
      </c>
      <c r="I182">
        <f t="shared" ref="I182:I192" si="33">25+5</f>
        <v>30</v>
      </c>
      <c r="J182">
        <v>46.2</v>
      </c>
      <c r="K182">
        <f t="shared" si="28"/>
        <v>313.96875</v>
      </c>
      <c r="L182">
        <v>36.913492626764452</v>
      </c>
      <c r="M182">
        <v>75</v>
      </c>
      <c r="N182">
        <v>150</v>
      </c>
      <c r="O182">
        <f t="shared" si="29"/>
        <v>88.235294117647058</v>
      </c>
      <c r="P182">
        <f t="shared" si="30"/>
        <v>124.5</v>
      </c>
      <c r="Q182">
        <v>79.050000000000011</v>
      </c>
      <c r="R182">
        <v>104.62500000000001</v>
      </c>
      <c r="S182">
        <v>16.158750000000001</v>
      </c>
      <c r="T182">
        <v>43.244999999999997</v>
      </c>
      <c r="U182">
        <v>73.043233333333234</v>
      </c>
      <c r="V182">
        <v>3</v>
      </c>
      <c r="W182">
        <v>7.28</v>
      </c>
      <c r="X182">
        <v>0.98000000000000043</v>
      </c>
      <c r="Y182">
        <v>16.912816143497757</v>
      </c>
      <c r="Z182">
        <v>55</v>
      </c>
      <c r="AA182">
        <v>384.80019210762327</v>
      </c>
      <c r="AB182">
        <v>3333.3333333333335</v>
      </c>
      <c r="AC182">
        <v>4375.05</v>
      </c>
      <c r="AD182">
        <v>6616.666666666667</v>
      </c>
      <c r="AE182">
        <v>5299.95</v>
      </c>
      <c r="AF182">
        <v>21.632930143761982</v>
      </c>
      <c r="AG182">
        <v>3.9411255597246972</v>
      </c>
      <c r="AH182">
        <v>0.36211542136894137</v>
      </c>
      <c r="AI182">
        <v>1.0267719523482086</v>
      </c>
      <c r="AJ182">
        <v>1.3989236854336598E-2</v>
      </c>
      <c r="AK182">
        <v>5.7645399862755884</v>
      </c>
      <c r="AL182">
        <v>8.8013197180864893</v>
      </c>
      <c r="AM182">
        <v>1.3989236854336598E-2</v>
      </c>
      <c r="AN182">
        <v>0.43417618157805982</v>
      </c>
      <c r="AO182">
        <v>2.599094231096237E-2</v>
      </c>
      <c r="AP182">
        <v>13.173669017800274</v>
      </c>
      <c r="AQ182">
        <v>2.7636686590696118</v>
      </c>
      <c r="AR182">
        <v>0.26371565255382695</v>
      </c>
      <c r="AS182">
        <v>0.75717577755166932</v>
      </c>
      <c r="AT182">
        <v>8.9794690027303909E-3</v>
      </c>
      <c r="AU182">
        <v>7.0696923218558059</v>
      </c>
      <c r="AV182">
        <v>22.675213840763934</v>
      </c>
      <c r="AW182">
        <v>3.7306672771147249</v>
      </c>
      <c r="AX182">
        <v>1.1130357599622887</v>
      </c>
      <c r="AY182">
        <v>0.64381535038005877</v>
      </c>
      <c r="AZ182">
        <v>221.96471030182644</v>
      </c>
      <c r="BA182">
        <f t="shared" si="27"/>
        <v>92.004039698173557</v>
      </c>
      <c r="BB182">
        <v>190.1070729212307</v>
      </c>
      <c r="BC182">
        <v>22.785523618338043</v>
      </c>
      <c r="BD182">
        <v>16.231129281852795</v>
      </c>
      <c r="BE182">
        <v>3.631945781153556</v>
      </c>
      <c r="BF182">
        <v>232.75567160257506</v>
      </c>
      <c r="BG182">
        <f t="shared" si="31"/>
        <v>528.85727745098029</v>
      </c>
      <c r="BH182">
        <f t="shared" si="32"/>
        <v>296.10160584840526</v>
      </c>
      <c r="BI182" t="s">
        <v>92</v>
      </c>
      <c r="BJ182" t="s">
        <v>88</v>
      </c>
    </row>
    <row r="183" spans="1:62">
      <c r="A183" t="s">
        <v>90</v>
      </c>
      <c r="B183" t="s">
        <v>91</v>
      </c>
      <c r="C183">
        <v>2002</v>
      </c>
      <c r="D183" t="s">
        <v>71</v>
      </c>
      <c r="E183" t="s">
        <v>93</v>
      </c>
      <c r="F183">
        <v>237.76875000000001</v>
      </c>
      <c r="G183">
        <v>87.768750000000011</v>
      </c>
      <c r="H183">
        <v>150</v>
      </c>
      <c r="I183">
        <f t="shared" si="33"/>
        <v>30</v>
      </c>
      <c r="J183">
        <v>50.4</v>
      </c>
      <c r="K183">
        <f t="shared" si="28"/>
        <v>318.16874999999999</v>
      </c>
      <c r="L183">
        <v>36.913492626764452</v>
      </c>
      <c r="M183">
        <v>75</v>
      </c>
      <c r="N183">
        <v>150</v>
      </c>
      <c r="O183">
        <f t="shared" si="29"/>
        <v>88.235294117647058</v>
      </c>
      <c r="P183">
        <f t="shared" si="30"/>
        <v>124.5</v>
      </c>
      <c r="Q183">
        <v>79.050000000000011</v>
      </c>
      <c r="R183">
        <v>104.62500000000001</v>
      </c>
      <c r="S183">
        <v>16.158750000000001</v>
      </c>
      <c r="T183">
        <v>43.244999999999997</v>
      </c>
      <c r="U183">
        <v>67.930206999999939</v>
      </c>
      <c r="V183">
        <v>3</v>
      </c>
      <c r="W183">
        <v>6.9</v>
      </c>
      <c r="X183">
        <v>0.60000000000000053</v>
      </c>
      <c r="Y183">
        <v>24.907192575406032</v>
      </c>
      <c r="Z183">
        <v>55</v>
      </c>
      <c r="AA183">
        <v>408.62343387470992</v>
      </c>
      <c r="AB183">
        <v>3016.6666666666665</v>
      </c>
      <c r="AC183">
        <v>3124.95</v>
      </c>
      <c r="AD183">
        <v>6391.666666666667</v>
      </c>
      <c r="AE183">
        <v>7525.05</v>
      </c>
      <c r="AF183">
        <v>20.994</v>
      </c>
      <c r="AG183">
        <v>3.9411255597246972</v>
      </c>
      <c r="AH183">
        <v>0.36211542136894137</v>
      </c>
      <c r="AI183">
        <v>1.0267719523482086</v>
      </c>
      <c r="AJ183">
        <v>1.3989236854336598E-2</v>
      </c>
      <c r="AK183">
        <v>4.3879999999999999</v>
      </c>
      <c r="AL183">
        <v>8.8013197180864893</v>
      </c>
      <c r="AM183">
        <v>1.3989236854336598E-2</v>
      </c>
      <c r="AN183">
        <v>0.43417618157805982</v>
      </c>
      <c r="AO183">
        <v>2.599094231096237E-2</v>
      </c>
      <c r="AP183">
        <v>13.173669017800274</v>
      </c>
      <c r="AQ183">
        <v>2.7636686590696118</v>
      </c>
      <c r="AR183">
        <v>0.26371565255382695</v>
      </c>
      <c r="AS183">
        <v>0.75717577755166932</v>
      </c>
      <c r="AT183">
        <v>8.9794690027303909E-3</v>
      </c>
      <c r="AU183">
        <v>7.0696923218558059</v>
      </c>
      <c r="AV183">
        <v>22.675213840763934</v>
      </c>
      <c r="AW183">
        <v>3.7306672771147249</v>
      </c>
      <c r="AX183">
        <v>1.1130357599622887</v>
      </c>
      <c r="AY183">
        <v>0.64381535038005877</v>
      </c>
      <c r="AZ183">
        <v>214.44566994535447</v>
      </c>
      <c r="BA183">
        <f t="shared" si="27"/>
        <v>103.72308005464552</v>
      </c>
      <c r="BB183">
        <v>227.68931291653112</v>
      </c>
      <c r="BC183">
        <v>30.895137526396301</v>
      </c>
      <c r="BD183">
        <v>17.669472505228093</v>
      </c>
      <c r="BE183">
        <v>5.0255577347718043</v>
      </c>
      <c r="BF183">
        <v>281.27948068292733</v>
      </c>
      <c r="BG183">
        <f t="shared" si="31"/>
        <v>523.74425111764708</v>
      </c>
      <c r="BH183">
        <f t="shared" si="32"/>
        <v>242.46477043471975</v>
      </c>
      <c r="BI183" t="s">
        <v>92</v>
      </c>
      <c r="BJ183" t="s">
        <v>88</v>
      </c>
    </row>
    <row r="184" spans="1:62">
      <c r="A184" t="s">
        <v>90</v>
      </c>
      <c r="B184" t="s">
        <v>91</v>
      </c>
      <c r="C184">
        <v>2003</v>
      </c>
      <c r="D184" t="s">
        <v>71</v>
      </c>
      <c r="E184" t="s">
        <v>93</v>
      </c>
      <c r="F184">
        <v>237.76875000000001</v>
      </c>
      <c r="G184">
        <v>87.768750000000011</v>
      </c>
      <c r="H184">
        <v>150</v>
      </c>
      <c r="I184">
        <f t="shared" si="33"/>
        <v>30</v>
      </c>
      <c r="J184">
        <v>53.2</v>
      </c>
      <c r="K184">
        <f t="shared" si="28"/>
        <v>320.96875</v>
      </c>
      <c r="L184">
        <v>36.913492626764452</v>
      </c>
      <c r="M184">
        <v>75</v>
      </c>
      <c r="N184">
        <v>150</v>
      </c>
      <c r="O184">
        <f t="shared" si="29"/>
        <v>88.235294117647058</v>
      </c>
      <c r="P184">
        <f t="shared" si="30"/>
        <v>124.5</v>
      </c>
      <c r="Q184">
        <v>79.050000000000011</v>
      </c>
      <c r="R184">
        <v>104.62500000000001</v>
      </c>
      <c r="S184">
        <v>16.158750000000001</v>
      </c>
      <c r="T184">
        <v>43.244999999999997</v>
      </c>
      <c r="U184">
        <v>64.27804533333348</v>
      </c>
      <c r="V184">
        <v>3</v>
      </c>
      <c r="W184">
        <v>7.12</v>
      </c>
      <c r="X184">
        <v>0.82000000000000028</v>
      </c>
      <c r="Y184">
        <v>23.975196039142595</v>
      </c>
      <c r="Z184">
        <v>55</v>
      </c>
      <c r="AA184">
        <v>405.84608419664494</v>
      </c>
      <c r="AB184">
        <v>3095.8333333333335</v>
      </c>
      <c r="AC184">
        <v>3408</v>
      </c>
      <c r="AD184">
        <v>5725</v>
      </c>
      <c r="AE184">
        <v>9175.5</v>
      </c>
      <c r="AF184">
        <v>21.632930143761982</v>
      </c>
      <c r="AG184">
        <v>3.9411255597246972</v>
      </c>
      <c r="AH184">
        <v>0.36211542136894137</v>
      </c>
      <c r="AI184">
        <v>1.0267719523482086</v>
      </c>
      <c r="AJ184">
        <v>1.3989236854336598E-2</v>
      </c>
      <c r="AK184">
        <v>5.7645399862755884</v>
      </c>
      <c r="AL184">
        <v>8.8013197180864893</v>
      </c>
      <c r="AM184">
        <v>1.3989236854336598E-2</v>
      </c>
      <c r="AN184">
        <v>0.43417618157805982</v>
      </c>
      <c r="AO184">
        <v>2.599094231096237E-2</v>
      </c>
      <c r="AP184">
        <v>13.173669017800274</v>
      </c>
      <c r="AQ184">
        <v>2.7636686590696118</v>
      </c>
      <c r="AR184">
        <v>0.26371565255382695</v>
      </c>
      <c r="AS184">
        <v>0.75717577755166932</v>
      </c>
      <c r="AT184">
        <v>8.9794690027303909E-3</v>
      </c>
      <c r="AU184">
        <v>7.0696923218558059</v>
      </c>
      <c r="AV184">
        <v>22.675213840763934</v>
      </c>
      <c r="AW184">
        <v>3.7306672771147249</v>
      </c>
      <c r="AX184">
        <v>1.1130357599622887</v>
      </c>
      <c r="AY184">
        <v>0.64381535038005877</v>
      </c>
      <c r="AZ184">
        <v>226.90471553605153</v>
      </c>
      <c r="BA184">
        <f t="shared" si="27"/>
        <v>94.064034463948474</v>
      </c>
      <c r="BB184">
        <v>266.07439314698945</v>
      </c>
      <c r="BC184">
        <v>36.909234023224414</v>
      </c>
      <c r="BD184">
        <v>19.205878204646645</v>
      </c>
      <c r="BE184">
        <v>6.0906206846101716</v>
      </c>
      <c r="BF184">
        <v>328.28012605947066</v>
      </c>
      <c r="BG184">
        <f t="shared" si="31"/>
        <v>520.09208945098055</v>
      </c>
      <c r="BH184">
        <f t="shared" si="32"/>
        <v>191.81196339150989</v>
      </c>
      <c r="BI184" t="s">
        <v>92</v>
      </c>
      <c r="BJ184" t="s">
        <v>88</v>
      </c>
    </row>
    <row r="185" spans="1:62">
      <c r="A185" t="s">
        <v>90</v>
      </c>
      <c r="B185" t="s">
        <v>91</v>
      </c>
      <c r="C185">
        <v>2004</v>
      </c>
      <c r="D185" t="s">
        <v>71</v>
      </c>
      <c r="E185" t="s">
        <v>93</v>
      </c>
      <c r="F185">
        <v>237.76875000000001</v>
      </c>
      <c r="G185">
        <v>87.768750000000011</v>
      </c>
      <c r="H185">
        <v>150</v>
      </c>
      <c r="I185">
        <f t="shared" si="33"/>
        <v>30</v>
      </c>
      <c r="J185">
        <v>54.6</v>
      </c>
      <c r="K185">
        <f t="shared" si="28"/>
        <v>322.36875000000003</v>
      </c>
      <c r="L185">
        <v>36.913492626764452</v>
      </c>
      <c r="M185">
        <v>75</v>
      </c>
      <c r="N185">
        <v>150</v>
      </c>
      <c r="O185">
        <f t="shared" si="29"/>
        <v>88.235294117647058</v>
      </c>
      <c r="P185">
        <f t="shared" si="30"/>
        <v>124.5</v>
      </c>
      <c r="Q185">
        <v>79.050000000000011</v>
      </c>
      <c r="R185">
        <v>104.62500000000001</v>
      </c>
      <c r="S185">
        <v>16.158750000000001</v>
      </c>
      <c r="T185">
        <v>43.244999999999997</v>
      </c>
      <c r="U185">
        <v>62.08674833333324</v>
      </c>
      <c r="V185">
        <v>3</v>
      </c>
      <c r="W185">
        <v>7.09</v>
      </c>
      <c r="X185">
        <v>0.79</v>
      </c>
      <c r="Y185">
        <v>22.699428961717196</v>
      </c>
      <c r="Z185">
        <v>55</v>
      </c>
      <c r="AA185">
        <v>402.04429830591721</v>
      </c>
      <c r="AB185">
        <v>4716.666666666667</v>
      </c>
      <c r="AC185">
        <v>5650.5</v>
      </c>
      <c r="AD185">
        <v>6466.666666666667</v>
      </c>
      <c r="AE185">
        <v>6100.5</v>
      </c>
      <c r="AF185">
        <v>21.632930143761982</v>
      </c>
      <c r="AG185">
        <v>3.9411255597246972</v>
      </c>
      <c r="AH185">
        <v>0.36211542136894137</v>
      </c>
      <c r="AI185">
        <v>1.0267719523482086</v>
      </c>
      <c r="AJ185">
        <v>1.3989236854336598E-2</v>
      </c>
      <c r="AK185">
        <v>5.7645399862755884</v>
      </c>
      <c r="AL185">
        <v>8.8013197180864893</v>
      </c>
      <c r="AM185">
        <v>1.3989236854336598E-2</v>
      </c>
      <c r="AN185">
        <v>0.43417618157805982</v>
      </c>
      <c r="AO185">
        <v>2.599094231096237E-2</v>
      </c>
      <c r="AP185">
        <v>13.173669017800274</v>
      </c>
      <c r="AQ185">
        <v>2.7636686590696118</v>
      </c>
      <c r="AR185">
        <v>0.26371565255382695</v>
      </c>
      <c r="AS185">
        <v>0.75717577755166932</v>
      </c>
      <c r="AT185">
        <v>8.9794690027303909E-3</v>
      </c>
      <c r="AU185">
        <v>7.0696923218558059</v>
      </c>
      <c r="AV185">
        <v>22.675213840763934</v>
      </c>
      <c r="AW185">
        <v>3.7306672771147249</v>
      </c>
      <c r="AX185">
        <v>1.1130357599622887</v>
      </c>
      <c r="AY185">
        <v>0.64381535038005877</v>
      </c>
      <c r="AZ185">
        <v>262.92623802845065</v>
      </c>
      <c r="BA185">
        <f t="shared" si="27"/>
        <v>59.442511971549379</v>
      </c>
      <c r="BB185">
        <v>224.5226986546464</v>
      </c>
      <c r="BC185">
        <v>26.251320864188727</v>
      </c>
      <c r="BD185">
        <v>18.982731571066616</v>
      </c>
      <c r="BE185">
        <v>4.1985071645689187</v>
      </c>
      <c r="BF185">
        <v>273.95525825447066</v>
      </c>
      <c r="BG185">
        <f t="shared" si="31"/>
        <v>517.90079245098036</v>
      </c>
      <c r="BH185">
        <f t="shared" si="32"/>
        <v>243.9455341965097</v>
      </c>
      <c r="BI185" t="s">
        <v>92</v>
      </c>
      <c r="BJ185" t="s">
        <v>88</v>
      </c>
    </row>
    <row r="186" spans="1:62">
      <c r="A186" t="s">
        <v>90</v>
      </c>
      <c r="B186" t="s">
        <v>91</v>
      </c>
      <c r="C186">
        <v>2005</v>
      </c>
      <c r="D186" t="s">
        <v>71</v>
      </c>
      <c r="E186" t="s">
        <v>93</v>
      </c>
      <c r="F186">
        <v>237.76875000000001</v>
      </c>
      <c r="G186">
        <v>87.768750000000011</v>
      </c>
      <c r="H186">
        <v>150</v>
      </c>
      <c r="I186">
        <f t="shared" si="33"/>
        <v>30</v>
      </c>
      <c r="J186">
        <v>47.6</v>
      </c>
      <c r="K186">
        <f t="shared" si="28"/>
        <v>315.36875000000003</v>
      </c>
      <c r="L186">
        <v>36.913492626764452</v>
      </c>
      <c r="M186">
        <v>75</v>
      </c>
      <c r="N186">
        <v>150</v>
      </c>
      <c r="O186">
        <f t="shared" si="29"/>
        <v>88.235294117647058</v>
      </c>
      <c r="P186">
        <f t="shared" si="30"/>
        <v>124.5</v>
      </c>
      <c r="Q186">
        <v>79.050000000000011</v>
      </c>
      <c r="R186">
        <v>104.62500000000001</v>
      </c>
      <c r="S186">
        <v>16.158750000000001</v>
      </c>
      <c r="T186">
        <v>43.244999999999997</v>
      </c>
      <c r="U186">
        <v>60.625883666666716</v>
      </c>
      <c r="V186">
        <v>3</v>
      </c>
      <c r="W186">
        <v>7</v>
      </c>
      <c r="X186">
        <v>0.70000000000000018</v>
      </c>
      <c r="Y186">
        <v>21.106272727272728</v>
      </c>
      <c r="Z186">
        <v>55</v>
      </c>
      <c r="AA186">
        <v>397.29669272727273</v>
      </c>
      <c r="AB186">
        <v>3800</v>
      </c>
      <c r="AC186">
        <v>4642.7321250000005</v>
      </c>
      <c r="AD186">
        <v>6545.833333333333</v>
      </c>
      <c r="AE186">
        <v>7912.5</v>
      </c>
      <c r="AF186">
        <v>21.632930143761982</v>
      </c>
      <c r="AG186">
        <v>3.9411255597246972</v>
      </c>
      <c r="AH186">
        <v>0.36211542136894137</v>
      </c>
      <c r="AI186">
        <v>1.0267719523482086</v>
      </c>
      <c r="AJ186">
        <v>1.3989236854336598E-2</v>
      </c>
      <c r="AK186">
        <v>5.7645399862755884</v>
      </c>
      <c r="AL186">
        <v>8.8013197180864893</v>
      </c>
      <c r="AM186">
        <v>1.3989236854336598E-2</v>
      </c>
      <c r="AN186">
        <v>0.43417618157805982</v>
      </c>
      <c r="AO186">
        <v>2.599094231096237E-2</v>
      </c>
      <c r="AP186">
        <v>13.173669017800274</v>
      </c>
      <c r="AQ186">
        <v>2.7636686590696118</v>
      </c>
      <c r="AR186">
        <v>0.26371565255382695</v>
      </c>
      <c r="AS186">
        <v>0.75717577755166932</v>
      </c>
      <c r="AT186">
        <v>8.9794690027303909E-3</v>
      </c>
      <c r="AU186">
        <v>7.0696923218558059</v>
      </c>
      <c r="AV186">
        <v>22.675213840763934</v>
      </c>
      <c r="AW186">
        <v>3.7306672771147249</v>
      </c>
      <c r="AX186">
        <v>1.1130357599622887</v>
      </c>
      <c r="AY186">
        <v>0.64381535038005877</v>
      </c>
      <c r="AZ186">
        <v>251.13993180212594</v>
      </c>
      <c r="BA186">
        <f t="shared" si="27"/>
        <v>64.228818197874091</v>
      </c>
      <c r="BB186">
        <v>253.34659087038108</v>
      </c>
      <c r="BC186">
        <v>32.686130419728691</v>
      </c>
      <c r="BD186">
        <v>19.680739019637397</v>
      </c>
      <c r="BE186">
        <v>5.3267951502685271</v>
      </c>
      <c r="BF186">
        <v>311.04025546001566</v>
      </c>
      <c r="BG186">
        <f t="shared" si="31"/>
        <v>516.4399277843138</v>
      </c>
      <c r="BH186">
        <f t="shared" si="32"/>
        <v>205.39967232429814</v>
      </c>
      <c r="BI186" t="s">
        <v>92</v>
      </c>
      <c r="BJ186" t="s">
        <v>88</v>
      </c>
    </row>
    <row r="187" spans="1:62">
      <c r="A187" t="s">
        <v>90</v>
      </c>
      <c r="B187" t="s">
        <v>91</v>
      </c>
      <c r="C187">
        <v>2007</v>
      </c>
      <c r="D187" t="s">
        <v>71</v>
      </c>
      <c r="E187" t="s">
        <v>93</v>
      </c>
      <c r="F187">
        <v>237.76875000000001</v>
      </c>
      <c r="G187">
        <v>87.768750000000011</v>
      </c>
      <c r="H187">
        <v>150</v>
      </c>
      <c r="I187">
        <f t="shared" si="33"/>
        <v>30</v>
      </c>
      <c r="J187">
        <v>46.2</v>
      </c>
      <c r="K187">
        <f t="shared" si="28"/>
        <v>313.96875</v>
      </c>
      <c r="L187">
        <v>36.913492626764452</v>
      </c>
      <c r="M187">
        <v>75</v>
      </c>
      <c r="N187">
        <v>150</v>
      </c>
      <c r="O187">
        <f t="shared" si="29"/>
        <v>88.235294117647058</v>
      </c>
      <c r="P187">
        <f t="shared" si="30"/>
        <v>124.5</v>
      </c>
      <c r="Q187">
        <v>79.050000000000011</v>
      </c>
      <c r="R187">
        <v>104.62500000000001</v>
      </c>
      <c r="S187">
        <v>16.158750000000001</v>
      </c>
      <c r="T187">
        <v>43.244999999999997</v>
      </c>
      <c r="U187">
        <v>57.704154333333356</v>
      </c>
      <c r="V187">
        <v>3</v>
      </c>
      <c r="W187">
        <v>7.37</v>
      </c>
      <c r="X187">
        <v>1.0700000000000003</v>
      </c>
      <c r="Y187">
        <v>21.273270580040279</v>
      </c>
      <c r="Z187">
        <v>55</v>
      </c>
      <c r="AA187">
        <v>397.79434632852002</v>
      </c>
      <c r="AB187">
        <v>4050</v>
      </c>
      <c r="AC187">
        <v>4357.0642500000004</v>
      </c>
      <c r="AD187">
        <v>6016.666666666667</v>
      </c>
      <c r="AE187">
        <v>6823.5079247152053</v>
      </c>
      <c r="AF187">
        <v>21.632930143761982</v>
      </c>
      <c r="AG187">
        <v>3.9411255597246972</v>
      </c>
      <c r="AH187">
        <v>0.36211542136894137</v>
      </c>
      <c r="AI187">
        <v>1.0267719523482086</v>
      </c>
      <c r="AJ187">
        <v>1.3989236854336598E-2</v>
      </c>
      <c r="AK187">
        <v>5.7645399862755884</v>
      </c>
      <c r="AL187">
        <v>8.8013197180864893</v>
      </c>
      <c r="AM187">
        <v>1.3989236854336598E-2</v>
      </c>
      <c r="AN187">
        <v>0.43417618157805982</v>
      </c>
      <c r="AO187">
        <v>2.599094231096237E-2</v>
      </c>
      <c r="AP187">
        <v>13.173669017800274</v>
      </c>
      <c r="AQ187">
        <v>2.7636686590696118</v>
      </c>
      <c r="AR187">
        <v>0.26371565255382695</v>
      </c>
      <c r="AS187">
        <v>0.75717577755166932</v>
      </c>
      <c r="AT187">
        <v>8.9794690027303909E-3</v>
      </c>
      <c r="AU187">
        <v>7.0696923218558059</v>
      </c>
      <c r="AV187">
        <v>22.675213840763934</v>
      </c>
      <c r="AW187">
        <v>3.7306672771147249</v>
      </c>
      <c r="AX187">
        <v>1.1130357599622887</v>
      </c>
      <c r="AY187">
        <v>0.64381535038005877</v>
      </c>
      <c r="AZ187">
        <v>240.23151501471256</v>
      </c>
      <c r="BA187">
        <f t="shared" si="27"/>
        <v>73.737234985287444</v>
      </c>
      <c r="BB187">
        <v>225.66204844917985</v>
      </c>
      <c r="BC187">
        <v>28.570446366393906</v>
      </c>
      <c r="BD187">
        <v>18.200642516162148</v>
      </c>
      <c r="BE187">
        <v>4.6170062320316916</v>
      </c>
      <c r="BF187">
        <v>277.05014356376762</v>
      </c>
      <c r="BG187">
        <f t="shared" si="31"/>
        <v>513.51819845098044</v>
      </c>
      <c r="BH187">
        <f t="shared" si="32"/>
        <v>236.46805488721282</v>
      </c>
      <c r="BI187" t="s">
        <v>92</v>
      </c>
      <c r="BJ187" t="s">
        <v>88</v>
      </c>
    </row>
    <row r="188" spans="1:62">
      <c r="A188" t="s">
        <v>90</v>
      </c>
      <c r="B188" t="s">
        <v>91</v>
      </c>
      <c r="C188">
        <v>2010</v>
      </c>
      <c r="D188" t="s">
        <v>71</v>
      </c>
      <c r="E188" t="s">
        <v>93</v>
      </c>
      <c r="F188">
        <v>237.76875000000001</v>
      </c>
      <c r="G188">
        <v>87.768750000000011</v>
      </c>
      <c r="H188">
        <v>150</v>
      </c>
      <c r="I188">
        <f t="shared" si="33"/>
        <v>30</v>
      </c>
      <c r="J188">
        <v>42.4</v>
      </c>
      <c r="K188">
        <f t="shared" si="28"/>
        <v>310.16874999999999</v>
      </c>
      <c r="L188">
        <v>36.913492626764452</v>
      </c>
      <c r="M188">
        <v>75</v>
      </c>
      <c r="N188">
        <v>150</v>
      </c>
      <c r="O188">
        <f t="shared" si="29"/>
        <v>88.235294117647058</v>
      </c>
      <c r="P188">
        <f t="shared" si="30"/>
        <v>124.5</v>
      </c>
      <c r="Q188">
        <v>79.050000000000011</v>
      </c>
      <c r="R188">
        <v>104.62500000000001</v>
      </c>
      <c r="S188">
        <v>16.158750000000001</v>
      </c>
      <c r="T188">
        <v>43.244999999999997</v>
      </c>
      <c r="U188">
        <v>54.782425000000003</v>
      </c>
      <c r="V188">
        <v>3</v>
      </c>
      <c r="W188">
        <v>7.5</v>
      </c>
      <c r="X188">
        <v>1.2000000000000002</v>
      </c>
      <c r="Y188">
        <v>25.893421902059593</v>
      </c>
      <c r="Z188">
        <v>55</v>
      </c>
      <c r="AA188">
        <v>411.56239726813754</v>
      </c>
      <c r="AB188">
        <v>4370.833333333333</v>
      </c>
      <c r="AC188">
        <v>5175</v>
      </c>
      <c r="AD188">
        <v>6730</v>
      </c>
      <c r="AE188">
        <v>7632.5</v>
      </c>
      <c r="AF188">
        <v>21.632930143761982</v>
      </c>
      <c r="AG188">
        <v>3.9411255597246972</v>
      </c>
      <c r="AH188">
        <v>0.36211542136894137</v>
      </c>
      <c r="AI188">
        <v>1.0267719523482086</v>
      </c>
      <c r="AJ188">
        <v>1.3989236854336598E-2</v>
      </c>
      <c r="AK188">
        <v>5.7645399862755884</v>
      </c>
      <c r="AL188">
        <v>8.8013197180864893</v>
      </c>
      <c r="AM188">
        <v>1.3989236854336598E-2</v>
      </c>
      <c r="AN188">
        <v>0.43417618157805982</v>
      </c>
      <c r="AO188">
        <v>2.599094231096237E-2</v>
      </c>
      <c r="AP188">
        <v>13.173669017800274</v>
      </c>
      <c r="AQ188">
        <v>2.7636686590696118</v>
      </c>
      <c r="AR188">
        <v>0.26371565255382695</v>
      </c>
      <c r="AS188">
        <v>0.75717577755166932</v>
      </c>
      <c r="AT188">
        <v>8.9794690027303909E-3</v>
      </c>
      <c r="AU188">
        <v>7.0696923218558059</v>
      </c>
      <c r="AV188">
        <v>22.675213840763934</v>
      </c>
      <c r="AW188">
        <v>3.7306672771147249</v>
      </c>
      <c r="AX188">
        <v>1.1130357599622887</v>
      </c>
      <c r="AY188">
        <v>0.64381535038005877</v>
      </c>
      <c r="AZ188">
        <v>267.0036457353628</v>
      </c>
      <c r="BA188">
        <f t="shared" si="27"/>
        <v>43.165104264637193</v>
      </c>
      <c r="BB188">
        <v>254.44089222356351</v>
      </c>
      <c r="BC188">
        <v>31.904264789219997</v>
      </c>
      <c r="BD188">
        <v>20.325749235556657</v>
      </c>
      <c r="BE188">
        <v>5.170000237374234</v>
      </c>
      <c r="BF188">
        <v>311.84090648571436</v>
      </c>
      <c r="BG188">
        <f t="shared" si="31"/>
        <v>510.59646911764708</v>
      </c>
      <c r="BH188">
        <f t="shared" si="32"/>
        <v>198.75556263193272</v>
      </c>
      <c r="BI188" t="s">
        <v>92</v>
      </c>
      <c r="BJ188" t="s">
        <v>88</v>
      </c>
    </row>
    <row r="189" spans="1:62">
      <c r="A189" t="s">
        <v>90</v>
      </c>
      <c r="B189" t="s">
        <v>91</v>
      </c>
      <c r="C189">
        <v>2011</v>
      </c>
      <c r="D189" t="s">
        <v>71</v>
      </c>
      <c r="E189" t="s">
        <v>93</v>
      </c>
      <c r="F189">
        <v>237.76875000000001</v>
      </c>
      <c r="G189">
        <v>87.768750000000011</v>
      </c>
      <c r="H189">
        <v>150</v>
      </c>
      <c r="I189">
        <f t="shared" si="33"/>
        <v>30</v>
      </c>
      <c r="J189">
        <v>41.199999999999996</v>
      </c>
      <c r="K189">
        <f t="shared" si="28"/>
        <v>308.96875</v>
      </c>
      <c r="L189">
        <v>36.913492626764452</v>
      </c>
      <c r="M189">
        <v>75</v>
      </c>
      <c r="N189">
        <v>150</v>
      </c>
      <c r="O189">
        <f t="shared" si="29"/>
        <v>88.235294117647058</v>
      </c>
      <c r="P189">
        <f t="shared" si="30"/>
        <v>124.5</v>
      </c>
      <c r="Q189">
        <v>79.050000000000011</v>
      </c>
      <c r="R189">
        <v>104.62500000000001</v>
      </c>
      <c r="S189">
        <v>16.158750000000001</v>
      </c>
      <c r="T189">
        <v>43.244999999999997</v>
      </c>
      <c r="U189">
        <v>53.321560333333473</v>
      </c>
      <c r="V189">
        <v>3</v>
      </c>
      <c r="W189">
        <v>7.4</v>
      </c>
      <c r="X189">
        <v>1.1000000000000005</v>
      </c>
      <c r="Y189">
        <v>20.909685925646166</v>
      </c>
      <c r="Z189">
        <v>55</v>
      </c>
      <c r="AA189">
        <v>396.71086405842556</v>
      </c>
      <c r="AB189">
        <v>4166.666666666667</v>
      </c>
      <c r="AC189">
        <v>5233.3333333333339</v>
      </c>
      <c r="AD189">
        <v>7283.333333333333</v>
      </c>
      <c r="AE189">
        <v>8020</v>
      </c>
      <c r="AF189">
        <v>24.623740533086433</v>
      </c>
      <c r="AG189">
        <v>3.9411255597246972</v>
      </c>
      <c r="AH189">
        <v>0.36211542136894137</v>
      </c>
      <c r="AI189">
        <v>1.0267719523482086</v>
      </c>
      <c r="AJ189">
        <v>1.3989236854336598E-2</v>
      </c>
      <c r="AK189">
        <v>8.0806638699554707</v>
      </c>
      <c r="AL189">
        <v>8.8013197180864893</v>
      </c>
      <c r="AM189">
        <v>1.3989236854336598E-2</v>
      </c>
      <c r="AN189">
        <v>0.43417618157805982</v>
      </c>
      <c r="AO189">
        <v>2.599094231096237E-2</v>
      </c>
      <c r="AP189">
        <v>13.173669017800274</v>
      </c>
      <c r="AQ189">
        <v>2.7636686590696118</v>
      </c>
      <c r="AR189">
        <v>0.26371565255382695</v>
      </c>
      <c r="AS189">
        <v>0.75717577755166932</v>
      </c>
      <c r="AT189">
        <v>8.9794690027303909E-3</v>
      </c>
      <c r="AU189">
        <v>7.0696923218558059</v>
      </c>
      <c r="AV189">
        <v>22.675213840763934</v>
      </c>
      <c r="AW189">
        <v>3.7306672771147249</v>
      </c>
      <c r="AX189">
        <v>1.1130357599622887</v>
      </c>
      <c r="AY189">
        <v>0.64381535038005877</v>
      </c>
      <c r="AZ189">
        <v>297.53488157488931</v>
      </c>
      <c r="BA189">
        <f t="shared" si="27"/>
        <v>11.433868425110688</v>
      </c>
      <c r="BB189">
        <v>264.46553142665596</v>
      </c>
      <c r="BC189">
        <v>33.422705160468752</v>
      </c>
      <c r="BD189">
        <v>20.991715526441595</v>
      </c>
      <c r="BE189">
        <v>5.4231073276050639</v>
      </c>
      <c r="BF189">
        <v>324.3030594411714</v>
      </c>
      <c r="BG189">
        <f t="shared" si="31"/>
        <v>509.13560445098057</v>
      </c>
      <c r="BH189">
        <f t="shared" si="32"/>
        <v>184.83254500980917</v>
      </c>
      <c r="BI189" t="s">
        <v>92</v>
      </c>
      <c r="BJ189" t="s">
        <v>88</v>
      </c>
    </row>
    <row r="190" spans="1:62">
      <c r="A190" t="s">
        <v>90</v>
      </c>
      <c r="B190" t="s">
        <v>91</v>
      </c>
      <c r="C190">
        <v>2013</v>
      </c>
      <c r="D190" t="s">
        <v>71</v>
      </c>
      <c r="E190" t="s">
        <v>93</v>
      </c>
      <c r="F190">
        <v>237.76875000000001</v>
      </c>
      <c r="G190">
        <v>87.768750000000011</v>
      </c>
      <c r="H190">
        <v>150</v>
      </c>
      <c r="I190">
        <f t="shared" si="33"/>
        <v>30</v>
      </c>
      <c r="J190">
        <v>38.79999999999999</v>
      </c>
      <c r="K190">
        <f t="shared" si="28"/>
        <v>306.56875000000002</v>
      </c>
      <c r="L190">
        <v>36.913492626764452</v>
      </c>
      <c r="M190">
        <v>75</v>
      </c>
      <c r="N190">
        <v>150</v>
      </c>
      <c r="O190">
        <f t="shared" si="29"/>
        <v>88.235294117647058</v>
      </c>
      <c r="P190">
        <f t="shared" si="30"/>
        <v>124.5</v>
      </c>
      <c r="Q190">
        <v>79.050000000000011</v>
      </c>
      <c r="R190">
        <v>104.62500000000001</v>
      </c>
      <c r="S190">
        <v>16.158750000000001</v>
      </c>
      <c r="T190">
        <v>43.244999999999997</v>
      </c>
      <c r="U190">
        <v>51.860695666666651</v>
      </c>
      <c r="V190">
        <v>3</v>
      </c>
      <c r="W190">
        <v>7.206666666666667</v>
      </c>
      <c r="X190">
        <v>0.90666666666666718</v>
      </c>
      <c r="Y190">
        <v>20.779436663405587</v>
      </c>
      <c r="Z190">
        <v>55</v>
      </c>
      <c r="AA190">
        <v>396.32272125694863</v>
      </c>
      <c r="AB190">
        <v>4925</v>
      </c>
      <c r="AC190">
        <v>5333.3333333333339</v>
      </c>
      <c r="AD190">
        <v>6975</v>
      </c>
      <c r="AE190">
        <v>7800</v>
      </c>
      <c r="AF190">
        <v>21.632930143761982</v>
      </c>
      <c r="AG190">
        <v>3.9411255597246972</v>
      </c>
      <c r="AH190">
        <v>0.36211542136894137</v>
      </c>
      <c r="AI190">
        <v>1.0267719523482086</v>
      </c>
      <c r="AJ190">
        <v>1.3989236854336598E-2</v>
      </c>
      <c r="AK190">
        <v>5.7645399862755884</v>
      </c>
      <c r="AL190">
        <v>8.8013197180864893</v>
      </c>
      <c r="AM190">
        <v>1.3989236854336598E-2</v>
      </c>
      <c r="AN190">
        <v>0.43417618157805982</v>
      </c>
      <c r="AO190">
        <v>2.599094231096237E-2</v>
      </c>
      <c r="AP190">
        <v>13.173669017800274</v>
      </c>
      <c r="AQ190">
        <v>2.7636686590696118</v>
      </c>
      <c r="AR190">
        <v>0.26371565255382695</v>
      </c>
      <c r="AS190">
        <v>0.75717577755166932</v>
      </c>
      <c r="AT190">
        <v>8.9794690027303909E-3</v>
      </c>
      <c r="AU190">
        <v>7.0696923218558059</v>
      </c>
      <c r="AV190">
        <v>22.675213840763934</v>
      </c>
      <c r="AW190">
        <v>3.7306672771147249</v>
      </c>
      <c r="AX190">
        <v>1.1130357599622887</v>
      </c>
      <c r="AY190">
        <v>0.64381535038005877</v>
      </c>
      <c r="AZ190">
        <v>284.3163357277964</v>
      </c>
      <c r="BA190">
        <f t="shared" si="27"/>
        <v>22.252414272203623</v>
      </c>
      <c r="BB190">
        <v>262.49367206640795</v>
      </c>
      <c r="BC190">
        <v>32.796649151522956</v>
      </c>
      <c r="BD190">
        <v>21.335438143193322</v>
      </c>
      <c r="BE190">
        <v>5.2919068797579101</v>
      </c>
      <c r="BF190">
        <v>321.91766624088211</v>
      </c>
      <c r="BG190">
        <f t="shared" si="31"/>
        <v>507.67473978431372</v>
      </c>
      <c r="BH190">
        <f t="shared" si="32"/>
        <v>185.7570735434316</v>
      </c>
      <c r="BI190" t="s">
        <v>92</v>
      </c>
      <c r="BJ190" t="s">
        <v>88</v>
      </c>
    </row>
    <row r="191" spans="1:62">
      <c r="A191" t="s">
        <v>90</v>
      </c>
      <c r="B191" t="s">
        <v>91</v>
      </c>
      <c r="C191">
        <v>2014</v>
      </c>
      <c r="D191" t="s">
        <v>71</v>
      </c>
      <c r="E191" t="s">
        <v>93</v>
      </c>
      <c r="F191">
        <v>339.21195375000002</v>
      </c>
      <c r="G191">
        <v>189.21195374999999</v>
      </c>
      <c r="H191">
        <v>150</v>
      </c>
      <c r="I191">
        <f t="shared" si="33"/>
        <v>30</v>
      </c>
      <c r="J191">
        <v>37.599999999999987</v>
      </c>
      <c r="K191">
        <f t="shared" si="28"/>
        <v>406.81195374999999</v>
      </c>
      <c r="L191">
        <v>55.779860249102434</v>
      </c>
      <c r="M191">
        <v>75</v>
      </c>
      <c r="N191">
        <v>150</v>
      </c>
      <c r="O191">
        <f t="shared" si="29"/>
        <v>88.235294117647058</v>
      </c>
      <c r="P191">
        <f t="shared" si="30"/>
        <v>124.5</v>
      </c>
      <c r="Q191">
        <v>79.050000000000011</v>
      </c>
      <c r="R191">
        <v>104.62500000000001</v>
      </c>
      <c r="S191">
        <v>16.158750000000001</v>
      </c>
      <c r="T191">
        <v>43.244999999999997</v>
      </c>
      <c r="U191">
        <v>51.860695666666651</v>
      </c>
      <c r="V191">
        <v>3</v>
      </c>
      <c r="W191">
        <v>7.2833333333333323</v>
      </c>
      <c r="X191">
        <v>0.9833333333333325</v>
      </c>
      <c r="Y191">
        <v>27.558870686705912</v>
      </c>
      <c r="Z191">
        <v>55</v>
      </c>
      <c r="AA191">
        <v>416.52543464638359</v>
      </c>
      <c r="AB191">
        <v>4450.0222499999991</v>
      </c>
      <c r="AC191">
        <v>4733.3569999999991</v>
      </c>
      <c r="AD191">
        <v>6258.3646249999993</v>
      </c>
      <c r="AE191">
        <v>7291.7031249999991</v>
      </c>
      <c r="AF191">
        <v>21.632930143761982</v>
      </c>
      <c r="AG191">
        <v>3.9411255597246972</v>
      </c>
      <c r="AH191">
        <v>0.36211542136894137</v>
      </c>
      <c r="AI191">
        <v>1.0267719523482086</v>
      </c>
      <c r="AJ191">
        <v>1.3989236854336598E-2</v>
      </c>
      <c r="AK191">
        <v>5.7645399862755884</v>
      </c>
      <c r="AL191">
        <v>8.8013197180864893</v>
      </c>
      <c r="AM191">
        <v>1.3989236854336598E-2</v>
      </c>
      <c r="AN191">
        <v>0.43417618157805982</v>
      </c>
      <c r="AO191">
        <v>2.599094231096237E-2</v>
      </c>
      <c r="AP191">
        <v>16.746666666666666</v>
      </c>
      <c r="AQ191">
        <v>2.7636686590696118</v>
      </c>
      <c r="AR191">
        <v>0.26371565255382695</v>
      </c>
      <c r="AS191">
        <v>0.75717577755166932</v>
      </c>
      <c r="AT191">
        <v>8.9794690027303909E-3</v>
      </c>
      <c r="AU191">
        <v>6.8666666666666663</v>
      </c>
      <c r="AV191">
        <v>22.675213840763934</v>
      </c>
      <c r="AW191">
        <v>3.7306672771147249</v>
      </c>
      <c r="AX191">
        <v>1.1130357599622887</v>
      </c>
      <c r="AY191">
        <v>0.64381535038005877</v>
      </c>
      <c r="AZ191">
        <v>278.42908721325398</v>
      </c>
      <c r="BA191">
        <f t="shared" si="27"/>
        <v>128.38286653674601</v>
      </c>
      <c r="BB191">
        <v>241.83485852154536</v>
      </c>
      <c r="BC191">
        <v>30.530984688223388</v>
      </c>
      <c r="BD191">
        <v>19.478877332221252</v>
      </c>
      <c r="BE191">
        <v>4.9359840174337233</v>
      </c>
      <c r="BF191">
        <v>296.78070455942373</v>
      </c>
      <c r="BG191">
        <f t="shared" si="31"/>
        <v>507.67473978431372</v>
      </c>
      <c r="BH191">
        <f t="shared" si="32"/>
        <v>210.89403522488999</v>
      </c>
      <c r="BI191" t="s">
        <v>92</v>
      </c>
      <c r="BJ191" t="s">
        <v>88</v>
      </c>
    </row>
    <row r="192" spans="1:62">
      <c r="A192" t="s">
        <v>90</v>
      </c>
      <c r="B192" t="s">
        <v>91</v>
      </c>
      <c r="C192">
        <v>2015</v>
      </c>
      <c r="D192" t="s">
        <v>71</v>
      </c>
      <c r="E192" t="s">
        <v>93</v>
      </c>
      <c r="F192">
        <v>339.21195375000002</v>
      </c>
      <c r="G192">
        <v>189.21195374999999</v>
      </c>
      <c r="H192">
        <v>150</v>
      </c>
      <c r="I192">
        <f t="shared" si="33"/>
        <v>30</v>
      </c>
      <c r="J192">
        <v>36.399999999999984</v>
      </c>
      <c r="K192">
        <f t="shared" si="28"/>
        <v>405.61195375</v>
      </c>
      <c r="L192">
        <v>55.779860249102434</v>
      </c>
      <c r="M192">
        <v>75</v>
      </c>
      <c r="N192">
        <v>150</v>
      </c>
      <c r="O192">
        <f t="shared" si="29"/>
        <v>88.235294117647058</v>
      </c>
      <c r="P192">
        <f t="shared" si="30"/>
        <v>124.5</v>
      </c>
      <c r="Q192">
        <v>79.050000000000011</v>
      </c>
      <c r="R192">
        <v>104.62500000000001</v>
      </c>
      <c r="S192">
        <v>16.158750000000001</v>
      </c>
      <c r="T192">
        <v>43.244999999999997</v>
      </c>
      <c r="U192">
        <v>51.130263333333232</v>
      </c>
      <c r="V192">
        <v>3</v>
      </c>
      <c r="W192">
        <v>6.6933333333333342</v>
      </c>
      <c r="X192">
        <v>0.39333333333333442</v>
      </c>
      <c r="Y192">
        <v>21.370819065843932</v>
      </c>
      <c r="Z192">
        <v>55</v>
      </c>
      <c r="AA192">
        <v>398.08504081621487</v>
      </c>
      <c r="AB192">
        <v>3766.6855</v>
      </c>
      <c r="AC192">
        <v>4016.6867499999998</v>
      </c>
      <c r="AD192">
        <v>5925.0296249999992</v>
      </c>
      <c r="AE192">
        <v>7725.0386249999992</v>
      </c>
      <c r="AF192">
        <v>21.632930143761982</v>
      </c>
      <c r="AG192">
        <v>3.9411255597246972</v>
      </c>
      <c r="AH192">
        <v>0.36211542136894137</v>
      </c>
      <c r="AI192">
        <v>1.0267719523482086</v>
      </c>
      <c r="AJ192">
        <v>1.3989236854336598E-2</v>
      </c>
      <c r="AK192">
        <v>5.7645399862755884</v>
      </c>
      <c r="AL192">
        <v>8.8013197180864893</v>
      </c>
      <c r="AM192">
        <v>1.3989236854336598E-2</v>
      </c>
      <c r="AN192">
        <v>0.43417618157805982</v>
      </c>
      <c r="AO192">
        <v>2.599094231096237E-2</v>
      </c>
      <c r="AP192">
        <v>10.753352142402198</v>
      </c>
      <c r="AQ192">
        <v>2.7636686590696118</v>
      </c>
      <c r="AR192">
        <v>0.26371565255382695</v>
      </c>
      <c r="AS192">
        <v>0.75717577755166932</v>
      </c>
      <c r="AT192">
        <v>8.9794690027303909E-3</v>
      </c>
      <c r="AU192">
        <v>7.5865385748464469</v>
      </c>
      <c r="AV192">
        <v>22.675213840763934</v>
      </c>
      <c r="AW192">
        <v>3.7306672771147249</v>
      </c>
      <c r="AX192">
        <v>1.1130357599622887</v>
      </c>
      <c r="AY192">
        <v>0.64381535038005877</v>
      </c>
      <c r="AZ192">
        <v>226.95902921027096</v>
      </c>
      <c r="BA192">
        <f t="shared" si="27"/>
        <v>178.65292453972904</v>
      </c>
      <c r="BB192">
        <v>241.73884622235357</v>
      </c>
      <c r="BC192">
        <v>31.802237156004662</v>
      </c>
      <c r="BD192">
        <v>18.696009890467831</v>
      </c>
      <c r="BE192">
        <v>5.1837925981275612</v>
      </c>
      <c r="BF192">
        <v>297.42088586695365</v>
      </c>
      <c r="BG192">
        <f t="shared" si="31"/>
        <v>506.94430745098032</v>
      </c>
      <c r="BH192">
        <f t="shared" si="32"/>
        <v>209.52342158402666</v>
      </c>
      <c r="BI192" t="s">
        <v>92</v>
      </c>
      <c r="BJ192" t="s">
        <v>88</v>
      </c>
    </row>
    <row r="193" spans="1:62">
      <c r="A193" t="s">
        <v>94</v>
      </c>
      <c r="B193" t="s">
        <v>75</v>
      </c>
      <c r="C193">
        <v>1982</v>
      </c>
      <c r="D193" t="s">
        <v>66</v>
      </c>
      <c r="E193" t="s">
        <v>66</v>
      </c>
      <c r="F193">
        <v>0</v>
      </c>
      <c r="G193">
        <v>0</v>
      </c>
      <c r="H193">
        <v>0</v>
      </c>
      <c r="I193">
        <f>25+25</f>
        <v>50</v>
      </c>
      <c r="J193">
        <v>49</v>
      </c>
      <c r="K193">
        <f t="shared" si="28"/>
        <v>99</v>
      </c>
      <c r="L193">
        <v>0</v>
      </c>
      <c r="M193">
        <v>0</v>
      </c>
      <c r="N193">
        <v>0</v>
      </c>
      <c r="O193">
        <f t="shared" si="29"/>
        <v>0</v>
      </c>
      <c r="P193">
        <f t="shared" si="30"/>
        <v>0</v>
      </c>
      <c r="Q193">
        <v>0</v>
      </c>
      <c r="R193">
        <v>0</v>
      </c>
      <c r="S193">
        <v>0</v>
      </c>
      <c r="T193">
        <v>0</v>
      </c>
      <c r="U193">
        <v>87.651880000000006</v>
      </c>
      <c r="V193">
        <v>1</v>
      </c>
      <c r="W193">
        <v>5.2</v>
      </c>
      <c r="X193">
        <v>0</v>
      </c>
      <c r="Y193">
        <v>12.180974477958237</v>
      </c>
      <c r="Z193">
        <v>44</v>
      </c>
      <c r="AA193">
        <v>303.81930394431555</v>
      </c>
      <c r="AB193">
        <v>3182.7569365079366</v>
      </c>
      <c r="AC193">
        <v>2599.9645132275127</v>
      </c>
      <c r="AD193">
        <v>2555.6788359788361</v>
      </c>
      <c r="AE193">
        <v>1728.5046719576719</v>
      </c>
      <c r="AF193">
        <v>11.852462755019877</v>
      </c>
      <c r="AG193">
        <v>2.7636686590696118</v>
      </c>
      <c r="AH193">
        <v>0.26371565255382695</v>
      </c>
      <c r="AI193">
        <v>0.75717577755166932</v>
      </c>
      <c r="AJ193">
        <v>8.9794690027303909E-3</v>
      </c>
      <c r="AK193">
        <v>6.0766829152927428</v>
      </c>
      <c r="AL193">
        <v>22.675213840763934</v>
      </c>
      <c r="AM193">
        <v>3.7306672771147249</v>
      </c>
      <c r="AN193">
        <v>1.1130357599622887</v>
      </c>
      <c r="AO193">
        <v>0.64381535038005877</v>
      </c>
      <c r="AP193">
        <v>11.852462755019877</v>
      </c>
      <c r="AQ193">
        <v>2.7636686590696118</v>
      </c>
      <c r="AR193">
        <v>0.26371565255382695</v>
      </c>
      <c r="AS193">
        <v>0.75717577755166932</v>
      </c>
      <c r="AT193">
        <v>8.9794690027303909E-3</v>
      </c>
      <c r="AU193">
        <v>6.0766829152927428</v>
      </c>
      <c r="AV193">
        <v>22.675213840763934</v>
      </c>
      <c r="AW193">
        <v>3.7306672771147249</v>
      </c>
      <c r="AX193">
        <v>1.1130357599622887</v>
      </c>
      <c r="AY193">
        <v>0.64381535038005877</v>
      </c>
      <c r="AZ193">
        <v>94.317331012459093</v>
      </c>
      <c r="BA193">
        <f t="shared" si="27"/>
        <v>4.6826689875409073</v>
      </c>
      <c r="BB193">
        <v>114.00809947373691</v>
      </c>
      <c r="BC193">
        <v>17.661393683549377</v>
      </c>
      <c r="BD193">
        <v>9.1627455569689271</v>
      </c>
      <c r="BE193">
        <v>2.8382630112124914</v>
      </c>
      <c r="BF193">
        <v>143.67050172546772</v>
      </c>
      <c r="BG193">
        <f t="shared" si="31"/>
        <v>87.651880000000006</v>
      </c>
      <c r="BH193">
        <f t="shared" si="32"/>
        <v>-56.01862172546771</v>
      </c>
      <c r="BI193" t="s">
        <v>95</v>
      </c>
      <c r="BJ193" t="s">
        <v>86</v>
      </c>
    </row>
    <row r="194" spans="1:62">
      <c r="A194" t="s">
        <v>94</v>
      </c>
      <c r="B194" t="s">
        <v>75</v>
      </c>
      <c r="C194">
        <v>2000</v>
      </c>
      <c r="D194" t="s">
        <v>66</v>
      </c>
      <c r="E194" t="s">
        <v>66</v>
      </c>
      <c r="F194">
        <v>0</v>
      </c>
      <c r="G194">
        <v>0</v>
      </c>
      <c r="H194">
        <v>0</v>
      </c>
      <c r="I194">
        <f t="shared" ref="I194:I257" si="34">25+25</f>
        <v>50</v>
      </c>
      <c r="J194">
        <v>49</v>
      </c>
      <c r="K194">
        <f t="shared" si="28"/>
        <v>99</v>
      </c>
      <c r="L194">
        <v>0</v>
      </c>
      <c r="M194">
        <v>0</v>
      </c>
      <c r="N194">
        <v>0</v>
      </c>
      <c r="O194">
        <f t="shared" si="29"/>
        <v>0</v>
      </c>
      <c r="P194">
        <f t="shared" si="30"/>
        <v>0</v>
      </c>
      <c r="Q194">
        <v>0</v>
      </c>
      <c r="R194">
        <v>0</v>
      </c>
      <c r="S194">
        <v>0</v>
      </c>
      <c r="T194">
        <v>0</v>
      </c>
      <c r="U194">
        <v>87.651880000000006</v>
      </c>
      <c r="V194">
        <v>1</v>
      </c>
      <c r="W194">
        <v>6.7</v>
      </c>
      <c r="X194">
        <v>1.5</v>
      </c>
      <c r="Y194">
        <v>15.081206496519721</v>
      </c>
      <c r="Z194">
        <v>44</v>
      </c>
      <c r="AA194">
        <v>312.46199535962876</v>
      </c>
      <c r="AB194">
        <v>3182.7569365079366</v>
      </c>
      <c r="AC194">
        <v>2599.9645132275127</v>
      </c>
      <c r="AD194">
        <v>2555.6788359788361</v>
      </c>
      <c r="AE194">
        <v>1728.5046719576719</v>
      </c>
      <c r="AF194">
        <v>11.852462755019877</v>
      </c>
      <c r="AG194">
        <v>2.7636686590696118</v>
      </c>
      <c r="AH194">
        <v>0.26371565255382695</v>
      </c>
      <c r="AI194">
        <v>0.75717577755166932</v>
      </c>
      <c r="AJ194">
        <v>8.9794690027303909E-3</v>
      </c>
      <c r="AK194">
        <v>6.0766829152927428</v>
      </c>
      <c r="AL194">
        <v>22.675213840763934</v>
      </c>
      <c r="AM194">
        <v>3.7306672771147249</v>
      </c>
      <c r="AN194">
        <v>1.1130357599622887</v>
      </c>
      <c r="AO194">
        <v>0.64381535038005877</v>
      </c>
      <c r="AP194">
        <v>11.852462755019877</v>
      </c>
      <c r="AQ194">
        <v>2.7636686590696118</v>
      </c>
      <c r="AR194">
        <v>0.26371565255382695</v>
      </c>
      <c r="AS194">
        <v>0.75717577755166932</v>
      </c>
      <c r="AT194">
        <v>8.9794690027303909E-3</v>
      </c>
      <c r="AU194">
        <v>6.0766829152927428</v>
      </c>
      <c r="AV194">
        <v>22.675213840763934</v>
      </c>
      <c r="AW194">
        <v>3.7306672771147249</v>
      </c>
      <c r="AX194">
        <v>1.1130357599622887</v>
      </c>
      <c r="AY194">
        <v>0.64381535038005877</v>
      </c>
      <c r="AZ194">
        <v>94.317331012459093</v>
      </c>
      <c r="BA194">
        <f t="shared" si="27"/>
        <v>4.6826689875409073</v>
      </c>
      <c r="BB194">
        <v>114.00809947373691</v>
      </c>
      <c r="BC194">
        <v>17.661393683549377</v>
      </c>
      <c r="BD194">
        <v>9.1627455569689271</v>
      </c>
      <c r="BE194">
        <v>2.8382630112124914</v>
      </c>
      <c r="BF194">
        <v>143.67050172546772</v>
      </c>
      <c r="BG194">
        <f t="shared" si="31"/>
        <v>87.651880000000006</v>
      </c>
      <c r="BH194">
        <f t="shared" si="32"/>
        <v>-56.01862172546771</v>
      </c>
      <c r="BI194" t="s">
        <v>95</v>
      </c>
      <c r="BJ194" t="s">
        <v>86</v>
      </c>
    </row>
    <row r="195" spans="1:62">
      <c r="A195" t="s">
        <v>94</v>
      </c>
      <c r="B195" t="s">
        <v>75</v>
      </c>
      <c r="C195">
        <v>2002</v>
      </c>
      <c r="D195" t="s">
        <v>66</v>
      </c>
      <c r="E195" t="s">
        <v>66</v>
      </c>
      <c r="F195">
        <v>0</v>
      </c>
      <c r="G195">
        <v>0</v>
      </c>
      <c r="H195">
        <v>0</v>
      </c>
      <c r="I195">
        <f t="shared" si="34"/>
        <v>50</v>
      </c>
      <c r="J195">
        <v>50.4</v>
      </c>
      <c r="K195">
        <f t="shared" si="28"/>
        <v>100.4</v>
      </c>
      <c r="L195">
        <v>0</v>
      </c>
      <c r="M195">
        <v>0</v>
      </c>
      <c r="N195">
        <v>0</v>
      </c>
      <c r="O195">
        <f t="shared" si="29"/>
        <v>0</v>
      </c>
      <c r="P195">
        <f t="shared" si="30"/>
        <v>0</v>
      </c>
      <c r="Q195">
        <v>0</v>
      </c>
      <c r="R195">
        <v>0</v>
      </c>
      <c r="S195">
        <v>0</v>
      </c>
      <c r="T195">
        <v>0</v>
      </c>
      <c r="U195">
        <v>67.930206999999939</v>
      </c>
      <c r="V195">
        <v>1</v>
      </c>
      <c r="W195">
        <v>6.75</v>
      </c>
      <c r="X195">
        <v>1.5499999999999998</v>
      </c>
      <c r="Y195">
        <v>14.153132250580045</v>
      </c>
      <c r="Z195">
        <v>44</v>
      </c>
      <c r="AA195">
        <v>309.6963341067285</v>
      </c>
      <c r="AB195">
        <v>3075.2739999999999</v>
      </c>
      <c r="AC195">
        <v>1497.7759999999998</v>
      </c>
      <c r="AD195">
        <v>1912.0380000000002</v>
      </c>
      <c r="AE195">
        <v>1768.6759999999999</v>
      </c>
      <c r="AF195">
        <v>11.852462755019877</v>
      </c>
      <c r="AG195">
        <v>2.7636686590696118</v>
      </c>
      <c r="AH195">
        <v>0.26371565255382695</v>
      </c>
      <c r="AI195">
        <v>0.75717577755166932</v>
      </c>
      <c r="AJ195">
        <v>8.9794690027303909E-3</v>
      </c>
      <c r="AK195">
        <v>6.0766829152927428</v>
      </c>
      <c r="AL195">
        <v>22.675213840763934</v>
      </c>
      <c r="AM195">
        <v>3.7306672771147249</v>
      </c>
      <c r="AN195">
        <v>1.1130357599622887</v>
      </c>
      <c r="AO195">
        <v>0.64381535038005877</v>
      </c>
      <c r="AP195">
        <v>11.852462755019877</v>
      </c>
      <c r="AQ195">
        <v>2.7636686590696118</v>
      </c>
      <c r="AR195">
        <v>0.26371565255382695</v>
      </c>
      <c r="AS195">
        <v>0.75717577755166932</v>
      </c>
      <c r="AT195">
        <v>8.9794690027303909E-3</v>
      </c>
      <c r="AU195">
        <v>6.0766829152927428</v>
      </c>
      <c r="AV195">
        <v>22.675213840763934</v>
      </c>
      <c r="AW195">
        <v>3.7306672771147249</v>
      </c>
      <c r="AX195">
        <v>1.1130357599622887</v>
      </c>
      <c r="AY195">
        <v>0.64381535038005877</v>
      </c>
      <c r="AZ195">
        <v>78.961122789687508</v>
      </c>
      <c r="BA195">
        <f t="shared" si="27"/>
        <v>21.438877210312498</v>
      </c>
      <c r="BB195">
        <v>87.850775467992818</v>
      </c>
      <c r="BC195">
        <v>13.501277827235477</v>
      </c>
      <c r="BD195">
        <v>7.4119497256931082</v>
      </c>
      <c r="BE195">
        <v>2.1477753523905889</v>
      </c>
      <c r="BF195">
        <v>110.91177837331199</v>
      </c>
      <c r="BG195">
        <f t="shared" si="31"/>
        <v>67.930206999999939</v>
      </c>
      <c r="BH195">
        <f t="shared" si="32"/>
        <v>-42.98157137331205</v>
      </c>
      <c r="BI195" t="s">
        <v>95</v>
      </c>
      <c r="BJ195" t="s">
        <v>86</v>
      </c>
    </row>
    <row r="196" spans="1:62">
      <c r="A196" t="s">
        <v>94</v>
      </c>
      <c r="B196" t="s">
        <v>75</v>
      </c>
      <c r="C196">
        <v>2003</v>
      </c>
      <c r="D196" t="s">
        <v>66</v>
      </c>
      <c r="E196" t="s">
        <v>66</v>
      </c>
      <c r="F196">
        <v>0</v>
      </c>
      <c r="G196">
        <v>0</v>
      </c>
      <c r="H196">
        <v>0</v>
      </c>
      <c r="I196">
        <f t="shared" si="34"/>
        <v>50</v>
      </c>
      <c r="J196">
        <v>53.2</v>
      </c>
      <c r="K196">
        <f t="shared" si="28"/>
        <v>103.2</v>
      </c>
      <c r="L196">
        <v>0</v>
      </c>
      <c r="M196">
        <v>0</v>
      </c>
      <c r="N196">
        <v>0</v>
      </c>
      <c r="O196">
        <f t="shared" si="29"/>
        <v>0</v>
      </c>
      <c r="P196">
        <f t="shared" si="30"/>
        <v>0</v>
      </c>
      <c r="Q196">
        <v>0</v>
      </c>
      <c r="R196">
        <v>0</v>
      </c>
      <c r="S196">
        <v>0</v>
      </c>
      <c r="T196">
        <v>0</v>
      </c>
      <c r="U196">
        <v>64.27804533333348</v>
      </c>
      <c r="V196">
        <v>1</v>
      </c>
      <c r="W196">
        <v>6.74</v>
      </c>
      <c r="X196">
        <v>1.54</v>
      </c>
      <c r="Y196">
        <v>14.363458142034315</v>
      </c>
      <c r="Z196">
        <v>44</v>
      </c>
      <c r="AA196">
        <v>310.32310526326222</v>
      </c>
      <c r="AB196">
        <v>3043.3679999999999</v>
      </c>
      <c r="AC196">
        <v>1418.1399999999999</v>
      </c>
      <c r="AD196">
        <v>1800.4959999999999</v>
      </c>
      <c r="AE196">
        <v>1418.1399999999999</v>
      </c>
      <c r="AF196">
        <v>11.852462755019877</v>
      </c>
      <c r="AG196">
        <v>2.7636686590696118</v>
      </c>
      <c r="AH196">
        <v>0.26371565255382695</v>
      </c>
      <c r="AI196">
        <v>0.75717577755166932</v>
      </c>
      <c r="AJ196">
        <v>8.9794690027303909E-3</v>
      </c>
      <c r="AK196">
        <v>6.0766829152927428</v>
      </c>
      <c r="AL196">
        <v>22.675213840763934</v>
      </c>
      <c r="AM196">
        <v>3.7306672771147249</v>
      </c>
      <c r="AN196">
        <v>1.1130357599622887</v>
      </c>
      <c r="AO196">
        <v>0.64381535038005877</v>
      </c>
      <c r="AP196">
        <v>11.852462755019877</v>
      </c>
      <c r="AQ196">
        <v>2.7636686590696118</v>
      </c>
      <c r="AR196">
        <v>0.26371565255382695</v>
      </c>
      <c r="AS196">
        <v>0.75717577755166932</v>
      </c>
      <c r="AT196">
        <v>8.9794690027303909E-3</v>
      </c>
      <c r="AU196">
        <v>6.0766829152927428</v>
      </c>
      <c r="AV196">
        <v>22.675213840763934</v>
      </c>
      <c r="AW196">
        <v>3.7306672771147249</v>
      </c>
      <c r="AX196">
        <v>1.1130357599622887</v>
      </c>
      <c r="AY196">
        <v>0.64381535038005877</v>
      </c>
      <c r="AZ196">
        <v>74.646891869368105</v>
      </c>
      <c r="BA196">
        <f t="shared" si="27"/>
        <v>28.553108130631898</v>
      </c>
      <c r="BB196">
        <v>77.70009063787748</v>
      </c>
      <c r="BC196">
        <v>11.858619740376939</v>
      </c>
      <c r="BD196">
        <v>6.8245375558203785</v>
      </c>
      <c r="BE196">
        <v>1.8695359286173945</v>
      </c>
      <c r="BF196">
        <v>98.252783862692198</v>
      </c>
      <c r="BG196">
        <f t="shared" si="31"/>
        <v>64.27804533333348</v>
      </c>
      <c r="BH196">
        <f t="shared" si="32"/>
        <v>-33.974738529358717</v>
      </c>
      <c r="BI196" t="s">
        <v>95</v>
      </c>
      <c r="BJ196" t="s">
        <v>86</v>
      </c>
    </row>
    <row r="197" spans="1:62">
      <c r="A197" t="s">
        <v>94</v>
      </c>
      <c r="B197" t="s">
        <v>75</v>
      </c>
      <c r="C197">
        <v>2004</v>
      </c>
      <c r="D197" t="s">
        <v>66</v>
      </c>
      <c r="E197" t="s">
        <v>66</v>
      </c>
      <c r="F197">
        <v>0</v>
      </c>
      <c r="G197">
        <v>0</v>
      </c>
      <c r="H197">
        <v>0</v>
      </c>
      <c r="I197">
        <f t="shared" si="34"/>
        <v>50</v>
      </c>
      <c r="J197">
        <v>54.6</v>
      </c>
      <c r="K197">
        <f t="shared" si="28"/>
        <v>104.6</v>
      </c>
      <c r="L197">
        <v>0</v>
      </c>
      <c r="M197">
        <v>0</v>
      </c>
      <c r="N197">
        <v>0</v>
      </c>
      <c r="O197">
        <f t="shared" si="29"/>
        <v>0</v>
      </c>
      <c r="P197">
        <f t="shared" si="30"/>
        <v>0</v>
      </c>
      <c r="Q197">
        <v>0</v>
      </c>
      <c r="R197">
        <v>0</v>
      </c>
      <c r="S197">
        <v>0</v>
      </c>
      <c r="T197">
        <v>0</v>
      </c>
      <c r="U197">
        <v>62.08674833333324</v>
      </c>
      <c r="V197">
        <v>1</v>
      </c>
      <c r="W197">
        <v>6.2549999999999999</v>
      </c>
      <c r="X197">
        <v>1.0549999999999997</v>
      </c>
      <c r="Y197">
        <v>14.573784033488582</v>
      </c>
      <c r="Z197">
        <v>44</v>
      </c>
      <c r="AA197">
        <v>310.94987641979594</v>
      </c>
      <c r="AB197">
        <v>3091.1840000000002</v>
      </c>
      <c r="AC197">
        <v>2087.306</v>
      </c>
      <c r="AD197">
        <v>1880.2180000000001</v>
      </c>
      <c r="AE197">
        <v>1274.692</v>
      </c>
      <c r="AF197">
        <v>11.852462755019877</v>
      </c>
      <c r="AG197">
        <v>2.7636686590696118</v>
      </c>
      <c r="AH197">
        <v>0.26371565255382695</v>
      </c>
      <c r="AI197">
        <v>0.75717577755166932</v>
      </c>
      <c r="AJ197">
        <v>8.9794690027303909E-3</v>
      </c>
      <c r="AK197">
        <v>6.0766829152927428</v>
      </c>
      <c r="AL197">
        <v>22.675213840763934</v>
      </c>
      <c r="AM197">
        <v>3.7306672771147249</v>
      </c>
      <c r="AN197">
        <v>1.1130357599622887</v>
      </c>
      <c r="AO197">
        <v>0.64381535038005877</v>
      </c>
      <c r="AP197">
        <v>11.852462755019877</v>
      </c>
      <c r="AQ197">
        <v>2.7636686590696118</v>
      </c>
      <c r="AR197">
        <v>0.26371565255382695</v>
      </c>
      <c r="AS197">
        <v>0.75717577755166932</v>
      </c>
      <c r="AT197">
        <v>8.9794690027303909E-3</v>
      </c>
      <c r="AU197">
        <v>6.0766829152927428</v>
      </c>
      <c r="AV197">
        <v>22.675213840763934</v>
      </c>
      <c r="AW197">
        <v>3.7306672771147249</v>
      </c>
      <c r="AX197">
        <v>1.1130357599622887</v>
      </c>
      <c r="AY197">
        <v>0.64381535038005877</v>
      </c>
      <c r="AZ197">
        <v>79.353152853079692</v>
      </c>
      <c r="BA197">
        <f t="shared" si="27"/>
        <v>25.246847146920302</v>
      </c>
      <c r="BB197">
        <v>89.97333148125665</v>
      </c>
      <c r="BC197">
        <v>13.853532446862552</v>
      </c>
      <c r="BD197">
        <v>7.506249173793619</v>
      </c>
      <c r="BE197">
        <v>2.2091464705061687</v>
      </c>
      <c r="BF197">
        <v>113.54225957241898</v>
      </c>
      <c r="BG197">
        <f t="shared" si="31"/>
        <v>62.08674833333324</v>
      </c>
      <c r="BH197">
        <f t="shared" si="32"/>
        <v>-51.455511239085745</v>
      </c>
      <c r="BI197" t="s">
        <v>95</v>
      </c>
      <c r="BJ197" t="s">
        <v>86</v>
      </c>
    </row>
    <row r="198" spans="1:62">
      <c r="A198" t="s">
        <v>94</v>
      </c>
      <c r="B198" t="s">
        <v>75</v>
      </c>
      <c r="C198">
        <v>2006</v>
      </c>
      <c r="D198" t="s">
        <v>66</v>
      </c>
      <c r="E198" t="s">
        <v>66</v>
      </c>
      <c r="F198">
        <v>0</v>
      </c>
      <c r="G198">
        <v>0</v>
      </c>
      <c r="H198">
        <v>0</v>
      </c>
      <c r="I198">
        <f t="shared" si="34"/>
        <v>50</v>
      </c>
      <c r="J198">
        <v>46.2</v>
      </c>
      <c r="K198">
        <f t="shared" si="28"/>
        <v>96.2</v>
      </c>
      <c r="L198">
        <v>0</v>
      </c>
      <c r="M198">
        <v>0</v>
      </c>
      <c r="N198">
        <v>0</v>
      </c>
      <c r="O198">
        <f t="shared" si="29"/>
        <v>0</v>
      </c>
      <c r="P198">
        <f t="shared" si="30"/>
        <v>0</v>
      </c>
      <c r="Q198">
        <v>0</v>
      </c>
      <c r="R198">
        <v>0</v>
      </c>
      <c r="S198">
        <v>0</v>
      </c>
      <c r="T198">
        <v>0</v>
      </c>
      <c r="U198">
        <v>59.165019000000186</v>
      </c>
      <c r="V198">
        <v>1</v>
      </c>
      <c r="W198">
        <v>6.04</v>
      </c>
      <c r="X198">
        <v>0.83999999999999986</v>
      </c>
      <c r="Y198">
        <v>13.585033642901049</v>
      </c>
      <c r="Z198">
        <v>44</v>
      </c>
      <c r="AA198">
        <v>308.00340025584512</v>
      </c>
      <c r="AB198">
        <v>2485.6579999999999</v>
      </c>
      <c r="AC198">
        <v>1481.866</v>
      </c>
      <c r="AD198">
        <v>1864.2219999999998</v>
      </c>
      <c r="AE198">
        <v>1242.8720000000001</v>
      </c>
      <c r="AF198">
        <v>11.852462755019877</v>
      </c>
      <c r="AG198">
        <v>2.7636686590696118</v>
      </c>
      <c r="AH198">
        <v>0.26371565255382695</v>
      </c>
      <c r="AI198">
        <v>0.75717577755166932</v>
      </c>
      <c r="AJ198">
        <v>8.9794690027303909E-3</v>
      </c>
      <c r="AK198">
        <v>6.0766829152927428</v>
      </c>
      <c r="AL198">
        <v>22.675213840763934</v>
      </c>
      <c r="AM198">
        <v>3.7306672771147249</v>
      </c>
      <c r="AN198">
        <v>1.1130357599622887</v>
      </c>
      <c r="AO198">
        <v>0.64381535038005877</v>
      </c>
      <c r="AP198">
        <v>11.852462755019877</v>
      </c>
      <c r="AQ198">
        <v>2.7636686590696118</v>
      </c>
      <c r="AR198">
        <v>0.26371565255382695</v>
      </c>
      <c r="AS198">
        <v>0.75717577755166932</v>
      </c>
      <c r="AT198">
        <v>8.9794690027303909E-3</v>
      </c>
      <c r="AU198">
        <v>6.0766829152927428</v>
      </c>
      <c r="AV198">
        <v>22.675213840763934</v>
      </c>
      <c r="AW198">
        <v>3.7306672771147249</v>
      </c>
      <c r="AX198">
        <v>1.1130357599622887</v>
      </c>
      <c r="AY198">
        <v>0.64381535038005877</v>
      </c>
      <c r="AZ198">
        <v>68.114159542054779</v>
      </c>
      <c r="BA198">
        <f t="shared" si="27"/>
        <v>28.085840457945224</v>
      </c>
      <c r="BB198">
        <v>73.805643836769164</v>
      </c>
      <c r="BC198">
        <v>11.312222338041861</v>
      </c>
      <c r="BD198">
        <v>6.3263546017845815</v>
      </c>
      <c r="BE198">
        <v>1.7932877627894577</v>
      </c>
      <c r="BF198">
        <v>93.237508539385075</v>
      </c>
      <c r="BG198">
        <f t="shared" si="31"/>
        <v>59.165019000000186</v>
      </c>
      <c r="BH198">
        <f t="shared" si="32"/>
        <v>-34.07248953938489</v>
      </c>
      <c r="BI198" t="s">
        <v>95</v>
      </c>
      <c r="BJ198" t="s">
        <v>86</v>
      </c>
    </row>
    <row r="199" spans="1:62">
      <c r="A199" t="s">
        <v>94</v>
      </c>
      <c r="B199" t="s">
        <v>75</v>
      </c>
      <c r="C199">
        <v>2008</v>
      </c>
      <c r="D199" t="s">
        <v>66</v>
      </c>
      <c r="E199" t="s">
        <v>66</v>
      </c>
      <c r="F199">
        <v>0</v>
      </c>
      <c r="G199">
        <v>0</v>
      </c>
      <c r="H199">
        <v>0</v>
      </c>
      <c r="I199">
        <f t="shared" si="34"/>
        <v>50</v>
      </c>
      <c r="J199">
        <v>44.800000000000004</v>
      </c>
      <c r="K199">
        <f t="shared" si="28"/>
        <v>94.800000000000011</v>
      </c>
      <c r="L199">
        <v>0</v>
      </c>
      <c r="M199">
        <v>0</v>
      </c>
      <c r="N199">
        <v>0</v>
      </c>
      <c r="O199">
        <f t="shared" si="29"/>
        <v>0</v>
      </c>
      <c r="P199">
        <f t="shared" si="30"/>
        <v>0</v>
      </c>
      <c r="Q199">
        <v>0</v>
      </c>
      <c r="R199">
        <v>0</v>
      </c>
      <c r="S199">
        <v>0</v>
      </c>
      <c r="T199">
        <v>0</v>
      </c>
      <c r="U199">
        <v>56.243289666666826</v>
      </c>
      <c r="V199">
        <v>1</v>
      </c>
      <c r="W199">
        <v>6.06</v>
      </c>
      <c r="X199">
        <v>0.85999999999999943</v>
      </c>
      <c r="Y199">
        <v>12.891470444945083</v>
      </c>
      <c r="Z199">
        <v>44</v>
      </c>
      <c r="AA199">
        <v>305.93658192593631</v>
      </c>
      <c r="AB199">
        <v>3121.5419999999999</v>
      </c>
      <c r="AC199">
        <v>1974.8180000000002</v>
      </c>
      <c r="AD199">
        <v>1704.09</v>
      </c>
      <c r="AE199">
        <v>1146.6379999999999</v>
      </c>
      <c r="AF199">
        <v>11.852462755019877</v>
      </c>
      <c r="AG199">
        <v>2.7636686590696118</v>
      </c>
      <c r="AH199">
        <v>0.26371565255382695</v>
      </c>
      <c r="AI199">
        <v>0.75717577755166932</v>
      </c>
      <c r="AJ199">
        <v>8.9794690027303909E-3</v>
      </c>
      <c r="AK199">
        <v>6.0766829152927428</v>
      </c>
      <c r="AL199">
        <v>22.675213840763934</v>
      </c>
      <c r="AM199">
        <v>3.7306672771147249</v>
      </c>
      <c r="AN199">
        <v>1.1130357599622887</v>
      </c>
      <c r="AO199">
        <v>0.64381535038005877</v>
      </c>
      <c r="AP199">
        <v>11.852462755019877</v>
      </c>
      <c r="AQ199">
        <v>2.7636686590696118</v>
      </c>
      <c r="AR199">
        <v>0.26371565255382695</v>
      </c>
      <c r="AS199">
        <v>0.75717577755166932</v>
      </c>
      <c r="AT199">
        <v>8.9794690027303909E-3</v>
      </c>
      <c r="AU199">
        <v>6.0766829152927428</v>
      </c>
      <c r="AV199">
        <v>22.675213840763934</v>
      </c>
      <c r="AW199">
        <v>3.7306672771147249</v>
      </c>
      <c r="AX199">
        <v>1.1130357599622887</v>
      </c>
      <c r="AY199">
        <v>0.64381535038005877</v>
      </c>
      <c r="AZ199">
        <v>76.163721895470104</v>
      </c>
      <c r="BA199">
        <f t="shared" si="27"/>
        <v>18.636278104529907</v>
      </c>
      <c r="BB199">
        <v>84.116130213139044</v>
      </c>
      <c r="BC199">
        <v>12.917708448018049</v>
      </c>
      <c r="BD199">
        <v>7.1281438129270631</v>
      </c>
      <c r="BE199">
        <v>2.0529729012985207</v>
      </c>
      <c r="BF199">
        <v>106.21495537538267</v>
      </c>
      <c r="BG199">
        <f t="shared" si="31"/>
        <v>56.243289666666826</v>
      </c>
      <c r="BH199">
        <f t="shared" si="32"/>
        <v>-49.971665708715847</v>
      </c>
      <c r="BI199" t="s">
        <v>95</v>
      </c>
      <c r="BJ199" t="s">
        <v>86</v>
      </c>
    </row>
    <row r="200" spans="1:62">
      <c r="A200" t="s">
        <v>94</v>
      </c>
      <c r="B200" t="s">
        <v>75</v>
      </c>
      <c r="C200">
        <v>2010</v>
      </c>
      <c r="D200" t="s">
        <v>66</v>
      </c>
      <c r="E200" t="s">
        <v>66</v>
      </c>
      <c r="F200">
        <v>0</v>
      </c>
      <c r="G200">
        <v>0</v>
      </c>
      <c r="H200">
        <v>0</v>
      </c>
      <c r="I200">
        <f t="shared" si="34"/>
        <v>50</v>
      </c>
      <c r="J200">
        <v>42.4</v>
      </c>
      <c r="K200">
        <f t="shared" si="28"/>
        <v>92.4</v>
      </c>
      <c r="L200">
        <v>0</v>
      </c>
      <c r="M200">
        <v>0</v>
      </c>
      <c r="N200">
        <v>0</v>
      </c>
      <c r="O200">
        <f t="shared" si="29"/>
        <v>0</v>
      </c>
      <c r="P200">
        <f t="shared" si="30"/>
        <v>0</v>
      </c>
      <c r="Q200">
        <v>0</v>
      </c>
      <c r="R200">
        <v>0</v>
      </c>
      <c r="S200">
        <v>0</v>
      </c>
      <c r="T200">
        <v>0</v>
      </c>
      <c r="U200">
        <v>54.782425000000003</v>
      </c>
      <c r="V200">
        <v>1</v>
      </c>
      <c r="W200">
        <v>6.2074999999999996</v>
      </c>
      <c r="X200">
        <v>1.0074999999999994</v>
      </c>
      <c r="Y200">
        <v>12.005660766814977</v>
      </c>
      <c r="Z200">
        <v>44</v>
      </c>
      <c r="AA200">
        <v>303.2968690851086</v>
      </c>
      <c r="AB200">
        <v>2995.5519999999997</v>
      </c>
      <c r="AC200">
        <v>2485.6579999999999</v>
      </c>
      <c r="AD200">
        <v>2660.9259999999999</v>
      </c>
      <c r="AE200">
        <v>1991.76</v>
      </c>
      <c r="AF200">
        <v>11.852462755019877</v>
      </c>
      <c r="AG200">
        <v>2.7636686590696118</v>
      </c>
      <c r="AH200">
        <v>0.26371565255382695</v>
      </c>
      <c r="AI200">
        <v>0.75717577755166932</v>
      </c>
      <c r="AJ200">
        <v>8.9794690027303909E-3</v>
      </c>
      <c r="AK200">
        <v>6.0766829152927428</v>
      </c>
      <c r="AL200">
        <v>22.675213840763934</v>
      </c>
      <c r="AM200">
        <v>3.7306672771147249</v>
      </c>
      <c r="AN200">
        <v>1.1130357599622887</v>
      </c>
      <c r="AO200">
        <v>0.64381535038005877</v>
      </c>
      <c r="AP200">
        <v>11.852462755019877</v>
      </c>
      <c r="AQ200">
        <v>2.7636686590696118</v>
      </c>
      <c r="AR200">
        <v>0.26371565255382695</v>
      </c>
      <c r="AS200">
        <v>0.75717577755166932</v>
      </c>
      <c r="AT200">
        <v>8.9794690027303909E-3</v>
      </c>
      <c r="AU200">
        <v>6.0766829152927428</v>
      </c>
      <c r="AV200">
        <v>22.675213840763934</v>
      </c>
      <c r="AW200">
        <v>3.7306672771147249</v>
      </c>
      <c r="AX200">
        <v>1.1130357599622887</v>
      </c>
      <c r="AY200">
        <v>0.64381535038005877</v>
      </c>
      <c r="AZ200">
        <v>94.251044284813517</v>
      </c>
      <c r="BA200">
        <f t="shared" si="27"/>
        <v>-1.8510442848135114</v>
      </c>
      <c r="BB200">
        <v>117.15904157380233</v>
      </c>
      <c r="BC200">
        <v>18.195458605490821</v>
      </c>
      <c r="BD200">
        <v>9.2664744741527407</v>
      </c>
      <c r="BE200">
        <v>2.9334226073336085</v>
      </c>
      <c r="BF200">
        <v>147.5543972607795</v>
      </c>
      <c r="BG200">
        <f t="shared" si="31"/>
        <v>54.782425000000003</v>
      </c>
      <c r="BH200">
        <f t="shared" si="32"/>
        <v>-92.771972260779492</v>
      </c>
      <c r="BI200" t="s">
        <v>95</v>
      </c>
      <c r="BJ200" t="s">
        <v>86</v>
      </c>
    </row>
    <row r="201" spans="1:62">
      <c r="A201" t="s">
        <v>94</v>
      </c>
      <c r="B201" t="s">
        <v>75</v>
      </c>
      <c r="C201">
        <v>2011</v>
      </c>
      <c r="D201" t="s">
        <v>66</v>
      </c>
      <c r="E201" t="s">
        <v>66</v>
      </c>
      <c r="F201">
        <v>0</v>
      </c>
      <c r="G201">
        <v>0</v>
      </c>
      <c r="H201">
        <v>0</v>
      </c>
      <c r="I201">
        <f t="shared" si="34"/>
        <v>50</v>
      </c>
      <c r="J201">
        <v>41.199999999999996</v>
      </c>
      <c r="K201">
        <f t="shared" si="28"/>
        <v>91.199999999999989</v>
      </c>
      <c r="L201">
        <v>0</v>
      </c>
      <c r="M201">
        <v>0</v>
      </c>
      <c r="N201">
        <v>0</v>
      </c>
      <c r="O201">
        <f t="shared" si="29"/>
        <v>0</v>
      </c>
      <c r="P201">
        <f t="shared" si="30"/>
        <v>0</v>
      </c>
      <c r="Q201">
        <v>0</v>
      </c>
      <c r="R201">
        <v>0</v>
      </c>
      <c r="S201">
        <v>0</v>
      </c>
      <c r="T201">
        <v>0</v>
      </c>
      <c r="U201">
        <v>53.321560333333473</v>
      </c>
      <c r="V201">
        <v>1</v>
      </c>
      <c r="W201">
        <v>6.3550000000000004</v>
      </c>
      <c r="X201">
        <v>1.1550000000000002</v>
      </c>
      <c r="Y201">
        <v>11.948955916473318</v>
      </c>
      <c r="Z201">
        <v>44</v>
      </c>
      <c r="AA201">
        <v>303.12788863109046</v>
      </c>
      <c r="AB201">
        <v>2404.8148148148148</v>
      </c>
      <c r="AC201">
        <v>1560.7407407407409</v>
      </c>
      <c r="AD201">
        <v>1512.9629629629628</v>
      </c>
      <c r="AE201">
        <v>621.11111111111109</v>
      </c>
      <c r="AF201">
        <v>11.852462755019877</v>
      </c>
      <c r="AG201">
        <v>2.7636686590696118</v>
      </c>
      <c r="AH201">
        <v>0.26371565255382695</v>
      </c>
      <c r="AI201">
        <v>0.75717577755166932</v>
      </c>
      <c r="AJ201">
        <v>8.9794690027303909E-3</v>
      </c>
      <c r="AK201">
        <v>6.0766829152927428</v>
      </c>
      <c r="AL201">
        <v>22.675213840763934</v>
      </c>
      <c r="AM201">
        <v>3.7306672771147249</v>
      </c>
      <c r="AN201">
        <v>1.1130357599622887</v>
      </c>
      <c r="AO201">
        <v>0.64381535038005877</v>
      </c>
      <c r="AP201">
        <v>11.852462755019877</v>
      </c>
      <c r="AQ201">
        <v>2.7636686590696118</v>
      </c>
      <c r="AR201">
        <v>0.26371565255382695</v>
      </c>
      <c r="AS201">
        <v>0.75717577755166932</v>
      </c>
      <c r="AT201">
        <v>8.9794690027303909E-3</v>
      </c>
      <c r="AU201">
        <v>6.0766829152927428</v>
      </c>
      <c r="AV201">
        <v>22.675213840763934</v>
      </c>
      <c r="AW201">
        <v>3.7306672771147249</v>
      </c>
      <c r="AX201">
        <v>1.1130357599622887</v>
      </c>
      <c r="AY201">
        <v>0.64381535038005877</v>
      </c>
      <c r="AZ201">
        <v>59.693737065403631</v>
      </c>
      <c r="BA201">
        <f t="shared" si="27"/>
        <v>31.506262934596357</v>
      </c>
      <c r="BB201">
        <v>60.301396967251371</v>
      </c>
      <c r="BC201">
        <v>9.1729426304434174</v>
      </c>
      <c r="BD201">
        <v>5.3949255692145925</v>
      </c>
      <c r="BE201">
        <v>1.4398892785925215</v>
      </c>
      <c r="BF201">
        <v>76.309154445501903</v>
      </c>
      <c r="BG201">
        <f t="shared" si="31"/>
        <v>53.321560333333473</v>
      </c>
      <c r="BH201">
        <f t="shared" si="32"/>
        <v>-22.987594112168431</v>
      </c>
      <c r="BI201" t="s">
        <v>95</v>
      </c>
      <c r="BJ201" t="s">
        <v>86</v>
      </c>
    </row>
    <row r="202" spans="1:62">
      <c r="A202" t="s">
        <v>94</v>
      </c>
      <c r="B202" t="s">
        <v>75</v>
      </c>
      <c r="C202">
        <v>2012</v>
      </c>
      <c r="D202" t="s">
        <v>66</v>
      </c>
      <c r="E202" t="s">
        <v>66</v>
      </c>
      <c r="F202">
        <v>0</v>
      </c>
      <c r="G202">
        <v>0</v>
      </c>
      <c r="H202">
        <v>0</v>
      </c>
      <c r="I202">
        <f t="shared" si="34"/>
        <v>50</v>
      </c>
      <c r="J202">
        <v>39.999999999999993</v>
      </c>
      <c r="K202">
        <f t="shared" si="28"/>
        <v>90</v>
      </c>
      <c r="L202">
        <v>0</v>
      </c>
      <c r="M202">
        <v>0</v>
      </c>
      <c r="N202">
        <v>0</v>
      </c>
      <c r="O202">
        <f t="shared" si="29"/>
        <v>0</v>
      </c>
      <c r="P202">
        <f t="shared" si="30"/>
        <v>0</v>
      </c>
      <c r="Q202">
        <v>0</v>
      </c>
      <c r="R202">
        <v>0</v>
      </c>
      <c r="S202">
        <v>0</v>
      </c>
      <c r="T202">
        <v>0</v>
      </c>
      <c r="U202">
        <v>52.591128000000062</v>
      </c>
      <c r="V202">
        <v>1</v>
      </c>
      <c r="W202">
        <v>6.41</v>
      </c>
      <c r="X202">
        <v>1.21</v>
      </c>
      <c r="Y202">
        <v>12.006960556844547</v>
      </c>
      <c r="Z202">
        <v>44</v>
      </c>
      <c r="AA202">
        <v>303.3007424593967</v>
      </c>
      <c r="AB202">
        <v>3248.8888888888887</v>
      </c>
      <c r="AC202">
        <v>1688.1481481481483</v>
      </c>
      <c r="AD202">
        <v>3503.7037037037035</v>
      </c>
      <c r="AE202">
        <v>1958.8888888888889</v>
      </c>
      <c r="AF202">
        <v>11.852462755019877</v>
      </c>
      <c r="AG202">
        <v>2.7636686590696118</v>
      </c>
      <c r="AH202">
        <v>0.26371565255382695</v>
      </c>
      <c r="AI202">
        <v>0.75717577755166932</v>
      </c>
      <c r="AJ202">
        <v>8.9794690027303909E-3</v>
      </c>
      <c r="AK202">
        <v>6.0766829152927428</v>
      </c>
      <c r="AL202">
        <v>22.675213840763934</v>
      </c>
      <c r="AM202">
        <v>3.7306672771147249</v>
      </c>
      <c r="AN202">
        <v>1.1130357599622887</v>
      </c>
      <c r="AO202">
        <v>0.64381535038005877</v>
      </c>
      <c r="AP202">
        <v>11.852462755019877</v>
      </c>
      <c r="AQ202">
        <v>2.7636686590696118</v>
      </c>
      <c r="AR202">
        <v>0.26371565255382695</v>
      </c>
      <c r="AS202">
        <v>0.75717577755166932</v>
      </c>
      <c r="AT202">
        <v>8.9794690027303909E-3</v>
      </c>
      <c r="AU202">
        <v>6.0766829152927428</v>
      </c>
      <c r="AV202">
        <v>22.675213840763934</v>
      </c>
      <c r="AW202">
        <v>3.7306672771147249</v>
      </c>
      <c r="AX202">
        <v>1.1130357599622887</v>
      </c>
      <c r="AY202">
        <v>0.64381535038005877</v>
      </c>
      <c r="AZ202">
        <v>102.19673985792964</v>
      </c>
      <c r="BA202">
        <f t="shared" si="27"/>
        <v>-12.196739857929643</v>
      </c>
      <c r="BB202">
        <v>101.35927321561468</v>
      </c>
      <c r="BC202">
        <v>15.386646094485211</v>
      </c>
      <c r="BD202">
        <v>9.1721821869150695</v>
      </c>
      <c r="BE202">
        <v>2.4086531237223037</v>
      </c>
      <c r="BF202">
        <v>128.32675462073726</v>
      </c>
      <c r="BG202">
        <f t="shared" si="31"/>
        <v>52.591128000000062</v>
      </c>
      <c r="BH202">
        <f t="shared" si="32"/>
        <v>-75.735626620737207</v>
      </c>
      <c r="BI202" t="s">
        <v>95</v>
      </c>
      <c r="BJ202" t="s">
        <v>86</v>
      </c>
    </row>
    <row r="203" spans="1:62">
      <c r="A203" t="s">
        <v>94</v>
      </c>
      <c r="B203" t="s">
        <v>75</v>
      </c>
      <c r="C203">
        <v>1982</v>
      </c>
      <c r="D203" t="s">
        <v>77</v>
      </c>
      <c r="E203" t="s">
        <v>82</v>
      </c>
      <c r="F203">
        <v>217.02627000000012</v>
      </c>
      <c r="G203">
        <v>217.02627000000012</v>
      </c>
      <c r="H203">
        <v>0</v>
      </c>
      <c r="I203">
        <f t="shared" si="34"/>
        <v>50</v>
      </c>
      <c r="J203">
        <v>49</v>
      </c>
      <c r="K203">
        <f t="shared" si="28"/>
        <v>316.02627000000012</v>
      </c>
      <c r="L203">
        <v>100</v>
      </c>
      <c r="M203">
        <v>0</v>
      </c>
      <c r="N203">
        <v>0</v>
      </c>
      <c r="O203">
        <f t="shared" si="29"/>
        <v>0</v>
      </c>
      <c r="P203">
        <f t="shared" si="30"/>
        <v>0</v>
      </c>
      <c r="Q203">
        <v>134.53884000000005</v>
      </c>
      <c r="R203">
        <v>273.34260000000012</v>
      </c>
      <c r="S203">
        <v>3.7802700000000016</v>
      </c>
      <c r="T203">
        <v>72.794430000000034</v>
      </c>
      <c r="U203">
        <v>87.651880000000006</v>
      </c>
      <c r="V203">
        <v>4</v>
      </c>
      <c r="W203">
        <v>5.2</v>
      </c>
      <c r="X203">
        <v>0</v>
      </c>
      <c r="Y203">
        <v>12.180974477958237</v>
      </c>
      <c r="Z203">
        <v>44</v>
      </c>
      <c r="AA203">
        <v>303.81930394431555</v>
      </c>
      <c r="AB203">
        <v>4769.5599999999995</v>
      </c>
      <c r="AC203">
        <v>4292.6040000000003</v>
      </c>
      <c r="AD203">
        <v>3940.95</v>
      </c>
      <c r="AE203">
        <v>3546.855</v>
      </c>
      <c r="AF203">
        <v>12.350516772708012</v>
      </c>
      <c r="AG203">
        <v>2.7636686590696118</v>
      </c>
      <c r="AH203">
        <v>0.26371565255382695</v>
      </c>
      <c r="AI203">
        <v>0.75717577755166932</v>
      </c>
      <c r="AJ203">
        <v>8.9794690027303909E-3</v>
      </c>
      <c r="AK203">
        <v>7.5924529786242285</v>
      </c>
      <c r="AL203">
        <v>22.675213840763934</v>
      </c>
      <c r="AM203">
        <v>3.7306672771147249</v>
      </c>
      <c r="AN203">
        <v>1.1130357599622887</v>
      </c>
      <c r="AO203">
        <v>0.64381535038005877</v>
      </c>
      <c r="AP203">
        <v>12.350516772708012</v>
      </c>
      <c r="AQ203">
        <v>2.7636686590696118</v>
      </c>
      <c r="AR203">
        <v>0.26371565255382695</v>
      </c>
      <c r="AS203">
        <v>0.75717577755166932</v>
      </c>
      <c r="AT203">
        <v>8.9794690027303909E-3</v>
      </c>
      <c r="AU203">
        <v>7.5924529786242285</v>
      </c>
      <c r="AV203">
        <v>22.675213840763934</v>
      </c>
      <c r="AW203">
        <v>3.7306672771147249</v>
      </c>
      <c r="AX203">
        <v>1.1130357599622887</v>
      </c>
      <c r="AY203">
        <v>0.64381535038005877</v>
      </c>
      <c r="AZ203">
        <v>167.10002368919339</v>
      </c>
      <c r="BA203">
        <f t="shared" si="27"/>
        <v>148.92624631080673</v>
      </c>
      <c r="BB203">
        <v>201.83437271241385</v>
      </c>
      <c r="BC203">
        <v>31.543510990309162</v>
      </c>
      <c r="BD203">
        <v>15.320985387879794</v>
      </c>
      <c r="BE203">
        <v>5.1253797974180779</v>
      </c>
      <c r="BF203">
        <v>253.82424888802089</v>
      </c>
      <c r="BG203">
        <f t="shared" si="31"/>
        <v>572.10802000000024</v>
      </c>
      <c r="BH203">
        <f t="shared" si="32"/>
        <v>318.28377111197938</v>
      </c>
      <c r="BI203" t="s">
        <v>95</v>
      </c>
      <c r="BJ203" t="s">
        <v>86</v>
      </c>
    </row>
    <row r="204" spans="1:62">
      <c r="A204" t="s">
        <v>94</v>
      </c>
      <c r="B204" t="s">
        <v>75</v>
      </c>
      <c r="C204">
        <v>1984</v>
      </c>
      <c r="D204" t="s">
        <v>77</v>
      </c>
      <c r="E204" t="s">
        <v>82</v>
      </c>
      <c r="F204">
        <v>217.02627000000012</v>
      </c>
      <c r="G204">
        <v>217.02627000000012</v>
      </c>
      <c r="H204">
        <v>0</v>
      </c>
      <c r="I204">
        <f t="shared" si="34"/>
        <v>50</v>
      </c>
      <c r="J204">
        <v>49</v>
      </c>
      <c r="K204">
        <f t="shared" si="28"/>
        <v>316.02627000000012</v>
      </c>
      <c r="L204">
        <v>100</v>
      </c>
      <c r="M204">
        <v>0</v>
      </c>
      <c r="N204">
        <v>0</v>
      </c>
      <c r="O204">
        <f t="shared" si="29"/>
        <v>0</v>
      </c>
      <c r="P204">
        <f t="shared" si="30"/>
        <v>0</v>
      </c>
      <c r="Q204">
        <v>134.53884000000005</v>
      </c>
      <c r="R204">
        <v>273.34260000000012</v>
      </c>
      <c r="S204">
        <v>3.7802700000000016</v>
      </c>
      <c r="T204">
        <v>72.794430000000034</v>
      </c>
      <c r="U204">
        <v>87.651880000000006</v>
      </c>
      <c r="V204">
        <v>4</v>
      </c>
      <c r="W204">
        <v>5.23</v>
      </c>
      <c r="X204">
        <v>3.0000000000000249E-2</v>
      </c>
      <c r="Y204">
        <v>14.849187935034804</v>
      </c>
      <c r="Z204">
        <v>44</v>
      </c>
      <c r="AA204">
        <v>311.77058004640367</v>
      </c>
      <c r="AB204">
        <v>4344.634</v>
      </c>
      <c r="AC204">
        <v>2538.806</v>
      </c>
      <c r="AD204">
        <v>3728.5299999999997</v>
      </c>
      <c r="AE204">
        <v>6479.7560000000003</v>
      </c>
      <c r="AF204">
        <v>12.350516772708012</v>
      </c>
      <c r="AG204">
        <v>2.7636686590696118</v>
      </c>
      <c r="AH204">
        <v>0.26371565255382695</v>
      </c>
      <c r="AI204">
        <v>0.75717577755166932</v>
      </c>
      <c r="AJ204">
        <v>8.9794690027303909E-3</v>
      </c>
      <c r="AK204">
        <v>7.5924529786242285</v>
      </c>
      <c r="AL204">
        <v>22.675213840763934</v>
      </c>
      <c r="AM204">
        <v>3.7306672771147249</v>
      </c>
      <c r="AN204">
        <v>1.1130357599622887</v>
      </c>
      <c r="AO204">
        <v>0.64381535038005877</v>
      </c>
      <c r="AP204">
        <v>12.350516772708012</v>
      </c>
      <c r="AQ204">
        <v>2.7636686590696118</v>
      </c>
      <c r="AR204">
        <v>0.26371565255382695</v>
      </c>
      <c r="AS204">
        <v>0.75717577755166932</v>
      </c>
      <c r="AT204">
        <v>8.9794690027303909E-3</v>
      </c>
      <c r="AU204">
        <v>7.5924529786242285</v>
      </c>
      <c r="AV204">
        <v>22.675213840763934</v>
      </c>
      <c r="AW204">
        <v>3.7306672771147249</v>
      </c>
      <c r="AX204">
        <v>1.1130357599622887</v>
      </c>
      <c r="AY204">
        <v>0.64381535038005877</v>
      </c>
      <c r="AZ204">
        <v>168.18075531062979</v>
      </c>
      <c r="BA204">
        <f t="shared" si="27"/>
        <v>147.84551468937033</v>
      </c>
      <c r="BB204">
        <v>226.80937221251673</v>
      </c>
      <c r="BC204">
        <v>35.774273852464397</v>
      </c>
      <c r="BD204">
        <v>16.150786238439164</v>
      </c>
      <c r="BE204">
        <v>5.8787813798462434</v>
      </c>
      <c r="BF204">
        <v>284.61321368326651</v>
      </c>
      <c r="BG204">
        <f t="shared" si="31"/>
        <v>572.10802000000024</v>
      </c>
      <c r="BH204">
        <f t="shared" si="32"/>
        <v>287.49480631673373</v>
      </c>
      <c r="BI204" t="s">
        <v>95</v>
      </c>
      <c r="BJ204" t="s">
        <v>86</v>
      </c>
    </row>
    <row r="205" spans="1:62">
      <c r="A205" t="s">
        <v>94</v>
      </c>
      <c r="B205" t="s">
        <v>75</v>
      </c>
      <c r="C205">
        <v>1986</v>
      </c>
      <c r="D205" t="s">
        <v>77</v>
      </c>
      <c r="E205" t="s">
        <v>82</v>
      </c>
      <c r="F205">
        <v>217.02627000000012</v>
      </c>
      <c r="G205">
        <v>217.02627000000012</v>
      </c>
      <c r="H205">
        <v>0</v>
      </c>
      <c r="I205">
        <f t="shared" si="34"/>
        <v>50</v>
      </c>
      <c r="J205">
        <v>49</v>
      </c>
      <c r="K205">
        <f t="shared" si="28"/>
        <v>316.02627000000012</v>
      </c>
      <c r="L205">
        <v>100</v>
      </c>
      <c r="M205">
        <v>0</v>
      </c>
      <c r="N205">
        <v>0</v>
      </c>
      <c r="O205">
        <f t="shared" si="29"/>
        <v>0</v>
      </c>
      <c r="P205">
        <f t="shared" si="30"/>
        <v>0</v>
      </c>
      <c r="Q205">
        <v>134.53884000000005</v>
      </c>
      <c r="R205">
        <v>273.34260000000012</v>
      </c>
      <c r="S205">
        <v>3.7802700000000016</v>
      </c>
      <c r="T205">
        <v>72.794430000000034</v>
      </c>
      <c r="U205">
        <v>87.651880000000006</v>
      </c>
      <c r="V205">
        <v>4</v>
      </c>
      <c r="W205">
        <v>5.46</v>
      </c>
      <c r="X205">
        <v>0.25999999999999979</v>
      </c>
      <c r="Y205">
        <v>12.819025522041764</v>
      </c>
      <c r="Z205">
        <v>44</v>
      </c>
      <c r="AA205">
        <v>305.72069605568441</v>
      </c>
      <c r="AB205">
        <v>3877.2239999999997</v>
      </c>
      <c r="AC205">
        <v>4588.96</v>
      </c>
      <c r="AD205">
        <v>4408.3599999999997</v>
      </c>
      <c r="AE205">
        <v>6033.674</v>
      </c>
      <c r="AF205">
        <v>12.350516772708012</v>
      </c>
      <c r="AG205">
        <v>2.7636686590696118</v>
      </c>
      <c r="AH205">
        <v>0.26371565255382695</v>
      </c>
      <c r="AI205">
        <v>0.75717577755166932</v>
      </c>
      <c r="AJ205">
        <v>8.9794690027303909E-3</v>
      </c>
      <c r="AK205">
        <v>7.5924529786242285</v>
      </c>
      <c r="AL205">
        <v>22.675213840763934</v>
      </c>
      <c r="AM205">
        <v>3.7306672771147249</v>
      </c>
      <c r="AN205">
        <v>1.1130357599622887</v>
      </c>
      <c r="AO205">
        <v>0.64381535038005877</v>
      </c>
      <c r="AP205">
        <v>12.350516772708012</v>
      </c>
      <c r="AQ205">
        <v>2.7636686590696118</v>
      </c>
      <c r="AR205">
        <v>0.26371565255382695</v>
      </c>
      <c r="AS205">
        <v>0.75717577755166932</v>
      </c>
      <c r="AT205">
        <v>8.9794690027303909E-3</v>
      </c>
      <c r="AU205">
        <v>7.5924529786242285</v>
      </c>
      <c r="AV205">
        <v>22.675213840763934</v>
      </c>
      <c r="AW205">
        <v>3.7306672771147249</v>
      </c>
      <c r="AX205">
        <v>1.1130357599622887</v>
      </c>
      <c r="AY205">
        <v>0.64381535038005877</v>
      </c>
      <c r="AZ205">
        <v>182.98309331781616</v>
      </c>
      <c r="BA205">
        <f t="shared" si="27"/>
        <v>133.04317668218397</v>
      </c>
      <c r="BB205">
        <v>263.76910632505815</v>
      </c>
      <c r="BC205">
        <v>41.814551251915844</v>
      </c>
      <c r="BD205">
        <v>18.097015014660915</v>
      </c>
      <c r="BE205">
        <v>6.9134149753666438</v>
      </c>
      <c r="BF205">
        <v>330.59408756700162</v>
      </c>
      <c r="BG205">
        <f t="shared" si="31"/>
        <v>572.10802000000024</v>
      </c>
      <c r="BH205">
        <f t="shared" si="32"/>
        <v>241.51393243299862</v>
      </c>
      <c r="BI205" t="s">
        <v>95</v>
      </c>
      <c r="BJ205" t="s">
        <v>86</v>
      </c>
    </row>
    <row r="206" spans="1:62">
      <c r="A206" t="s">
        <v>94</v>
      </c>
      <c r="B206" t="s">
        <v>75</v>
      </c>
      <c r="C206">
        <v>1988</v>
      </c>
      <c r="D206" t="s">
        <v>77</v>
      </c>
      <c r="E206" t="s">
        <v>82</v>
      </c>
      <c r="F206">
        <v>217.02627000000012</v>
      </c>
      <c r="G206">
        <v>217.02627000000012</v>
      </c>
      <c r="H206">
        <v>0</v>
      </c>
      <c r="I206">
        <f t="shared" si="34"/>
        <v>50</v>
      </c>
      <c r="J206">
        <v>49</v>
      </c>
      <c r="K206">
        <f t="shared" si="28"/>
        <v>316.02627000000012</v>
      </c>
      <c r="L206">
        <v>100</v>
      </c>
      <c r="M206">
        <v>0</v>
      </c>
      <c r="N206">
        <v>0</v>
      </c>
      <c r="O206">
        <f t="shared" si="29"/>
        <v>0</v>
      </c>
      <c r="P206">
        <f t="shared" si="30"/>
        <v>0</v>
      </c>
      <c r="Q206">
        <v>134.53884000000005</v>
      </c>
      <c r="R206">
        <v>273.34260000000012</v>
      </c>
      <c r="S206">
        <v>3.7802700000000016</v>
      </c>
      <c r="T206">
        <v>72.794430000000034</v>
      </c>
      <c r="U206">
        <v>87.651880000000006</v>
      </c>
      <c r="V206">
        <v>4</v>
      </c>
      <c r="W206">
        <v>4.95</v>
      </c>
      <c r="X206">
        <v>-0.25</v>
      </c>
      <c r="Y206">
        <v>19.779582366589327</v>
      </c>
      <c r="Z206">
        <v>44</v>
      </c>
      <c r="AA206">
        <v>326.46315545243618</v>
      </c>
      <c r="AB206">
        <v>6957.83</v>
      </c>
      <c r="AC206">
        <v>6872.7759999999998</v>
      </c>
      <c r="AD206">
        <v>7010.8919999999998</v>
      </c>
      <c r="AE206">
        <v>6235.43</v>
      </c>
      <c r="AF206">
        <v>12.350516772708012</v>
      </c>
      <c r="AG206">
        <v>2.7636686590696118</v>
      </c>
      <c r="AH206">
        <v>0.26371565255382695</v>
      </c>
      <c r="AI206">
        <v>0.75717577755166932</v>
      </c>
      <c r="AJ206">
        <v>8.9794690027303909E-3</v>
      </c>
      <c r="AK206">
        <v>7.5924529786242285</v>
      </c>
      <c r="AL206">
        <v>22.675213840763934</v>
      </c>
      <c r="AM206">
        <v>3.7306672771147249</v>
      </c>
      <c r="AN206">
        <v>1.1130357599622887</v>
      </c>
      <c r="AO206">
        <v>0.64381535038005877</v>
      </c>
      <c r="AP206">
        <v>12.350516772708012</v>
      </c>
      <c r="AQ206">
        <v>2.7636686590696118</v>
      </c>
      <c r="AR206">
        <v>0.26371565255382695</v>
      </c>
      <c r="AS206">
        <v>0.75717577755166932</v>
      </c>
      <c r="AT206">
        <v>8.9794690027303909E-3</v>
      </c>
      <c r="AU206">
        <v>7.5924529786242285</v>
      </c>
      <c r="AV206">
        <v>22.675213840763934</v>
      </c>
      <c r="AW206">
        <v>3.7306672771147249</v>
      </c>
      <c r="AX206">
        <v>1.1130357599622887</v>
      </c>
      <c r="AY206">
        <v>0.64381535038005877</v>
      </c>
      <c r="AZ206">
        <v>272.04437304341536</v>
      </c>
      <c r="BA206">
        <f t="shared" si="27"/>
        <v>43.981896956584762</v>
      </c>
      <c r="BB206">
        <v>335.836293317441</v>
      </c>
      <c r="BC206">
        <v>52.586125823451901</v>
      </c>
      <c r="BD206">
        <v>25.166679968705342</v>
      </c>
      <c r="BE206">
        <v>8.5646959449507474</v>
      </c>
      <c r="BF206">
        <v>422.15379505454899</v>
      </c>
      <c r="BG206">
        <f t="shared" si="31"/>
        <v>572.10802000000024</v>
      </c>
      <c r="BH206">
        <f t="shared" si="32"/>
        <v>149.95422494545124</v>
      </c>
      <c r="BI206" t="s">
        <v>95</v>
      </c>
      <c r="BJ206" t="s">
        <v>86</v>
      </c>
    </row>
    <row r="207" spans="1:62">
      <c r="A207" t="s">
        <v>94</v>
      </c>
      <c r="B207" t="s">
        <v>75</v>
      </c>
      <c r="C207">
        <v>1990</v>
      </c>
      <c r="D207" t="s">
        <v>77</v>
      </c>
      <c r="E207" t="s">
        <v>82</v>
      </c>
      <c r="F207">
        <v>217.02627000000012</v>
      </c>
      <c r="G207">
        <v>217.02627000000012</v>
      </c>
      <c r="H207">
        <v>0</v>
      </c>
      <c r="I207">
        <f t="shared" si="34"/>
        <v>50</v>
      </c>
      <c r="J207">
        <v>49</v>
      </c>
      <c r="K207">
        <f t="shared" si="28"/>
        <v>316.02627000000012</v>
      </c>
      <c r="L207">
        <v>100</v>
      </c>
      <c r="M207">
        <v>0</v>
      </c>
      <c r="N207">
        <v>0</v>
      </c>
      <c r="O207">
        <f t="shared" si="29"/>
        <v>0</v>
      </c>
      <c r="P207">
        <f t="shared" si="30"/>
        <v>0</v>
      </c>
      <c r="Q207">
        <v>134.53884000000005</v>
      </c>
      <c r="R207">
        <v>273.34260000000012</v>
      </c>
      <c r="S207">
        <v>3.7802700000000016</v>
      </c>
      <c r="T207">
        <v>72.794430000000034</v>
      </c>
      <c r="U207">
        <v>87.651880000000006</v>
      </c>
      <c r="V207">
        <v>4</v>
      </c>
      <c r="W207">
        <v>4.82</v>
      </c>
      <c r="X207">
        <v>-0.37999999999999989</v>
      </c>
      <c r="Y207">
        <v>20.707656612529004</v>
      </c>
      <c r="Z207">
        <v>44</v>
      </c>
      <c r="AA207">
        <v>329.22881670533638</v>
      </c>
      <c r="AB207">
        <v>5088.1899999999996</v>
      </c>
      <c r="AC207">
        <v>3186.8159999999998</v>
      </c>
      <c r="AD207">
        <v>4419.0239999999994</v>
      </c>
      <c r="AE207">
        <v>3165.5740000000001</v>
      </c>
      <c r="AF207">
        <v>12.350516772708012</v>
      </c>
      <c r="AG207">
        <v>2.7636686590696118</v>
      </c>
      <c r="AH207">
        <v>0.26371565255382695</v>
      </c>
      <c r="AI207">
        <v>0.75717577755166932</v>
      </c>
      <c r="AJ207">
        <v>8.9794690027303909E-3</v>
      </c>
      <c r="AK207">
        <v>7.5924529786242285</v>
      </c>
      <c r="AL207">
        <v>22.675213840763934</v>
      </c>
      <c r="AM207">
        <v>3.7306672771147249</v>
      </c>
      <c r="AN207">
        <v>1.1130357599622887</v>
      </c>
      <c r="AO207">
        <v>0.64381535038005877</v>
      </c>
      <c r="AP207">
        <v>12.350516772708012</v>
      </c>
      <c r="AQ207">
        <v>2.7636686590696118</v>
      </c>
      <c r="AR207">
        <v>0.26371565255382695</v>
      </c>
      <c r="AS207">
        <v>0.75717577755166932</v>
      </c>
      <c r="AT207">
        <v>8.9794690027303909E-3</v>
      </c>
      <c r="AU207">
        <v>7.5924529786242285</v>
      </c>
      <c r="AV207">
        <v>22.675213840763934</v>
      </c>
      <c r="AW207">
        <v>3.7306672771147249</v>
      </c>
      <c r="AX207">
        <v>1.1130357599622887</v>
      </c>
      <c r="AY207">
        <v>0.64381535038005877</v>
      </c>
      <c r="AZ207">
        <v>165.64922834560718</v>
      </c>
      <c r="BA207">
        <f t="shared" si="27"/>
        <v>150.37704165439294</v>
      </c>
      <c r="BB207">
        <v>170.31659101679821</v>
      </c>
      <c r="BC207">
        <v>26.205854648449684</v>
      </c>
      <c r="BD207">
        <v>14.269069384026958</v>
      </c>
      <c r="BE207">
        <v>4.1751359270161057</v>
      </c>
      <c r="BF207">
        <v>214.96665097629094</v>
      </c>
      <c r="BG207">
        <f t="shared" si="31"/>
        <v>572.10802000000024</v>
      </c>
      <c r="BH207">
        <f t="shared" si="32"/>
        <v>357.14136902370933</v>
      </c>
      <c r="BI207" t="s">
        <v>95</v>
      </c>
      <c r="BJ207" t="s">
        <v>86</v>
      </c>
    </row>
    <row r="208" spans="1:62">
      <c r="A208" t="s">
        <v>94</v>
      </c>
      <c r="B208" t="s">
        <v>75</v>
      </c>
      <c r="C208">
        <v>1994</v>
      </c>
      <c r="D208" t="s">
        <v>77</v>
      </c>
      <c r="E208" t="s">
        <v>82</v>
      </c>
      <c r="F208">
        <v>217.02627000000012</v>
      </c>
      <c r="G208">
        <v>217.02627000000012</v>
      </c>
      <c r="H208">
        <v>0</v>
      </c>
      <c r="I208">
        <f t="shared" si="34"/>
        <v>50</v>
      </c>
      <c r="J208">
        <v>46.2</v>
      </c>
      <c r="K208">
        <f t="shared" si="28"/>
        <v>313.22627000000011</v>
      </c>
      <c r="L208">
        <v>100</v>
      </c>
      <c r="M208">
        <v>0</v>
      </c>
      <c r="N208">
        <v>0</v>
      </c>
      <c r="O208">
        <f t="shared" si="29"/>
        <v>0</v>
      </c>
      <c r="P208">
        <f t="shared" si="30"/>
        <v>0</v>
      </c>
      <c r="Q208">
        <v>134.53884000000005</v>
      </c>
      <c r="R208">
        <v>273.34260000000012</v>
      </c>
      <c r="S208">
        <v>3.7802700000000016</v>
      </c>
      <c r="T208">
        <v>72.794430000000034</v>
      </c>
      <c r="U208">
        <v>87.651880000000006</v>
      </c>
      <c r="V208">
        <v>4</v>
      </c>
      <c r="W208">
        <v>4.92</v>
      </c>
      <c r="X208">
        <v>-0.28000000000000025</v>
      </c>
      <c r="Y208">
        <v>20.591647331786543</v>
      </c>
      <c r="Z208">
        <v>44</v>
      </c>
      <c r="AA208">
        <v>328.8831090487239</v>
      </c>
      <c r="AB208">
        <v>6458.5139999999992</v>
      </c>
      <c r="AC208">
        <v>2984.9740000000002</v>
      </c>
      <c r="AD208">
        <v>3112.4259999999999</v>
      </c>
      <c r="AE208">
        <v>3250.5419999999999</v>
      </c>
      <c r="AF208">
        <v>12.350516772708012</v>
      </c>
      <c r="AG208">
        <v>2.7636686590696118</v>
      </c>
      <c r="AH208">
        <v>0.26371565255382695</v>
      </c>
      <c r="AI208">
        <v>0.75717577755166932</v>
      </c>
      <c r="AJ208">
        <v>8.9794690027303909E-3</v>
      </c>
      <c r="AK208">
        <v>7.5924529786242285</v>
      </c>
      <c r="AL208">
        <v>22.675213840763934</v>
      </c>
      <c r="AM208">
        <v>3.7306672771147249</v>
      </c>
      <c r="AN208">
        <v>1.1130357599622887</v>
      </c>
      <c r="AO208">
        <v>0.64381535038005877</v>
      </c>
      <c r="AP208">
        <v>12.350516772708012</v>
      </c>
      <c r="AQ208">
        <v>2.7636686590696118</v>
      </c>
      <c r="AR208">
        <v>0.26371565255382695</v>
      </c>
      <c r="AS208">
        <v>0.75717577755166932</v>
      </c>
      <c r="AT208">
        <v>8.9794690027303909E-3</v>
      </c>
      <c r="AU208">
        <v>7.5924529786242285</v>
      </c>
      <c r="AV208">
        <v>22.675213840763934</v>
      </c>
      <c r="AW208">
        <v>3.7306672771147249</v>
      </c>
      <c r="AX208">
        <v>1.1130357599622887</v>
      </c>
      <c r="AY208">
        <v>0.64381535038005877</v>
      </c>
      <c r="AZ208">
        <v>165.54891702804107</v>
      </c>
      <c r="BA208">
        <f t="shared" si="27"/>
        <v>147.67735297195904</v>
      </c>
      <c r="BB208">
        <v>167.84256562334068</v>
      </c>
      <c r="BC208">
        <v>25.786642184778824</v>
      </c>
      <c r="BD208">
        <v>14.187236226217381</v>
      </c>
      <c r="BE208">
        <v>4.1004628773974545</v>
      </c>
      <c r="BF208">
        <v>211.91690691173434</v>
      </c>
      <c r="BG208">
        <f t="shared" si="31"/>
        <v>572.10802000000024</v>
      </c>
      <c r="BH208">
        <f t="shared" si="32"/>
        <v>360.19111308826587</v>
      </c>
      <c r="BI208" t="s">
        <v>95</v>
      </c>
      <c r="BJ208" t="s">
        <v>86</v>
      </c>
    </row>
    <row r="209" spans="1:62">
      <c r="A209" t="s">
        <v>94</v>
      </c>
      <c r="B209" t="s">
        <v>75</v>
      </c>
      <c r="C209">
        <v>1996</v>
      </c>
      <c r="D209" t="s">
        <v>77</v>
      </c>
      <c r="E209" t="s">
        <v>82</v>
      </c>
      <c r="F209">
        <v>217.02627000000012</v>
      </c>
      <c r="G209">
        <v>217.02627000000012</v>
      </c>
      <c r="H209">
        <v>0</v>
      </c>
      <c r="I209">
        <f t="shared" si="34"/>
        <v>50</v>
      </c>
      <c r="J209">
        <v>39.199999999999996</v>
      </c>
      <c r="K209">
        <f t="shared" si="28"/>
        <v>306.22627000000011</v>
      </c>
      <c r="L209">
        <v>100</v>
      </c>
      <c r="M209">
        <v>0</v>
      </c>
      <c r="N209">
        <v>0</v>
      </c>
      <c r="O209">
        <f t="shared" si="29"/>
        <v>0</v>
      </c>
      <c r="P209">
        <f t="shared" si="30"/>
        <v>0</v>
      </c>
      <c r="Q209">
        <v>134.53884000000005</v>
      </c>
      <c r="R209">
        <v>273.34260000000012</v>
      </c>
      <c r="S209">
        <v>3.7802700000000016</v>
      </c>
      <c r="T209">
        <v>72.794430000000034</v>
      </c>
      <c r="U209">
        <v>87.651880000000006</v>
      </c>
      <c r="V209">
        <v>4</v>
      </c>
      <c r="W209">
        <v>5.51</v>
      </c>
      <c r="X209">
        <v>0.30999999999999961</v>
      </c>
      <c r="Y209">
        <v>23.317865429234342</v>
      </c>
      <c r="Z209">
        <v>44</v>
      </c>
      <c r="AA209">
        <v>337.00723897911831</v>
      </c>
      <c r="AB209">
        <v>3324.846</v>
      </c>
      <c r="AC209">
        <v>2953.0680000000002</v>
      </c>
      <c r="AD209">
        <v>3293.0259999999998</v>
      </c>
      <c r="AE209">
        <v>5300.6959999999999</v>
      </c>
      <c r="AF209">
        <v>12.350516772708012</v>
      </c>
      <c r="AG209">
        <v>2.7636686590696118</v>
      </c>
      <c r="AH209">
        <v>0.26371565255382695</v>
      </c>
      <c r="AI209">
        <v>0.75717577755166932</v>
      </c>
      <c r="AJ209">
        <v>8.9794690027303909E-3</v>
      </c>
      <c r="AK209">
        <v>7.5924529786242285</v>
      </c>
      <c r="AL209">
        <v>22.675213840763934</v>
      </c>
      <c r="AM209">
        <v>3.7306672771147249</v>
      </c>
      <c r="AN209">
        <v>1.1130357599622887</v>
      </c>
      <c r="AO209">
        <v>0.64381535038005877</v>
      </c>
      <c r="AP209">
        <v>12.350516772708012</v>
      </c>
      <c r="AQ209">
        <v>2.7636686590696118</v>
      </c>
      <c r="AR209">
        <v>0.26371565255382695</v>
      </c>
      <c r="AS209">
        <v>0.75717577755166932</v>
      </c>
      <c r="AT209">
        <v>8.9794690027303909E-3</v>
      </c>
      <c r="AU209">
        <v>7.5924529786242285</v>
      </c>
      <c r="AV209">
        <v>22.675213840763934</v>
      </c>
      <c r="AW209">
        <v>3.7306672771147249</v>
      </c>
      <c r="AX209">
        <v>1.1130357599622887</v>
      </c>
      <c r="AY209">
        <v>0.64381535038005877</v>
      </c>
      <c r="AZ209">
        <v>144.40045420229615</v>
      </c>
      <c r="BA209">
        <f t="shared" si="27"/>
        <v>161.82581579770397</v>
      </c>
      <c r="BB209">
        <v>205.44546912733344</v>
      </c>
      <c r="BC209">
        <v>32.537283700825242</v>
      </c>
      <c r="BD209">
        <v>14.1976268636268</v>
      </c>
      <c r="BE209">
        <v>5.3733249381023525</v>
      </c>
      <c r="BF209">
        <v>257.55370462988782</v>
      </c>
      <c r="BG209">
        <f t="shared" si="31"/>
        <v>572.10802000000024</v>
      </c>
      <c r="BH209">
        <f t="shared" si="32"/>
        <v>314.55431537011242</v>
      </c>
      <c r="BI209" t="s">
        <v>95</v>
      </c>
      <c r="BJ209" t="s">
        <v>86</v>
      </c>
    </row>
    <row r="210" spans="1:62">
      <c r="A210" t="s">
        <v>94</v>
      </c>
      <c r="B210" t="s">
        <v>75</v>
      </c>
      <c r="C210">
        <v>1998</v>
      </c>
      <c r="D210" t="s">
        <v>77</v>
      </c>
      <c r="E210" t="s">
        <v>82</v>
      </c>
      <c r="F210">
        <v>217.02627000000012</v>
      </c>
      <c r="G210">
        <v>217.02627000000012</v>
      </c>
      <c r="H210">
        <v>0</v>
      </c>
      <c r="I210">
        <f t="shared" si="34"/>
        <v>50</v>
      </c>
      <c r="J210">
        <v>42</v>
      </c>
      <c r="K210">
        <f t="shared" si="28"/>
        <v>309.02627000000012</v>
      </c>
      <c r="L210">
        <v>100</v>
      </c>
      <c r="M210">
        <v>0</v>
      </c>
      <c r="N210">
        <v>0</v>
      </c>
      <c r="O210">
        <f t="shared" si="29"/>
        <v>0</v>
      </c>
      <c r="P210">
        <f t="shared" si="30"/>
        <v>0</v>
      </c>
      <c r="Q210">
        <v>134.53884000000005</v>
      </c>
      <c r="R210">
        <v>273.34260000000012</v>
      </c>
      <c r="S210">
        <v>3.7802700000000016</v>
      </c>
      <c r="T210">
        <v>72.794430000000034</v>
      </c>
      <c r="U210">
        <v>87.651880000000006</v>
      </c>
      <c r="V210">
        <v>4</v>
      </c>
      <c r="W210">
        <v>5.94</v>
      </c>
      <c r="X210">
        <v>0.74000000000000021</v>
      </c>
      <c r="Y210">
        <v>23.201856148491881</v>
      </c>
      <c r="Z210">
        <v>44</v>
      </c>
      <c r="AA210">
        <v>336.66153132250577</v>
      </c>
      <c r="AB210">
        <v>3335.5099999999998</v>
      </c>
      <c r="AC210">
        <v>3165.5740000000001</v>
      </c>
      <c r="AD210">
        <v>5268.79</v>
      </c>
      <c r="AE210">
        <v>3813.498</v>
      </c>
      <c r="AF210">
        <v>12.350516772708012</v>
      </c>
      <c r="AG210">
        <v>2.7636686590696118</v>
      </c>
      <c r="AH210">
        <v>0.26371565255382695</v>
      </c>
      <c r="AI210">
        <v>0.75717577755166932</v>
      </c>
      <c r="AJ210">
        <v>8.9794690027303909E-3</v>
      </c>
      <c r="AK210">
        <v>7.5924529786242285</v>
      </c>
      <c r="AL210">
        <v>22.675213840763934</v>
      </c>
      <c r="AM210">
        <v>3.7306672771147249</v>
      </c>
      <c r="AN210">
        <v>1.1130357599622887</v>
      </c>
      <c r="AO210">
        <v>0.64381535038005877</v>
      </c>
      <c r="AP210">
        <v>12.350516772708012</v>
      </c>
      <c r="AQ210">
        <v>2.7636686590696118</v>
      </c>
      <c r="AR210">
        <v>0.26371565255382695</v>
      </c>
      <c r="AS210">
        <v>0.75717577755166932</v>
      </c>
      <c r="AT210">
        <v>8.9794690027303909E-3</v>
      </c>
      <c r="AU210">
        <v>7.5924529786242285</v>
      </c>
      <c r="AV210">
        <v>22.675213840763934</v>
      </c>
      <c r="AW210">
        <v>3.7306672771147249</v>
      </c>
      <c r="AX210">
        <v>1.1130357599622887</v>
      </c>
      <c r="AY210">
        <v>0.64381535038005877</v>
      </c>
      <c r="AZ210">
        <v>159.25582746184452</v>
      </c>
      <c r="BA210">
        <f t="shared" si="27"/>
        <v>149.77044253815561</v>
      </c>
      <c r="BB210">
        <v>182.03138425332068</v>
      </c>
      <c r="BC210">
        <v>28.305684124296508</v>
      </c>
      <c r="BD210">
        <v>14.282924250139358</v>
      </c>
      <c r="BE210">
        <v>4.5704957301478508</v>
      </c>
      <c r="BF210">
        <v>229.1904883579044</v>
      </c>
      <c r="BG210">
        <f t="shared" si="31"/>
        <v>572.10802000000024</v>
      </c>
      <c r="BH210">
        <f t="shared" si="32"/>
        <v>342.91753164209581</v>
      </c>
      <c r="BI210" t="s">
        <v>95</v>
      </c>
      <c r="BJ210" t="s">
        <v>86</v>
      </c>
    </row>
    <row r="211" spans="1:62">
      <c r="A211" t="s">
        <v>94</v>
      </c>
      <c r="B211" t="s">
        <v>75</v>
      </c>
      <c r="C211">
        <v>2000</v>
      </c>
      <c r="D211" t="s">
        <v>77</v>
      </c>
      <c r="E211" t="s">
        <v>82</v>
      </c>
      <c r="F211">
        <v>217.02627000000012</v>
      </c>
      <c r="G211">
        <v>217.02627000000012</v>
      </c>
      <c r="H211">
        <v>0</v>
      </c>
      <c r="I211">
        <f t="shared" si="34"/>
        <v>50</v>
      </c>
      <c r="J211">
        <v>49</v>
      </c>
      <c r="K211">
        <f t="shared" si="28"/>
        <v>316.02627000000012</v>
      </c>
      <c r="L211">
        <v>100</v>
      </c>
      <c r="M211">
        <v>0</v>
      </c>
      <c r="N211">
        <v>0</v>
      </c>
      <c r="O211">
        <f t="shared" si="29"/>
        <v>0</v>
      </c>
      <c r="P211">
        <f t="shared" si="30"/>
        <v>0</v>
      </c>
      <c r="Q211">
        <v>134.53884000000005</v>
      </c>
      <c r="R211">
        <v>273.34260000000012</v>
      </c>
      <c r="S211">
        <v>3.7802700000000016</v>
      </c>
      <c r="T211">
        <v>72.794430000000034</v>
      </c>
      <c r="U211">
        <v>87.651880000000006</v>
      </c>
      <c r="V211">
        <v>4</v>
      </c>
      <c r="W211">
        <v>6</v>
      </c>
      <c r="X211">
        <v>0.79999999999999982</v>
      </c>
      <c r="Y211">
        <v>21.055684454756378</v>
      </c>
      <c r="Z211">
        <v>44</v>
      </c>
      <c r="AA211">
        <v>330.26593967517397</v>
      </c>
      <c r="AB211">
        <v>3707.288</v>
      </c>
      <c r="AC211">
        <v>3059.2780000000002</v>
      </c>
      <c r="AD211">
        <v>1965.1859999999999</v>
      </c>
      <c r="AE211">
        <v>3537.3519999999999</v>
      </c>
      <c r="AF211">
        <v>12.350516772708012</v>
      </c>
      <c r="AG211">
        <v>2.7636686590696118</v>
      </c>
      <c r="AH211">
        <v>0.26371565255382695</v>
      </c>
      <c r="AI211">
        <v>0.75717577755166932</v>
      </c>
      <c r="AJ211">
        <v>8.9794690027303909E-3</v>
      </c>
      <c r="AK211">
        <v>7.5924529786242285</v>
      </c>
      <c r="AL211">
        <v>22.675213840763934</v>
      </c>
      <c r="AM211">
        <v>3.7306672771147249</v>
      </c>
      <c r="AN211">
        <v>1.1130357599622887</v>
      </c>
      <c r="AO211">
        <v>0.64381535038005877</v>
      </c>
      <c r="AP211">
        <v>12.350516772708012</v>
      </c>
      <c r="AQ211">
        <v>2.7636686590696118</v>
      </c>
      <c r="AR211">
        <v>0.26371565255382695</v>
      </c>
      <c r="AS211">
        <v>0.75717577755166932</v>
      </c>
      <c r="AT211">
        <v>8.9794690027303909E-3</v>
      </c>
      <c r="AU211">
        <v>7.5924529786242285</v>
      </c>
      <c r="AV211">
        <v>22.675213840763934</v>
      </c>
      <c r="AW211">
        <v>3.7306672771147249</v>
      </c>
      <c r="AX211">
        <v>1.1130357599622887</v>
      </c>
      <c r="AY211">
        <v>0.64381535038005877</v>
      </c>
      <c r="AZ211">
        <v>120.14258837213204</v>
      </c>
      <c r="BA211">
        <f t="shared" si="27"/>
        <v>195.8836816278681</v>
      </c>
      <c r="BB211">
        <v>165.25683449158583</v>
      </c>
      <c r="BC211">
        <v>26.105751862737925</v>
      </c>
      <c r="BD211">
        <v>11.63734499683166</v>
      </c>
      <c r="BE211">
        <v>4.2979474592294009</v>
      </c>
      <c r="BF211">
        <v>207.29787881038482</v>
      </c>
      <c r="BG211">
        <f t="shared" si="31"/>
        <v>572.10802000000024</v>
      </c>
      <c r="BH211">
        <f t="shared" si="32"/>
        <v>364.81014118961542</v>
      </c>
      <c r="BI211" t="s">
        <v>95</v>
      </c>
      <c r="BJ211" t="s">
        <v>86</v>
      </c>
    </row>
    <row r="212" spans="1:62">
      <c r="A212" t="s">
        <v>94</v>
      </c>
      <c r="B212" t="s">
        <v>75</v>
      </c>
      <c r="C212">
        <v>2002</v>
      </c>
      <c r="D212" t="s">
        <v>77</v>
      </c>
      <c r="E212" t="s">
        <v>82</v>
      </c>
      <c r="F212">
        <v>217.02627000000012</v>
      </c>
      <c r="G212">
        <v>217.02627000000012</v>
      </c>
      <c r="H212">
        <v>0</v>
      </c>
      <c r="I212">
        <f t="shared" si="34"/>
        <v>50</v>
      </c>
      <c r="J212">
        <v>50.4</v>
      </c>
      <c r="K212">
        <f t="shared" si="28"/>
        <v>317.4262700000001</v>
      </c>
      <c r="L212">
        <v>100</v>
      </c>
      <c r="M212">
        <v>0</v>
      </c>
      <c r="N212">
        <v>0</v>
      </c>
      <c r="O212">
        <f t="shared" si="29"/>
        <v>0</v>
      </c>
      <c r="P212">
        <f t="shared" si="30"/>
        <v>0</v>
      </c>
      <c r="Q212">
        <v>134.53884000000005</v>
      </c>
      <c r="R212">
        <v>273.34260000000012</v>
      </c>
      <c r="S212">
        <v>3.7802700000000016</v>
      </c>
      <c r="T212">
        <v>72.794430000000034</v>
      </c>
      <c r="U212">
        <v>67.930206999999939</v>
      </c>
      <c r="V212">
        <v>4</v>
      </c>
      <c r="W212">
        <v>6.42</v>
      </c>
      <c r="X212">
        <v>1.2199999999999998</v>
      </c>
      <c r="Y212">
        <v>21.925754060324824</v>
      </c>
      <c r="Z212">
        <v>44</v>
      </c>
      <c r="AA212">
        <v>332.85874709976792</v>
      </c>
      <c r="AB212">
        <v>4588.96</v>
      </c>
      <c r="AC212">
        <v>2039.5759999999998</v>
      </c>
      <c r="AD212">
        <v>3505.4459999999999</v>
      </c>
      <c r="AE212">
        <v>3091.1840000000002</v>
      </c>
      <c r="AF212">
        <v>12.350516772708012</v>
      </c>
      <c r="AG212">
        <v>2.7636686590696118</v>
      </c>
      <c r="AH212">
        <v>0.26371565255382695</v>
      </c>
      <c r="AI212">
        <v>0.75717577755166932</v>
      </c>
      <c r="AJ212">
        <v>8.9794690027303909E-3</v>
      </c>
      <c r="AK212">
        <v>7.5924529786242285</v>
      </c>
      <c r="AL212">
        <v>22.675213840763934</v>
      </c>
      <c r="AM212">
        <v>3.7306672771147249</v>
      </c>
      <c r="AN212">
        <v>1.1130357599622887</v>
      </c>
      <c r="AO212">
        <v>0.64381535038005877</v>
      </c>
      <c r="AP212">
        <v>12.350516772708012</v>
      </c>
      <c r="AQ212">
        <v>2.7636686590696118</v>
      </c>
      <c r="AR212">
        <v>0.26371565255382695</v>
      </c>
      <c r="AS212">
        <v>0.75717577755166932</v>
      </c>
      <c r="AT212">
        <v>8.9794690027303909E-3</v>
      </c>
      <c r="AU212">
        <v>7.5924529786242285</v>
      </c>
      <c r="AV212">
        <v>22.675213840763934</v>
      </c>
      <c r="AW212">
        <v>3.7306672771147249</v>
      </c>
      <c r="AX212">
        <v>1.1130357599622887</v>
      </c>
      <c r="AY212">
        <v>0.64381535038005877</v>
      </c>
      <c r="AZ212">
        <v>138.92515111271442</v>
      </c>
      <c r="BA212">
        <f t="shared" si="27"/>
        <v>178.50111888728568</v>
      </c>
      <c r="BB212">
        <v>138.711336341623</v>
      </c>
      <c r="BC212">
        <v>21.275779999054759</v>
      </c>
      <c r="BD212">
        <v>11.839607512653011</v>
      </c>
      <c r="BE212">
        <v>3.3759455148885054</v>
      </c>
      <c r="BF212">
        <v>175.20266936821926</v>
      </c>
      <c r="BG212">
        <f t="shared" si="31"/>
        <v>552.38634700000011</v>
      </c>
      <c r="BH212">
        <f t="shared" si="32"/>
        <v>377.18367763178082</v>
      </c>
      <c r="BI212" t="s">
        <v>95</v>
      </c>
      <c r="BJ212" t="s">
        <v>86</v>
      </c>
    </row>
    <row r="213" spans="1:62">
      <c r="A213" t="s">
        <v>94</v>
      </c>
      <c r="B213" t="s">
        <v>75</v>
      </c>
      <c r="C213">
        <v>2003</v>
      </c>
      <c r="D213" t="s">
        <v>77</v>
      </c>
      <c r="E213" t="s">
        <v>82</v>
      </c>
      <c r="F213">
        <v>217.02627000000012</v>
      </c>
      <c r="G213">
        <v>217.02627000000012</v>
      </c>
      <c r="H213">
        <v>0</v>
      </c>
      <c r="I213">
        <f t="shared" si="34"/>
        <v>50</v>
      </c>
      <c r="J213">
        <v>53.2</v>
      </c>
      <c r="K213">
        <f t="shared" si="28"/>
        <v>320.22627000000011</v>
      </c>
      <c r="L213">
        <v>100</v>
      </c>
      <c r="M213">
        <v>0</v>
      </c>
      <c r="N213">
        <v>0</v>
      </c>
      <c r="O213">
        <f t="shared" si="29"/>
        <v>0</v>
      </c>
      <c r="P213">
        <f t="shared" si="30"/>
        <v>0</v>
      </c>
      <c r="Q213">
        <v>134.53884000000005</v>
      </c>
      <c r="R213">
        <v>273.34260000000012</v>
      </c>
      <c r="S213">
        <v>3.7802700000000016</v>
      </c>
      <c r="T213">
        <v>72.794430000000034</v>
      </c>
      <c r="U213">
        <v>64.27804533333348</v>
      </c>
      <c r="V213">
        <v>4</v>
      </c>
      <c r="W213">
        <v>6.6</v>
      </c>
      <c r="X213">
        <v>1.3999999999999995</v>
      </c>
      <c r="Y213">
        <v>21.95603295822918</v>
      </c>
      <c r="Z213">
        <v>44</v>
      </c>
      <c r="AA213">
        <v>332.94897821552297</v>
      </c>
      <c r="AB213">
        <v>4907.6760000000004</v>
      </c>
      <c r="AC213">
        <v>2251.9960000000001</v>
      </c>
      <c r="AD213">
        <v>3176.1519999999996</v>
      </c>
      <c r="AE213">
        <v>2283.8159999999998</v>
      </c>
      <c r="AF213">
        <v>12.350516772708012</v>
      </c>
      <c r="AG213">
        <v>2.7636686590696118</v>
      </c>
      <c r="AH213">
        <v>0.26371565255382695</v>
      </c>
      <c r="AI213">
        <v>0.75717577755166932</v>
      </c>
      <c r="AJ213">
        <v>8.9794690027303909E-3</v>
      </c>
      <c r="AK213">
        <v>7.5924529786242285</v>
      </c>
      <c r="AL213">
        <v>22.675213840763934</v>
      </c>
      <c r="AM213">
        <v>3.7306672771147249</v>
      </c>
      <c r="AN213">
        <v>1.1130357599622887</v>
      </c>
      <c r="AO213">
        <v>0.64381535038005877</v>
      </c>
      <c r="AP213">
        <v>12.350516772708012</v>
      </c>
      <c r="AQ213">
        <v>2.7636686590696118</v>
      </c>
      <c r="AR213">
        <v>0.26371565255382695</v>
      </c>
      <c r="AS213">
        <v>0.75717577755166932</v>
      </c>
      <c r="AT213">
        <v>8.9794690027303909E-3</v>
      </c>
      <c r="AU213">
        <v>7.5924529786242285</v>
      </c>
      <c r="AV213">
        <v>22.675213840763934</v>
      </c>
      <c r="AW213">
        <v>3.7306672771147249</v>
      </c>
      <c r="AX213">
        <v>1.1130357599622887</v>
      </c>
      <c r="AY213">
        <v>0.64381535038005877</v>
      </c>
      <c r="AZ213">
        <v>134.27739263156619</v>
      </c>
      <c r="BA213">
        <f t="shared" si="27"/>
        <v>185.94887736843393</v>
      </c>
      <c r="BB213">
        <v>125.19152913041253</v>
      </c>
      <c r="BC213">
        <v>19.053437379697193</v>
      </c>
      <c r="BD213">
        <v>11.169399707960023</v>
      </c>
      <c r="BE213">
        <v>2.9928138749874789</v>
      </c>
      <c r="BF213">
        <v>158.40718009305724</v>
      </c>
      <c r="BG213">
        <f t="shared" si="31"/>
        <v>548.7341853333337</v>
      </c>
      <c r="BH213">
        <f t="shared" si="32"/>
        <v>390.32700524027643</v>
      </c>
      <c r="BI213" t="s">
        <v>95</v>
      </c>
      <c r="BJ213" t="s">
        <v>86</v>
      </c>
    </row>
    <row r="214" spans="1:62">
      <c r="A214" t="s">
        <v>94</v>
      </c>
      <c r="B214" t="s">
        <v>75</v>
      </c>
      <c r="C214">
        <v>2004</v>
      </c>
      <c r="D214" t="s">
        <v>77</v>
      </c>
      <c r="E214" t="s">
        <v>82</v>
      </c>
      <c r="F214">
        <v>217.02627000000012</v>
      </c>
      <c r="G214">
        <v>217.02627000000012</v>
      </c>
      <c r="H214">
        <v>0</v>
      </c>
      <c r="I214">
        <f t="shared" si="34"/>
        <v>50</v>
      </c>
      <c r="J214">
        <v>54.6</v>
      </c>
      <c r="K214">
        <f t="shared" si="28"/>
        <v>321.62627000000015</v>
      </c>
      <c r="L214">
        <v>100</v>
      </c>
      <c r="M214">
        <v>0</v>
      </c>
      <c r="N214">
        <v>0</v>
      </c>
      <c r="O214">
        <f t="shared" si="29"/>
        <v>0</v>
      </c>
      <c r="P214">
        <f t="shared" si="30"/>
        <v>0</v>
      </c>
      <c r="Q214">
        <v>134.53884000000005</v>
      </c>
      <c r="R214">
        <v>273.34260000000012</v>
      </c>
      <c r="S214">
        <v>3.7802700000000016</v>
      </c>
      <c r="T214">
        <v>72.794430000000034</v>
      </c>
      <c r="U214">
        <v>62.08674833333324</v>
      </c>
      <c r="V214">
        <v>4</v>
      </c>
      <c r="W214">
        <v>6.0600000000000005</v>
      </c>
      <c r="X214">
        <v>0.86000000000000032</v>
      </c>
      <c r="Y214">
        <v>21.98631185613354</v>
      </c>
      <c r="Z214">
        <v>44</v>
      </c>
      <c r="AA214">
        <v>333.0392093312779</v>
      </c>
      <c r="AB214">
        <v>3972.8560000000002</v>
      </c>
      <c r="AC214">
        <v>2666.2580000000003</v>
      </c>
      <c r="AD214">
        <v>2825.616</v>
      </c>
      <c r="AE214">
        <v>1858.9759999999999</v>
      </c>
      <c r="AF214">
        <v>12.350516772708012</v>
      </c>
      <c r="AG214">
        <v>2.7636686590696118</v>
      </c>
      <c r="AH214">
        <v>0.26371565255382695</v>
      </c>
      <c r="AI214">
        <v>0.75717577755166932</v>
      </c>
      <c r="AJ214">
        <v>8.9794690027303909E-3</v>
      </c>
      <c r="AK214">
        <v>7.5924529786242285</v>
      </c>
      <c r="AL214">
        <v>22.675213840763934</v>
      </c>
      <c r="AM214">
        <v>3.7306672771147249</v>
      </c>
      <c r="AN214">
        <v>1.1130357599622887</v>
      </c>
      <c r="AO214">
        <v>0.64381535038005877</v>
      </c>
      <c r="AP214">
        <v>12.350516772708012</v>
      </c>
      <c r="AQ214">
        <v>2.7636686590696118</v>
      </c>
      <c r="AR214">
        <v>0.26371565255382695</v>
      </c>
      <c r="AS214">
        <v>0.75717577755166932</v>
      </c>
      <c r="AT214">
        <v>8.9794690027303909E-3</v>
      </c>
      <c r="AU214">
        <v>7.5924529786242285</v>
      </c>
      <c r="AV214">
        <v>22.675213840763934</v>
      </c>
      <c r="AW214">
        <v>3.7306672771147249</v>
      </c>
      <c r="AX214">
        <v>1.1130357599622887</v>
      </c>
      <c r="AY214">
        <v>0.64381535038005877</v>
      </c>
      <c r="AZ214">
        <v>118.32226882705741</v>
      </c>
      <c r="BA214">
        <f t="shared" si="27"/>
        <v>203.30400117294272</v>
      </c>
      <c r="BB214">
        <v>121.39937262545786</v>
      </c>
      <c r="BC214">
        <v>18.675005884935892</v>
      </c>
      <c r="BD214">
        <v>10.18438558696044</v>
      </c>
      <c r="BE214">
        <v>2.9744617818516854</v>
      </c>
      <c r="BF214">
        <v>153.23322587920589</v>
      </c>
      <c r="BG214">
        <f t="shared" si="31"/>
        <v>546.54288833333351</v>
      </c>
      <c r="BH214">
        <f t="shared" si="32"/>
        <v>393.30966245412765</v>
      </c>
      <c r="BI214" t="s">
        <v>95</v>
      </c>
      <c r="BJ214" t="s">
        <v>86</v>
      </c>
    </row>
    <row r="215" spans="1:62">
      <c r="A215" t="s">
        <v>94</v>
      </c>
      <c r="B215" t="s">
        <v>75</v>
      </c>
      <c r="C215">
        <v>2006</v>
      </c>
      <c r="D215" t="s">
        <v>77</v>
      </c>
      <c r="E215" t="s">
        <v>82</v>
      </c>
      <c r="F215">
        <v>217.02627000000012</v>
      </c>
      <c r="G215">
        <v>217.02627000000012</v>
      </c>
      <c r="H215">
        <v>0</v>
      </c>
      <c r="I215">
        <f t="shared" si="34"/>
        <v>50</v>
      </c>
      <c r="J215">
        <v>46.2</v>
      </c>
      <c r="K215">
        <f t="shared" si="28"/>
        <v>313.22627000000011</v>
      </c>
      <c r="L215">
        <v>100</v>
      </c>
      <c r="M215">
        <v>0</v>
      </c>
      <c r="N215">
        <v>0</v>
      </c>
      <c r="O215">
        <f t="shared" si="29"/>
        <v>0</v>
      </c>
      <c r="P215">
        <f t="shared" si="30"/>
        <v>0</v>
      </c>
      <c r="Q215">
        <v>134.53884000000005</v>
      </c>
      <c r="R215">
        <v>273.34260000000012</v>
      </c>
      <c r="S215">
        <v>3.7802700000000016</v>
      </c>
      <c r="T215">
        <v>72.794430000000034</v>
      </c>
      <c r="U215">
        <v>59.165019000000186</v>
      </c>
      <c r="V215">
        <v>4</v>
      </c>
      <c r="W215">
        <v>5.92</v>
      </c>
      <c r="X215">
        <v>0.71999999999999975</v>
      </c>
      <c r="Y215">
        <v>21.098585939579376</v>
      </c>
      <c r="Z215">
        <v>44</v>
      </c>
      <c r="AA215">
        <v>330.39378609994651</v>
      </c>
      <c r="AB215">
        <v>3930.3719999999998</v>
      </c>
      <c r="AC215">
        <v>2379.4480000000003</v>
      </c>
      <c r="AD215">
        <v>3123.0039999999999</v>
      </c>
      <c r="AE215">
        <v>1710.1959999999999</v>
      </c>
      <c r="AF215">
        <v>12.350516772708012</v>
      </c>
      <c r="AG215">
        <v>2.7636686590696118</v>
      </c>
      <c r="AH215">
        <v>0.26371565255382695</v>
      </c>
      <c r="AI215">
        <v>0.75717577755166932</v>
      </c>
      <c r="AJ215">
        <v>8.9794690027303909E-3</v>
      </c>
      <c r="AK215">
        <v>7.5924529786242285</v>
      </c>
      <c r="AL215">
        <v>22.675213840763934</v>
      </c>
      <c r="AM215">
        <v>3.7306672771147249</v>
      </c>
      <c r="AN215">
        <v>1.1130357599622887</v>
      </c>
      <c r="AO215">
        <v>0.64381535038005877</v>
      </c>
      <c r="AP215">
        <v>12.350516772708012</v>
      </c>
      <c r="AQ215">
        <v>2.7636686590696118</v>
      </c>
      <c r="AR215">
        <v>0.26371565255382695</v>
      </c>
      <c r="AS215">
        <v>0.75717577755166932</v>
      </c>
      <c r="AT215">
        <v>8.9794690027303909E-3</v>
      </c>
      <c r="AU215">
        <v>7.5924529786242285</v>
      </c>
      <c r="AV215">
        <v>22.675213840763934</v>
      </c>
      <c r="AW215">
        <v>3.7306672771147249</v>
      </c>
      <c r="AX215">
        <v>1.1130357599622887</v>
      </c>
      <c r="AY215">
        <v>0.64381535038005877</v>
      </c>
      <c r="AZ215">
        <v>118.16326836152886</v>
      </c>
      <c r="BA215">
        <f t="shared" si="27"/>
        <v>195.06300163847123</v>
      </c>
      <c r="BB215">
        <v>112.22674642443096</v>
      </c>
      <c r="BC215">
        <v>17.117186700396072</v>
      </c>
      <c r="BD215">
        <v>9.8925654746794969</v>
      </c>
      <c r="BE215">
        <v>2.6963111559463075</v>
      </c>
      <c r="BF215">
        <v>141.93280975545284</v>
      </c>
      <c r="BG215">
        <f t="shared" si="31"/>
        <v>543.62115900000038</v>
      </c>
      <c r="BH215">
        <f t="shared" si="32"/>
        <v>401.68834924454757</v>
      </c>
      <c r="BI215" t="s">
        <v>95</v>
      </c>
      <c r="BJ215" t="s">
        <v>86</v>
      </c>
    </row>
    <row r="216" spans="1:62">
      <c r="A216" t="s">
        <v>94</v>
      </c>
      <c r="B216" t="s">
        <v>75</v>
      </c>
      <c r="C216">
        <v>2008</v>
      </c>
      <c r="D216" t="s">
        <v>77</v>
      </c>
      <c r="E216" t="s">
        <v>82</v>
      </c>
      <c r="F216">
        <v>217.02627000000012</v>
      </c>
      <c r="G216">
        <v>217.02627000000012</v>
      </c>
      <c r="H216">
        <v>0</v>
      </c>
      <c r="I216">
        <f t="shared" si="34"/>
        <v>50</v>
      </c>
      <c r="J216">
        <v>44.800000000000004</v>
      </c>
      <c r="K216">
        <f t="shared" si="28"/>
        <v>311.82627000000014</v>
      </c>
      <c r="L216">
        <v>100</v>
      </c>
      <c r="M216">
        <v>0</v>
      </c>
      <c r="N216">
        <v>0</v>
      </c>
      <c r="O216">
        <f t="shared" si="29"/>
        <v>0</v>
      </c>
      <c r="P216">
        <f t="shared" si="30"/>
        <v>0</v>
      </c>
      <c r="Q216">
        <v>134.53884000000005</v>
      </c>
      <c r="R216">
        <v>273.34260000000012</v>
      </c>
      <c r="S216">
        <v>3.7802700000000016</v>
      </c>
      <c r="T216">
        <v>72.794430000000034</v>
      </c>
      <c r="U216">
        <v>56.243289666666826</v>
      </c>
      <c r="V216">
        <v>4</v>
      </c>
      <c r="W216">
        <v>6.1</v>
      </c>
      <c r="X216">
        <v>0.89999999999999947</v>
      </c>
      <c r="Y216">
        <v>17.064542583979293</v>
      </c>
      <c r="Z216">
        <v>44</v>
      </c>
      <c r="AA216">
        <v>318.37233690025829</v>
      </c>
      <c r="AB216">
        <v>4607.9660000000003</v>
      </c>
      <c r="AC216">
        <v>2081.0280000000002</v>
      </c>
      <c r="AD216">
        <v>4045.1819999999998</v>
      </c>
      <c r="AE216">
        <v>1974.8180000000002</v>
      </c>
      <c r="AF216">
        <v>12.350516772708012</v>
      </c>
      <c r="AG216">
        <v>2.7636686590696118</v>
      </c>
      <c r="AH216">
        <v>0.26371565255382695</v>
      </c>
      <c r="AI216">
        <v>0.75717577755166932</v>
      </c>
      <c r="AJ216">
        <v>8.9794690027303909E-3</v>
      </c>
      <c r="AK216">
        <v>7.5924529786242285</v>
      </c>
      <c r="AL216">
        <v>22.675213840763934</v>
      </c>
      <c r="AM216">
        <v>3.7306672771147249</v>
      </c>
      <c r="AN216">
        <v>1.1130357599622887</v>
      </c>
      <c r="AO216">
        <v>0.64381535038005877</v>
      </c>
      <c r="AP216">
        <v>12.350516772708012</v>
      </c>
      <c r="AQ216">
        <v>2.7636686590696118</v>
      </c>
      <c r="AR216">
        <v>0.26371565255382695</v>
      </c>
      <c r="AS216">
        <v>0.75717577755166932</v>
      </c>
      <c r="AT216">
        <v>8.9794690027303909E-3</v>
      </c>
      <c r="AU216">
        <v>7.5924529786242285</v>
      </c>
      <c r="AV216">
        <v>22.675213840763934</v>
      </c>
      <c r="AW216">
        <v>3.7306672771147249</v>
      </c>
      <c r="AX216">
        <v>1.1130357599622887</v>
      </c>
      <c r="AY216">
        <v>0.64381535038005877</v>
      </c>
      <c r="AZ216">
        <v>137.66466955426597</v>
      </c>
      <c r="BA216">
        <f t="shared" si="27"/>
        <v>174.16160044573417</v>
      </c>
      <c r="BB216">
        <v>115.88160928509795</v>
      </c>
      <c r="BC216">
        <v>17.412982524681496</v>
      </c>
      <c r="BD216">
        <v>11.066255700069684</v>
      </c>
      <c r="BE216">
        <v>2.6889165878195991</v>
      </c>
      <c r="BF216">
        <v>147.04976409766871</v>
      </c>
      <c r="BG216">
        <f t="shared" si="31"/>
        <v>540.69942966666702</v>
      </c>
      <c r="BH216">
        <f t="shared" si="32"/>
        <v>393.64966556899833</v>
      </c>
      <c r="BI216" t="s">
        <v>95</v>
      </c>
      <c r="BJ216" t="s">
        <v>86</v>
      </c>
    </row>
    <row r="217" spans="1:62">
      <c r="A217" t="s">
        <v>94</v>
      </c>
      <c r="B217" t="s">
        <v>75</v>
      </c>
      <c r="C217">
        <v>2011</v>
      </c>
      <c r="D217" t="s">
        <v>77</v>
      </c>
      <c r="E217" t="s">
        <v>82</v>
      </c>
      <c r="F217">
        <v>217.02627000000012</v>
      </c>
      <c r="G217">
        <v>217.02627000000012</v>
      </c>
      <c r="H217">
        <v>0</v>
      </c>
      <c r="I217">
        <f t="shared" si="34"/>
        <v>50</v>
      </c>
      <c r="J217">
        <v>41.199999999999996</v>
      </c>
      <c r="K217">
        <f t="shared" si="28"/>
        <v>308.22627000000011</v>
      </c>
      <c r="L217">
        <v>100</v>
      </c>
      <c r="M217">
        <v>0</v>
      </c>
      <c r="N217">
        <v>0</v>
      </c>
      <c r="O217">
        <f t="shared" si="29"/>
        <v>0</v>
      </c>
      <c r="P217">
        <f t="shared" si="30"/>
        <v>0</v>
      </c>
      <c r="Q217">
        <v>134.53884000000005</v>
      </c>
      <c r="R217">
        <v>273.34260000000012</v>
      </c>
      <c r="S217">
        <v>3.7802700000000016</v>
      </c>
      <c r="T217">
        <v>72.794430000000034</v>
      </c>
      <c r="U217">
        <v>53.321560333333473</v>
      </c>
      <c r="V217">
        <v>4</v>
      </c>
      <c r="W217">
        <v>5.9450000000000003</v>
      </c>
      <c r="X217">
        <v>0.74500000000000011</v>
      </c>
      <c r="Y217">
        <v>23.143851508120648</v>
      </c>
      <c r="Z217">
        <v>44</v>
      </c>
      <c r="AA217">
        <v>336.48867749419952</v>
      </c>
      <c r="AB217">
        <v>3758.5185185185187</v>
      </c>
      <c r="AC217">
        <v>2272.0987654320984</v>
      </c>
      <c r="AD217">
        <v>2718.0246913580245</v>
      </c>
      <c r="AE217">
        <v>2112.8395061728397</v>
      </c>
      <c r="AF217">
        <v>12.350516772708012</v>
      </c>
      <c r="AG217">
        <v>2.7636686590696118</v>
      </c>
      <c r="AH217">
        <v>0.26371565255382695</v>
      </c>
      <c r="AI217">
        <v>0.75717577755166932</v>
      </c>
      <c r="AJ217">
        <v>8.9794690027303909E-3</v>
      </c>
      <c r="AK217">
        <v>7.5924529786242285</v>
      </c>
      <c r="AL217">
        <v>22.675213840763934</v>
      </c>
      <c r="AM217">
        <v>3.7306672771147249</v>
      </c>
      <c r="AN217">
        <v>1.1130357599622887</v>
      </c>
      <c r="AO217">
        <v>0.64381535038005877</v>
      </c>
      <c r="AP217">
        <v>12.350516772708012</v>
      </c>
      <c r="AQ217">
        <v>2.7636686590696118</v>
      </c>
      <c r="AR217">
        <v>0.26371565255382695</v>
      </c>
      <c r="AS217">
        <v>0.75717577755166932</v>
      </c>
      <c r="AT217">
        <v>8.9794690027303909E-3</v>
      </c>
      <c r="AU217">
        <v>7.5924529786242285</v>
      </c>
      <c r="AV217">
        <v>22.675213840763934</v>
      </c>
      <c r="AW217">
        <v>3.7306672771147249</v>
      </c>
      <c r="AX217">
        <v>1.1130357599622887</v>
      </c>
      <c r="AY217">
        <v>0.64381535038005877</v>
      </c>
      <c r="AZ217">
        <v>113.28109318407873</v>
      </c>
      <c r="BA217">
        <f t="shared" si="27"/>
        <v>194.9451768159214</v>
      </c>
      <c r="BB217">
        <v>117.32843247543768</v>
      </c>
      <c r="BC217">
        <v>18.066711540930193</v>
      </c>
      <c r="BD217">
        <v>9.784474742308781</v>
      </c>
      <c r="BE217">
        <v>2.8812464887261933</v>
      </c>
      <c r="BF217">
        <v>148.06086524740286</v>
      </c>
      <c r="BG217">
        <f t="shared" si="31"/>
        <v>537.77770033333366</v>
      </c>
      <c r="BH217">
        <f t="shared" si="32"/>
        <v>389.71683508593082</v>
      </c>
      <c r="BI217" t="s">
        <v>95</v>
      </c>
      <c r="BJ217" t="s">
        <v>86</v>
      </c>
    </row>
    <row r="218" spans="1:62">
      <c r="A218" t="s">
        <v>94</v>
      </c>
      <c r="B218" t="s">
        <v>75</v>
      </c>
      <c r="C218">
        <v>2012</v>
      </c>
      <c r="D218" t="s">
        <v>77</v>
      </c>
      <c r="E218" t="s">
        <v>82</v>
      </c>
      <c r="F218">
        <v>217.02627000000012</v>
      </c>
      <c r="G218">
        <v>217.02627000000012</v>
      </c>
      <c r="H218">
        <v>0</v>
      </c>
      <c r="I218">
        <f t="shared" si="34"/>
        <v>50</v>
      </c>
      <c r="J218">
        <v>39.999999999999993</v>
      </c>
      <c r="K218">
        <f t="shared" si="28"/>
        <v>307.02627000000012</v>
      </c>
      <c r="L218">
        <v>100</v>
      </c>
      <c r="M218">
        <v>0</v>
      </c>
      <c r="N218">
        <v>0</v>
      </c>
      <c r="O218">
        <f t="shared" si="29"/>
        <v>0</v>
      </c>
      <c r="P218">
        <f t="shared" si="30"/>
        <v>0</v>
      </c>
      <c r="Q218">
        <v>134.53884000000005</v>
      </c>
      <c r="R218">
        <v>273.34260000000012</v>
      </c>
      <c r="S218">
        <v>3.7802700000000016</v>
      </c>
      <c r="T218">
        <v>72.794430000000034</v>
      </c>
      <c r="U218">
        <v>52.591128000000062</v>
      </c>
      <c r="V218">
        <v>4</v>
      </c>
      <c r="W218">
        <v>6.31</v>
      </c>
      <c r="X218">
        <v>1.1099999999999994</v>
      </c>
      <c r="Y218">
        <v>21.229698375870072</v>
      </c>
      <c r="Z218">
        <v>44</v>
      </c>
      <c r="AA218">
        <v>330.78450116009282</v>
      </c>
      <c r="AB218">
        <v>4597.2839506172841</v>
      </c>
      <c r="AC218">
        <v>2314.5679012345677</v>
      </c>
      <c r="AD218">
        <v>4682.2222222222226</v>
      </c>
      <c r="AE218">
        <v>2601.2345679012342</v>
      </c>
      <c r="AF218">
        <v>12.350516772708012</v>
      </c>
      <c r="AG218">
        <v>2.7636686590696118</v>
      </c>
      <c r="AH218">
        <v>0.26371565255382695</v>
      </c>
      <c r="AI218">
        <v>0.75717577755166932</v>
      </c>
      <c r="AJ218">
        <v>8.9794690027303909E-3</v>
      </c>
      <c r="AK218">
        <v>7.5924529786242285</v>
      </c>
      <c r="AL218">
        <v>22.675213840763934</v>
      </c>
      <c r="AM218">
        <v>3.7306672771147249</v>
      </c>
      <c r="AN218">
        <v>1.1130357599622887</v>
      </c>
      <c r="AO218">
        <v>0.64381535038005877</v>
      </c>
      <c r="AP218">
        <v>12.350516772708012</v>
      </c>
      <c r="AQ218">
        <v>2.7636686590696118</v>
      </c>
      <c r="AR218">
        <v>0.26371565255382695</v>
      </c>
      <c r="AS218">
        <v>0.75717577755166932</v>
      </c>
      <c r="AT218">
        <v>8.9794690027303909E-3</v>
      </c>
      <c r="AU218">
        <v>7.5924529786242285</v>
      </c>
      <c r="AV218">
        <v>22.675213840763934</v>
      </c>
      <c r="AW218">
        <v>3.7306672771147249</v>
      </c>
      <c r="AX218">
        <v>1.1130357599622887</v>
      </c>
      <c r="AY218">
        <v>0.64381535038005877</v>
      </c>
      <c r="AZ218">
        <v>151.9296957292203</v>
      </c>
      <c r="BA218">
        <f t="shared" si="27"/>
        <v>155.09657427077983</v>
      </c>
      <c r="BB218">
        <v>137.11235256812918</v>
      </c>
      <c r="BC218">
        <v>20.78637443811234</v>
      </c>
      <c r="BD218">
        <v>12.49768123877433</v>
      </c>
      <c r="BE218">
        <v>3.2481941271054819</v>
      </c>
      <c r="BF218">
        <v>173.64460237212134</v>
      </c>
      <c r="BG218">
        <f t="shared" si="31"/>
        <v>537.04726800000026</v>
      </c>
      <c r="BH218">
        <f t="shared" si="32"/>
        <v>363.40266562787895</v>
      </c>
      <c r="BI218" t="s">
        <v>95</v>
      </c>
      <c r="BJ218" t="s">
        <v>86</v>
      </c>
    </row>
    <row r="219" spans="1:62">
      <c r="A219" t="s">
        <v>94</v>
      </c>
      <c r="B219" t="s">
        <v>75</v>
      </c>
      <c r="C219">
        <v>1982</v>
      </c>
      <c r="D219" t="s">
        <v>70</v>
      </c>
      <c r="E219" t="s">
        <v>70</v>
      </c>
      <c r="F219">
        <v>145</v>
      </c>
      <c r="G219">
        <v>0</v>
      </c>
      <c r="H219">
        <v>145</v>
      </c>
      <c r="I219">
        <f t="shared" si="34"/>
        <v>50</v>
      </c>
      <c r="J219">
        <v>49</v>
      </c>
      <c r="K219">
        <f t="shared" si="28"/>
        <v>244</v>
      </c>
      <c r="L219">
        <v>0</v>
      </c>
      <c r="M219">
        <v>112.6</v>
      </c>
      <c r="N219">
        <v>106.3</v>
      </c>
      <c r="O219">
        <f t="shared" si="29"/>
        <v>132.47058823529412</v>
      </c>
      <c r="P219">
        <f t="shared" si="30"/>
        <v>88.228999999999999</v>
      </c>
      <c r="Q219">
        <v>0</v>
      </c>
      <c r="R219">
        <v>0</v>
      </c>
      <c r="S219">
        <v>0</v>
      </c>
      <c r="T219">
        <v>0</v>
      </c>
      <c r="U219">
        <v>87.651880000000006</v>
      </c>
      <c r="V219">
        <v>2</v>
      </c>
      <c r="W219">
        <v>5.2</v>
      </c>
      <c r="X219">
        <v>0</v>
      </c>
      <c r="Y219">
        <v>12.180974477958237</v>
      </c>
      <c r="Z219">
        <v>44</v>
      </c>
      <c r="AA219">
        <v>303.81930394431555</v>
      </c>
      <c r="AB219">
        <v>4620.866</v>
      </c>
      <c r="AC219">
        <v>4158.7794000000004</v>
      </c>
      <c r="AD219">
        <v>3834.74</v>
      </c>
      <c r="AE219">
        <v>3451.2660000000001</v>
      </c>
      <c r="AF219">
        <v>12.288925908939319</v>
      </c>
      <c r="AG219">
        <v>3.1197684192021522</v>
      </c>
      <c r="AH219">
        <v>0.28113669768795752</v>
      </c>
      <c r="AI219">
        <v>0.95033736483599807</v>
      </c>
      <c r="AJ219">
        <v>7.3636176728924321E-3</v>
      </c>
      <c r="AK219">
        <v>9.9244681282765796</v>
      </c>
      <c r="AL219">
        <v>22.739753629775375</v>
      </c>
      <c r="AM219">
        <v>3.9852092240107404</v>
      </c>
      <c r="AN219">
        <v>1.3866007760997268</v>
      </c>
      <c r="AO219">
        <v>0.43025766044455011</v>
      </c>
      <c r="AP219">
        <v>12.288925908939319</v>
      </c>
      <c r="AQ219">
        <v>3.1197684192021522</v>
      </c>
      <c r="AR219">
        <v>0.28113669768795752</v>
      </c>
      <c r="AS219">
        <v>0.95033736483599807</v>
      </c>
      <c r="AT219">
        <v>7.3636176728924321E-3</v>
      </c>
      <c r="AU219">
        <v>9.9244681282765796</v>
      </c>
      <c r="AV219">
        <v>22.739753629775375</v>
      </c>
      <c r="AW219">
        <v>3.9852092240107404</v>
      </c>
      <c r="AX219">
        <v>1.3866007760997268</v>
      </c>
      <c r="AY219">
        <v>0.43025766044455011</v>
      </c>
      <c r="AZ219">
        <v>179.43596867622057</v>
      </c>
      <c r="BA219">
        <f t="shared" si="27"/>
        <v>64.564031323779432</v>
      </c>
      <c r="BB219">
        <v>199.43009007142163</v>
      </c>
      <c r="BC219">
        <v>32.704804271010985</v>
      </c>
      <c r="BD219">
        <v>18.587773181925613</v>
      </c>
      <c r="BE219">
        <v>3.3365441794574262</v>
      </c>
      <c r="BF219">
        <v>254.05921170381569</v>
      </c>
      <c r="BG219">
        <f t="shared" si="31"/>
        <v>308.35146823529413</v>
      </c>
      <c r="BH219">
        <f t="shared" si="32"/>
        <v>54.292256531478444</v>
      </c>
      <c r="BI219" t="s">
        <v>95</v>
      </c>
      <c r="BJ219" t="s">
        <v>86</v>
      </c>
    </row>
    <row r="220" spans="1:62">
      <c r="A220" t="s">
        <v>94</v>
      </c>
      <c r="B220" t="s">
        <v>75</v>
      </c>
      <c r="C220">
        <v>1984</v>
      </c>
      <c r="D220" t="s">
        <v>70</v>
      </c>
      <c r="E220" t="s">
        <v>70</v>
      </c>
      <c r="F220">
        <v>145</v>
      </c>
      <c r="G220">
        <v>0</v>
      </c>
      <c r="H220">
        <v>145</v>
      </c>
      <c r="I220">
        <f t="shared" si="34"/>
        <v>50</v>
      </c>
      <c r="J220">
        <v>49</v>
      </c>
      <c r="K220">
        <f t="shared" si="28"/>
        <v>244</v>
      </c>
      <c r="L220">
        <v>0</v>
      </c>
      <c r="M220">
        <v>112.6</v>
      </c>
      <c r="N220">
        <v>106.3</v>
      </c>
      <c r="O220">
        <f t="shared" si="29"/>
        <v>132.47058823529412</v>
      </c>
      <c r="P220">
        <f t="shared" si="30"/>
        <v>88.228999999999999</v>
      </c>
      <c r="Q220">
        <v>0</v>
      </c>
      <c r="R220">
        <v>0</v>
      </c>
      <c r="S220">
        <v>0</v>
      </c>
      <c r="T220">
        <v>0</v>
      </c>
      <c r="U220">
        <v>87.651880000000006</v>
      </c>
      <c r="V220">
        <v>2</v>
      </c>
      <c r="W220">
        <v>5.26</v>
      </c>
      <c r="X220">
        <v>5.9999999999999609E-2</v>
      </c>
      <c r="Y220">
        <v>12.993039443155451</v>
      </c>
      <c r="Z220">
        <v>44</v>
      </c>
      <c r="AA220">
        <v>306.23925754060321</v>
      </c>
      <c r="AB220">
        <v>4469.4629999999997</v>
      </c>
      <c r="AC220">
        <v>4650.0586999999996</v>
      </c>
      <c r="AD220">
        <v>4108.2629999999999</v>
      </c>
      <c r="AE220">
        <v>4827.4380000000001</v>
      </c>
      <c r="AF220">
        <v>12.404129941681038</v>
      </c>
      <c r="AG220">
        <v>3.1197684192021522</v>
      </c>
      <c r="AH220">
        <v>0.28113669768795752</v>
      </c>
      <c r="AI220">
        <v>0.95033736483599807</v>
      </c>
      <c r="AJ220">
        <v>7.3636176728924321E-3</v>
      </c>
      <c r="AK220">
        <v>8.0887491431242093</v>
      </c>
      <c r="AL220">
        <v>22.739753629775375</v>
      </c>
      <c r="AM220">
        <v>3.9852092240107404</v>
      </c>
      <c r="AN220">
        <v>1.3866007760997268</v>
      </c>
      <c r="AO220">
        <v>0.43025766044455011</v>
      </c>
      <c r="AP220">
        <v>12.404129941681038</v>
      </c>
      <c r="AQ220">
        <v>3.1197684192021522</v>
      </c>
      <c r="AR220">
        <v>0.28113669768795752</v>
      </c>
      <c r="AS220">
        <v>0.95033736483599807</v>
      </c>
      <c r="AT220">
        <v>7.3636176728924321E-3</v>
      </c>
      <c r="AU220">
        <v>8.0887491431242093</v>
      </c>
      <c r="AV220">
        <v>22.739753629775375</v>
      </c>
      <c r="AW220">
        <v>3.9852092240107404</v>
      </c>
      <c r="AX220">
        <v>1.3866007760997268</v>
      </c>
      <c r="AY220">
        <v>0.43025766044455011</v>
      </c>
      <c r="AZ220">
        <v>183.06032121922345</v>
      </c>
      <c r="BA220">
        <f t="shared" si="27"/>
        <v>60.939678780776546</v>
      </c>
      <c r="BB220">
        <v>242.2764586683783</v>
      </c>
      <c r="BC220">
        <v>40.181320830683482</v>
      </c>
      <c r="BD220">
        <v>21.293237802827825</v>
      </c>
      <c r="BE220">
        <v>4.1409286517797739</v>
      </c>
      <c r="BF220">
        <v>307.89194595366939</v>
      </c>
      <c r="BG220">
        <f t="shared" si="31"/>
        <v>308.35146823529413</v>
      </c>
      <c r="BH220">
        <f t="shared" si="32"/>
        <v>0.45952228162474285</v>
      </c>
      <c r="BI220" t="s">
        <v>95</v>
      </c>
      <c r="BJ220" t="s">
        <v>86</v>
      </c>
    </row>
    <row r="221" spans="1:62">
      <c r="A221" t="s">
        <v>94</v>
      </c>
      <c r="B221" t="s">
        <v>75</v>
      </c>
      <c r="C221">
        <v>1986</v>
      </c>
      <c r="D221" t="s">
        <v>70</v>
      </c>
      <c r="E221" t="s">
        <v>70</v>
      </c>
      <c r="F221">
        <v>145</v>
      </c>
      <c r="G221">
        <v>0</v>
      </c>
      <c r="H221">
        <v>145</v>
      </c>
      <c r="I221">
        <f t="shared" si="34"/>
        <v>50</v>
      </c>
      <c r="J221">
        <v>49</v>
      </c>
      <c r="K221">
        <f t="shared" si="28"/>
        <v>244</v>
      </c>
      <c r="L221">
        <v>0</v>
      </c>
      <c r="M221">
        <v>112.6</v>
      </c>
      <c r="N221">
        <v>106.3</v>
      </c>
      <c r="O221">
        <f t="shared" si="29"/>
        <v>132.47058823529412</v>
      </c>
      <c r="P221">
        <f t="shared" si="30"/>
        <v>88.228999999999999</v>
      </c>
      <c r="Q221">
        <v>0</v>
      </c>
      <c r="R221">
        <v>0</v>
      </c>
      <c r="S221">
        <v>0</v>
      </c>
      <c r="T221">
        <v>0</v>
      </c>
      <c r="U221">
        <v>87.651880000000006</v>
      </c>
      <c r="V221">
        <v>2</v>
      </c>
      <c r="W221">
        <v>5.0599999999999996</v>
      </c>
      <c r="X221">
        <v>-0.14000000000000057</v>
      </c>
      <c r="Y221">
        <v>12.006960556844547</v>
      </c>
      <c r="Z221">
        <v>44</v>
      </c>
      <c r="AA221">
        <v>303.3007424593967</v>
      </c>
      <c r="AB221">
        <v>4318.0599999999995</v>
      </c>
      <c r="AC221">
        <v>5141.3379999999997</v>
      </c>
      <c r="AD221">
        <v>4381.7860000000001</v>
      </c>
      <c r="AE221">
        <v>6203.61</v>
      </c>
      <c r="AF221">
        <v>12.404129941681038</v>
      </c>
      <c r="AG221">
        <v>3.1197684192021522</v>
      </c>
      <c r="AH221">
        <v>0.28113669768795752</v>
      </c>
      <c r="AI221">
        <v>0.95033736483599807</v>
      </c>
      <c r="AJ221">
        <v>7.3636176728924321E-3</v>
      </c>
      <c r="AK221">
        <v>8.0887491431242093</v>
      </c>
      <c r="AL221">
        <v>22.739753629775375</v>
      </c>
      <c r="AM221">
        <v>3.9852092240107404</v>
      </c>
      <c r="AN221">
        <v>1.3866007760997268</v>
      </c>
      <c r="AO221">
        <v>0.43025766044455011</v>
      </c>
      <c r="AP221">
        <v>12.404129941681038</v>
      </c>
      <c r="AQ221">
        <v>3.1197684192021522</v>
      </c>
      <c r="AR221">
        <v>0.28113669768795752</v>
      </c>
      <c r="AS221">
        <v>0.95033736483599807</v>
      </c>
      <c r="AT221">
        <v>7.3636176728924321E-3</v>
      </c>
      <c r="AU221">
        <v>8.0887491431242093</v>
      </c>
      <c r="AV221">
        <v>22.739753629775375</v>
      </c>
      <c r="AW221">
        <v>3.9852092240107404</v>
      </c>
      <c r="AX221">
        <v>1.3866007760997268</v>
      </c>
      <c r="AY221">
        <v>0.43025766044455011</v>
      </c>
      <c r="AZ221">
        <v>199.68045867040274</v>
      </c>
      <c r="BA221">
        <f t="shared" si="27"/>
        <v>44.319541329597257</v>
      </c>
      <c r="BB221">
        <v>285.12282726533499</v>
      </c>
      <c r="BC221">
        <v>47.657837390355986</v>
      </c>
      <c r="BD221">
        <v>23.998702423730045</v>
      </c>
      <c r="BE221">
        <v>4.9453131241021202</v>
      </c>
      <c r="BF221">
        <v>361.72468020352318</v>
      </c>
      <c r="BG221">
        <f t="shared" si="31"/>
        <v>308.35146823529413</v>
      </c>
      <c r="BH221">
        <f t="shared" si="32"/>
        <v>-53.373211968229043</v>
      </c>
      <c r="BI221" t="s">
        <v>95</v>
      </c>
      <c r="BJ221" t="s">
        <v>86</v>
      </c>
    </row>
    <row r="222" spans="1:62">
      <c r="A222" t="s">
        <v>94</v>
      </c>
      <c r="B222" t="s">
        <v>75</v>
      </c>
      <c r="C222">
        <v>1988</v>
      </c>
      <c r="D222" t="s">
        <v>70</v>
      </c>
      <c r="E222" t="s">
        <v>70</v>
      </c>
      <c r="F222">
        <v>145</v>
      </c>
      <c r="G222">
        <v>0</v>
      </c>
      <c r="H222">
        <v>145</v>
      </c>
      <c r="I222">
        <f t="shared" si="34"/>
        <v>50</v>
      </c>
      <c r="J222">
        <v>49</v>
      </c>
      <c r="K222">
        <f t="shared" si="28"/>
        <v>244</v>
      </c>
      <c r="L222">
        <v>0</v>
      </c>
      <c r="M222">
        <v>112.6</v>
      </c>
      <c r="N222">
        <v>106.3</v>
      </c>
      <c r="O222">
        <f t="shared" si="29"/>
        <v>132.47058823529412</v>
      </c>
      <c r="P222">
        <f t="shared" si="30"/>
        <v>88.228999999999999</v>
      </c>
      <c r="Q222">
        <v>0</v>
      </c>
      <c r="R222">
        <v>0</v>
      </c>
      <c r="S222">
        <v>0</v>
      </c>
      <c r="T222">
        <v>0</v>
      </c>
      <c r="U222">
        <v>87.651880000000006</v>
      </c>
      <c r="V222">
        <v>2</v>
      </c>
      <c r="W222">
        <v>4.7699999999999996</v>
      </c>
      <c r="X222">
        <v>-0.4300000000000006</v>
      </c>
      <c r="Y222">
        <v>15.023201856148491</v>
      </c>
      <c r="Z222">
        <v>44</v>
      </c>
      <c r="AA222">
        <v>312.28914153132246</v>
      </c>
      <c r="AB222">
        <v>6447.9360000000006</v>
      </c>
      <c r="AC222">
        <v>5927.3779999999997</v>
      </c>
      <c r="AD222">
        <v>6416.03</v>
      </c>
      <c r="AE222">
        <v>4004.6760000000004</v>
      </c>
      <c r="AF222">
        <v>12.404129941681038</v>
      </c>
      <c r="AG222">
        <v>3.1197684192021522</v>
      </c>
      <c r="AH222">
        <v>0.28113669768795752</v>
      </c>
      <c r="AI222">
        <v>0.95033736483599807</v>
      </c>
      <c r="AJ222">
        <v>7.3636176728924321E-3</v>
      </c>
      <c r="AK222">
        <v>8.0887491431242093</v>
      </c>
      <c r="AL222">
        <v>22.739753629775375</v>
      </c>
      <c r="AM222">
        <v>3.9852092240107404</v>
      </c>
      <c r="AN222">
        <v>1.3866007760997268</v>
      </c>
      <c r="AO222">
        <v>0.43025766044455011</v>
      </c>
      <c r="AP222">
        <v>12.404129941681038</v>
      </c>
      <c r="AQ222">
        <v>3.1197684192021522</v>
      </c>
      <c r="AR222">
        <v>0.28113669768795752</v>
      </c>
      <c r="AS222">
        <v>0.95033736483599807</v>
      </c>
      <c r="AT222">
        <v>7.3636176728924321E-3</v>
      </c>
      <c r="AU222">
        <v>8.0887491431242093</v>
      </c>
      <c r="AV222">
        <v>22.739753629775375</v>
      </c>
      <c r="AW222">
        <v>3.9852092240107404</v>
      </c>
      <c r="AX222">
        <v>1.3866007760997268</v>
      </c>
      <c r="AY222">
        <v>0.43025766044455011</v>
      </c>
      <c r="AZ222">
        <v>239.90419911133023</v>
      </c>
      <c r="BA222">
        <f t="shared" ref="BA222:BA285" si="35">K222-AZ222</f>
        <v>4.0958008886697712</v>
      </c>
      <c r="BB222">
        <v>265.98505587011522</v>
      </c>
      <c r="BC222">
        <v>43.197846134582932</v>
      </c>
      <c r="BD222">
        <v>25.996901334444271</v>
      </c>
      <c r="BE222">
        <v>4.3680676448300231</v>
      </c>
      <c r="BF222">
        <v>339.54787098397242</v>
      </c>
      <c r="BG222">
        <f t="shared" si="31"/>
        <v>308.35146823529413</v>
      </c>
      <c r="BH222">
        <f t="shared" si="32"/>
        <v>-31.196402748678281</v>
      </c>
      <c r="BI222" t="s">
        <v>95</v>
      </c>
      <c r="BJ222" t="s">
        <v>86</v>
      </c>
    </row>
    <row r="223" spans="1:62">
      <c r="A223" t="s">
        <v>94</v>
      </c>
      <c r="B223" t="s">
        <v>75</v>
      </c>
      <c r="C223">
        <v>1990</v>
      </c>
      <c r="D223" t="s">
        <v>70</v>
      </c>
      <c r="E223" t="s">
        <v>70</v>
      </c>
      <c r="F223">
        <v>145</v>
      </c>
      <c r="G223">
        <v>0</v>
      </c>
      <c r="H223">
        <v>145</v>
      </c>
      <c r="I223">
        <f t="shared" si="34"/>
        <v>50</v>
      </c>
      <c r="J223">
        <v>49</v>
      </c>
      <c r="K223">
        <f t="shared" ref="K223:K286" si="36">SUM(G223:J223)</f>
        <v>244</v>
      </c>
      <c r="L223">
        <v>0</v>
      </c>
      <c r="M223">
        <v>112.6</v>
      </c>
      <c r="N223">
        <v>106.3</v>
      </c>
      <c r="O223">
        <f t="shared" ref="O223:O286" si="37">M223*20/17</f>
        <v>132.47058823529412</v>
      </c>
      <c r="P223">
        <f t="shared" ref="P223:P286" si="38">N223*0.83</f>
        <v>88.228999999999999</v>
      </c>
      <c r="Q223">
        <v>0</v>
      </c>
      <c r="R223">
        <v>0</v>
      </c>
      <c r="S223">
        <v>0</v>
      </c>
      <c r="T223">
        <v>0</v>
      </c>
      <c r="U223">
        <v>87.651880000000006</v>
      </c>
      <c r="V223">
        <v>2</v>
      </c>
      <c r="W223">
        <v>4.99</v>
      </c>
      <c r="X223">
        <v>-0.20999999999999996</v>
      </c>
      <c r="Y223">
        <v>16.299303944315547</v>
      </c>
      <c r="Z223">
        <v>44</v>
      </c>
      <c r="AA223">
        <v>316.0919257540603</v>
      </c>
      <c r="AB223">
        <v>4365.8760000000002</v>
      </c>
      <c r="AC223">
        <v>2878.7640000000001</v>
      </c>
      <c r="AD223">
        <v>3696.6239999999998</v>
      </c>
      <c r="AE223">
        <v>3218.636</v>
      </c>
      <c r="AF223">
        <v>12.404129941681038</v>
      </c>
      <c r="AG223">
        <v>3.1197684192021522</v>
      </c>
      <c r="AH223">
        <v>0.28113669768795752</v>
      </c>
      <c r="AI223">
        <v>0.95033736483599807</v>
      </c>
      <c r="AJ223">
        <v>7.3636176728924321E-3</v>
      </c>
      <c r="AK223">
        <v>8.0887491431242093</v>
      </c>
      <c r="AL223">
        <v>22.739753629775375</v>
      </c>
      <c r="AM223">
        <v>3.9852092240107404</v>
      </c>
      <c r="AN223">
        <v>1.3866007760997268</v>
      </c>
      <c r="AO223">
        <v>0.43025766044455011</v>
      </c>
      <c r="AP223">
        <v>12.404129941681038</v>
      </c>
      <c r="AQ223">
        <v>3.1197684192021522</v>
      </c>
      <c r="AR223">
        <v>0.28113669768795752</v>
      </c>
      <c r="AS223">
        <v>0.95033736483599807</v>
      </c>
      <c r="AT223">
        <v>7.3636176728924321E-3</v>
      </c>
      <c r="AU223">
        <v>8.0887491431242093</v>
      </c>
      <c r="AV223">
        <v>22.739753629775375</v>
      </c>
      <c r="AW223">
        <v>3.9852092240107404</v>
      </c>
      <c r="AX223">
        <v>1.3866007760997268</v>
      </c>
      <c r="AY223">
        <v>0.43025766044455011</v>
      </c>
      <c r="AZ223">
        <v>149.32863668008892</v>
      </c>
      <c r="BA223">
        <f t="shared" si="35"/>
        <v>94.67136331991108</v>
      </c>
      <c r="BB223">
        <v>163.80650666200972</v>
      </c>
      <c r="BC223">
        <v>26.566079347592247</v>
      </c>
      <c r="BD223">
        <v>16.116754576180707</v>
      </c>
      <c r="BE223">
        <v>2.6828222262822949</v>
      </c>
      <c r="BF223">
        <v>209.17216281206498</v>
      </c>
      <c r="BG223">
        <f t="shared" ref="BG223:BG286" si="39">SUM(O223:U223)</f>
        <v>308.35146823529413</v>
      </c>
      <c r="BH223">
        <f t="shared" ref="BH223:BH286" si="40">BG223-BF223</f>
        <v>99.179305423229152</v>
      </c>
      <c r="BI223" t="s">
        <v>95</v>
      </c>
      <c r="BJ223" t="s">
        <v>86</v>
      </c>
    </row>
    <row r="224" spans="1:62">
      <c r="A224" t="s">
        <v>94</v>
      </c>
      <c r="B224" t="s">
        <v>75</v>
      </c>
      <c r="C224">
        <v>1994</v>
      </c>
      <c r="D224" t="s">
        <v>70</v>
      </c>
      <c r="E224" t="s">
        <v>70</v>
      </c>
      <c r="F224">
        <v>145</v>
      </c>
      <c r="G224">
        <v>0</v>
      </c>
      <c r="H224">
        <v>145</v>
      </c>
      <c r="I224">
        <f t="shared" si="34"/>
        <v>50</v>
      </c>
      <c r="J224">
        <v>46.2</v>
      </c>
      <c r="K224">
        <f t="shared" si="36"/>
        <v>241.2</v>
      </c>
      <c r="L224">
        <v>0</v>
      </c>
      <c r="M224">
        <v>112.6</v>
      </c>
      <c r="N224">
        <v>106.3</v>
      </c>
      <c r="O224">
        <f t="shared" si="37"/>
        <v>132.47058823529412</v>
      </c>
      <c r="P224">
        <f t="shared" si="38"/>
        <v>88.228999999999999</v>
      </c>
      <c r="Q224">
        <v>0</v>
      </c>
      <c r="R224">
        <v>0</v>
      </c>
      <c r="S224">
        <v>0</v>
      </c>
      <c r="T224">
        <v>0</v>
      </c>
      <c r="U224">
        <v>87.651880000000006</v>
      </c>
      <c r="V224">
        <v>2</v>
      </c>
      <c r="W224">
        <v>5.0999999999999996</v>
      </c>
      <c r="X224">
        <v>-0.10000000000000053</v>
      </c>
      <c r="Y224">
        <v>15.661252900232018</v>
      </c>
      <c r="Z224">
        <v>44</v>
      </c>
      <c r="AA224">
        <v>314.19053364269138</v>
      </c>
      <c r="AB224">
        <v>5704.2939999999999</v>
      </c>
      <c r="AC224">
        <v>2878.7640000000001</v>
      </c>
      <c r="AD224">
        <v>3197.3940000000002</v>
      </c>
      <c r="AE224">
        <v>2379.4480000000003</v>
      </c>
      <c r="AF224">
        <v>12.404129941681038</v>
      </c>
      <c r="AG224">
        <v>3.1197684192021522</v>
      </c>
      <c r="AH224">
        <v>0.28113669768795752</v>
      </c>
      <c r="AI224">
        <v>0.95033736483599807</v>
      </c>
      <c r="AJ224">
        <v>7.3636176728924321E-3</v>
      </c>
      <c r="AK224">
        <v>8.0887491431242093</v>
      </c>
      <c r="AL224">
        <v>22.739753629775375</v>
      </c>
      <c r="AM224">
        <v>3.9852092240107404</v>
      </c>
      <c r="AN224">
        <v>1.3866007760997268</v>
      </c>
      <c r="AO224">
        <v>0.43025766044455011</v>
      </c>
      <c r="AP224">
        <v>12.404129941681038</v>
      </c>
      <c r="AQ224">
        <v>3.1197684192021522</v>
      </c>
      <c r="AR224">
        <v>0.28113669768795752</v>
      </c>
      <c r="AS224">
        <v>0.95033736483599807</v>
      </c>
      <c r="AT224">
        <v>7.3636176728924321E-3</v>
      </c>
      <c r="AU224">
        <v>8.0887491431242093</v>
      </c>
      <c r="AV224">
        <v>22.739753629775375</v>
      </c>
      <c r="AW224">
        <v>3.9852092240107404</v>
      </c>
      <c r="AX224">
        <v>1.3866007760997268</v>
      </c>
      <c r="AY224">
        <v>0.43025766044455011</v>
      </c>
      <c r="AZ224">
        <v>152.95005246166821</v>
      </c>
      <c r="BA224">
        <f t="shared" si="35"/>
        <v>88.249947538331782</v>
      </c>
      <c r="BB224">
        <v>147.34165051311922</v>
      </c>
      <c r="BC224">
        <v>23.457666132372484</v>
      </c>
      <c r="BD224">
        <v>15.75064755660912</v>
      </c>
      <c r="BE224">
        <v>2.3279346203168334</v>
      </c>
      <c r="BF224">
        <v>188.87789882241765</v>
      </c>
      <c r="BG224">
        <f t="shared" si="39"/>
        <v>308.35146823529413</v>
      </c>
      <c r="BH224">
        <f t="shared" si="40"/>
        <v>119.47356941287649</v>
      </c>
      <c r="BI224" t="s">
        <v>95</v>
      </c>
      <c r="BJ224" t="s">
        <v>86</v>
      </c>
    </row>
    <row r="225" spans="1:62">
      <c r="A225" t="s">
        <v>94</v>
      </c>
      <c r="B225" t="s">
        <v>75</v>
      </c>
      <c r="C225">
        <v>1996</v>
      </c>
      <c r="D225" t="s">
        <v>70</v>
      </c>
      <c r="E225" t="s">
        <v>70</v>
      </c>
      <c r="F225">
        <v>145</v>
      </c>
      <c r="G225">
        <v>0</v>
      </c>
      <c r="H225">
        <v>145</v>
      </c>
      <c r="I225">
        <f t="shared" si="34"/>
        <v>50</v>
      </c>
      <c r="J225">
        <v>39.199999999999996</v>
      </c>
      <c r="K225">
        <f t="shared" si="36"/>
        <v>234.2</v>
      </c>
      <c r="L225">
        <v>0</v>
      </c>
      <c r="M225">
        <v>112.6</v>
      </c>
      <c r="N225">
        <v>106.3</v>
      </c>
      <c r="O225">
        <f t="shared" si="37"/>
        <v>132.47058823529412</v>
      </c>
      <c r="P225">
        <f t="shared" si="38"/>
        <v>88.228999999999999</v>
      </c>
      <c r="Q225">
        <v>0</v>
      </c>
      <c r="R225">
        <v>0</v>
      </c>
      <c r="S225">
        <v>0</v>
      </c>
      <c r="T225">
        <v>0</v>
      </c>
      <c r="U225">
        <v>87.651880000000006</v>
      </c>
      <c r="V225">
        <v>2</v>
      </c>
      <c r="W225">
        <v>5.64</v>
      </c>
      <c r="X225">
        <v>0.4399999999999995</v>
      </c>
      <c r="Y225">
        <v>17.575406032482601</v>
      </c>
      <c r="Z225">
        <v>44</v>
      </c>
      <c r="AA225">
        <v>319.89470997679814</v>
      </c>
      <c r="AB225">
        <v>3792.2560000000003</v>
      </c>
      <c r="AC225">
        <v>3303.6039999999998</v>
      </c>
      <c r="AD225">
        <v>2761.89</v>
      </c>
      <c r="AE225">
        <v>5173.2439999999997</v>
      </c>
      <c r="AF225">
        <v>12.404129941681038</v>
      </c>
      <c r="AG225">
        <v>3.1197684192021522</v>
      </c>
      <c r="AH225">
        <v>0.28113669768795752</v>
      </c>
      <c r="AI225">
        <v>0.95033736483599807</v>
      </c>
      <c r="AJ225">
        <v>7.3636176728924321E-3</v>
      </c>
      <c r="AK225">
        <v>8.0887491431242093</v>
      </c>
      <c r="AL225">
        <v>22.739753629775375</v>
      </c>
      <c r="AM225">
        <v>3.9852092240107404</v>
      </c>
      <c r="AN225">
        <v>1.3866007760997268</v>
      </c>
      <c r="AO225">
        <v>0.43025766044455011</v>
      </c>
      <c r="AP225">
        <v>12.404129941681038</v>
      </c>
      <c r="AQ225">
        <v>3.1197684192021522</v>
      </c>
      <c r="AR225">
        <v>0.28113669768795752</v>
      </c>
      <c r="AS225">
        <v>0.95033736483599807</v>
      </c>
      <c r="AT225">
        <v>7.3636176728924321E-3</v>
      </c>
      <c r="AU225">
        <v>8.0887491431242093</v>
      </c>
      <c r="AV225">
        <v>22.739753629775375</v>
      </c>
      <c r="AW225">
        <v>3.9852092240107404</v>
      </c>
      <c r="AX225">
        <v>1.3866007760997268</v>
      </c>
      <c r="AY225">
        <v>0.43025766044455011</v>
      </c>
      <c r="AZ225">
        <v>149.86557563714317</v>
      </c>
      <c r="BA225">
        <f t="shared" si="35"/>
        <v>84.334424362856822</v>
      </c>
      <c r="BB225">
        <v>213.20885278269421</v>
      </c>
      <c r="BC225">
        <v>35.624623802741738</v>
      </c>
      <c r="BD225">
        <v>17.982653854069813</v>
      </c>
      <c r="BE225">
        <v>3.6954910137403814</v>
      </c>
      <c r="BF225">
        <v>270.51162145324616</v>
      </c>
      <c r="BG225">
        <f t="shared" si="39"/>
        <v>308.35146823529413</v>
      </c>
      <c r="BH225">
        <f t="shared" si="40"/>
        <v>37.839846782047971</v>
      </c>
      <c r="BI225" t="s">
        <v>95</v>
      </c>
      <c r="BJ225" t="s">
        <v>86</v>
      </c>
    </row>
    <row r="226" spans="1:62">
      <c r="A226" t="s">
        <v>94</v>
      </c>
      <c r="B226" t="s">
        <v>75</v>
      </c>
      <c r="C226">
        <v>1998</v>
      </c>
      <c r="D226" t="s">
        <v>70</v>
      </c>
      <c r="E226" t="s">
        <v>70</v>
      </c>
      <c r="F226">
        <v>145</v>
      </c>
      <c r="G226">
        <v>0</v>
      </c>
      <c r="H226">
        <v>145</v>
      </c>
      <c r="I226">
        <f t="shared" si="34"/>
        <v>50</v>
      </c>
      <c r="J226">
        <v>42</v>
      </c>
      <c r="K226">
        <f t="shared" si="36"/>
        <v>237</v>
      </c>
      <c r="L226">
        <v>0</v>
      </c>
      <c r="M226">
        <v>112.6</v>
      </c>
      <c r="N226">
        <v>106.3</v>
      </c>
      <c r="O226">
        <f t="shared" si="37"/>
        <v>132.47058823529412</v>
      </c>
      <c r="P226">
        <f t="shared" si="38"/>
        <v>88.228999999999999</v>
      </c>
      <c r="Q226">
        <v>0</v>
      </c>
      <c r="R226">
        <v>0</v>
      </c>
      <c r="S226">
        <v>0</v>
      </c>
      <c r="T226">
        <v>0</v>
      </c>
      <c r="U226">
        <v>87.651880000000006</v>
      </c>
      <c r="V226">
        <v>2</v>
      </c>
      <c r="W226">
        <v>6.08</v>
      </c>
      <c r="X226">
        <v>0.87999999999999989</v>
      </c>
      <c r="Y226">
        <v>16.531322505800464</v>
      </c>
      <c r="Z226">
        <v>44</v>
      </c>
      <c r="AA226">
        <v>316.78334106728533</v>
      </c>
      <c r="AB226">
        <v>3717.8660000000004</v>
      </c>
      <c r="AC226">
        <v>3176.1519999999996</v>
      </c>
      <c r="AD226">
        <v>4546.4760000000006</v>
      </c>
      <c r="AE226">
        <v>2729.9839999999999</v>
      </c>
      <c r="AF226">
        <v>12.404129941681038</v>
      </c>
      <c r="AG226">
        <v>3.1197684192021522</v>
      </c>
      <c r="AH226">
        <v>0.28113669768795752</v>
      </c>
      <c r="AI226">
        <v>0.95033736483599807</v>
      </c>
      <c r="AJ226">
        <v>7.3636176728924321E-3</v>
      </c>
      <c r="AK226">
        <v>8.0887491431242093</v>
      </c>
      <c r="AL226">
        <v>22.739753629775375</v>
      </c>
      <c r="AM226">
        <v>3.9852092240107404</v>
      </c>
      <c r="AN226">
        <v>1.3866007760997268</v>
      </c>
      <c r="AO226">
        <v>0.43025766044455011</v>
      </c>
      <c r="AP226">
        <v>12.404129941681038</v>
      </c>
      <c r="AQ226">
        <v>3.1197684192021522</v>
      </c>
      <c r="AR226">
        <v>0.28113669768795752</v>
      </c>
      <c r="AS226">
        <v>0.95033736483599807</v>
      </c>
      <c r="AT226">
        <v>7.3636176728924321E-3</v>
      </c>
      <c r="AU226">
        <v>8.0887491431242093</v>
      </c>
      <c r="AV226">
        <v>22.739753629775375</v>
      </c>
      <c r="AW226">
        <v>3.9852092240107404</v>
      </c>
      <c r="AX226">
        <v>1.3866007760997268</v>
      </c>
      <c r="AY226">
        <v>0.43025766044455011</v>
      </c>
      <c r="AZ226">
        <v>150.28522455966723</v>
      </c>
      <c r="BA226">
        <f t="shared" si="35"/>
        <v>86.714775440332772</v>
      </c>
      <c r="BB226">
        <v>160.08691072103298</v>
      </c>
      <c r="BC226">
        <v>25.860597483905789</v>
      </c>
      <c r="BD226">
        <v>16.043365759733998</v>
      </c>
      <c r="BE226">
        <v>2.6020157124333605</v>
      </c>
      <c r="BF226">
        <v>204.59288967710614</v>
      </c>
      <c r="BG226">
        <f t="shared" si="39"/>
        <v>308.35146823529413</v>
      </c>
      <c r="BH226">
        <f t="shared" si="40"/>
        <v>103.75857855818799</v>
      </c>
      <c r="BI226" t="s">
        <v>95</v>
      </c>
      <c r="BJ226" t="s">
        <v>86</v>
      </c>
    </row>
    <row r="227" spans="1:62">
      <c r="A227" t="s">
        <v>94</v>
      </c>
      <c r="B227" t="s">
        <v>75</v>
      </c>
      <c r="C227">
        <v>2000</v>
      </c>
      <c r="D227" t="s">
        <v>70</v>
      </c>
      <c r="E227" t="s">
        <v>70</v>
      </c>
      <c r="F227">
        <v>145</v>
      </c>
      <c r="G227">
        <v>0</v>
      </c>
      <c r="H227">
        <v>145</v>
      </c>
      <c r="I227">
        <f t="shared" si="34"/>
        <v>50</v>
      </c>
      <c r="J227">
        <v>49</v>
      </c>
      <c r="K227">
        <f t="shared" si="36"/>
        <v>244</v>
      </c>
      <c r="L227">
        <v>0</v>
      </c>
      <c r="M227">
        <v>112.6</v>
      </c>
      <c r="N227">
        <v>106.3</v>
      </c>
      <c r="O227">
        <f t="shared" si="37"/>
        <v>132.47058823529412</v>
      </c>
      <c r="P227">
        <f t="shared" si="38"/>
        <v>88.228999999999999</v>
      </c>
      <c r="Q227">
        <v>0</v>
      </c>
      <c r="R227">
        <v>0</v>
      </c>
      <c r="S227">
        <v>0</v>
      </c>
      <c r="T227">
        <v>0</v>
      </c>
      <c r="U227">
        <v>87.651880000000006</v>
      </c>
      <c r="V227">
        <v>2</v>
      </c>
      <c r="W227">
        <v>6.29</v>
      </c>
      <c r="X227">
        <v>1.0899999999999999</v>
      </c>
      <c r="Y227">
        <v>15.545243619489559</v>
      </c>
      <c r="Z227">
        <v>44</v>
      </c>
      <c r="AA227">
        <v>313.84482598607889</v>
      </c>
      <c r="AB227">
        <v>3972.8560000000002</v>
      </c>
      <c r="AC227">
        <v>3239.8780000000002</v>
      </c>
      <c r="AD227">
        <v>2082.06</v>
      </c>
      <c r="AE227">
        <v>3080.52</v>
      </c>
      <c r="AF227">
        <v>12.404129941681038</v>
      </c>
      <c r="AG227">
        <v>3.1197684192021522</v>
      </c>
      <c r="AH227">
        <v>0.28113669768795752</v>
      </c>
      <c r="AI227">
        <v>0.95033736483599807</v>
      </c>
      <c r="AJ227">
        <v>7.3636176728924321E-3</v>
      </c>
      <c r="AK227">
        <v>8.0887491431242093</v>
      </c>
      <c r="AL227">
        <v>22.739753629775375</v>
      </c>
      <c r="AM227">
        <v>3.9852092240107404</v>
      </c>
      <c r="AN227">
        <v>1.3866007760997268</v>
      </c>
      <c r="AO227">
        <v>0.43025766044455011</v>
      </c>
      <c r="AP227">
        <v>12.404129941681038</v>
      </c>
      <c r="AQ227">
        <v>3.1197684192021522</v>
      </c>
      <c r="AR227">
        <v>0.28113669768795752</v>
      </c>
      <c r="AS227">
        <v>0.95033736483599807</v>
      </c>
      <c r="AT227">
        <v>7.3636176728924321E-3</v>
      </c>
      <c r="AU227">
        <v>8.0887491431242093</v>
      </c>
      <c r="AV227">
        <v>22.739753629775375</v>
      </c>
      <c r="AW227">
        <v>3.9852092240107404</v>
      </c>
      <c r="AX227">
        <v>1.3866007760997268</v>
      </c>
      <c r="AY227">
        <v>0.43025766044455011</v>
      </c>
      <c r="AZ227">
        <v>126.23007875666755</v>
      </c>
      <c r="BA227">
        <f t="shared" si="35"/>
        <v>117.76992124333245</v>
      </c>
      <c r="BB227">
        <v>162.61422907984684</v>
      </c>
      <c r="BC227">
        <v>26.890367498037012</v>
      </c>
      <c r="BD227">
        <v>14.518081687802486</v>
      </c>
      <c r="BE227">
        <v>2.7639857430238925</v>
      </c>
      <c r="BF227">
        <v>206.78666400871023</v>
      </c>
      <c r="BG227">
        <f t="shared" si="39"/>
        <v>308.35146823529413</v>
      </c>
      <c r="BH227">
        <f t="shared" si="40"/>
        <v>101.5648042265839</v>
      </c>
      <c r="BI227" t="s">
        <v>95</v>
      </c>
      <c r="BJ227" t="s">
        <v>86</v>
      </c>
    </row>
    <row r="228" spans="1:62">
      <c r="A228" t="s">
        <v>94</v>
      </c>
      <c r="B228" t="s">
        <v>75</v>
      </c>
      <c r="C228">
        <v>2002</v>
      </c>
      <c r="D228" t="s">
        <v>70</v>
      </c>
      <c r="E228" t="s">
        <v>70</v>
      </c>
      <c r="F228">
        <v>145</v>
      </c>
      <c r="G228">
        <v>0</v>
      </c>
      <c r="H228">
        <v>145</v>
      </c>
      <c r="I228">
        <f t="shared" si="34"/>
        <v>50</v>
      </c>
      <c r="J228">
        <v>50.4</v>
      </c>
      <c r="K228">
        <f t="shared" si="36"/>
        <v>245.4</v>
      </c>
      <c r="L228">
        <v>0</v>
      </c>
      <c r="M228">
        <v>112.6</v>
      </c>
      <c r="N228">
        <v>106.3</v>
      </c>
      <c r="O228">
        <f t="shared" si="37"/>
        <v>132.47058823529412</v>
      </c>
      <c r="P228">
        <f t="shared" si="38"/>
        <v>88.228999999999999</v>
      </c>
      <c r="Q228">
        <v>0</v>
      </c>
      <c r="R228">
        <v>0</v>
      </c>
      <c r="S228">
        <v>0</v>
      </c>
      <c r="T228">
        <v>0</v>
      </c>
      <c r="U228">
        <v>67.930206999999939</v>
      </c>
      <c r="V228">
        <v>2</v>
      </c>
      <c r="W228">
        <v>6.52</v>
      </c>
      <c r="X228">
        <v>1.3199999999999994</v>
      </c>
      <c r="Y228">
        <v>15.545243619489559</v>
      </c>
      <c r="Z228">
        <v>44</v>
      </c>
      <c r="AA228">
        <v>313.84482598607889</v>
      </c>
      <c r="AB228">
        <v>4642.1080000000002</v>
      </c>
      <c r="AC228">
        <v>2294.48</v>
      </c>
      <c r="AD228">
        <v>3526.6880000000001</v>
      </c>
      <c r="AE228">
        <v>2974.31</v>
      </c>
      <c r="AF228">
        <v>12.404129941681038</v>
      </c>
      <c r="AG228">
        <v>3.1197684192021522</v>
      </c>
      <c r="AH228">
        <v>0.28113669768795752</v>
      </c>
      <c r="AI228">
        <v>0.95033736483599807</v>
      </c>
      <c r="AJ228">
        <v>7.3636176728924321E-3</v>
      </c>
      <c r="AK228">
        <v>8.0887491431242093</v>
      </c>
      <c r="AL228">
        <v>22.739753629775375</v>
      </c>
      <c r="AM228">
        <v>3.9852092240107404</v>
      </c>
      <c r="AN228">
        <v>1.3866007760997268</v>
      </c>
      <c r="AO228">
        <v>0.43025766044455011</v>
      </c>
      <c r="AP228">
        <v>12.404129941681038</v>
      </c>
      <c r="AQ228">
        <v>3.1197684192021522</v>
      </c>
      <c r="AR228">
        <v>0.28113669768795752</v>
      </c>
      <c r="AS228">
        <v>0.95033736483599807</v>
      </c>
      <c r="AT228">
        <v>7.3636176728924321E-3</v>
      </c>
      <c r="AU228">
        <v>8.0887491431242093</v>
      </c>
      <c r="AV228">
        <v>22.739753629775375</v>
      </c>
      <c r="AW228">
        <v>3.9852092240107404</v>
      </c>
      <c r="AX228">
        <v>1.3866007760997268</v>
      </c>
      <c r="AY228">
        <v>0.43025766044455011</v>
      </c>
      <c r="AZ228">
        <v>143.9447276488857</v>
      </c>
      <c r="BA228">
        <f t="shared" si="35"/>
        <v>101.4552723511143</v>
      </c>
      <c r="BB228">
        <v>145.29573831072904</v>
      </c>
      <c r="BC228">
        <v>23.293778838902146</v>
      </c>
      <c r="BD228">
        <v>15.06882036762932</v>
      </c>
      <c r="BE228">
        <v>2.3270891493654942</v>
      </c>
      <c r="BF228">
        <v>185.98542666662598</v>
      </c>
      <c r="BG228">
        <f t="shared" si="39"/>
        <v>288.62979523529407</v>
      </c>
      <c r="BH228">
        <f t="shared" si="40"/>
        <v>102.64436856866809</v>
      </c>
      <c r="BI228" t="s">
        <v>95</v>
      </c>
      <c r="BJ228" t="s">
        <v>86</v>
      </c>
    </row>
    <row r="229" spans="1:62">
      <c r="A229" t="s">
        <v>94</v>
      </c>
      <c r="B229" t="s">
        <v>75</v>
      </c>
      <c r="C229">
        <v>2003</v>
      </c>
      <c r="D229" t="s">
        <v>70</v>
      </c>
      <c r="E229" t="s">
        <v>70</v>
      </c>
      <c r="F229">
        <v>145</v>
      </c>
      <c r="G229">
        <v>0</v>
      </c>
      <c r="H229">
        <v>145</v>
      </c>
      <c r="I229">
        <f t="shared" si="34"/>
        <v>50</v>
      </c>
      <c r="J229">
        <v>53.2</v>
      </c>
      <c r="K229">
        <f t="shared" si="36"/>
        <v>248.2</v>
      </c>
      <c r="L229">
        <v>0</v>
      </c>
      <c r="M229">
        <v>112.6</v>
      </c>
      <c r="N229">
        <v>106.3</v>
      </c>
      <c r="O229">
        <f t="shared" si="37"/>
        <v>132.47058823529412</v>
      </c>
      <c r="P229">
        <f t="shared" si="38"/>
        <v>88.228999999999999</v>
      </c>
      <c r="Q229">
        <v>0</v>
      </c>
      <c r="R229">
        <v>0</v>
      </c>
      <c r="S229">
        <v>0</v>
      </c>
      <c r="T229">
        <v>0</v>
      </c>
      <c r="U229">
        <v>64.27804533333348</v>
      </c>
      <c r="V229">
        <v>2</v>
      </c>
      <c r="W229">
        <v>6.51</v>
      </c>
      <c r="X229">
        <v>1.3099999999999996</v>
      </c>
      <c r="Y229">
        <v>15.584259734564638</v>
      </c>
      <c r="Z229">
        <v>44</v>
      </c>
      <c r="AA229">
        <v>313.96109400900258</v>
      </c>
      <c r="AB229">
        <v>5290.0320000000002</v>
      </c>
      <c r="AC229">
        <v>2368.87</v>
      </c>
      <c r="AD229">
        <v>2719.4059999999999</v>
      </c>
      <c r="AE229">
        <v>2251.9960000000001</v>
      </c>
      <c r="AF229">
        <v>12.404129941681038</v>
      </c>
      <c r="AG229">
        <v>3.1197684192021522</v>
      </c>
      <c r="AH229">
        <v>0.28113669768795752</v>
      </c>
      <c r="AI229">
        <v>0.95033736483599807</v>
      </c>
      <c r="AJ229">
        <v>7.3636176728924321E-3</v>
      </c>
      <c r="AK229">
        <v>8.0887491431242093</v>
      </c>
      <c r="AL229">
        <v>22.739753629775375</v>
      </c>
      <c r="AM229">
        <v>3.9852092240107404</v>
      </c>
      <c r="AN229">
        <v>1.3866007760997268</v>
      </c>
      <c r="AO229">
        <v>0.43025766044455011</v>
      </c>
      <c r="AP229">
        <v>12.404129941681038</v>
      </c>
      <c r="AQ229">
        <v>3.1197684192021522</v>
      </c>
      <c r="AR229">
        <v>0.28113669768795752</v>
      </c>
      <c r="AS229">
        <v>0.95033736483599807</v>
      </c>
      <c r="AT229">
        <v>7.3636176728924321E-3</v>
      </c>
      <c r="AU229">
        <v>8.0887491431242093</v>
      </c>
      <c r="AV229">
        <v>22.739753629775375</v>
      </c>
      <c r="AW229">
        <v>3.9852092240107404</v>
      </c>
      <c r="AX229">
        <v>1.3866007760997268</v>
      </c>
      <c r="AY229">
        <v>0.43025766044455011</v>
      </c>
      <c r="AZ229">
        <v>136.72713560982967</v>
      </c>
      <c r="BA229">
        <f t="shared" si="35"/>
        <v>111.47286439017032</v>
      </c>
      <c r="BB229">
        <v>130.06494612416327</v>
      </c>
      <c r="BC229">
        <v>20.666864755774053</v>
      </c>
      <c r="BD229">
        <v>14.018964584590147</v>
      </c>
      <c r="BE229">
        <v>2.0471414335945028</v>
      </c>
      <c r="BF229">
        <v>166.79791689812197</v>
      </c>
      <c r="BG229">
        <f t="shared" si="39"/>
        <v>284.9776335686276</v>
      </c>
      <c r="BH229">
        <f t="shared" si="40"/>
        <v>118.17971667050563</v>
      </c>
      <c r="BI229" t="s">
        <v>95</v>
      </c>
      <c r="BJ229" t="s">
        <v>86</v>
      </c>
    </row>
    <row r="230" spans="1:62">
      <c r="A230" t="s">
        <v>94</v>
      </c>
      <c r="B230" t="s">
        <v>75</v>
      </c>
      <c r="C230">
        <v>2004</v>
      </c>
      <c r="D230" t="s">
        <v>70</v>
      </c>
      <c r="E230" t="s">
        <v>70</v>
      </c>
      <c r="F230">
        <v>145</v>
      </c>
      <c r="G230">
        <v>0</v>
      </c>
      <c r="H230">
        <v>145</v>
      </c>
      <c r="I230">
        <f t="shared" si="34"/>
        <v>50</v>
      </c>
      <c r="J230">
        <v>54.6</v>
      </c>
      <c r="K230">
        <f t="shared" si="36"/>
        <v>249.6</v>
      </c>
      <c r="L230">
        <v>0</v>
      </c>
      <c r="M230">
        <v>112.6</v>
      </c>
      <c r="N230">
        <v>106.3</v>
      </c>
      <c r="O230">
        <f t="shared" si="37"/>
        <v>132.47058823529412</v>
      </c>
      <c r="P230">
        <f t="shared" si="38"/>
        <v>88.228999999999999</v>
      </c>
      <c r="Q230">
        <v>0</v>
      </c>
      <c r="R230">
        <v>0</v>
      </c>
      <c r="S230">
        <v>0</v>
      </c>
      <c r="T230">
        <v>0</v>
      </c>
      <c r="U230">
        <v>62.08674833333324</v>
      </c>
      <c r="V230">
        <v>2</v>
      </c>
      <c r="W230">
        <v>6.0949999999999998</v>
      </c>
      <c r="X230">
        <v>0.89499999999999957</v>
      </c>
      <c r="Y230">
        <v>15.623275849639716</v>
      </c>
      <c r="Z230">
        <v>44</v>
      </c>
      <c r="AA230">
        <v>314.07736203192633</v>
      </c>
      <c r="AB230">
        <v>4206.518</v>
      </c>
      <c r="AC230">
        <v>2358.2059999999997</v>
      </c>
      <c r="AD230">
        <v>2772.4680000000003</v>
      </c>
      <c r="AE230">
        <v>1922.7019999999998</v>
      </c>
      <c r="AF230">
        <v>12.404129941681038</v>
      </c>
      <c r="AG230">
        <v>3.1197684192021522</v>
      </c>
      <c r="AH230">
        <v>0.28113669768795752</v>
      </c>
      <c r="AI230">
        <v>0.95033736483599807</v>
      </c>
      <c r="AJ230">
        <v>7.3636176728924321E-3</v>
      </c>
      <c r="AK230">
        <v>8.0887491431242093</v>
      </c>
      <c r="AL230">
        <v>22.739753629775375</v>
      </c>
      <c r="AM230">
        <v>3.9852092240107404</v>
      </c>
      <c r="AN230">
        <v>1.3866007760997268</v>
      </c>
      <c r="AO230">
        <v>0.43025766044455011</v>
      </c>
      <c r="AP230">
        <v>12.404129941681038</v>
      </c>
      <c r="AQ230">
        <v>3.1197684192021522</v>
      </c>
      <c r="AR230">
        <v>0.28113669768795752</v>
      </c>
      <c r="AS230">
        <v>0.95033736483599807</v>
      </c>
      <c r="AT230">
        <v>7.3636176728924321E-3</v>
      </c>
      <c r="AU230">
        <v>8.0887491431242093</v>
      </c>
      <c r="AV230">
        <v>22.739753629775375</v>
      </c>
      <c r="AW230">
        <v>3.9852092240107404</v>
      </c>
      <c r="AX230">
        <v>1.3866007760997268</v>
      </c>
      <c r="AY230">
        <v>0.43025766044455011</v>
      </c>
      <c r="AZ230">
        <v>121.19544012196636</v>
      </c>
      <c r="BA230">
        <f t="shared" si="35"/>
        <v>128.40455987803364</v>
      </c>
      <c r="BB230">
        <v>119.11961335258837</v>
      </c>
      <c r="BC230">
        <v>19.022363125991856</v>
      </c>
      <c r="BD230">
        <v>12.568301519678851</v>
      </c>
      <c r="BE230">
        <v>1.8932840453068265</v>
      </c>
      <c r="BF230">
        <v>152.60356204356589</v>
      </c>
      <c r="BG230">
        <f t="shared" si="39"/>
        <v>282.78633656862735</v>
      </c>
      <c r="BH230">
        <f t="shared" si="40"/>
        <v>130.18277452506146</v>
      </c>
      <c r="BI230" t="s">
        <v>95</v>
      </c>
      <c r="BJ230" t="s">
        <v>86</v>
      </c>
    </row>
    <row r="231" spans="1:62">
      <c r="A231" t="s">
        <v>94</v>
      </c>
      <c r="B231" t="s">
        <v>75</v>
      </c>
      <c r="C231">
        <v>2006</v>
      </c>
      <c r="D231" t="s">
        <v>70</v>
      </c>
      <c r="E231" t="s">
        <v>70</v>
      </c>
      <c r="F231">
        <v>145</v>
      </c>
      <c r="G231">
        <v>0</v>
      </c>
      <c r="H231">
        <v>145</v>
      </c>
      <c r="I231">
        <f t="shared" si="34"/>
        <v>50</v>
      </c>
      <c r="J231">
        <v>46.2</v>
      </c>
      <c r="K231">
        <f t="shared" si="36"/>
        <v>241.2</v>
      </c>
      <c r="L231">
        <v>0</v>
      </c>
      <c r="M231">
        <v>112.6</v>
      </c>
      <c r="N231">
        <v>106.3</v>
      </c>
      <c r="O231">
        <f t="shared" si="37"/>
        <v>132.47058823529412</v>
      </c>
      <c r="P231">
        <f t="shared" si="38"/>
        <v>88.228999999999999</v>
      </c>
      <c r="Q231">
        <v>0</v>
      </c>
      <c r="R231">
        <v>0</v>
      </c>
      <c r="S231">
        <v>0</v>
      </c>
      <c r="T231">
        <v>0</v>
      </c>
      <c r="U231">
        <v>59.165019000000186</v>
      </c>
      <c r="V231">
        <v>2</v>
      </c>
      <c r="W231">
        <v>6</v>
      </c>
      <c r="X231">
        <v>0.79999999999999982</v>
      </c>
      <c r="Y231">
        <v>15.26421077397864</v>
      </c>
      <c r="Z231">
        <v>44</v>
      </c>
      <c r="AA231">
        <v>313.00734810645633</v>
      </c>
      <c r="AB231">
        <v>3579.8360000000002</v>
      </c>
      <c r="AC231">
        <v>2018.3340000000001</v>
      </c>
      <c r="AD231">
        <v>3091.1840000000002</v>
      </c>
      <c r="AE231">
        <v>1667.712</v>
      </c>
      <c r="AF231">
        <v>12.404129941681038</v>
      </c>
      <c r="AG231">
        <v>3.1197684192021522</v>
      </c>
      <c r="AH231">
        <v>0.28113669768795752</v>
      </c>
      <c r="AI231">
        <v>0.95033736483599807</v>
      </c>
      <c r="AJ231">
        <v>7.3636176728924321E-3</v>
      </c>
      <c r="AK231">
        <v>8.0887491431242093</v>
      </c>
      <c r="AL231">
        <v>22.739753629775375</v>
      </c>
      <c r="AM231">
        <v>3.9852092240107404</v>
      </c>
      <c r="AN231">
        <v>1.3866007760997268</v>
      </c>
      <c r="AO231">
        <v>0.43025766044455011</v>
      </c>
      <c r="AP231">
        <v>12.404129941681038</v>
      </c>
      <c r="AQ231">
        <v>3.1197684192021522</v>
      </c>
      <c r="AR231">
        <v>0.28113669768795752</v>
      </c>
      <c r="AS231">
        <v>0.95033736483599807</v>
      </c>
      <c r="AT231">
        <v>7.3636176728924321E-3</v>
      </c>
      <c r="AU231">
        <v>8.0887491431242093</v>
      </c>
      <c r="AV231">
        <v>22.739753629775375</v>
      </c>
      <c r="AW231">
        <v>3.9852092240107404</v>
      </c>
      <c r="AX231">
        <v>1.3866007760997268</v>
      </c>
      <c r="AY231">
        <v>0.43025766044455011</v>
      </c>
      <c r="AZ231">
        <v>112.56370034756948</v>
      </c>
      <c r="BA231">
        <f t="shared" si="35"/>
        <v>128.63629965243052</v>
      </c>
      <c r="BB231">
        <v>104.63181542788494</v>
      </c>
      <c r="BC231">
        <v>16.565133052338211</v>
      </c>
      <c r="BD231">
        <v>11.450793811907534</v>
      </c>
      <c r="BE231">
        <v>1.6350723690192113</v>
      </c>
      <c r="BF231">
        <v>134.2828146611499</v>
      </c>
      <c r="BG231">
        <f t="shared" si="39"/>
        <v>279.86460723529433</v>
      </c>
      <c r="BH231">
        <f t="shared" si="40"/>
        <v>145.58179257414443</v>
      </c>
      <c r="BI231" t="s">
        <v>95</v>
      </c>
      <c r="BJ231" t="s">
        <v>86</v>
      </c>
    </row>
    <row r="232" spans="1:62">
      <c r="A232" t="s">
        <v>94</v>
      </c>
      <c r="B232" t="s">
        <v>75</v>
      </c>
      <c r="C232">
        <v>2008</v>
      </c>
      <c r="D232" t="s">
        <v>70</v>
      </c>
      <c r="E232" t="s">
        <v>70</v>
      </c>
      <c r="F232">
        <v>145</v>
      </c>
      <c r="G232">
        <v>0</v>
      </c>
      <c r="H232">
        <v>145</v>
      </c>
      <c r="I232">
        <f t="shared" si="34"/>
        <v>50</v>
      </c>
      <c r="J232">
        <v>44.800000000000004</v>
      </c>
      <c r="K232">
        <f t="shared" si="36"/>
        <v>239.8</v>
      </c>
      <c r="L232">
        <v>0</v>
      </c>
      <c r="M232">
        <v>112.6</v>
      </c>
      <c r="N232">
        <v>106.3</v>
      </c>
      <c r="O232">
        <f t="shared" si="37"/>
        <v>132.47058823529412</v>
      </c>
      <c r="P232">
        <f t="shared" si="38"/>
        <v>88.228999999999999</v>
      </c>
      <c r="Q232">
        <v>0</v>
      </c>
      <c r="R232">
        <v>0</v>
      </c>
      <c r="S232">
        <v>0</v>
      </c>
      <c r="T232">
        <v>0</v>
      </c>
      <c r="U232">
        <v>56.243289666666826</v>
      </c>
      <c r="V232">
        <v>2</v>
      </c>
      <c r="W232">
        <v>6.3</v>
      </c>
      <c r="X232">
        <v>1.0999999999999996</v>
      </c>
      <c r="Y232">
        <v>13.004088491475166</v>
      </c>
      <c r="Z232">
        <v>44</v>
      </c>
      <c r="AA232">
        <v>306.27218370459599</v>
      </c>
      <c r="AB232">
        <v>4098.33</v>
      </c>
      <c r="AC232">
        <v>2038.5440000000001</v>
      </c>
      <c r="AD232">
        <v>3673.5760000000005</v>
      </c>
      <c r="AE232">
        <v>2272.12</v>
      </c>
      <c r="AF232">
        <v>12.404129941681038</v>
      </c>
      <c r="AG232">
        <v>3.1197684192021522</v>
      </c>
      <c r="AH232">
        <v>0.28113669768795752</v>
      </c>
      <c r="AI232">
        <v>0.95033736483599807</v>
      </c>
      <c r="AJ232">
        <v>7.3636176728924321E-3</v>
      </c>
      <c r="AK232">
        <v>8.0887491431242093</v>
      </c>
      <c r="AL232">
        <v>22.739753629775375</v>
      </c>
      <c r="AM232">
        <v>3.9852092240107404</v>
      </c>
      <c r="AN232">
        <v>1.3866007760997268</v>
      </c>
      <c r="AO232">
        <v>0.43025766044455011</v>
      </c>
      <c r="AP232">
        <v>12.404129941681038</v>
      </c>
      <c r="AQ232">
        <v>3.1197684192021522</v>
      </c>
      <c r="AR232">
        <v>0.28113669768795752</v>
      </c>
      <c r="AS232">
        <v>0.95033736483599807</v>
      </c>
      <c r="AT232">
        <v>7.3636176728924321E-3</v>
      </c>
      <c r="AU232">
        <v>8.0887491431242093</v>
      </c>
      <c r="AV232">
        <v>22.739753629775375</v>
      </c>
      <c r="AW232">
        <v>3.9852092240107404</v>
      </c>
      <c r="AX232">
        <v>1.3866007760997268</v>
      </c>
      <c r="AY232">
        <v>0.43025766044455011</v>
      </c>
      <c r="AZ232">
        <v>131.2716116548269</v>
      </c>
      <c r="BA232">
        <f t="shared" si="35"/>
        <v>108.52838834517311</v>
      </c>
      <c r="BB232">
        <v>122.26998423654976</v>
      </c>
      <c r="BC232">
        <v>19.363865921992257</v>
      </c>
      <c r="BD232">
        <v>13.363102715698236</v>
      </c>
      <c r="BE232">
        <v>1.9119255519762048</v>
      </c>
      <c r="BF232">
        <v>156.90887842621646</v>
      </c>
      <c r="BG232">
        <f t="shared" si="39"/>
        <v>276.94287790196097</v>
      </c>
      <c r="BH232">
        <f t="shared" si="40"/>
        <v>120.03399947574451</v>
      </c>
      <c r="BI232" t="s">
        <v>95</v>
      </c>
      <c r="BJ232" t="s">
        <v>86</v>
      </c>
    </row>
    <row r="233" spans="1:62">
      <c r="A233" t="s">
        <v>94</v>
      </c>
      <c r="B233" t="s">
        <v>75</v>
      </c>
      <c r="C233">
        <v>2011</v>
      </c>
      <c r="D233" t="s">
        <v>70</v>
      </c>
      <c r="E233" t="s">
        <v>70</v>
      </c>
      <c r="F233">
        <v>145</v>
      </c>
      <c r="G233">
        <v>0</v>
      </c>
      <c r="H233">
        <v>145</v>
      </c>
      <c r="I233">
        <f t="shared" si="34"/>
        <v>50</v>
      </c>
      <c r="J233">
        <v>41.199999999999996</v>
      </c>
      <c r="K233">
        <f t="shared" si="36"/>
        <v>236.2</v>
      </c>
      <c r="L233">
        <v>0</v>
      </c>
      <c r="M233">
        <v>112.6</v>
      </c>
      <c r="N233">
        <v>106.3</v>
      </c>
      <c r="O233">
        <f t="shared" si="37"/>
        <v>132.47058823529412</v>
      </c>
      <c r="P233">
        <f t="shared" si="38"/>
        <v>88.228999999999999</v>
      </c>
      <c r="Q233">
        <v>0</v>
      </c>
      <c r="R233">
        <v>0</v>
      </c>
      <c r="S233">
        <v>0</v>
      </c>
      <c r="T233">
        <v>0</v>
      </c>
      <c r="U233">
        <v>53.321560333333473</v>
      </c>
      <c r="V233">
        <v>2</v>
      </c>
      <c r="W233">
        <v>6.05</v>
      </c>
      <c r="X233">
        <v>0.84999999999999964</v>
      </c>
      <c r="Y233">
        <v>18.619489559164734</v>
      </c>
      <c r="Z233">
        <v>44</v>
      </c>
      <c r="AA233">
        <v>323.00607888631089</v>
      </c>
      <c r="AB233">
        <v>3641.7283950617284</v>
      </c>
      <c r="AC233">
        <v>2123.4567901234573</v>
      </c>
      <c r="AD233">
        <v>2675.5555555555557</v>
      </c>
      <c r="AE233">
        <v>1985.4320987654326</v>
      </c>
      <c r="AF233">
        <v>12.404129941681038</v>
      </c>
      <c r="AG233">
        <v>3.1197684192021522</v>
      </c>
      <c r="AH233">
        <v>0.28113669768795752</v>
      </c>
      <c r="AI233">
        <v>0.95033736483599807</v>
      </c>
      <c r="AJ233">
        <v>7.3636176728924321E-3</v>
      </c>
      <c r="AK233">
        <v>8.0887491431242093</v>
      </c>
      <c r="AL233">
        <v>22.739753629775375</v>
      </c>
      <c r="AM233">
        <v>3.9852092240107404</v>
      </c>
      <c r="AN233">
        <v>1.3866007760997268</v>
      </c>
      <c r="AO233">
        <v>0.43025766044455011</v>
      </c>
      <c r="AP233">
        <v>12.404129941681038</v>
      </c>
      <c r="AQ233">
        <v>3.1197684192021522</v>
      </c>
      <c r="AR233">
        <v>0.28113669768795752</v>
      </c>
      <c r="AS233">
        <v>0.95033736483599807</v>
      </c>
      <c r="AT233">
        <v>7.3636176728924321E-3</v>
      </c>
      <c r="AU233">
        <v>8.0887491431242093</v>
      </c>
      <c r="AV233">
        <v>22.739753629775375</v>
      </c>
      <c r="AW233">
        <v>3.9852092240107404</v>
      </c>
      <c r="AX233">
        <v>1.3866007760997268</v>
      </c>
      <c r="AY233">
        <v>0.43025766044455011</v>
      </c>
      <c r="AZ233">
        <v>111.59618248114553</v>
      </c>
      <c r="BA233">
        <f t="shared" si="35"/>
        <v>124.60381751885446</v>
      </c>
      <c r="BB233">
        <v>113.14358398972325</v>
      </c>
      <c r="BC233">
        <v>18.150802248668921</v>
      </c>
      <c r="BD233">
        <v>11.700939504791251</v>
      </c>
      <c r="BE233">
        <v>1.8143989841033858</v>
      </c>
      <c r="BF233">
        <v>144.80972472728681</v>
      </c>
      <c r="BG233">
        <f t="shared" si="39"/>
        <v>274.02114856862761</v>
      </c>
      <c r="BH233">
        <f t="shared" si="40"/>
        <v>129.2114238413408</v>
      </c>
      <c r="BI233" t="s">
        <v>95</v>
      </c>
      <c r="BJ233" t="s">
        <v>86</v>
      </c>
    </row>
    <row r="234" spans="1:62">
      <c r="A234" t="s">
        <v>94</v>
      </c>
      <c r="B234" t="s">
        <v>75</v>
      </c>
      <c r="C234">
        <v>2012</v>
      </c>
      <c r="D234" t="s">
        <v>70</v>
      </c>
      <c r="E234" t="s">
        <v>70</v>
      </c>
      <c r="F234">
        <v>145</v>
      </c>
      <c r="G234">
        <v>0</v>
      </c>
      <c r="H234">
        <v>145</v>
      </c>
      <c r="I234">
        <f t="shared" si="34"/>
        <v>50</v>
      </c>
      <c r="J234">
        <v>39.999999999999993</v>
      </c>
      <c r="K234">
        <f t="shared" si="36"/>
        <v>235</v>
      </c>
      <c r="L234">
        <v>0</v>
      </c>
      <c r="M234">
        <v>112.6</v>
      </c>
      <c r="N234">
        <v>106.3</v>
      </c>
      <c r="O234">
        <f t="shared" si="37"/>
        <v>132.47058823529412</v>
      </c>
      <c r="P234">
        <f t="shared" si="38"/>
        <v>88.228999999999999</v>
      </c>
      <c r="Q234">
        <v>0</v>
      </c>
      <c r="R234">
        <v>0</v>
      </c>
      <c r="S234">
        <v>0</v>
      </c>
      <c r="T234">
        <v>0</v>
      </c>
      <c r="U234">
        <v>52.591128000000062</v>
      </c>
      <c r="V234">
        <v>2</v>
      </c>
      <c r="W234">
        <v>6.34</v>
      </c>
      <c r="X234">
        <v>1.1399999999999997</v>
      </c>
      <c r="Y234">
        <v>15.197215777262182</v>
      </c>
      <c r="Z234">
        <v>44</v>
      </c>
      <c r="AA234">
        <v>312.80770301624125</v>
      </c>
      <c r="AB234">
        <v>4013.3333333333335</v>
      </c>
      <c r="AC234">
        <v>2388.8888888888887</v>
      </c>
      <c r="AD234">
        <v>4565.4320987654319</v>
      </c>
      <c r="AE234">
        <v>2824.1975308641972</v>
      </c>
      <c r="AF234">
        <v>12.404129941681038</v>
      </c>
      <c r="AG234">
        <v>3.1197684192021522</v>
      </c>
      <c r="AH234">
        <v>0.28113669768795752</v>
      </c>
      <c r="AI234">
        <v>0.95033736483599807</v>
      </c>
      <c r="AJ234">
        <v>7.3636176728924321E-3</v>
      </c>
      <c r="AK234">
        <v>8.0887491431242093</v>
      </c>
      <c r="AL234">
        <v>22.739753629775375</v>
      </c>
      <c r="AM234">
        <v>3.9852092240107404</v>
      </c>
      <c r="AN234">
        <v>1.3866007760997268</v>
      </c>
      <c r="AO234">
        <v>0.43025766044455011</v>
      </c>
      <c r="AP234">
        <v>12.404129941681038</v>
      </c>
      <c r="AQ234">
        <v>3.1197684192021522</v>
      </c>
      <c r="AR234">
        <v>0.28113669768795752</v>
      </c>
      <c r="AS234">
        <v>0.95033736483599807</v>
      </c>
      <c r="AT234">
        <v>7.3636176728924321E-3</v>
      </c>
      <c r="AU234">
        <v>8.0887491431242093</v>
      </c>
      <c r="AV234">
        <v>22.739753629775375</v>
      </c>
      <c r="AW234">
        <v>3.9852092240107404</v>
      </c>
      <c r="AX234">
        <v>1.3866007760997268</v>
      </c>
      <c r="AY234">
        <v>0.43025766044455011</v>
      </c>
      <c r="AZ234">
        <v>148.5794694697648</v>
      </c>
      <c r="BA234">
        <f t="shared" si="35"/>
        <v>86.420530530235197</v>
      </c>
      <c r="BB234">
        <v>145.3080623067178</v>
      </c>
      <c r="BC234">
        <v>23.187045869384971</v>
      </c>
      <c r="BD234">
        <v>15.381191009791468</v>
      </c>
      <c r="BE234">
        <v>2.3061411154056195</v>
      </c>
      <c r="BF234">
        <v>186.18244030129986</v>
      </c>
      <c r="BG234">
        <f t="shared" si="39"/>
        <v>273.29071623529421</v>
      </c>
      <c r="BH234">
        <f t="shared" si="40"/>
        <v>87.108275933994349</v>
      </c>
      <c r="BI234" t="s">
        <v>95</v>
      </c>
      <c r="BJ234" t="s">
        <v>86</v>
      </c>
    </row>
    <row r="235" spans="1:62">
      <c r="A235" t="s">
        <v>94</v>
      </c>
      <c r="B235" t="s">
        <v>75</v>
      </c>
      <c r="C235">
        <v>1982</v>
      </c>
      <c r="D235" t="s">
        <v>71</v>
      </c>
      <c r="E235" t="s">
        <v>72</v>
      </c>
      <c r="F235">
        <v>507.02627000000012</v>
      </c>
      <c r="G235">
        <v>290</v>
      </c>
      <c r="H235">
        <v>217.02627000000012</v>
      </c>
      <c r="I235">
        <f t="shared" si="34"/>
        <v>50</v>
      </c>
      <c r="J235">
        <v>49</v>
      </c>
      <c r="K235">
        <f t="shared" si="36"/>
        <v>606.02627000000007</v>
      </c>
      <c r="L235">
        <v>57.196247444930201</v>
      </c>
      <c r="M235">
        <v>225.2</v>
      </c>
      <c r="N235">
        <v>212.6</v>
      </c>
      <c r="O235">
        <f t="shared" si="37"/>
        <v>264.94117647058823</v>
      </c>
      <c r="P235">
        <f t="shared" si="38"/>
        <v>176.458</v>
      </c>
      <c r="Q235">
        <v>134.53884000000005</v>
      </c>
      <c r="R235">
        <v>273.34260000000012</v>
      </c>
      <c r="S235">
        <v>3.7802700000000016</v>
      </c>
      <c r="T235">
        <v>72.794430000000034</v>
      </c>
      <c r="U235">
        <v>87.651880000000006</v>
      </c>
      <c r="V235">
        <v>3</v>
      </c>
      <c r="W235">
        <v>5.2</v>
      </c>
      <c r="X235">
        <v>0</v>
      </c>
      <c r="Y235">
        <v>12.180974477958237</v>
      </c>
      <c r="Z235">
        <v>44</v>
      </c>
      <c r="AA235">
        <v>303.81930394431555</v>
      </c>
      <c r="AB235">
        <v>4557.0539999999992</v>
      </c>
      <c r="AC235">
        <v>4101.3486000000003</v>
      </c>
      <c r="AD235">
        <v>4121.55</v>
      </c>
      <c r="AE235">
        <v>3709.395</v>
      </c>
      <c r="AF235">
        <v>12.085722442892413</v>
      </c>
      <c r="AG235">
        <v>3.0738701473021965</v>
      </c>
      <c r="AH235">
        <v>0.26894357247744333</v>
      </c>
      <c r="AI235">
        <v>1.0259870645905831</v>
      </c>
      <c r="AJ235">
        <v>5.709686173585758E-3</v>
      </c>
      <c r="AK235">
        <v>9.2021764469414826</v>
      </c>
      <c r="AL235">
        <v>23.61961977041085</v>
      </c>
      <c r="AM235">
        <v>3.4791934390104369</v>
      </c>
      <c r="AN235">
        <v>1.7055826825886831</v>
      </c>
      <c r="AO235">
        <v>0.49615673134503191</v>
      </c>
      <c r="AP235">
        <v>12.085722442892413</v>
      </c>
      <c r="AQ235">
        <v>3.0738701473021965</v>
      </c>
      <c r="AR235">
        <v>0.26894357247744333</v>
      </c>
      <c r="AS235">
        <v>1.0259870645905831</v>
      </c>
      <c r="AT235">
        <v>5.709686173585758E-3</v>
      </c>
      <c r="AU235">
        <v>9.2021764469414826</v>
      </c>
      <c r="AV235">
        <v>23.61961977041085</v>
      </c>
      <c r="AW235">
        <v>3.4791934390104369</v>
      </c>
      <c r="AX235">
        <v>1.7055826825886831</v>
      </c>
      <c r="AY235">
        <v>0.49615673134503191</v>
      </c>
      <c r="AZ235">
        <v>176.76303992479481</v>
      </c>
      <c r="BA235">
        <f t="shared" si="35"/>
        <v>429.26323007520523</v>
      </c>
      <c r="BB235">
        <v>211.16369571202742</v>
      </c>
      <c r="BC235">
        <v>29.509142650789791</v>
      </c>
      <c r="BD235">
        <v>22.226004465004479</v>
      </c>
      <c r="BE235">
        <v>3.9249051192149538</v>
      </c>
      <c r="BF235">
        <v>266.82374794703662</v>
      </c>
      <c r="BG235">
        <f t="shared" si="39"/>
        <v>1013.5071964705885</v>
      </c>
      <c r="BH235">
        <f t="shared" si="40"/>
        <v>746.68344852355187</v>
      </c>
      <c r="BI235" t="s">
        <v>95</v>
      </c>
      <c r="BJ235" t="s">
        <v>86</v>
      </c>
    </row>
    <row r="236" spans="1:62">
      <c r="A236" t="s">
        <v>94</v>
      </c>
      <c r="B236" t="s">
        <v>75</v>
      </c>
      <c r="C236">
        <v>1984</v>
      </c>
      <c r="D236" t="s">
        <v>71</v>
      </c>
      <c r="E236" t="s">
        <v>72</v>
      </c>
      <c r="F236">
        <v>507.02627000000012</v>
      </c>
      <c r="G236">
        <v>290</v>
      </c>
      <c r="H236">
        <v>217.02627000000012</v>
      </c>
      <c r="I236">
        <f t="shared" si="34"/>
        <v>50</v>
      </c>
      <c r="J236">
        <v>49</v>
      </c>
      <c r="K236">
        <f t="shared" si="36"/>
        <v>606.02627000000007</v>
      </c>
      <c r="L236">
        <v>57.196247444930201</v>
      </c>
      <c r="M236">
        <v>225.2</v>
      </c>
      <c r="N236">
        <v>212.6</v>
      </c>
      <c r="O236">
        <f t="shared" si="37"/>
        <v>264.94117647058823</v>
      </c>
      <c r="P236">
        <f t="shared" si="38"/>
        <v>176.458</v>
      </c>
      <c r="Q236">
        <v>134.53884000000005</v>
      </c>
      <c r="R236">
        <v>273.34260000000012</v>
      </c>
      <c r="S236">
        <v>3.7802700000000016</v>
      </c>
      <c r="T236">
        <v>72.794430000000034</v>
      </c>
      <c r="U236">
        <v>87.651880000000006</v>
      </c>
      <c r="V236">
        <v>3</v>
      </c>
      <c r="W236">
        <v>5.18</v>
      </c>
      <c r="X236">
        <v>-2.0000000000000462E-2</v>
      </c>
      <c r="Y236">
        <v>15.487238979118329</v>
      </c>
      <c r="Z236">
        <v>44</v>
      </c>
      <c r="AA236">
        <v>313.67197215777259</v>
      </c>
      <c r="AB236">
        <v>4833.2860000000001</v>
      </c>
      <c r="AC236">
        <v>3123.0039999999999</v>
      </c>
      <c r="AD236">
        <v>4387.1180000000004</v>
      </c>
      <c r="AE236">
        <v>7446.3960000000006</v>
      </c>
      <c r="AF236">
        <v>12.085722442892401</v>
      </c>
      <c r="AG236">
        <v>3.0738701473021965</v>
      </c>
      <c r="AH236">
        <v>0.26894357247744333</v>
      </c>
      <c r="AI236">
        <v>1.0259870645905831</v>
      </c>
      <c r="AJ236">
        <v>5.709686173585758E-3</v>
      </c>
      <c r="AK236">
        <v>9.2021764469414808</v>
      </c>
      <c r="AL236">
        <v>23.61961977041085</v>
      </c>
      <c r="AM236">
        <v>3.4791934390104369</v>
      </c>
      <c r="AN236">
        <v>1.7055826825886831</v>
      </c>
      <c r="AO236">
        <v>0.49615673134503191</v>
      </c>
      <c r="AP236">
        <v>12.085722442892401</v>
      </c>
      <c r="AQ236">
        <v>3.0738701473021965</v>
      </c>
      <c r="AR236">
        <v>0.26894357247744333</v>
      </c>
      <c r="AS236">
        <v>1.0259870645905831</v>
      </c>
      <c r="AT236">
        <v>5.709686173585758E-3</v>
      </c>
      <c r="AU236">
        <v>9.2021764469414808</v>
      </c>
      <c r="AV236">
        <v>23.61961977041085</v>
      </c>
      <c r="AW236">
        <v>3.4791934390104369</v>
      </c>
      <c r="AX236">
        <v>1.7055826825886831</v>
      </c>
      <c r="AY236">
        <v>0.49615673134503191</v>
      </c>
      <c r="AZ236">
        <v>208.69672729363816</v>
      </c>
      <c r="BA236">
        <f t="shared" si="35"/>
        <v>397.32954270636191</v>
      </c>
      <c r="BB236">
        <v>277.98753380304623</v>
      </c>
      <c r="BC236">
        <v>39.252755525722229</v>
      </c>
      <c r="BD236">
        <v>27.487000839652101</v>
      </c>
      <c r="BE236">
        <v>5.2967245695118557</v>
      </c>
      <c r="BF236">
        <v>350.02401473793248</v>
      </c>
      <c r="BG236">
        <f t="shared" si="39"/>
        <v>1013.5071964705885</v>
      </c>
      <c r="BH236">
        <f t="shared" si="40"/>
        <v>663.48318173265602</v>
      </c>
      <c r="BI236" t="s">
        <v>95</v>
      </c>
      <c r="BJ236" t="s">
        <v>86</v>
      </c>
    </row>
    <row r="237" spans="1:62">
      <c r="A237" t="s">
        <v>94</v>
      </c>
      <c r="B237" t="s">
        <v>75</v>
      </c>
      <c r="C237">
        <v>1986</v>
      </c>
      <c r="D237" t="s">
        <v>71</v>
      </c>
      <c r="E237" t="s">
        <v>72</v>
      </c>
      <c r="F237">
        <v>507.02627000000012</v>
      </c>
      <c r="G237">
        <v>290</v>
      </c>
      <c r="H237">
        <v>217.02627000000012</v>
      </c>
      <c r="I237">
        <f t="shared" si="34"/>
        <v>50</v>
      </c>
      <c r="J237">
        <v>49</v>
      </c>
      <c r="K237">
        <f t="shared" si="36"/>
        <v>606.02627000000007</v>
      </c>
      <c r="L237">
        <v>57.196247444930201</v>
      </c>
      <c r="M237">
        <v>225.2</v>
      </c>
      <c r="N237">
        <v>212.6</v>
      </c>
      <c r="O237">
        <f t="shared" si="37"/>
        <v>264.94117647058823</v>
      </c>
      <c r="P237">
        <f t="shared" si="38"/>
        <v>176.458</v>
      </c>
      <c r="Q237">
        <v>134.53884000000005</v>
      </c>
      <c r="R237">
        <v>273.34260000000012</v>
      </c>
      <c r="S237">
        <v>3.7802700000000016</v>
      </c>
      <c r="T237">
        <v>72.794430000000034</v>
      </c>
      <c r="U237">
        <v>87.651880000000006</v>
      </c>
      <c r="V237">
        <v>3</v>
      </c>
      <c r="W237">
        <v>5.34</v>
      </c>
      <c r="X237">
        <v>0.13999999999999968</v>
      </c>
      <c r="Y237">
        <v>14.907192575406032</v>
      </c>
      <c r="Z237">
        <v>44</v>
      </c>
      <c r="AA237">
        <v>311.94343387470997</v>
      </c>
      <c r="AB237">
        <v>4658.018</v>
      </c>
      <c r="AC237">
        <v>6341.7260000000006</v>
      </c>
      <c r="AD237">
        <v>4918.2539999999999</v>
      </c>
      <c r="AE237">
        <v>7499.5439999999999</v>
      </c>
      <c r="AF237">
        <v>12.085722442892401</v>
      </c>
      <c r="AG237">
        <v>3.0738701473021965</v>
      </c>
      <c r="AH237">
        <v>0.26894357247744333</v>
      </c>
      <c r="AI237">
        <v>1.0259870645905831</v>
      </c>
      <c r="AJ237">
        <v>5.709686173585758E-3</v>
      </c>
      <c r="AK237">
        <v>9.2021764469414808</v>
      </c>
      <c r="AL237">
        <v>23.61961977041085</v>
      </c>
      <c r="AM237">
        <v>3.4791934390104369</v>
      </c>
      <c r="AN237">
        <v>1.7055826825886831</v>
      </c>
      <c r="AO237">
        <v>0.49615673134503191</v>
      </c>
      <c r="AP237">
        <v>12.085722442892401</v>
      </c>
      <c r="AQ237">
        <v>3.0738701473021965</v>
      </c>
      <c r="AR237">
        <v>0.26894357247744333</v>
      </c>
      <c r="AS237">
        <v>1.0259870645905831</v>
      </c>
      <c r="AT237">
        <v>5.709686173585758E-3</v>
      </c>
      <c r="AU237">
        <v>9.2021764469414808</v>
      </c>
      <c r="AV237">
        <v>23.61961977041085</v>
      </c>
      <c r="AW237">
        <v>3.4791934390104369</v>
      </c>
      <c r="AX237">
        <v>1.7055826825886831</v>
      </c>
      <c r="AY237">
        <v>0.49615673134503191</v>
      </c>
      <c r="AZ237">
        <v>243.1059742193998</v>
      </c>
      <c r="BA237">
        <f t="shared" si="35"/>
        <v>362.92029578060027</v>
      </c>
      <c r="BB237">
        <v>356.36175116284051</v>
      </c>
      <c r="BC237">
        <v>50.731932574267702</v>
      </c>
      <c r="BD237">
        <v>33.432561616035251</v>
      </c>
      <c r="BE237">
        <v>6.9221167886969468</v>
      </c>
      <c r="BF237">
        <v>447.44836214184039</v>
      </c>
      <c r="BG237">
        <f t="shared" si="39"/>
        <v>1013.5071964705885</v>
      </c>
      <c r="BH237">
        <f t="shared" si="40"/>
        <v>566.05883432874816</v>
      </c>
      <c r="BI237" t="s">
        <v>95</v>
      </c>
      <c r="BJ237" t="s">
        <v>86</v>
      </c>
    </row>
    <row r="238" spans="1:62">
      <c r="A238" t="s">
        <v>94</v>
      </c>
      <c r="B238" t="s">
        <v>75</v>
      </c>
      <c r="C238">
        <v>1988</v>
      </c>
      <c r="D238" t="s">
        <v>71</v>
      </c>
      <c r="E238" t="s">
        <v>72</v>
      </c>
      <c r="F238">
        <v>507.02627000000012</v>
      </c>
      <c r="G238">
        <v>290</v>
      </c>
      <c r="H238">
        <v>217.02627000000012</v>
      </c>
      <c r="I238">
        <f t="shared" si="34"/>
        <v>50</v>
      </c>
      <c r="J238">
        <v>49</v>
      </c>
      <c r="K238">
        <f t="shared" si="36"/>
        <v>606.02627000000007</v>
      </c>
      <c r="L238">
        <v>57.196247444930201</v>
      </c>
      <c r="M238">
        <v>225.2</v>
      </c>
      <c r="N238">
        <v>212.6</v>
      </c>
      <c r="O238">
        <f t="shared" si="37"/>
        <v>264.94117647058823</v>
      </c>
      <c r="P238">
        <f t="shared" si="38"/>
        <v>176.458</v>
      </c>
      <c r="Q238">
        <v>134.53884000000005</v>
      </c>
      <c r="R238">
        <v>273.34260000000012</v>
      </c>
      <c r="S238">
        <v>3.7802700000000016</v>
      </c>
      <c r="T238">
        <v>72.794430000000034</v>
      </c>
      <c r="U238">
        <v>87.651880000000006</v>
      </c>
      <c r="V238">
        <v>3</v>
      </c>
      <c r="W238">
        <v>4.96</v>
      </c>
      <c r="X238">
        <v>-0.24000000000000021</v>
      </c>
      <c r="Y238">
        <v>19.315545243619489</v>
      </c>
      <c r="Z238">
        <v>44</v>
      </c>
      <c r="AA238">
        <v>325.08032482598605</v>
      </c>
      <c r="AB238">
        <v>6894.1039999999994</v>
      </c>
      <c r="AC238">
        <v>6139.884</v>
      </c>
      <c r="AD238">
        <v>7488.9660000000003</v>
      </c>
      <c r="AE238">
        <v>5853.0739999999996</v>
      </c>
      <c r="AF238">
        <v>12.085722442892401</v>
      </c>
      <c r="AG238">
        <v>3.0738701473021965</v>
      </c>
      <c r="AH238">
        <v>0.26894357247744333</v>
      </c>
      <c r="AI238">
        <v>1.0259870645905831</v>
      </c>
      <c r="AJ238">
        <v>5.709686173585758E-3</v>
      </c>
      <c r="AK238">
        <v>9.2021764469414808</v>
      </c>
      <c r="AL238">
        <v>23.61961977041085</v>
      </c>
      <c r="AM238">
        <v>3.4791934390104369</v>
      </c>
      <c r="AN238">
        <v>1.7055826825886831</v>
      </c>
      <c r="AO238">
        <v>0.49615673134503191</v>
      </c>
      <c r="AP238">
        <v>12.085722442892401</v>
      </c>
      <c r="AQ238">
        <v>3.0738701473021965</v>
      </c>
      <c r="AR238">
        <v>0.26894357247744333</v>
      </c>
      <c r="AS238">
        <v>1.0259870645905831</v>
      </c>
      <c r="AT238">
        <v>5.709686173585758E-3</v>
      </c>
      <c r="AU238">
        <v>9.2021764469414808</v>
      </c>
      <c r="AV238">
        <v>23.61961977041085</v>
      </c>
      <c r="AW238">
        <v>3.4791934390104369</v>
      </c>
      <c r="AX238">
        <v>1.7055826825886831</v>
      </c>
      <c r="AY238">
        <v>0.49615673134503191</v>
      </c>
      <c r="AZ238">
        <v>284.1911075334508</v>
      </c>
      <c r="BA238">
        <f t="shared" si="35"/>
        <v>321.83516246654926</v>
      </c>
      <c r="BB238">
        <v>327.48079738206474</v>
      </c>
      <c r="BC238">
        <v>45.594055016920876</v>
      </c>
      <c r="BD238">
        <v>35.211825246914287</v>
      </c>
      <c r="BE238">
        <v>6.0325096563509666</v>
      </c>
      <c r="BF238">
        <v>414.31918730225084</v>
      </c>
      <c r="BG238">
        <f t="shared" si="39"/>
        <v>1013.5071964705885</v>
      </c>
      <c r="BH238">
        <f t="shared" si="40"/>
        <v>599.18800916833766</v>
      </c>
      <c r="BI238" t="s">
        <v>95</v>
      </c>
      <c r="BJ238" t="s">
        <v>86</v>
      </c>
    </row>
    <row r="239" spans="1:62">
      <c r="A239" t="s">
        <v>94</v>
      </c>
      <c r="B239" t="s">
        <v>75</v>
      </c>
      <c r="C239">
        <v>1990</v>
      </c>
      <c r="D239" t="s">
        <v>71</v>
      </c>
      <c r="E239" t="s">
        <v>72</v>
      </c>
      <c r="F239">
        <v>507.02627000000012</v>
      </c>
      <c r="G239">
        <v>290</v>
      </c>
      <c r="H239">
        <v>217.02627000000012</v>
      </c>
      <c r="I239">
        <f t="shared" si="34"/>
        <v>50</v>
      </c>
      <c r="J239">
        <v>49</v>
      </c>
      <c r="K239">
        <f t="shared" si="36"/>
        <v>606.02627000000007</v>
      </c>
      <c r="L239">
        <v>57.196247444930201</v>
      </c>
      <c r="M239">
        <v>225.2</v>
      </c>
      <c r="N239">
        <v>212.6</v>
      </c>
      <c r="O239">
        <f t="shared" si="37"/>
        <v>264.94117647058823</v>
      </c>
      <c r="P239">
        <f t="shared" si="38"/>
        <v>176.458</v>
      </c>
      <c r="Q239">
        <v>134.53884000000005</v>
      </c>
      <c r="R239">
        <v>273.34260000000012</v>
      </c>
      <c r="S239">
        <v>3.7802700000000016</v>
      </c>
      <c r="T239">
        <v>72.794430000000034</v>
      </c>
      <c r="U239">
        <v>87.651880000000006</v>
      </c>
      <c r="V239">
        <v>3</v>
      </c>
      <c r="W239">
        <v>4.84</v>
      </c>
      <c r="X239">
        <v>-0.36000000000000032</v>
      </c>
      <c r="Y239">
        <v>17.923433874709975</v>
      </c>
      <c r="Z239">
        <v>44</v>
      </c>
      <c r="AA239">
        <v>320.93183294663572</v>
      </c>
      <c r="AB239">
        <v>5236.97</v>
      </c>
      <c r="AC239">
        <v>3696.6239999999998</v>
      </c>
      <c r="AD239">
        <v>4397.7820000000002</v>
      </c>
      <c r="AE239">
        <v>3537.3519999999999</v>
      </c>
      <c r="AF239">
        <v>12.085722442892401</v>
      </c>
      <c r="AG239">
        <v>3.0738701473021965</v>
      </c>
      <c r="AH239">
        <v>0.26894357247744333</v>
      </c>
      <c r="AI239">
        <v>1.0259870645905831</v>
      </c>
      <c r="AJ239">
        <v>5.709686173585758E-3</v>
      </c>
      <c r="AK239">
        <v>9.2021764469414808</v>
      </c>
      <c r="AL239">
        <v>23.61961977041085</v>
      </c>
      <c r="AM239">
        <v>3.4791934390104369</v>
      </c>
      <c r="AN239">
        <v>1.7055826825886831</v>
      </c>
      <c r="AO239">
        <v>0.49615673134503191</v>
      </c>
      <c r="AP239">
        <v>12.085722442892401</v>
      </c>
      <c r="AQ239">
        <v>3.0738701473021965</v>
      </c>
      <c r="AR239">
        <v>0.26894357247744333</v>
      </c>
      <c r="AS239">
        <v>1.0259870645905831</v>
      </c>
      <c r="AT239">
        <v>5.709686173585758E-3</v>
      </c>
      <c r="AU239">
        <v>9.2021764469414808</v>
      </c>
      <c r="AV239">
        <v>23.61961977041085</v>
      </c>
      <c r="AW239">
        <v>3.4791934390104369</v>
      </c>
      <c r="AX239">
        <v>1.7055826825886831</v>
      </c>
      <c r="AY239">
        <v>0.49615673134503191</v>
      </c>
      <c r="AZ239">
        <v>183.01126204304239</v>
      </c>
      <c r="BA239">
        <f t="shared" si="35"/>
        <v>423.01500795695767</v>
      </c>
      <c r="BB239">
        <v>200.47973909773771</v>
      </c>
      <c r="BC239">
        <v>27.75960645997316</v>
      </c>
      <c r="BD239">
        <v>22.223275114400401</v>
      </c>
      <c r="BE239">
        <v>3.6441972970687355</v>
      </c>
      <c r="BF239">
        <v>254.10681796917999</v>
      </c>
      <c r="BG239">
        <f t="shared" si="39"/>
        <v>1013.5071964705885</v>
      </c>
      <c r="BH239">
        <f t="shared" si="40"/>
        <v>759.40037850140857</v>
      </c>
      <c r="BI239" t="s">
        <v>95</v>
      </c>
      <c r="BJ239" t="s">
        <v>86</v>
      </c>
    </row>
    <row r="240" spans="1:62">
      <c r="A240" t="s">
        <v>94</v>
      </c>
      <c r="B240" t="s">
        <v>75</v>
      </c>
      <c r="C240">
        <v>1994</v>
      </c>
      <c r="D240" t="s">
        <v>71</v>
      </c>
      <c r="E240" t="s">
        <v>72</v>
      </c>
      <c r="F240">
        <v>507.02627000000012</v>
      </c>
      <c r="G240">
        <v>290</v>
      </c>
      <c r="H240">
        <v>217.02627000000012</v>
      </c>
      <c r="I240">
        <f t="shared" si="34"/>
        <v>50</v>
      </c>
      <c r="J240">
        <v>46.2</v>
      </c>
      <c r="K240">
        <f t="shared" si="36"/>
        <v>603.22627000000011</v>
      </c>
      <c r="L240">
        <v>57.196247444930201</v>
      </c>
      <c r="M240">
        <v>225.2</v>
      </c>
      <c r="N240">
        <v>212.6</v>
      </c>
      <c r="O240">
        <f t="shared" si="37"/>
        <v>264.94117647058823</v>
      </c>
      <c r="P240">
        <f t="shared" si="38"/>
        <v>176.458</v>
      </c>
      <c r="Q240">
        <v>134.53884000000005</v>
      </c>
      <c r="R240">
        <v>273.34260000000012</v>
      </c>
      <c r="S240">
        <v>3.7802700000000016</v>
      </c>
      <c r="T240">
        <v>72.794430000000034</v>
      </c>
      <c r="U240">
        <v>87.651880000000006</v>
      </c>
      <c r="V240">
        <v>3</v>
      </c>
      <c r="W240">
        <v>4.96</v>
      </c>
      <c r="X240">
        <v>-0.24000000000000021</v>
      </c>
      <c r="Y240">
        <v>22.505800464037122</v>
      </c>
      <c r="Z240">
        <v>44</v>
      </c>
      <c r="AA240">
        <v>334.5872853828306</v>
      </c>
      <c r="AB240">
        <v>7053.3760000000002</v>
      </c>
      <c r="AC240">
        <v>4089.73</v>
      </c>
      <c r="AD240">
        <v>3293.0259999999998</v>
      </c>
      <c r="AE240">
        <v>3537.3519999999999</v>
      </c>
      <c r="AF240">
        <v>12.085722442892401</v>
      </c>
      <c r="AG240">
        <v>3.0738701473021965</v>
      </c>
      <c r="AH240">
        <v>0.26894357247744333</v>
      </c>
      <c r="AI240">
        <v>1.0259870645905831</v>
      </c>
      <c r="AJ240">
        <v>5.709686173585758E-3</v>
      </c>
      <c r="AK240">
        <v>9.2021764469414808</v>
      </c>
      <c r="AL240">
        <v>23.61961977041085</v>
      </c>
      <c r="AM240">
        <v>3.4791934390104369</v>
      </c>
      <c r="AN240">
        <v>1.7055826825886831</v>
      </c>
      <c r="AO240">
        <v>0.49615673134503191</v>
      </c>
      <c r="AP240">
        <v>12.085722442892401</v>
      </c>
      <c r="AQ240">
        <v>3.0738701473021965</v>
      </c>
      <c r="AR240">
        <v>0.26894357247744333</v>
      </c>
      <c r="AS240">
        <v>1.0259870645905831</v>
      </c>
      <c r="AT240">
        <v>5.709686173585758E-3</v>
      </c>
      <c r="AU240">
        <v>9.2021764469414808</v>
      </c>
      <c r="AV240">
        <v>23.61961977041085</v>
      </c>
      <c r="AW240">
        <v>3.4791934390104369</v>
      </c>
      <c r="AX240">
        <v>1.7055826825886831</v>
      </c>
      <c r="AY240">
        <v>0.49615673134503191</v>
      </c>
      <c r="AZ240">
        <v>195.22949719387813</v>
      </c>
      <c r="BA240">
        <f t="shared" si="35"/>
        <v>407.99677280612195</v>
      </c>
      <c r="BB240">
        <v>211.95227303753245</v>
      </c>
      <c r="BC240">
        <v>29.318691969362366</v>
      </c>
      <c r="BD240">
        <v>23.623893594937996</v>
      </c>
      <c r="BE240">
        <v>3.8433027832662883</v>
      </c>
      <c r="BF240">
        <v>268.73816138509909</v>
      </c>
      <c r="BG240">
        <f t="shared" si="39"/>
        <v>1013.5071964705885</v>
      </c>
      <c r="BH240">
        <f t="shared" si="40"/>
        <v>744.76903508548935</v>
      </c>
      <c r="BI240" t="s">
        <v>95</v>
      </c>
      <c r="BJ240" t="s">
        <v>86</v>
      </c>
    </row>
    <row r="241" spans="1:62">
      <c r="A241" t="s">
        <v>94</v>
      </c>
      <c r="B241" t="s">
        <v>75</v>
      </c>
      <c r="C241">
        <v>1996</v>
      </c>
      <c r="D241" t="s">
        <v>71</v>
      </c>
      <c r="E241" t="s">
        <v>72</v>
      </c>
      <c r="F241">
        <v>507.02627000000012</v>
      </c>
      <c r="G241">
        <v>290</v>
      </c>
      <c r="H241">
        <v>217.02627000000012</v>
      </c>
      <c r="I241">
        <f t="shared" si="34"/>
        <v>50</v>
      </c>
      <c r="J241">
        <v>39.199999999999996</v>
      </c>
      <c r="K241">
        <f t="shared" si="36"/>
        <v>596.22627000000011</v>
      </c>
      <c r="L241">
        <v>57.196247444930201</v>
      </c>
      <c r="M241">
        <v>225.2</v>
      </c>
      <c r="N241">
        <v>212.6</v>
      </c>
      <c r="O241">
        <f t="shared" si="37"/>
        <v>264.94117647058823</v>
      </c>
      <c r="P241">
        <f t="shared" si="38"/>
        <v>176.458</v>
      </c>
      <c r="Q241">
        <v>134.53884000000005</v>
      </c>
      <c r="R241">
        <v>273.34260000000012</v>
      </c>
      <c r="S241">
        <v>3.7802700000000016</v>
      </c>
      <c r="T241">
        <v>72.794430000000034</v>
      </c>
      <c r="U241">
        <v>87.651880000000006</v>
      </c>
      <c r="V241">
        <v>3</v>
      </c>
      <c r="W241">
        <v>4.93</v>
      </c>
      <c r="X241">
        <v>-0.27000000000000046</v>
      </c>
      <c r="Y241">
        <v>24.535962877030162</v>
      </c>
      <c r="Z241">
        <v>44</v>
      </c>
      <c r="AA241">
        <v>340.63716937354985</v>
      </c>
      <c r="AB241">
        <v>4185.2759999999998</v>
      </c>
      <c r="AC241">
        <v>4843.8639999999996</v>
      </c>
      <c r="AD241">
        <v>3494.8679999999999</v>
      </c>
      <c r="AE241">
        <v>7467.7239999999993</v>
      </c>
      <c r="AF241">
        <v>12.085722442892401</v>
      </c>
      <c r="AG241">
        <v>3.0738701473021965</v>
      </c>
      <c r="AH241">
        <v>0.26894357247744333</v>
      </c>
      <c r="AI241">
        <v>1.0259870645905831</v>
      </c>
      <c r="AJ241">
        <v>5.709686173585758E-3</v>
      </c>
      <c r="AK241">
        <v>9.2021764469414808</v>
      </c>
      <c r="AL241">
        <v>23.61961977041085</v>
      </c>
      <c r="AM241">
        <v>3.4791934390104369</v>
      </c>
      <c r="AN241">
        <v>1.7055826825886831</v>
      </c>
      <c r="AO241">
        <v>0.49615673134503191</v>
      </c>
      <c r="AP241">
        <v>12.085722442892401</v>
      </c>
      <c r="AQ241">
        <v>3.0738701473021965</v>
      </c>
      <c r="AR241">
        <v>0.26894357247744333</v>
      </c>
      <c r="AS241">
        <v>1.0259870645905831</v>
      </c>
      <c r="AT241">
        <v>5.709686173585758E-3</v>
      </c>
      <c r="AU241">
        <v>9.2021764469414808</v>
      </c>
      <c r="AV241">
        <v>23.61961977041085</v>
      </c>
      <c r="AW241">
        <v>3.4791934390104369</v>
      </c>
      <c r="AX241">
        <v>1.7055826825886831</v>
      </c>
      <c r="AY241">
        <v>0.49615673134503191</v>
      </c>
      <c r="AZ241">
        <v>206.11349382349275</v>
      </c>
      <c r="BA241">
        <f t="shared" si="35"/>
        <v>390.1127761765074</v>
      </c>
      <c r="BB241">
        <v>314.40279269853499</v>
      </c>
      <c r="BC241">
        <v>44.899921557900832</v>
      </c>
      <c r="BD241">
        <v>28.878159686159613</v>
      </c>
      <c r="BE241">
        <v>6.1523284717546654</v>
      </c>
      <c r="BF241">
        <v>394.33320241435013</v>
      </c>
      <c r="BG241">
        <f t="shared" si="39"/>
        <v>1013.5071964705885</v>
      </c>
      <c r="BH241">
        <f t="shared" si="40"/>
        <v>619.17399405623837</v>
      </c>
      <c r="BI241" t="s">
        <v>95</v>
      </c>
      <c r="BJ241" t="s">
        <v>86</v>
      </c>
    </row>
    <row r="242" spans="1:62">
      <c r="A242" t="s">
        <v>94</v>
      </c>
      <c r="B242" t="s">
        <v>75</v>
      </c>
      <c r="C242">
        <v>1998</v>
      </c>
      <c r="D242" t="s">
        <v>71</v>
      </c>
      <c r="E242" t="s">
        <v>72</v>
      </c>
      <c r="F242">
        <v>507.02627000000012</v>
      </c>
      <c r="G242">
        <v>290</v>
      </c>
      <c r="H242">
        <v>217.02627000000012</v>
      </c>
      <c r="I242">
        <f t="shared" si="34"/>
        <v>50</v>
      </c>
      <c r="J242">
        <v>42</v>
      </c>
      <c r="K242">
        <f t="shared" si="36"/>
        <v>599.02627000000007</v>
      </c>
      <c r="L242">
        <v>57.196247444930201</v>
      </c>
      <c r="M242">
        <v>225.2</v>
      </c>
      <c r="N242">
        <v>212.6</v>
      </c>
      <c r="O242">
        <f t="shared" si="37"/>
        <v>264.94117647058823</v>
      </c>
      <c r="P242">
        <f t="shared" si="38"/>
        <v>176.458</v>
      </c>
      <c r="Q242">
        <v>134.53884000000005</v>
      </c>
      <c r="R242">
        <v>273.34260000000012</v>
      </c>
      <c r="S242">
        <v>3.7802700000000016</v>
      </c>
      <c r="T242">
        <v>72.794430000000034</v>
      </c>
      <c r="U242">
        <v>87.651880000000006</v>
      </c>
      <c r="V242">
        <v>3</v>
      </c>
      <c r="W242">
        <v>5.88</v>
      </c>
      <c r="X242">
        <v>0.67999999999999972</v>
      </c>
      <c r="Y242">
        <v>24.013921113689094</v>
      </c>
      <c r="Z242">
        <v>44</v>
      </c>
      <c r="AA242">
        <v>339.08148491879348</v>
      </c>
      <c r="AB242">
        <v>4397.7820000000002</v>
      </c>
      <c r="AC242">
        <v>3696.6239999999998</v>
      </c>
      <c r="AD242">
        <v>5927.3779999999997</v>
      </c>
      <c r="AE242">
        <v>5884.8939999999993</v>
      </c>
      <c r="AF242">
        <v>12.085722442892401</v>
      </c>
      <c r="AG242">
        <v>3.0738701473021965</v>
      </c>
      <c r="AH242">
        <v>0.26894357247744333</v>
      </c>
      <c r="AI242">
        <v>1.0259870645905831</v>
      </c>
      <c r="AJ242">
        <v>5.709686173585758E-3</v>
      </c>
      <c r="AK242">
        <v>9.2021764469414808</v>
      </c>
      <c r="AL242">
        <v>23.61961977041085</v>
      </c>
      <c r="AM242">
        <v>3.4791934390104369</v>
      </c>
      <c r="AN242">
        <v>1.7055826825886831</v>
      </c>
      <c r="AO242">
        <v>0.49615673134503191</v>
      </c>
      <c r="AP242">
        <v>12.085722442892401</v>
      </c>
      <c r="AQ242">
        <v>3.0738701473021965</v>
      </c>
      <c r="AR242">
        <v>0.26894357247744333</v>
      </c>
      <c r="AS242">
        <v>1.0259870645905831</v>
      </c>
      <c r="AT242">
        <v>5.709686173585758E-3</v>
      </c>
      <c r="AU242">
        <v>9.2021764469414808</v>
      </c>
      <c r="AV242">
        <v>23.61961977041085</v>
      </c>
      <c r="AW242">
        <v>3.4791934390104369</v>
      </c>
      <c r="AX242">
        <v>1.7055826825886831</v>
      </c>
      <c r="AY242">
        <v>0.49615673134503191</v>
      </c>
      <c r="AZ242">
        <v>212.95783720400073</v>
      </c>
      <c r="BA242">
        <f t="shared" si="35"/>
        <v>386.06843279599934</v>
      </c>
      <c r="BB242">
        <v>258.05001307346612</v>
      </c>
      <c r="BC242">
        <v>36.112839978161603</v>
      </c>
      <c r="BD242">
        <v>26.935551773539856</v>
      </c>
      <c r="BE242">
        <v>4.812888075495648</v>
      </c>
      <c r="BF242">
        <v>325.91129290066323</v>
      </c>
      <c r="BG242">
        <f t="shared" si="39"/>
        <v>1013.5071964705885</v>
      </c>
      <c r="BH242">
        <f t="shared" si="40"/>
        <v>687.59590356992521</v>
      </c>
      <c r="BI242" t="s">
        <v>95</v>
      </c>
      <c r="BJ242" t="s">
        <v>86</v>
      </c>
    </row>
    <row r="243" spans="1:62">
      <c r="A243" t="s">
        <v>94</v>
      </c>
      <c r="B243" t="s">
        <v>75</v>
      </c>
      <c r="C243">
        <v>2000</v>
      </c>
      <c r="D243" t="s">
        <v>71</v>
      </c>
      <c r="E243" t="s">
        <v>72</v>
      </c>
      <c r="F243">
        <v>507.02627000000012</v>
      </c>
      <c r="G243">
        <v>290</v>
      </c>
      <c r="H243">
        <v>217.02627000000012</v>
      </c>
      <c r="I243">
        <f t="shared" si="34"/>
        <v>50</v>
      </c>
      <c r="J243">
        <v>49</v>
      </c>
      <c r="K243">
        <f t="shared" si="36"/>
        <v>606.02627000000007</v>
      </c>
      <c r="L243">
        <v>57.196247444930201</v>
      </c>
      <c r="M243">
        <v>225.2</v>
      </c>
      <c r="N243">
        <v>212.6</v>
      </c>
      <c r="O243">
        <f t="shared" si="37"/>
        <v>264.94117647058823</v>
      </c>
      <c r="P243">
        <f t="shared" si="38"/>
        <v>176.458</v>
      </c>
      <c r="Q243">
        <v>134.53884000000005</v>
      </c>
      <c r="R243">
        <v>273.34260000000012</v>
      </c>
      <c r="S243">
        <v>3.7802700000000016</v>
      </c>
      <c r="T243">
        <v>72.794430000000034</v>
      </c>
      <c r="U243">
        <v>87.651880000000006</v>
      </c>
      <c r="V243">
        <v>3</v>
      </c>
      <c r="W243">
        <v>6.24</v>
      </c>
      <c r="X243">
        <v>1.04</v>
      </c>
      <c r="Y243">
        <v>20.185614849187935</v>
      </c>
      <c r="Z243">
        <v>44</v>
      </c>
      <c r="AA243">
        <v>327.67313225058001</v>
      </c>
      <c r="AB243">
        <v>4790.8019999999997</v>
      </c>
      <c r="AC243">
        <v>4365.8760000000002</v>
      </c>
      <c r="AD243">
        <v>2421.9319999999998</v>
      </c>
      <c r="AE243">
        <v>4546.4760000000006</v>
      </c>
      <c r="AF243">
        <v>12.085722442892401</v>
      </c>
      <c r="AG243">
        <v>3.0738701473021965</v>
      </c>
      <c r="AH243">
        <v>0.26894357247744333</v>
      </c>
      <c r="AI243">
        <v>1.0259870645905831</v>
      </c>
      <c r="AJ243">
        <v>5.709686173585758E-3</v>
      </c>
      <c r="AK243">
        <v>9.2021764469414808</v>
      </c>
      <c r="AL243">
        <v>23.61961977041085</v>
      </c>
      <c r="AM243">
        <v>3.4791934390104369</v>
      </c>
      <c r="AN243">
        <v>1.7055826825886831</v>
      </c>
      <c r="AO243">
        <v>0.49615673134503191</v>
      </c>
      <c r="AP243">
        <v>12.085722442892401</v>
      </c>
      <c r="AQ243">
        <v>3.0738701473021965</v>
      </c>
      <c r="AR243">
        <v>0.26894357247744333</v>
      </c>
      <c r="AS243">
        <v>1.0259870645905831</v>
      </c>
      <c r="AT243">
        <v>5.709686173585758E-3</v>
      </c>
      <c r="AU243">
        <v>9.2021764469414808</v>
      </c>
      <c r="AV243">
        <v>23.61961977041085</v>
      </c>
      <c r="AW243">
        <v>3.4791934390104369</v>
      </c>
      <c r="AX243">
        <v>1.7055826825886831</v>
      </c>
      <c r="AY243">
        <v>0.49615673134503191</v>
      </c>
      <c r="AZ243">
        <v>169.18413683966486</v>
      </c>
      <c r="BA243">
        <f t="shared" si="35"/>
        <v>436.84213316033521</v>
      </c>
      <c r="BB243">
        <v>232.67737322309227</v>
      </c>
      <c r="BC243">
        <v>32.947615053841062</v>
      </c>
      <c r="BD243">
        <v>22.600925016667308</v>
      </c>
      <c r="BE243">
        <v>4.4631058845099103</v>
      </c>
      <c r="BF243">
        <v>292.68901917811053</v>
      </c>
      <c r="BG243">
        <f t="shared" si="39"/>
        <v>1013.5071964705885</v>
      </c>
      <c r="BH243">
        <f t="shared" si="40"/>
        <v>720.81817729247791</v>
      </c>
      <c r="BI243" t="s">
        <v>95</v>
      </c>
      <c r="BJ243" t="s">
        <v>86</v>
      </c>
    </row>
    <row r="244" spans="1:62">
      <c r="A244" t="s">
        <v>94</v>
      </c>
      <c r="B244" t="s">
        <v>75</v>
      </c>
      <c r="C244">
        <v>2002</v>
      </c>
      <c r="D244" t="s">
        <v>71</v>
      </c>
      <c r="E244" t="s">
        <v>72</v>
      </c>
      <c r="F244">
        <v>507.02627000000012</v>
      </c>
      <c r="G244">
        <v>290</v>
      </c>
      <c r="H244">
        <v>217.02627000000012</v>
      </c>
      <c r="I244">
        <f t="shared" si="34"/>
        <v>50</v>
      </c>
      <c r="J244">
        <v>50.4</v>
      </c>
      <c r="K244">
        <f t="shared" si="36"/>
        <v>607.42627000000005</v>
      </c>
      <c r="L244">
        <v>57.196247444930201</v>
      </c>
      <c r="M244">
        <v>225.2</v>
      </c>
      <c r="N244">
        <v>212.6</v>
      </c>
      <c r="O244">
        <f t="shared" si="37"/>
        <v>264.94117647058823</v>
      </c>
      <c r="P244">
        <f t="shared" si="38"/>
        <v>176.458</v>
      </c>
      <c r="Q244">
        <v>134.53884000000005</v>
      </c>
      <c r="R244">
        <v>273.34260000000012</v>
      </c>
      <c r="S244">
        <v>3.7802700000000016</v>
      </c>
      <c r="T244">
        <v>72.794430000000034</v>
      </c>
      <c r="U244">
        <v>67.930206999999939</v>
      </c>
      <c r="V244">
        <v>3</v>
      </c>
      <c r="W244">
        <v>6.36</v>
      </c>
      <c r="X244">
        <v>1.1600000000000001</v>
      </c>
      <c r="Y244">
        <v>22.389791183294665</v>
      </c>
      <c r="Z244">
        <v>44</v>
      </c>
      <c r="AA244">
        <v>334.24157772621811</v>
      </c>
      <c r="AB244">
        <v>5863.652</v>
      </c>
      <c r="AC244">
        <v>3229.2999999999997</v>
      </c>
      <c r="AD244">
        <v>4801.38</v>
      </c>
      <c r="AE244">
        <v>4280.9080000000004</v>
      </c>
      <c r="AF244">
        <v>12.085722442892401</v>
      </c>
      <c r="AG244">
        <v>3.0738701473021965</v>
      </c>
      <c r="AH244">
        <v>0.26894357247744333</v>
      </c>
      <c r="AI244">
        <v>1.0259870645905831</v>
      </c>
      <c r="AJ244">
        <v>5.709686173585758E-3</v>
      </c>
      <c r="AK244">
        <v>9.2021764469414808</v>
      </c>
      <c r="AL244">
        <v>23.61961977041085</v>
      </c>
      <c r="AM244">
        <v>3.4791934390104369</v>
      </c>
      <c r="AN244">
        <v>1.7055826825886831</v>
      </c>
      <c r="AO244">
        <v>0.49615673134503191</v>
      </c>
      <c r="AP244">
        <v>12.085722442892401</v>
      </c>
      <c r="AQ244">
        <v>3.0738701473021965</v>
      </c>
      <c r="AR244">
        <v>0.26894357247744333</v>
      </c>
      <c r="AS244">
        <v>1.0259870645905831</v>
      </c>
      <c r="AT244">
        <v>5.709686173585758E-3</v>
      </c>
      <c r="AU244">
        <v>9.2021764469414808</v>
      </c>
      <c r="AV244">
        <v>23.61961977041085</v>
      </c>
      <c r="AW244">
        <v>3.4791934390104369</v>
      </c>
      <c r="AX244">
        <v>1.7055826825886831</v>
      </c>
      <c r="AY244">
        <v>0.49615673134503191</v>
      </c>
      <c r="AZ244">
        <v>198.00487576579712</v>
      </c>
      <c r="BA244">
        <f t="shared" si="35"/>
        <v>409.42139423420292</v>
      </c>
      <c r="BB244">
        <v>210.17118084152037</v>
      </c>
      <c r="BC244">
        <v>28.99775820586995</v>
      </c>
      <c r="BD244">
        <v>23.751465582883625</v>
      </c>
      <c r="BE244">
        <v>3.7871342387525591</v>
      </c>
      <c r="BF244">
        <v>266.70753886902651</v>
      </c>
      <c r="BG244">
        <f t="shared" si="39"/>
        <v>993.78552347058849</v>
      </c>
      <c r="BH244">
        <f t="shared" si="40"/>
        <v>727.07798460156198</v>
      </c>
      <c r="BI244" t="s">
        <v>95</v>
      </c>
      <c r="BJ244" t="s">
        <v>86</v>
      </c>
    </row>
    <row r="245" spans="1:62">
      <c r="A245" t="s">
        <v>94</v>
      </c>
      <c r="B245" t="s">
        <v>75</v>
      </c>
      <c r="C245">
        <v>2003</v>
      </c>
      <c r="D245" t="s">
        <v>71</v>
      </c>
      <c r="E245" t="s">
        <v>72</v>
      </c>
      <c r="F245">
        <v>507.02627000000012</v>
      </c>
      <c r="G245">
        <v>290</v>
      </c>
      <c r="H245">
        <v>217.02627000000012</v>
      </c>
      <c r="I245">
        <f t="shared" si="34"/>
        <v>50</v>
      </c>
      <c r="J245">
        <v>53.2</v>
      </c>
      <c r="K245">
        <f t="shared" si="36"/>
        <v>610.22627000000011</v>
      </c>
      <c r="L245">
        <v>57.196247444930201</v>
      </c>
      <c r="M245">
        <v>225.2</v>
      </c>
      <c r="N245">
        <v>212.6</v>
      </c>
      <c r="O245">
        <f t="shared" si="37"/>
        <v>264.94117647058823</v>
      </c>
      <c r="P245">
        <f t="shared" si="38"/>
        <v>176.458</v>
      </c>
      <c r="Q245">
        <v>134.53884000000005</v>
      </c>
      <c r="R245">
        <v>273.34260000000012</v>
      </c>
      <c r="S245">
        <v>3.7802700000000016</v>
      </c>
      <c r="T245">
        <v>72.794430000000034</v>
      </c>
      <c r="U245">
        <v>64.27804533333348</v>
      </c>
      <c r="V245">
        <v>3</v>
      </c>
      <c r="W245">
        <v>6.39</v>
      </c>
      <c r="X245">
        <v>1.1899999999999995</v>
      </c>
      <c r="Y245">
        <v>21.956482607021073</v>
      </c>
      <c r="Z245">
        <v>44</v>
      </c>
      <c r="AA245">
        <v>332.95031816892276</v>
      </c>
      <c r="AB245">
        <v>6203.61</v>
      </c>
      <c r="AC245">
        <v>3091.1840000000002</v>
      </c>
      <c r="AD245">
        <v>3664.8039999999996</v>
      </c>
      <c r="AE245">
        <v>3314.268</v>
      </c>
      <c r="AF245">
        <v>12.085722442892401</v>
      </c>
      <c r="AG245">
        <v>3.0738701473021965</v>
      </c>
      <c r="AH245">
        <v>0.26894357247744333</v>
      </c>
      <c r="AI245">
        <v>1.0259870645905831</v>
      </c>
      <c r="AJ245">
        <v>5.709686173585758E-3</v>
      </c>
      <c r="AK245">
        <v>9.2021764469414808</v>
      </c>
      <c r="AL245">
        <v>23.61961977041085</v>
      </c>
      <c r="AM245">
        <v>3.4791934390104369</v>
      </c>
      <c r="AN245">
        <v>1.7055826825886831</v>
      </c>
      <c r="AO245">
        <v>0.49615673134503191</v>
      </c>
      <c r="AP245">
        <v>12.085722442892401</v>
      </c>
      <c r="AQ245">
        <v>3.0738701473021965</v>
      </c>
      <c r="AR245">
        <v>0.26894357247744333</v>
      </c>
      <c r="AS245">
        <v>1.0259870645905831</v>
      </c>
      <c r="AT245">
        <v>5.709686173585758E-3</v>
      </c>
      <c r="AU245">
        <v>9.2021764469414808</v>
      </c>
      <c r="AV245">
        <v>23.61961977041085</v>
      </c>
      <c r="AW245">
        <v>3.4791934390104369</v>
      </c>
      <c r="AX245">
        <v>1.7055826825886831</v>
      </c>
      <c r="AY245">
        <v>0.49615673134503191</v>
      </c>
      <c r="AZ245">
        <v>178.21101208196779</v>
      </c>
      <c r="BA245">
        <f t="shared" si="35"/>
        <v>432.01525791803232</v>
      </c>
      <c r="BB245">
        <v>181.62856389343679</v>
      </c>
      <c r="BC245">
        <v>24.939853088142698</v>
      </c>
      <c r="BD245">
        <v>21.049893117377657</v>
      </c>
      <c r="BE245">
        <v>3.2344536740785172</v>
      </c>
      <c r="BF245">
        <v>230.85276377303566</v>
      </c>
      <c r="BG245">
        <f t="shared" si="39"/>
        <v>990.13336180392196</v>
      </c>
      <c r="BH245">
        <f t="shared" si="40"/>
        <v>759.28059803088627</v>
      </c>
      <c r="BI245" t="s">
        <v>95</v>
      </c>
      <c r="BJ245" t="s">
        <v>86</v>
      </c>
    </row>
    <row r="246" spans="1:62">
      <c r="A246" t="s">
        <v>94</v>
      </c>
      <c r="B246" t="s">
        <v>75</v>
      </c>
      <c r="C246">
        <v>2004</v>
      </c>
      <c r="D246" t="s">
        <v>71</v>
      </c>
      <c r="E246" t="s">
        <v>72</v>
      </c>
      <c r="F246">
        <v>507.02627000000012</v>
      </c>
      <c r="G246">
        <v>290</v>
      </c>
      <c r="H246">
        <v>217.02627000000012</v>
      </c>
      <c r="I246">
        <f t="shared" si="34"/>
        <v>50</v>
      </c>
      <c r="J246">
        <v>54.6</v>
      </c>
      <c r="K246">
        <f t="shared" si="36"/>
        <v>611.62627000000009</v>
      </c>
      <c r="L246">
        <v>57.196247444930201</v>
      </c>
      <c r="M246">
        <v>225.2</v>
      </c>
      <c r="N246">
        <v>212.6</v>
      </c>
      <c r="O246">
        <f t="shared" si="37"/>
        <v>264.94117647058823</v>
      </c>
      <c r="P246">
        <f t="shared" si="38"/>
        <v>176.458</v>
      </c>
      <c r="Q246">
        <v>134.53884000000005</v>
      </c>
      <c r="R246">
        <v>273.34260000000012</v>
      </c>
      <c r="S246">
        <v>3.7802700000000016</v>
      </c>
      <c r="T246">
        <v>72.794430000000034</v>
      </c>
      <c r="U246">
        <v>62.08674833333324</v>
      </c>
      <c r="V246">
        <v>3</v>
      </c>
      <c r="W246">
        <v>5.99</v>
      </c>
      <c r="X246">
        <v>0.79</v>
      </c>
      <c r="Y246">
        <v>21.523174030747484</v>
      </c>
      <c r="Z246">
        <v>44</v>
      </c>
      <c r="AA246">
        <v>331.65905861162747</v>
      </c>
      <c r="AB246">
        <v>5353.7579999999998</v>
      </c>
      <c r="AC246">
        <v>3749.7719999999999</v>
      </c>
      <c r="AD246">
        <v>3473.6259999999997</v>
      </c>
      <c r="AE246">
        <v>2485.6579999999999</v>
      </c>
      <c r="AF246">
        <v>12.085722442892401</v>
      </c>
      <c r="AG246">
        <v>3.0738701473021965</v>
      </c>
      <c r="AH246">
        <v>0.26894357247744333</v>
      </c>
      <c r="AI246">
        <v>1.0259870645905831</v>
      </c>
      <c r="AJ246">
        <v>5.709686173585758E-3</v>
      </c>
      <c r="AK246">
        <v>9.2021764469414808</v>
      </c>
      <c r="AL246">
        <v>23.61961977041085</v>
      </c>
      <c r="AM246">
        <v>3.4791934390104369</v>
      </c>
      <c r="AN246">
        <v>1.7055826825886831</v>
      </c>
      <c r="AO246">
        <v>0.49615673134503191</v>
      </c>
      <c r="AP246">
        <v>12.085722442892401</v>
      </c>
      <c r="AQ246">
        <v>3.0738701473021965</v>
      </c>
      <c r="AR246">
        <v>0.26894357247744333</v>
      </c>
      <c r="AS246">
        <v>1.0259870645905831</v>
      </c>
      <c r="AT246">
        <v>5.709686173585758E-3</v>
      </c>
      <c r="AU246">
        <v>9.2021764469414808</v>
      </c>
      <c r="AV246">
        <v>23.61961977041085</v>
      </c>
      <c r="AW246">
        <v>3.4791934390104369</v>
      </c>
      <c r="AX246">
        <v>1.7055826825886831</v>
      </c>
      <c r="AY246">
        <v>0.49615673134503191</v>
      </c>
      <c r="AZ246">
        <v>164.06484000338159</v>
      </c>
      <c r="BA246">
        <f t="shared" si="35"/>
        <v>447.56142999661847</v>
      </c>
      <c r="BB246">
        <v>174.41271786138597</v>
      </c>
      <c r="BC246">
        <v>24.068335333999073</v>
      </c>
      <c r="BD246">
        <v>19.691823224667832</v>
      </c>
      <c r="BE246">
        <v>3.1441521597044848</v>
      </c>
      <c r="BF246">
        <v>221.31702857975736</v>
      </c>
      <c r="BG246">
        <f t="shared" si="39"/>
        <v>987.94206480392177</v>
      </c>
      <c r="BH246">
        <f t="shared" si="40"/>
        <v>766.62503622416443</v>
      </c>
      <c r="BI246" t="s">
        <v>95</v>
      </c>
      <c r="BJ246" t="s">
        <v>86</v>
      </c>
    </row>
    <row r="247" spans="1:62">
      <c r="A247" t="s">
        <v>94</v>
      </c>
      <c r="B247" t="s">
        <v>75</v>
      </c>
      <c r="C247">
        <v>2006</v>
      </c>
      <c r="D247" t="s">
        <v>71</v>
      </c>
      <c r="E247" t="s">
        <v>72</v>
      </c>
      <c r="F247">
        <v>507.02627000000012</v>
      </c>
      <c r="G247">
        <v>290</v>
      </c>
      <c r="H247">
        <v>217.02627000000012</v>
      </c>
      <c r="I247">
        <f t="shared" si="34"/>
        <v>50</v>
      </c>
      <c r="J247">
        <v>46.2</v>
      </c>
      <c r="K247">
        <f t="shared" si="36"/>
        <v>603.22627000000011</v>
      </c>
      <c r="L247">
        <v>57.196247444930201</v>
      </c>
      <c r="M247">
        <v>225.2</v>
      </c>
      <c r="N247">
        <v>212.6</v>
      </c>
      <c r="O247">
        <f t="shared" si="37"/>
        <v>264.94117647058823</v>
      </c>
      <c r="P247">
        <f t="shared" si="38"/>
        <v>176.458</v>
      </c>
      <c r="Q247">
        <v>134.53884000000005</v>
      </c>
      <c r="R247">
        <v>273.34260000000012</v>
      </c>
      <c r="S247">
        <v>3.7802700000000016</v>
      </c>
      <c r="T247">
        <v>72.794430000000034</v>
      </c>
      <c r="U247">
        <v>59.165019000000186</v>
      </c>
      <c r="V247">
        <v>3</v>
      </c>
      <c r="W247">
        <v>5.82</v>
      </c>
      <c r="X247">
        <v>0.62000000000000011</v>
      </c>
      <c r="Y247">
        <v>19.767004656019903</v>
      </c>
      <c r="Z247">
        <v>44</v>
      </c>
      <c r="AA247">
        <v>326.42567387493926</v>
      </c>
      <c r="AB247">
        <v>4886.4339999999993</v>
      </c>
      <c r="AC247">
        <v>3112.4259999999999</v>
      </c>
      <c r="AD247">
        <v>3909.13</v>
      </c>
      <c r="AE247">
        <v>2315.7219999999998</v>
      </c>
      <c r="AF247">
        <v>12.085722442892401</v>
      </c>
      <c r="AG247">
        <v>3.0738701473021965</v>
      </c>
      <c r="AH247">
        <v>0.26894357247744333</v>
      </c>
      <c r="AI247">
        <v>1.0259870645905831</v>
      </c>
      <c r="AJ247">
        <v>5.709686173585758E-3</v>
      </c>
      <c r="AK247">
        <v>9.2021764469414808</v>
      </c>
      <c r="AL247">
        <v>23.61961977041085</v>
      </c>
      <c r="AM247">
        <v>3.4791934390104369</v>
      </c>
      <c r="AN247">
        <v>1.7055826825886831</v>
      </c>
      <c r="AO247">
        <v>0.49615673134503191</v>
      </c>
      <c r="AP247">
        <v>12.085722442892401</v>
      </c>
      <c r="AQ247">
        <v>3.0738701473021965</v>
      </c>
      <c r="AR247">
        <v>0.26894357247744333</v>
      </c>
      <c r="AS247">
        <v>1.0259870645905831</v>
      </c>
      <c r="AT247">
        <v>5.709686173585758E-3</v>
      </c>
      <c r="AU247">
        <v>9.2021764469414808</v>
      </c>
      <c r="AV247">
        <v>23.61961977041085</v>
      </c>
      <c r="AW247">
        <v>3.4791934390104369</v>
      </c>
      <c r="AX247">
        <v>1.7055826825886831</v>
      </c>
      <c r="AY247">
        <v>0.49615673134503191</v>
      </c>
      <c r="AZ247">
        <v>156.25152090880894</v>
      </c>
      <c r="BA247">
        <f t="shared" si="35"/>
        <v>446.97474909119114</v>
      </c>
      <c r="BB247">
        <v>155.24721342580202</v>
      </c>
      <c r="BC247">
        <v>21.251087311691617</v>
      </c>
      <c r="BD247">
        <v>18.282290117106999</v>
      </c>
      <c r="BE247">
        <v>2.743432079096761</v>
      </c>
      <c r="BF247">
        <v>197.52402293369738</v>
      </c>
      <c r="BG247">
        <f t="shared" si="39"/>
        <v>985.02033547058863</v>
      </c>
      <c r="BH247">
        <f t="shared" si="40"/>
        <v>787.49631253689131</v>
      </c>
      <c r="BI247" t="s">
        <v>95</v>
      </c>
      <c r="BJ247" t="s">
        <v>86</v>
      </c>
    </row>
    <row r="248" spans="1:62">
      <c r="A248" t="s">
        <v>94</v>
      </c>
      <c r="B248" t="s">
        <v>75</v>
      </c>
      <c r="C248">
        <v>2008</v>
      </c>
      <c r="D248" t="s">
        <v>71</v>
      </c>
      <c r="E248" t="s">
        <v>72</v>
      </c>
      <c r="F248">
        <v>507.02627000000012</v>
      </c>
      <c r="G248">
        <v>290</v>
      </c>
      <c r="H248">
        <v>217.02627000000012</v>
      </c>
      <c r="I248">
        <f t="shared" si="34"/>
        <v>50</v>
      </c>
      <c r="J248">
        <v>44.800000000000004</v>
      </c>
      <c r="K248">
        <f t="shared" si="36"/>
        <v>601.82627000000002</v>
      </c>
      <c r="L248">
        <v>57.196247444930201</v>
      </c>
      <c r="M248">
        <v>225.2</v>
      </c>
      <c r="N248">
        <v>212.6</v>
      </c>
      <c r="O248">
        <f t="shared" si="37"/>
        <v>264.94117647058823</v>
      </c>
      <c r="P248">
        <f t="shared" si="38"/>
        <v>176.458</v>
      </c>
      <c r="Q248">
        <v>134.53884000000005</v>
      </c>
      <c r="R248">
        <v>273.34260000000012</v>
      </c>
      <c r="S248">
        <v>3.7802700000000016</v>
      </c>
      <c r="T248">
        <v>72.794430000000034</v>
      </c>
      <c r="U248">
        <v>56.243289666666826</v>
      </c>
      <c r="V248">
        <v>3</v>
      </c>
      <c r="W248">
        <v>6.21</v>
      </c>
      <c r="X248">
        <v>1.0099999999999998</v>
      </c>
      <c r="Y248">
        <v>18.81361815384119</v>
      </c>
      <c r="Z248">
        <v>44</v>
      </c>
      <c r="AA248">
        <v>323.58458209844673</v>
      </c>
      <c r="AB248">
        <v>6115.6319999999996</v>
      </c>
      <c r="AC248">
        <v>3535.5460000000003</v>
      </c>
      <c r="AD248">
        <v>5043.2119999999995</v>
      </c>
      <c r="AE248">
        <v>2696.788</v>
      </c>
      <c r="AF248">
        <v>12.085722442892401</v>
      </c>
      <c r="AG248">
        <v>3.0738701473021965</v>
      </c>
      <c r="AH248">
        <v>0.26894357247744333</v>
      </c>
      <c r="AI248">
        <v>1.0259870645905831</v>
      </c>
      <c r="AJ248">
        <v>5.709686173585758E-3</v>
      </c>
      <c r="AK248">
        <v>9.2021764469414808</v>
      </c>
      <c r="AL248">
        <v>23.61961977041085</v>
      </c>
      <c r="AM248">
        <v>3.4791934390104369</v>
      </c>
      <c r="AN248">
        <v>1.7055826825886831</v>
      </c>
      <c r="AO248">
        <v>0.49615673134503191</v>
      </c>
      <c r="AP248">
        <v>12.085722442892401</v>
      </c>
      <c r="AQ248">
        <v>3.0738701473021965</v>
      </c>
      <c r="AR248">
        <v>0.26894357247744333</v>
      </c>
      <c r="AS248">
        <v>1.0259870645905831</v>
      </c>
      <c r="AT248">
        <v>5.709686173585758E-3</v>
      </c>
      <c r="AU248">
        <v>9.2021764469414808</v>
      </c>
      <c r="AV248">
        <v>23.61961977041085</v>
      </c>
      <c r="AW248">
        <v>3.4791934390104369</v>
      </c>
      <c r="AX248">
        <v>1.7055826825886831</v>
      </c>
      <c r="AY248">
        <v>0.49615673134503191</v>
      </c>
      <c r="AZ248">
        <v>192.2137285118078</v>
      </c>
      <c r="BA248">
        <f t="shared" si="35"/>
        <v>409.61254148819222</v>
      </c>
      <c r="BB248">
        <v>181.50619681220599</v>
      </c>
      <c r="BC248">
        <v>24.684594932600152</v>
      </c>
      <c r="BD248">
        <v>22.078590542292901</v>
      </c>
      <c r="BE248">
        <v>3.1559279633905084</v>
      </c>
      <c r="BF248">
        <v>231.42531025048956</v>
      </c>
      <c r="BG248">
        <f t="shared" si="39"/>
        <v>982.09860613725527</v>
      </c>
      <c r="BH248">
        <f t="shared" si="40"/>
        <v>750.67329588676569</v>
      </c>
      <c r="BI248" t="s">
        <v>95</v>
      </c>
      <c r="BJ248" t="s">
        <v>86</v>
      </c>
    </row>
    <row r="249" spans="1:62">
      <c r="A249" t="s">
        <v>94</v>
      </c>
      <c r="B249" t="s">
        <v>75</v>
      </c>
      <c r="C249">
        <v>2011</v>
      </c>
      <c r="D249" t="s">
        <v>71</v>
      </c>
      <c r="E249" t="s">
        <v>72</v>
      </c>
      <c r="F249">
        <v>507.02627000000012</v>
      </c>
      <c r="G249">
        <v>290</v>
      </c>
      <c r="H249">
        <v>217.02627000000012</v>
      </c>
      <c r="I249">
        <f t="shared" si="34"/>
        <v>50</v>
      </c>
      <c r="J249">
        <v>41.199999999999996</v>
      </c>
      <c r="K249">
        <f t="shared" si="36"/>
        <v>598.22627000000011</v>
      </c>
      <c r="L249">
        <v>57.196247444930201</v>
      </c>
      <c r="M249">
        <v>225.2</v>
      </c>
      <c r="N249">
        <v>212.6</v>
      </c>
      <c r="O249">
        <f t="shared" si="37"/>
        <v>264.94117647058823</v>
      </c>
      <c r="P249">
        <f t="shared" si="38"/>
        <v>176.458</v>
      </c>
      <c r="Q249">
        <v>134.53884000000005</v>
      </c>
      <c r="R249">
        <v>273.34260000000012</v>
      </c>
      <c r="S249">
        <v>3.7802700000000016</v>
      </c>
      <c r="T249">
        <v>72.794430000000034</v>
      </c>
      <c r="U249">
        <v>53.321560333333473</v>
      </c>
      <c r="V249">
        <v>3</v>
      </c>
      <c r="W249">
        <v>6.2249999999999996</v>
      </c>
      <c r="X249">
        <v>1.0249999999999995</v>
      </c>
      <c r="Y249">
        <v>25</v>
      </c>
      <c r="Z249">
        <v>44</v>
      </c>
      <c r="AA249">
        <v>342.02</v>
      </c>
      <c r="AB249">
        <v>4937.0370370370374</v>
      </c>
      <c r="AC249">
        <v>2696.7901234567903</v>
      </c>
      <c r="AD249">
        <v>3535.5555555555557</v>
      </c>
      <c r="AE249">
        <v>2728.6419753086416</v>
      </c>
      <c r="AF249">
        <v>12.085722442892401</v>
      </c>
      <c r="AG249">
        <v>3.0738701473021965</v>
      </c>
      <c r="AH249">
        <v>0.26894357247744333</v>
      </c>
      <c r="AI249">
        <v>1.0259870645905831</v>
      </c>
      <c r="AJ249">
        <v>5.709686173585758E-3</v>
      </c>
      <c r="AK249">
        <v>9.2021764469414808</v>
      </c>
      <c r="AL249">
        <v>23.61961977041085</v>
      </c>
      <c r="AM249">
        <v>3.4791934390104369</v>
      </c>
      <c r="AN249">
        <v>1.7055826825886831</v>
      </c>
      <c r="AO249">
        <v>0.49615673134503191</v>
      </c>
      <c r="AP249">
        <v>12.085722442892401</v>
      </c>
      <c r="AQ249">
        <v>3.0738701473021965</v>
      </c>
      <c r="AR249">
        <v>0.26894357247744333</v>
      </c>
      <c r="AS249">
        <v>1.0259870645905831</v>
      </c>
      <c r="AT249">
        <v>5.709686173585758E-3</v>
      </c>
      <c r="AU249">
        <v>9.2021764469414808</v>
      </c>
      <c r="AV249">
        <v>23.61961977041085</v>
      </c>
      <c r="AW249">
        <v>3.4791934390104369</v>
      </c>
      <c r="AX249">
        <v>1.7055826825886831</v>
      </c>
      <c r="AY249">
        <v>0.49615673134503191</v>
      </c>
      <c r="AZ249">
        <v>152.32318591951974</v>
      </c>
      <c r="BA249">
        <f t="shared" si="35"/>
        <v>445.90308408048037</v>
      </c>
      <c r="BB249">
        <v>154.19029270364572</v>
      </c>
      <c r="BC249">
        <v>21.154777081819091</v>
      </c>
      <c r="BD249">
        <v>17.946293436761088</v>
      </c>
      <c r="BE249">
        <v>2.7402405010382238</v>
      </c>
      <c r="BF249">
        <v>196.03160372326414</v>
      </c>
      <c r="BG249">
        <f t="shared" si="39"/>
        <v>979.17687680392191</v>
      </c>
      <c r="BH249">
        <f t="shared" si="40"/>
        <v>783.14527308065772</v>
      </c>
      <c r="BI249" t="s">
        <v>95</v>
      </c>
      <c r="BJ249" t="s">
        <v>86</v>
      </c>
    </row>
    <row r="250" spans="1:62">
      <c r="A250" t="s">
        <v>94</v>
      </c>
      <c r="B250" t="s">
        <v>75</v>
      </c>
      <c r="C250">
        <v>2012</v>
      </c>
      <c r="D250" t="s">
        <v>71</v>
      </c>
      <c r="E250" t="s">
        <v>72</v>
      </c>
      <c r="F250">
        <v>507.02627000000012</v>
      </c>
      <c r="G250">
        <v>290</v>
      </c>
      <c r="H250">
        <v>217.02627000000012</v>
      </c>
      <c r="I250">
        <f t="shared" si="34"/>
        <v>50</v>
      </c>
      <c r="J250">
        <v>39.999999999999993</v>
      </c>
      <c r="K250">
        <f t="shared" si="36"/>
        <v>597.02627000000007</v>
      </c>
      <c r="L250">
        <v>57.196247444930201</v>
      </c>
      <c r="M250">
        <v>225.2</v>
      </c>
      <c r="N250">
        <v>212.6</v>
      </c>
      <c r="O250">
        <f t="shared" si="37"/>
        <v>264.94117647058823</v>
      </c>
      <c r="P250">
        <f t="shared" si="38"/>
        <v>176.458</v>
      </c>
      <c r="Q250">
        <v>134.53884000000005</v>
      </c>
      <c r="R250">
        <v>273.34260000000012</v>
      </c>
      <c r="S250">
        <v>3.7802700000000016</v>
      </c>
      <c r="T250">
        <v>72.794430000000034</v>
      </c>
      <c r="U250">
        <v>52.591128000000062</v>
      </c>
      <c r="V250">
        <v>3</v>
      </c>
      <c r="W250">
        <v>6.44</v>
      </c>
      <c r="X250">
        <v>1.2400000000000002</v>
      </c>
      <c r="Y250">
        <v>19.605568445475637</v>
      </c>
      <c r="Z250">
        <v>44</v>
      </c>
      <c r="AA250">
        <v>325.94459396751739</v>
      </c>
      <c r="AB250">
        <v>5213.0864197530864</v>
      </c>
      <c r="AC250">
        <v>2940.9876543209875</v>
      </c>
      <c r="AD250">
        <v>5818.2716049382716</v>
      </c>
      <c r="AE250">
        <v>3355.0617283950619</v>
      </c>
      <c r="AF250">
        <v>12.085722442892401</v>
      </c>
      <c r="AG250">
        <v>3.0738701473021965</v>
      </c>
      <c r="AH250">
        <v>0.26894357247744333</v>
      </c>
      <c r="AI250">
        <v>1.0259870645905831</v>
      </c>
      <c r="AJ250">
        <v>5.709686173585758E-3</v>
      </c>
      <c r="AK250">
        <v>9.2021764469414808</v>
      </c>
      <c r="AL250">
        <v>23.61961977041085</v>
      </c>
      <c r="AM250">
        <v>3.4791934390104369</v>
      </c>
      <c r="AN250">
        <v>1.7055826825886831</v>
      </c>
      <c r="AO250">
        <v>0.49615673134503191</v>
      </c>
      <c r="AP250">
        <v>12.085722442892401</v>
      </c>
      <c r="AQ250">
        <v>3.0738701473021965</v>
      </c>
      <c r="AR250">
        <v>0.26894357247744333</v>
      </c>
      <c r="AS250">
        <v>1.0259870645905831</v>
      </c>
      <c r="AT250">
        <v>5.709686173585758E-3</v>
      </c>
      <c r="AU250">
        <v>9.2021764469414808</v>
      </c>
      <c r="AV250">
        <v>23.61961977041085</v>
      </c>
      <c r="AW250">
        <v>3.4791934390104369</v>
      </c>
      <c r="AX250">
        <v>1.7055826825886831</v>
      </c>
      <c r="AY250">
        <v>0.49615673134503191</v>
      </c>
      <c r="AZ250">
        <v>191.25928859300362</v>
      </c>
      <c r="BA250">
        <f t="shared" si="35"/>
        <v>405.76698140699648</v>
      </c>
      <c r="BB250">
        <v>182.61925459178431</v>
      </c>
      <c r="BC250">
        <v>24.871986540469596</v>
      </c>
      <c r="BD250">
        <v>22.056463434084524</v>
      </c>
      <c r="BE250">
        <v>3.186812874504755</v>
      </c>
      <c r="BF250">
        <v>232.73451744084321</v>
      </c>
      <c r="BG250">
        <f t="shared" si="39"/>
        <v>978.44644447058852</v>
      </c>
      <c r="BH250">
        <f t="shared" si="40"/>
        <v>745.71192702974531</v>
      </c>
      <c r="BI250" t="s">
        <v>95</v>
      </c>
      <c r="BJ250" t="s">
        <v>86</v>
      </c>
    </row>
    <row r="251" spans="1:62">
      <c r="A251" t="s">
        <v>96</v>
      </c>
      <c r="B251" t="s">
        <v>97</v>
      </c>
      <c r="C251">
        <v>1984</v>
      </c>
      <c r="D251" t="s">
        <v>66</v>
      </c>
      <c r="E251" t="s">
        <v>66</v>
      </c>
      <c r="F251">
        <v>0</v>
      </c>
      <c r="G251">
        <v>0</v>
      </c>
      <c r="H251">
        <v>0</v>
      </c>
      <c r="I251">
        <f t="shared" si="34"/>
        <v>50</v>
      </c>
      <c r="J251">
        <v>49</v>
      </c>
      <c r="K251">
        <f t="shared" si="36"/>
        <v>99</v>
      </c>
      <c r="L251">
        <v>0</v>
      </c>
      <c r="M251">
        <v>0</v>
      </c>
      <c r="N251">
        <v>0</v>
      </c>
      <c r="O251">
        <f t="shared" si="37"/>
        <v>0</v>
      </c>
      <c r="P251">
        <f t="shared" si="38"/>
        <v>0</v>
      </c>
      <c r="Q251">
        <v>0</v>
      </c>
      <c r="R251">
        <v>0</v>
      </c>
      <c r="S251">
        <v>0</v>
      </c>
      <c r="T251">
        <v>0</v>
      </c>
      <c r="U251">
        <v>87.651880000000006</v>
      </c>
      <c r="V251">
        <v>1</v>
      </c>
      <c r="W251">
        <v>6.5</v>
      </c>
      <c r="X251">
        <v>0</v>
      </c>
      <c r="Y251">
        <v>14.849187935034804</v>
      </c>
      <c r="Z251">
        <v>23</v>
      </c>
      <c r="AA251">
        <v>184.09058004640372</v>
      </c>
      <c r="AB251">
        <v>2850</v>
      </c>
      <c r="AC251">
        <v>2298</v>
      </c>
      <c r="AD251">
        <v>3635</v>
      </c>
      <c r="AE251">
        <v>2931.4516129032259</v>
      </c>
      <c r="AF251">
        <v>10.484</v>
      </c>
      <c r="AG251">
        <v>2.7636686590696118</v>
      </c>
      <c r="AH251">
        <v>0.26371565255382695</v>
      </c>
      <c r="AI251">
        <v>0.75717577755166932</v>
      </c>
      <c r="AJ251">
        <v>8.9794690027303909E-3</v>
      </c>
      <c r="AK251">
        <v>7.979000000000001</v>
      </c>
      <c r="AL251">
        <v>22.675213840763934</v>
      </c>
      <c r="AM251">
        <v>3.7306672771147249</v>
      </c>
      <c r="AN251">
        <v>1.1130357599622887</v>
      </c>
      <c r="AO251">
        <v>0.64381535038005877</v>
      </c>
      <c r="AP251">
        <v>10.992999999999999</v>
      </c>
      <c r="AQ251">
        <v>2.7636686590696118</v>
      </c>
      <c r="AR251">
        <v>0.26371565255382695</v>
      </c>
      <c r="AS251">
        <v>0.75717577755166932</v>
      </c>
      <c r="AT251">
        <v>8.9794690027303909E-3</v>
      </c>
      <c r="AU251">
        <v>4.673</v>
      </c>
      <c r="AV251">
        <v>22.675213840763934</v>
      </c>
      <c r="AW251">
        <v>3.7306672771147249</v>
      </c>
      <c r="AX251">
        <v>1.1130357599622887</v>
      </c>
      <c r="AY251">
        <v>0.64381535038005877</v>
      </c>
      <c r="AZ251">
        <v>101.87337038709677</v>
      </c>
      <c r="BA251">
        <f t="shared" si="35"/>
        <v>-2.8733703870967702</v>
      </c>
      <c r="BB251">
        <v>136.50132484657493</v>
      </c>
      <c r="BC251">
        <v>21.219540016324451</v>
      </c>
      <c r="BD251">
        <v>10.730851567576334</v>
      </c>
      <c r="BE251">
        <v>3.4250330789395602</v>
      </c>
      <c r="BF251">
        <v>171.87674950941528</v>
      </c>
      <c r="BG251">
        <f t="shared" si="39"/>
        <v>87.651880000000006</v>
      </c>
      <c r="BH251">
        <f t="shared" si="40"/>
        <v>-84.224869509415271</v>
      </c>
      <c r="BI251" t="s">
        <v>95</v>
      </c>
      <c r="BJ251" t="s">
        <v>86</v>
      </c>
    </row>
    <row r="252" spans="1:62">
      <c r="A252" t="s">
        <v>96</v>
      </c>
      <c r="B252" t="s">
        <v>97</v>
      </c>
      <c r="C252">
        <v>1985</v>
      </c>
      <c r="D252" t="s">
        <v>66</v>
      </c>
      <c r="E252" t="s">
        <v>66</v>
      </c>
      <c r="F252">
        <v>0</v>
      </c>
      <c r="G252">
        <v>0</v>
      </c>
      <c r="H252">
        <v>0</v>
      </c>
      <c r="I252">
        <f t="shared" si="34"/>
        <v>50</v>
      </c>
      <c r="J252">
        <v>49</v>
      </c>
      <c r="K252">
        <f t="shared" si="36"/>
        <v>99</v>
      </c>
      <c r="L252">
        <v>0</v>
      </c>
      <c r="M252">
        <v>0</v>
      </c>
      <c r="N252">
        <v>0</v>
      </c>
      <c r="O252">
        <f t="shared" si="37"/>
        <v>0</v>
      </c>
      <c r="P252">
        <f t="shared" si="38"/>
        <v>0</v>
      </c>
      <c r="Q252">
        <v>0</v>
      </c>
      <c r="R252">
        <v>0</v>
      </c>
      <c r="S252">
        <v>0</v>
      </c>
      <c r="T252">
        <v>0</v>
      </c>
      <c r="U252">
        <v>87.651880000000006</v>
      </c>
      <c r="V252">
        <v>1</v>
      </c>
      <c r="W252">
        <v>5.4</v>
      </c>
      <c r="X252">
        <v>-1.0999999999999996</v>
      </c>
      <c r="Y252">
        <v>13.774941995359599</v>
      </c>
      <c r="Z252">
        <v>23</v>
      </c>
      <c r="AA252">
        <v>180.88932714617161</v>
      </c>
      <c r="AB252">
        <v>2380</v>
      </c>
      <c r="AC252">
        <v>1919.3548387096773</v>
      </c>
      <c r="AD252">
        <v>3330</v>
      </c>
      <c r="AE252">
        <v>2685.483870967742</v>
      </c>
      <c r="AF252">
        <v>9.3109999999999999</v>
      </c>
      <c r="AG252">
        <v>2.7636686590696118</v>
      </c>
      <c r="AH252">
        <v>0.26371565255382695</v>
      </c>
      <c r="AI252">
        <v>0.75717577755166932</v>
      </c>
      <c r="AJ252">
        <v>8.9794690027303909E-3</v>
      </c>
      <c r="AK252">
        <v>6.875</v>
      </c>
      <c r="AL252">
        <v>22.675213840763934</v>
      </c>
      <c r="AM252">
        <v>3.7306672771147249</v>
      </c>
      <c r="AN252">
        <v>1.1130357599622887</v>
      </c>
      <c r="AO252">
        <v>0.64381535038005877</v>
      </c>
      <c r="AP252">
        <v>11.269</v>
      </c>
      <c r="AQ252">
        <v>2.7636686590696118</v>
      </c>
      <c r="AR252">
        <v>0.26371565255382695</v>
      </c>
      <c r="AS252">
        <v>0.75717577755166932</v>
      </c>
      <c r="AT252">
        <v>8.9794690027303909E-3</v>
      </c>
      <c r="AU252">
        <v>5.2110000000000003</v>
      </c>
      <c r="AV252">
        <v>22.675213840763934</v>
      </c>
      <c r="AW252">
        <v>3.7306672771147249</v>
      </c>
      <c r="AX252">
        <v>1.1130357599622887</v>
      </c>
      <c r="AY252">
        <v>0.64381535038005877</v>
      </c>
      <c r="AZ252">
        <v>86.875570967741936</v>
      </c>
      <c r="BA252">
        <f t="shared" si="35"/>
        <v>12.124429032258064</v>
      </c>
      <c r="BB252">
        <v>120.19625048745044</v>
      </c>
      <c r="BC252">
        <v>18.68493746666709</v>
      </c>
      <c r="BD252">
        <v>9.4488238425496025</v>
      </c>
      <c r="BE252">
        <v>3.0159386153202159</v>
      </c>
      <c r="BF252">
        <v>151.34595041198736</v>
      </c>
      <c r="BG252">
        <f t="shared" si="39"/>
        <v>87.651880000000006</v>
      </c>
      <c r="BH252">
        <f t="shared" si="40"/>
        <v>-63.694070411987354</v>
      </c>
      <c r="BI252" t="s">
        <v>95</v>
      </c>
      <c r="BJ252" t="s">
        <v>86</v>
      </c>
    </row>
    <row r="253" spans="1:62">
      <c r="A253" t="s">
        <v>96</v>
      </c>
      <c r="B253" t="s">
        <v>97</v>
      </c>
      <c r="C253">
        <v>1986</v>
      </c>
      <c r="D253" t="s">
        <v>66</v>
      </c>
      <c r="E253" t="s">
        <v>66</v>
      </c>
      <c r="F253">
        <v>0</v>
      </c>
      <c r="G253">
        <v>0</v>
      </c>
      <c r="H253">
        <v>0</v>
      </c>
      <c r="I253">
        <f t="shared" si="34"/>
        <v>50</v>
      </c>
      <c r="J253">
        <v>49</v>
      </c>
      <c r="K253">
        <f t="shared" si="36"/>
        <v>99</v>
      </c>
      <c r="L253">
        <v>0</v>
      </c>
      <c r="M253">
        <v>0</v>
      </c>
      <c r="N253">
        <v>0</v>
      </c>
      <c r="O253">
        <f t="shared" si="37"/>
        <v>0</v>
      </c>
      <c r="P253">
        <f t="shared" si="38"/>
        <v>0</v>
      </c>
      <c r="Q253">
        <v>0</v>
      </c>
      <c r="R253">
        <v>0</v>
      </c>
      <c r="S253">
        <v>0</v>
      </c>
      <c r="T253">
        <v>0</v>
      </c>
      <c r="U253">
        <v>87.651880000000006</v>
      </c>
      <c r="V253">
        <v>1</v>
      </c>
      <c r="W253">
        <v>6.7</v>
      </c>
      <c r="X253">
        <v>0.20000000000000018</v>
      </c>
      <c r="Y253">
        <v>12.703016241299304</v>
      </c>
      <c r="Z253">
        <v>23</v>
      </c>
      <c r="AA253">
        <v>177.69498839907192</v>
      </c>
      <c r="AB253">
        <v>3550</v>
      </c>
      <c r="AC253">
        <v>2862.6666666666665</v>
      </c>
      <c r="AD253">
        <v>2630</v>
      </c>
      <c r="AE253">
        <v>2120.9677419354844</v>
      </c>
      <c r="AF253">
        <v>10.023999999999999</v>
      </c>
      <c r="AG253">
        <v>2.7636686590696118</v>
      </c>
      <c r="AH253">
        <v>0.26371565255382695</v>
      </c>
      <c r="AI253">
        <v>0.75717577755166932</v>
      </c>
      <c r="AJ253">
        <v>8.9794690027303909E-3</v>
      </c>
      <c r="AK253">
        <v>5.1280000000000001</v>
      </c>
      <c r="AL253">
        <v>22.675213840763934</v>
      </c>
      <c r="AM253">
        <v>3.7306672771147249</v>
      </c>
      <c r="AN253">
        <v>1.1130357599622887</v>
      </c>
      <c r="AO253">
        <v>0.64381535038005877</v>
      </c>
      <c r="AP253">
        <v>8.7989999999999995</v>
      </c>
      <c r="AQ253">
        <v>2.7636686590696118</v>
      </c>
      <c r="AR253">
        <v>0.26371565255382695</v>
      </c>
      <c r="AS253">
        <v>0.75717577755166932</v>
      </c>
      <c r="AT253">
        <v>8.9794690027303909E-3</v>
      </c>
      <c r="AU253">
        <v>4.048</v>
      </c>
      <c r="AV253">
        <v>22.675213840763934</v>
      </c>
      <c r="AW253">
        <v>3.7306672771147249</v>
      </c>
      <c r="AX253">
        <v>1.1130357599622887</v>
      </c>
      <c r="AY253">
        <v>0.64381535038005877</v>
      </c>
      <c r="AZ253">
        <v>81.9920020860215</v>
      </c>
      <c r="BA253">
        <f t="shared" si="35"/>
        <v>17.0079979139785</v>
      </c>
      <c r="BB253">
        <v>130.08444823229308</v>
      </c>
      <c r="BC253">
        <v>20.222044542057692</v>
      </c>
      <c r="BD253">
        <v>10.226309616622022</v>
      </c>
      <c r="BE253">
        <v>3.2640334513771845</v>
      </c>
      <c r="BF253">
        <v>163.79683584234996</v>
      </c>
      <c r="BG253">
        <f t="shared" si="39"/>
        <v>87.651880000000006</v>
      </c>
      <c r="BH253">
        <f t="shared" si="40"/>
        <v>-76.144955842349958</v>
      </c>
      <c r="BI253" t="s">
        <v>95</v>
      </c>
      <c r="BJ253" t="s">
        <v>86</v>
      </c>
    </row>
    <row r="254" spans="1:62">
      <c r="A254" t="s">
        <v>96</v>
      </c>
      <c r="B254" t="s">
        <v>97</v>
      </c>
      <c r="C254">
        <v>1987</v>
      </c>
      <c r="D254" t="s">
        <v>66</v>
      </c>
      <c r="E254" t="s">
        <v>66</v>
      </c>
      <c r="F254">
        <v>0</v>
      </c>
      <c r="G254">
        <v>0</v>
      </c>
      <c r="H254">
        <v>0</v>
      </c>
      <c r="I254">
        <f t="shared" si="34"/>
        <v>50</v>
      </c>
      <c r="J254">
        <v>49</v>
      </c>
      <c r="K254">
        <f t="shared" si="36"/>
        <v>99</v>
      </c>
      <c r="L254">
        <v>0</v>
      </c>
      <c r="M254">
        <v>0</v>
      </c>
      <c r="N254">
        <v>0</v>
      </c>
      <c r="O254">
        <f t="shared" si="37"/>
        <v>0</v>
      </c>
      <c r="P254">
        <f t="shared" si="38"/>
        <v>0</v>
      </c>
      <c r="Q254">
        <v>0</v>
      </c>
      <c r="R254">
        <v>0</v>
      </c>
      <c r="S254">
        <v>0</v>
      </c>
      <c r="T254">
        <v>0</v>
      </c>
      <c r="U254">
        <v>87.651880000000006</v>
      </c>
      <c r="V254">
        <v>1</v>
      </c>
      <c r="W254">
        <v>6.5</v>
      </c>
      <c r="X254">
        <v>0</v>
      </c>
      <c r="Y254">
        <v>13.631090487238978</v>
      </c>
      <c r="Z254">
        <v>23</v>
      </c>
      <c r="AA254">
        <v>180.46064965197215</v>
      </c>
      <c r="AB254">
        <v>3310</v>
      </c>
      <c r="AC254">
        <v>2669.3548387096776</v>
      </c>
      <c r="AD254">
        <v>3320</v>
      </c>
      <c r="AE254">
        <v>2677.4193548387093</v>
      </c>
      <c r="AF254">
        <v>10.721</v>
      </c>
      <c r="AG254">
        <v>2.7636686590696118</v>
      </c>
      <c r="AH254">
        <v>0.26371565255382695</v>
      </c>
      <c r="AI254">
        <v>0.75717577755166932</v>
      </c>
      <c r="AJ254">
        <v>8.9794690027303909E-3</v>
      </c>
      <c r="AK254">
        <v>5.3929999999999998</v>
      </c>
      <c r="AL254">
        <v>22.675213840763934</v>
      </c>
      <c r="AM254">
        <v>3.7306672771147249</v>
      </c>
      <c r="AN254">
        <v>1.1130357599622887</v>
      </c>
      <c r="AO254">
        <v>0.64381535038005877</v>
      </c>
      <c r="AP254">
        <v>9.5060000000000002</v>
      </c>
      <c r="AQ254">
        <v>2.7636686590696118</v>
      </c>
      <c r="AR254">
        <v>0.26371565255382695</v>
      </c>
      <c r="AS254">
        <v>0.75717577755166932</v>
      </c>
      <c r="AT254">
        <v>8.9794690027303909E-3</v>
      </c>
      <c r="AU254">
        <v>4.4379999999999997</v>
      </c>
      <c r="AV254">
        <v>22.675213840763934</v>
      </c>
      <c r="AW254">
        <v>3.7306672771147249</v>
      </c>
      <c r="AX254">
        <v>1.1130357599622887</v>
      </c>
      <c r="AY254">
        <v>0.64381535038005877</v>
      </c>
      <c r="AZ254">
        <v>93.324647741935493</v>
      </c>
      <c r="BA254">
        <f t="shared" si="35"/>
        <v>5.6753522580645068</v>
      </c>
      <c r="BB254">
        <v>139.56237140661932</v>
      </c>
      <c r="BC254">
        <v>21.695470298424311</v>
      </c>
      <c r="BD254">
        <v>10.97122628303045</v>
      </c>
      <c r="BE254">
        <v>3.5018691803105129</v>
      </c>
      <c r="BF254">
        <v>175.7309371683846</v>
      </c>
      <c r="BG254">
        <f t="shared" si="39"/>
        <v>87.651880000000006</v>
      </c>
      <c r="BH254">
        <f t="shared" si="40"/>
        <v>-88.079057168384594</v>
      </c>
      <c r="BI254" t="s">
        <v>95</v>
      </c>
      <c r="BJ254" t="s">
        <v>86</v>
      </c>
    </row>
    <row r="255" spans="1:62">
      <c r="A255" t="s">
        <v>96</v>
      </c>
      <c r="B255" t="s">
        <v>97</v>
      </c>
      <c r="C255">
        <v>1988</v>
      </c>
      <c r="D255" t="s">
        <v>66</v>
      </c>
      <c r="E255" t="s">
        <v>66</v>
      </c>
      <c r="F255">
        <v>0</v>
      </c>
      <c r="G255">
        <v>0</v>
      </c>
      <c r="H255">
        <v>0</v>
      </c>
      <c r="I255">
        <f t="shared" si="34"/>
        <v>50</v>
      </c>
      <c r="J255">
        <v>49</v>
      </c>
      <c r="K255">
        <f t="shared" si="36"/>
        <v>99</v>
      </c>
      <c r="L255">
        <v>0</v>
      </c>
      <c r="M255">
        <v>0</v>
      </c>
      <c r="N255">
        <v>0</v>
      </c>
      <c r="O255">
        <f t="shared" si="37"/>
        <v>0</v>
      </c>
      <c r="P255">
        <f t="shared" si="38"/>
        <v>0</v>
      </c>
      <c r="Q255">
        <v>0</v>
      </c>
      <c r="R255">
        <v>0</v>
      </c>
      <c r="S255">
        <v>0</v>
      </c>
      <c r="T255">
        <v>0</v>
      </c>
      <c r="U255">
        <v>87.651880000000006</v>
      </c>
      <c r="V255">
        <v>1</v>
      </c>
      <c r="W255">
        <v>6.83</v>
      </c>
      <c r="X255">
        <v>0.33000000000000007</v>
      </c>
      <c r="Y255">
        <v>13.570765661252899</v>
      </c>
      <c r="Z255">
        <v>23</v>
      </c>
      <c r="AA255">
        <v>180.28088167053363</v>
      </c>
      <c r="AB255">
        <v>2590</v>
      </c>
      <c r="AC255">
        <v>2088.7096774193556</v>
      </c>
      <c r="AD255">
        <v>3490</v>
      </c>
      <c r="AE255">
        <v>2814.516129032258</v>
      </c>
      <c r="AF255">
        <v>10.085999999999999</v>
      </c>
      <c r="AG255">
        <v>2.7636686590696118</v>
      </c>
      <c r="AH255">
        <v>0.26371565255382695</v>
      </c>
      <c r="AI255">
        <v>0.75717577755166932</v>
      </c>
      <c r="AJ255">
        <v>8.9794690027303909E-3</v>
      </c>
      <c r="AK255">
        <v>6.516</v>
      </c>
      <c r="AL255">
        <v>22.675213840763934</v>
      </c>
      <c r="AM255">
        <v>3.7306672771147249</v>
      </c>
      <c r="AN255">
        <v>1.1130357599622887</v>
      </c>
      <c r="AO255">
        <v>0.64381535038005877</v>
      </c>
      <c r="AP255">
        <v>9.0380000000000003</v>
      </c>
      <c r="AQ255">
        <v>2.7636686590696118</v>
      </c>
      <c r="AR255">
        <v>0.26371565255382695</v>
      </c>
      <c r="AS255">
        <v>0.75717577755166932</v>
      </c>
      <c r="AT255">
        <v>8.9794690027303909E-3</v>
      </c>
      <c r="AU255">
        <v>3.9470000000000001</v>
      </c>
      <c r="AV255">
        <v>22.675213840763934</v>
      </c>
      <c r="AW255">
        <v>3.7306672771147249</v>
      </c>
      <c r="AX255">
        <v>1.1130357599622887</v>
      </c>
      <c r="AY255">
        <v>0.64381535038005877</v>
      </c>
      <c r="AZ255">
        <v>82.384287419354848</v>
      </c>
      <c r="BA255">
        <f t="shared" si="35"/>
        <v>16.615712580645152</v>
      </c>
      <c r="BB255">
        <v>127.98479911798576</v>
      </c>
      <c r="BC255">
        <v>19.895695235960762</v>
      </c>
      <c r="BD255">
        <v>10.061094389264726</v>
      </c>
      <c r="BE255">
        <v>3.2113672121097925</v>
      </c>
      <c r="BF255">
        <v>161.15295595532103</v>
      </c>
      <c r="BG255">
        <f t="shared" si="39"/>
        <v>87.651880000000006</v>
      </c>
      <c r="BH255">
        <f t="shared" si="40"/>
        <v>-73.501075955321028</v>
      </c>
      <c r="BI255" t="s">
        <v>95</v>
      </c>
      <c r="BJ255" t="s">
        <v>86</v>
      </c>
    </row>
    <row r="256" spans="1:62">
      <c r="A256" t="s">
        <v>96</v>
      </c>
      <c r="B256" t="s">
        <v>97</v>
      </c>
      <c r="C256">
        <v>1989</v>
      </c>
      <c r="D256" t="s">
        <v>66</v>
      </c>
      <c r="E256" t="s">
        <v>66</v>
      </c>
      <c r="F256">
        <v>0</v>
      </c>
      <c r="G256">
        <v>0</v>
      </c>
      <c r="H256">
        <v>0</v>
      </c>
      <c r="I256">
        <f t="shared" si="34"/>
        <v>50</v>
      </c>
      <c r="J256">
        <v>49</v>
      </c>
      <c r="K256">
        <f t="shared" si="36"/>
        <v>99</v>
      </c>
      <c r="L256">
        <v>0</v>
      </c>
      <c r="M256">
        <v>0</v>
      </c>
      <c r="N256">
        <v>0</v>
      </c>
      <c r="O256">
        <f t="shared" si="37"/>
        <v>0</v>
      </c>
      <c r="P256">
        <f t="shared" si="38"/>
        <v>0</v>
      </c>
      <c r="Q256">
        <v>0</v>
      </c>
      <c r="R256">
        <v>0</v>
      </c>
      <c r="S256">
        <v>0</v>
      </c>
      <c r="T256">
        <v>0</v>
      </c>
      <c r="U256">
        <v>87.651880000000006</v>
      </c>
      <c r="V256">
        <v>1</v>
      </c>
      <c r="W256">
        <v>6.67</v>
      </c>
      <c r="X256">
        <v>0.16999999999999993</v>
      </c>
      <c r="Y256">
        <v>13.4431554524362</v>
      </c>
      <c r="Z256">
        <v>23</v>
      </c>
      <c r="AA256">
        <v>179.90060324825987</v>
      </c>
      <c r="AB256">
        <v>2000</v>
      </c>
      <c r="AC256">
        <v>1612.9032258064535</v>
      </c>
      <c r="AD256">
        <v>3370</v>
      </c>
      <c r="AE256">
        <v>2717.7419354838712</v>
      </c>
      <c r="AF256">
        <v>11.606000000000002</v>
      </c>
      <c r="AG256">
        <v>2.7636686590696118</v>
      </c>
      <c r="AH256">
        <v>0.26371565255382695</v>
      </c>
      <c r="AI256">
        <v>0.75717577755166932</v>
      </c>
      <c r="AJ256">
        <v>8.9794690027303909E-3</v>
      </c>
      <c r="AK256">
        <v>6.9939999999999998</v>
      </c>
      <c r="AL256">
        <v>22.675213840763934</v>
      </c>
      <c r="AM256">
        <v>3.7306672771147249</v>
      </c>
      <c r="AN256">
        <v>1.1130357599622887</v>
      </c>
      <c r="AO256">
        <v>0.64381535038005877</v>
      </c>
      <c r="AP256">
        <v>9.5399999999999991</v>
      </c>
      <c r="AQ256">
        <v>2.7636686590696118</v>
      </c>
      <c r="AR256">
        <v>0.26371565255382695</v>
      </c>
      <c r="AS256">
        <v>0.75717577755166932</v>
      </c>
      <c r="AT256">
        <v>8.9794690027303909E-3</v>
      </c>
      <c r="AU256">
        <v>5.0640000000000001</v>
      </c>
      <c r="AV256">
        <v>22.675213840763934</v>
      </c>
      <c r="AW256">
        <v>3.7306672771147249</v>
      </c>
      <c r="AX256">
        <v>1.1130357599622887</v>
      </c>
      <c r="AY256">
        <v>0.64381535038005877</v>
      </c>
      <c r="AZ256">
        <v>80.405090322580648</v>
      </c>
      <c r="BA256">
        <f t="shared" si="35"/>
        <v>18.594909677419352</v>
      </c>
      <c r="BB256">
        <v>113.03920579993154</v>
      </c>
      <c r="BC256">
        <v>17.572349246235085</v>
      </c>
      <c r="BD256">
        <v>8.8861968536762497</v>
      </c>
      <c r="BE256">
        <v>2.8363555804324987</v>
      </c>
      <c r="BF256">
        <v>142.33410748027535</v>
      </c>
      <c r="BG256">
        <f t="shared" si="39"/>
        <v>87.651880000000006</v>
      </c>
      <c r="BH256">
        <f t="shared" si="40"/>
        <v>-54.682227480275344</v>
      </c>
      <c r="BI256" t="s">
        <v>95</v>
      </c>
      <c r="BJ256" t="s">
        <v>86</v>
      </c>
    </row>
    <row r="257" spans="1:62">
      <c r="A257" t="s">
        <v>96</v>
      </c>
      <c r="B257" t="s">
        <v>97</v>
      </c>
      <c r="C257">
        <v>1990</v>
      </c>
      <c r="D257" t="s">
        <v>66</v>
      </c>
      <c r="E257" t="s">
        <v>66</v>
      </c>
      <c r="F257">
        <v>0</v>
      </c>
      <c r="G257">
        <v>0</v>
      </c>
      <c r="H257">
        <v>0</v>
      </c>
      <c r="I257">
        <f t="shared" si="34"/>
        <v>50</v>
      </c>
      <c r="J257">
        <v>49</v>
      </c>
      <c r="K257">
        <f t="shared" si="36"/>
        <v>99</v>
      </c>
      <c r="L257">
        <v>0</v>
      </c>
      <c r="M257">
        <v>0</v>
      </c>
      <c r="N257">
        <v>0</v>
      </c>
      <c r="O257">
        <f t="shared" si="37"/>
        <v>0</v>
      </c>
      <c r="P257">
        <f t="shared" si="38"/>
        <v>0</v>
      </c>
      <c r="Q257">
        <v>0</v>
      </c>
      <c r="R257">
        <v>0</v>
      </c>
      <c r="S257">
        <v>0</v>
      </c>
      <c r="T257">
        <v>0</v>
      </c>
      <c r="U257">
        <v>87.651880000000006</v>
      </c>
      <c r="V257">
        <v>1</v>
      </c>
      <c r="W257">
        <v>6.97</v>
      </c>
      <c r="X257">
        <v>0.46999999999999975</v>
      </c>
      <c r="Y257">
        <v>12.412993039443155</v>
      </c>
      <c r="Z257">
        <v>23</v>
      </c>
      <c r="AA257">
        <v>176.83071925754061</v>
      </c>
      <c r="AB257">
        <v>2220</v>
      </c>
      <c r="AC257">
        <v>1790.3225806451612</v>
      </c>
      <c r="AD257">
        <v>4040</v>
      </c>
      <c r="AE257">
        <v>3258.0645161290322</v>
      </c>
      <c r="AF257">
        <v>9.8699999999999992</v>
      </c>
      <c r="AG257">
        <v>2.7636686590696118</v>
      </c>
      <c r="AH257">
        <v>0.26371565255382695</v>
      </c>
      <c r="AI257">
        <v>0.75717577755166932</v>
      </c>
      <c r="AJ257">
        <v>8.9794690027303909E-3</v>
      </c>
      <c r="AK257">
        <v>6.1219999999999999</v>
      </c>
      <c r="AL257">
        <v>22.675213840763934</v>
      </c>
      <c r="AM257">
        <v>3.7306672771147249</v>
      </c>
      <c r="AN257">
        <v>1.1130357599622887</v>
      </c>
      <c r="AO257">
        <v>0.64381535038005877</v>
      </c>
      <c r="AP257">
        <v>7.2419999999999991</v>
      </c>
      <c r="AQ257">
        <v>2.7636686590696118</v>
      </c>
      <c r="AR257">
        <v>0.26371565255382695</v>
      </c>
      <c r="AS257">
        <v>0.75717577755166932</v>
      </c>
      <c r="AT257">
        <v>8.9794690027303909E-3</v>
      </c>
      <c r="AU257">
        <v>2.8820000000000001</v>
      </c>
      <c r="AV257">
        <v>22.675213840763934</v>
      </c>
      <c r="AW257">
        <v>3.7306672771147249</v>
      </c>
      <c r="AX257">
        <v>1.1130357599622887</v>
      </c>
      <c r="AY257">
        <v>0.64381535038005877</v>
      </c>
      <c r="AZ257">
        <v>71.519176774193539</v>
      </c>
      <c r="BA257">
        <f t="shared" si="35"/>
        <v>27.480823225806461</v>
      </c>
      <c r="BB257">
        <v>131.77382277608402</v>
      </c>
      <c r="BC257">
        <v>20.48471252913065</v>
      </c>
      <c r="BD257">
        <v>10.358955736315325</v>
      </c>
      <c r="BE257">
        <v>3.3064405835209372</v>
      </c>
      <c r="BF257">
        <v>165.92393162505093</v>
      </c>
      <c r="BG257">
        <f t="shared" si="39"/>
        <v>87.651880000000006</v>
      </c>
      <c r="BH257">
        <f t="shared" si="40"/>
        <v>-78.272051625050921</v>
      </c>
      <c r="BI257" t="s">
        <v>95</v>
      </c>
      <c r="BJ257" t="s">
        <v>86</v>
      </c>
    </row>
    <row r="258" spans="1:62">
      <c r="A258" t="s">
        <v>96</v>
      </c>
      <c r="B258" t="s">
        <v>97</v>
      </c>
      <c r="C258">
        <v>1991</v>
      </c>
      <c r="D258" t="s">
        <v>66</v>
      </c>
      <c r="E258" t="s">
        <v>66</v>
      </c>
      <c r="F258">
        <v>0</v>
      </c>
      <c r="G258">
        <v>0</v>
      </c>
      <c r="H258">
        <v>0</v>
      </c>
      <c r="I258">
        <f t="shared" ref="I258:I321" si="41">25+25</f>
        <v>50</v>
      </c>
      <c r="J258">
        <v>49</v>
      </c>
      <c r="K258">
        <f t="shared" si="36"/>
        <v>99</v>
      </c>
      <c r="L258">
        <v>0</v>
      </c>
      <c r="M258">
        <v>0</v>
      </c>
      <c r="N258">
        <v>0</v>
      </c>
      <c r="O258">
        <f t="shared" si="37"/>
        <v>0</v>
      </c>
      <c r="P258">
        <f t="shared" si="38"/>
        <v>0</v>
      </c>
      <c r="Q258">
        <v>0</v>
      </c>
      <c r="R258">
        <v>0</v>
      </c>
      <c r="S258">
        <v>0</v>
      </c>
      <c r="T258">
        <v>0</v>
      </c>
      <c r="U258">
        <v>87.651880000000006</v>
      </c>
      <c r="V258">
        <v>1</v>
      </c>
      <c r="W258">
        <v>6.77</v>
      </c>
      <c r="X258">
        <v>0.26999999999999957</v>
      </c>
      <c r="Y258">
        <v>12.890951276102101</v>
      </c>
      <c r="Z258">
        <v>23</v>
      </c>
      <c r="AA258">
        <v>178.25503480278425</v>
      </c>
      <c r="AB258">
        <v>2185</v>
      </c>
      <c r="AC258">
        <v>1762.0967741935483</v>
      </c>
      <c r="AD258">
        <v>4970</v>
      </c>
      <c r="AE258">
        <v>4008.0645161290322</v>
      </c>
      <c r="AF258">
        <v>9.5850000000000009</v>
      </c>
      <c r="AG258">
        <v>2.7636686590696118</v>
      </c>
      <c r="AH258">
        <v>0.26371565255382695</v>
      </c>
      <c r="AI258">
        <v>0.75717577755166932</v>
      </c>
      <c r="AJ258">
        <v>8.9794690027303909E-3</v>
      </c>
      <c r="AK258">
        <v>6.0254999999999992</v>
      </c>
      <c r="AL258">
        <v>22.675213840763934</v>
      </c>
      <c r="AM258">
        <v>3.7306672771147249</v>
      </c>
      <c r="AN258">
        <v>1.1130357599622887</v>
      </c>
      <c r="AO258">
        <v>0.64381535038005877</v>
      </c>
      <c r="AP258">
        <v>8.6359999999999992</v>
      </c>
      <c r="AQ258">
        <v>2.7636686590696118</v>
      </c>
      <c r="AR258">
        <v>0.26371565255382695</v>
      </c>
      <c r="AS258">
        <v>0.75717577755166932</v>
      </c>
      <c r="AT258">
        <v>8.9794690027303909E-3</v>
      </c>
      <c r="AU258">
        <v>4.0010000000000003</v>
      </c>
      <c r="AV258">
        <v>22.675213840763934</v>
      </c>
      <c r="AW258">
        <v>3.7306672771147249</v>
      </c>
      <c r="AX258">
        <v>1.1130357599622887</v>
      </c>
      <c r="AY258">
        <v>0.64381535038005877</v>
      </c>
      <c r="AZ258">
        <v>90.517925241935487</v>
      </c>
      <c r="BA258">
        <f t="shared" si="35"/>
        <v>8.4820747580645133</v>
      </c>
      <c r="BB258">
        <v>150.6136904094059</v>
      </c>
      <c r="BC258">
        <v>23.413437403503156</v>
      </c>
      <c r="BD258">
        <v>11.839988545261367</v>
      </c>
      <c r="BE258">
        <v>3.7791665135930201</v>
      </c>
      <c r="BF258">
        <v>189.64628287176347</v>
      </c>
      <c r="BG258">
        <f t="shared" si="39"/>
        <v>87.651880000000006</v>
      </c>
      <c r="BH258">
        <f t="shared" si="40"/>
        <v>-101.99440287176347</v>
      </c>
      <c r="BI258" t="s">
        <v>95</v>
      </c>
      <c r="BJ258" t="s">
        <v>86</v>
      </c>
    </row>
    <row r="259" spans="1:62">
      <c r="A259" t="s">
        <v>96</v>
      </c>
      <c r="B259" t="s">
        <v>97</v>
      </c>
      <c r="C259">
        <v>1992</v>
      </c>
      <c r="D259" t="s">
        <v>66</v>
      </c>
      <c r="E259" t="s">
        <v>66</v>
      </c>
      <c r="F259">
        <v>0</v>
      </c>
      <c r="G259">
        <v>0</v>
      </c>
      <c r="H259">
        <v>0</v>
      </c>
      <c r="I259">
        <f t="shared" si="41"/>
        <v>50</v>
      </c>
      <c r="J259">
        <v>46.2</v>
      </c>
      <c r="K259">
        <f t="shared" si="36"/>
        <v>96.2</v>
      </c>
      <c r="L259">
        <v>0</v>
      </c>
      <c r="M259">
        <v>0</v>
      </c>
      <c r="N259">
        <v>0</v>
      </c>
      <c r="O259">
        <f t="shared" si="37"/>
        <v>0</v>
      </c>
      <c r="P259">
        <f t="shared" si="38"/>
        <v>0</v>
      </c>
      <c r="Q259">
        <v>0</v>
      </c>
      <c r="R259">
        <v>0</v>
      </c>
      <c r="S259">
        <v>0</v>
      </c>
      <c r="T259">
        <v>0</v>
      </c>
      <c r="U259">
        <v>87.651880000000006</v>
      </c>
      <c r="V259">
        <v>1</v>
      </c>
      <c r="W259">
        <v>6.92</v>
      </c>
      <c r="X259">
        <v>0.41999999999999993</v>
      </c>
      <c r="Y259">
        <v>11.890951276102088</v>
      </c>
      <c r="Z259">
        <v>23</v>
      </c>
      <c r="AA259">
        <v>175.27503480278421</v>
      </c>
      <c r="AB259">
        <v>3280</v>
      </c>
      <c r="AC259">
        <v>2645.161290322581</v>
      </c>
      <c r="AD259">
        <v>3780</v>
      </c>
      <c r="AE259">
        <v>3048.3870967741937</v>
      </c>
      <c r="AF259">
        <v>9.5850000000000009</v>
      </c>
      <c r="AG259">
        <v>2.7636686590696118</v>
      </c>
      <c r="AH259">
        <v>0.26371565255382695</v>
      </c>
      <c r="AI259">
        <v>0.75717577755166932</v>
      </c>
      <c r="AJ259">
        <v>8.9794690027303909E-3</v>
      </c>
      <c r="AK259">
        <v>6.0254999999999992</v>
      </c>
      <c r="AL259">
        <v>22.675213840763934</v>
      </c>
      <c r="AM259">
        <v>3.7306672771147249</v>
      </c>
      <c r="AN259">
        <v>1.1130357599622887</v>
      </c>
      <c r="AO259">
        <v>0.64381535038005877</v>
      </c>
      <c r="AP259">
        <v>8.6359999999999992</v>
      </c>
      <c r="AQ259">
        <v>2.7636686590696118</v>
      </c>
      <c r="AR259">
        <v>0.26371565255382695</v>
      </c>
      <c r="AS259">
        <v>0.75717577755166932</v>
      </c>
      <c r="AT259">
        <v>8.9794690027303909E-3</v>
      </c>
      <c r="AU259">
        <v>4.0010000000000003</v>
      </c>
      <c r="AV259">
        <v>22.675213840763934</v>
      </c>
      <c r="AW259">
        <v>3.7306672771147249</v>
      </c>
      <c r="AX259">
        <v>1.1130357599622887</v>
      </c>
      <c r="AY259">
        <v>0.64381535038005877</v>
      </c>
      <c r="AZ259">
        <v>92.217896129032269</v>
      </c>
      <c r="BA259">
        <f t="shared" si="35"/>
        <v>3.9821038709677339</v>
      </c>
      <c r="BB259">
        <v>148.61392792318745</v>
      </c>
      <c r="BC259">
        <v>23.102567165441275</v>
      </c>
      <c r="BD259">
        <v>11.682783945429108</v>
      </c>
      <c r="BE259">
        <v>3.7289889009038051</v>
      </c>
      <c r="BF259">
        <v>187.12826793496163</v>
      </c>
      <c r="BG259">
        <f t="shared" si="39"/>
        <v>87.651880000000006</v>
      </c>
      <c r="BH259">
        <f t="shared" si="40"/>
        <v>-99.476387934961622</v>
      </c>
      <c r="BI259" t="s">
        <v>95</v>
      </c>
      <c r="BJ259" t="s">
        <v>86</v>
      </c>
    </row>
    <row r="260" spans="1:62">
      <c r="A260" t="s">
        <v>96</v>
      </c>
      <c r="B260" t="s">
        <v>97</v>
      </c>
      <c r="C260">
        <v>1998</v>
      </c>
      <c r="D260" t="s">
        <v>66</v>
      </c>
      <c r="E260" t="s">
        <v>66</v>
      </c>
      <c r="F260">
        <v>0</v>
      </c>
      <c r="G260">
        <v>0</v>
      </c>
      <c r="H260">
        <v>0</v>
      </c>
      <c r="I260">
        <f t="shared" si="41"/>
        <v>50</v>
      </c>
      <c r="J260">
        <v>42</v>
      </c>
      <c r="K260">
        <f t="shared" si="36"/>
        <v>92</v>
      </c>
      <c r="L260">
        <v>0</v>
      </c>
      <c r="M260">
        <v>0</v>
      </c>
      <c r="N260">
        <v>0</v>
      </c>
      <c r="O260">
        <f t="shared" si="37"/>
        <v>0</v>
      </c>
      <c r="P260">
        <f t="shared" si="38"/>
        <v>0</v>
      </c>
      <c r="Q260">
        <v>0</v>
      </c>
      <c r="R260">
        <v>0</v>
      </c>
      <c r="S260">
        <v>0</v>
      </c>
      <c r="T260">
        <v>0</v>
      </c>
      <c r="U260">
        <v>87.651880000000006</v>
      </c>
      <c r="V260">
        <v>1</v>
      </c>
      <c r="W260">
        <v>6.12</v>
      </c>
      <c r="X260">
        <v>-0.37999999999999989</v>
      </c>
      <c r="Y260">
        <v>12.238979118329468</v>
      </c>
      <c r="Z260">
        <v>23</v>
      </c>
      <c r="AA260">
        <v>176.31215777262182</v>
      </c>
      <c r="AB260">
        <v>2740</v>
      </c>
      <c r="AC260">
        <v>2264.4628099173556</v>
      </c>
      <c r="AD260">
        <v>4830</v>
      </c>
      <c r="AE260">
        <v>3991.7355371900826</v>
      </c>
      <c r="AF260">
        <v>9.3000000000000007</v>
      </c>
      <c r="AG260">
        <v>2.7636686590696118</v>
      </c>
      <c r="AH260">
        <v>0.26371565255382695</v>
      </c>
      <c r="AI260">
        <v>0.75717577755166932</v>
      </c>
      <c r="AJ260">
        <v>8.9794690027303909E-3</v>
      </c>
      <c r="AK260">
        <v>5.9290000000000003</v>
      </c>
      <c r="AL260">
        <v>22.675213840763934</v>
      </c>
      <c r="AM260">
        <v>3.7306672771147249</v>
      </c>
      <c r="AN260">
        <v>1.1130357599622887</v>
      </c>
      <c r="AO260">
        <v>0.64381535038005877</v>
      </c>
      <c r="AP260">
        <v>10.029999999999999</v>
      </c>
      <c r="AQ260">
        <v>2.7636686590696118</v>
      </c>
      <c r="AR260">
        <v>0.26371565255382695</v>
      </c>
      <c r="AS260">
        <v>0.75717577755166932</v>
      </c>
      <c r="AT260">
        <v>8.9794690027303909E-3</v>
      </c>
      <c r="AU260">
        <v>5.12</v>
      </c>
      <c r="AV260">
        <v>22.675213840763934</v>
      </c>
      <c r="AW260">
        <v>3.7306672771147249</v>
      </c>
      <c r="AX260">
        <v>1.1130357599622887</v>
      </c>
      <c r="AY260">
        <v>0.64381535038005877</v>
      </c>
      <c r="AZ260">
        <v>107.79058595041323</v>
      </c>
      <c r="BA260">
        <f t="shared" si="35"/>
        <v>-15.790585950413231</v>
      </c>
      <c r="BB260">
        <v>162.78160710005201</v>
      </c>
      <c r="BC260">
        <v>25.33612194252542</v>
      </c>
      <c r="BD260">
        <v>12.69519311781368</v>
      </c>
      <c r="BE260">
        <v>4.0958111112407884</v>
      </c>
      <c r="BF260">
        <v>204.90873327163189</v>
      </c>
      <c r="BG260">
        <f t="shared" si="39"/>
        <v>87.651880000000006</v>
      </c>
      <c r="BH260">
        <f t="shared" si="40"/>
        <v>-117.25685327163188</v>
      </c>
      <c r="BI260" t="s">
        <v>95</v>
      </c>
      <c r="BJ260" t="s">
        <v>86</v>
      </c>
    </row>
    <row r="261" spans="1:62">
      <c r="A261" t="s">
        <v>96</v>
      </c>
      <c r="B261" t="s">
        <v>97</v>
      </c>
      <c r="C261">
        <v>2003</v>
      </c>
      <c r="D261" t="s">
        <v>66</v>
      </c>
      <c r="E261" t="s">
        <v>66</v>
      </c>
      <c r="F261">
        <v>0</v>
      </c>
      <c r="G261">
        <v>0</v>
      </c>
      <c r="H261">
        <v>0</v>
      </c>
      <c r="I261">
        <f t="shared" si="41"/>
        <v>50</v>
      </c>
      <c r="J261">
        <v>53.2</v>
      </c>
      <c r="K261">
        <f t="shared" si="36"/>
        <v>103.2</v>
      </c>
      <c r="L261">
        <v>0</v>
      </c>
      <c r="M261">
        <v>0</v>
      </c>
      <c r="N261">
        <v>0</v>
      </c>
      <c r="O261">
        <f t="shared" si="37"/>
        <v>0</v>
      </c>
      <c r="P261">
        <f t="shared" si="38"/>
        <v>0</v>
      </c>
      <c r="Q261">
        <v>0</v>
      </c>
      <c r="R261">
        <v>0</v>
      </c>
      <c r="S261">
        <v>0</v>
      </c>
      <c r="T261">
        <v>0</v>
      </c>
      <c r="U261">
        <v>64.27804533333348</v>
      </c>
      <c r="V261">
        <v>1</v>
      </c>
      <c r="W261">
        <v>5.52</v>
      </c>
      <c r="X261">
        <v>-0.98000000000000043</v>
      </c>
      <c r="Y261">
        <v>12.716937354988399</v>
      </c>
      <c r="Z261">
        <v>23</v>
      </c>
      <c r="AA261">
        <v>177.73647331786543</v>
      </c>
      <c r="AB261">
        <v>2025</v>
      </c>
      <c r="AC261">
        <v>1673.5537190082644</v>
      </c>
      <c r="AD261">
        <v>4600</v>
      </c>
      <c r="AE261">
        <v>3801.6528925619837</v>
      </c>
      <c r="AF261">
        <v>10.278</v>
      </c>
      <c r="AG261">
        <v>2.7636686590696118</v>
      </c>
      <c r="AH261">
        <v>0.26371565255382695</v>
      </c>
      <c r="AI261">
        <v>0.75717577755166932</v>
      </c>
      <c r="AJ261">
        <v>8.9794690027303909E-3</v>
      </c>
      <c r="AK261">
        <v>6.8559999999999999</v>
      </c>
      <c r="AL261">
        <v>22.675213840763934</v>
      </c>
      <c r="AM261">
        <v>3.7306672771147249</v>
      </c>
      <c r="AN261">
        <v>1.1130357599622887</v>
      </c>
      <c r="AO261">
        <v>0.64381535038005877</v>
      </c>
      <c r="AP261">
        <v>11.399999999999999</v>
      </c>
      <c r="AQ261">
        <v>2.7636686590696118</v>
      </c>
      <c r="AR261">
        <v>0.26371565255382695</v>
      </c>
      <c r="AS261">
        <v>0.75717577755166932</v>
      </c>
      <c r="AT261">
        <v>8.9794690027303909E-3</v>
      </c>
      <c r="AU261">
        <v>5.5</v>
      </c>
      <c r="AV261">
        <v>22.675213840763934</v>
      </c>
      <c r="AW261">
        <v>3.7306672771147249</v>
      </c>
      <c r="AX261">
        <v>1.1130357599622887</v>
      </c>
      <c r="AY261">
        <v>0.64381535038005877</v>
      </c>
      <c r="AZ261">
        <v>105.63592520661157</v>
      </c>
      <c r="BA261">
        <f t="shared" si="35"/>
        <v>-2.4359252066115715</v>
      </c>
      <c r="BB261">
        <v>142.46078560605608</v>
      </c>
      <c r="BC261">
        <v>22.17329033939642</v>
      </c>
      <c r="BD261">
        <v>11.110390278139446</v>
      </c>
      <c r="BE261">
        <v>3.5845110451744024</v>
      </c>
      <c r="BF261">
        <v>179.32897726876635</v>
      </c>
      <c r="BG261">
        <f t="shared" si="39"/>
        <v>64.27804533333348</v>
      </c>
      <c r="BH261">
        <f t="shared" si="40"/>
        <v>-115.05093193543287</v>
      </c>
      <c r="BI261" t="s">
        <v>95</v>
      </c>
      <c r="BJ261" t="s">
        <v>86</v>
      </c>
    </row>
    <row r="262" spans="1:62">
      <c r="A262" t="s">
        <v>96</v>
      </c>
      <c r="B262" t="s">
        <v>97</v>
      </c>
      <c r="C262">
        <v>2006</v>
      </c>
      <c r="D262" t="s">
        <v>66</v>
      </c>
      <c r="E262" t="s">
        <v>66</v>
      </c>
      <c r="F262">
        <v>0</v>
      </c>
      <c r="G262">
        <v>0</v>
      </c>
      <c r="H262">
        <v>0</v>
      </c>
      <c r="I262">
        <f t="shared" si="41"/>
        <v>50</v>
      </c>
      <c r="J262">
        <v>46.2</v>
      </c>
      <c r="K262">
        <f t="shared" si="36"/>
        <v>96.2</v>
      </c>
      <c r="L262">
        <v>0</v>
      </c>
      <c r="M262">
        <v>0</v>
      </c>
      <c r="N262">
        <v>0</v>
      </c>
      <c r="O262">
        <f t="shared" si="37"/>
        <v>0</v>
      </c>
      <c r="P262">
        <f t="shared" si="38"/>
        <v>0</v>
      </c>
      <c r="Q262">
        <v>0</v>
      </c>
      <c r="R262">
        <v>0</v>
      </c>
      <c r="S262">
        <v>0</v>
      </c>
      <c r="T262">
        <v>0</v>
      </c>
      <c r="U262">
        <v>59.165019000000186</v>
      </c>
      <c r="V262">
        <v>1</v>
      </c>
      <c r="W262">
        <v>5.45</v>
      </c>
      <c r="X262">
        <v>-1.0499999999999998</v>
      </c>
      <c r="Y262">
        <v>12.427847175255867</v>
      </c>
      <c r="Z262">
        <v>23</v>
      </c>
      <c r="AA262">
        <v>176.87498458226247</v>
      </c>
      <c r="AB262">
        <v>4050</v>
      </c>
      <c r="AC262">
        <v>3347.1074380165287</v>
      </c>
      <c r="AD262">
        <v>3900</v>
      </c>
      <c r="AE262">
        <v>3223.140495867769</v>
      </c>
      <c r="AF262">
        <v>10.289000000000001</v>
      </c>
      <c r="AG262">
        <v>2.7636686590696118</v>
      </c>
      <c r="AH262">
        <v>0.26371565255382695</v>
      </c>
      <c r="AI262">
        <v>0.75717577755166932</v>
      </c>
      <c r="AJ262">
        <v>8.9794690027303909E-3</v>
      </c>
      <c r="AK262">
        <v>6.7229999999999999</v>
      </c>
      <c r="AL262">
        <v>22.675213840763934</v>
      </c>
      <c r="AM262">
        <v>3.7306672771147249</v>
      </c>
      <c r="AN262">
        <v>1.1130357599622887</v>
      </c>
      <c r="AO262">
        <v>0.64381535038005877</v>
      </c>
      <c r="AP262">
        <v>12.4</v>
      </c>
      <c r="AQ262">
        <v>2.7636686590696118</v>
      </c>
      <c r="AR262">
        <v>0.26371565255382695</v>
      </c>
      <c r="AS262">
        <v>0.75717577755166932</v>
      </c>
      <c r="AT262">
        <v>8.9794690027303909E-3</v>
      </c>
      <c r="AU262">
        <v>6.8250000000000011</v>
      </c>
      <c r="AV262">
        <v>22.675213840763934</v>
      </c>
      <c r="AW262">
        <v>3.7306672771147249</v>
      </c>
      <c r="AX262">
        <v>1.1130357599622887</v>
      </c>
      <c r="AY262">
        <v>0.64381535038005877</v>
      </c>
      <c r="AZ262">
        <v>134.53098719008267</v>
      </c>
      <c r="BA262">
        <f t="shared" si="35"/>
        <v>-38.330987190082666</v>
      </c>
      <c r="BB262">
        <v>170.95294272726727</v>
      </c>
      <c r="BC262">
        <v>26.607948407275703</v>
      </c>
      <c r="BD262">
        <v>13.332468333767336</v>
      </c>
      <c r="BE262">
        <v>4.3014132542092831</v>
      </c>
      <c r="BF262">
        <v>215.19477272251959</v>
      </c>
      <c r="BG262">
        <f t="shared" si="39"/>
        <v>59.165019000000186</v>
      </c>
      <c r="BH262">
        <f t="shared" si="40"/>
        <v>-156.02975372251939</v>
      </c>
      <c r="BI262" t="s">
        <v>95</v>
      </c>
      <c r="BJ262" t="s">
        <v>86</v>
      </c>
    </row>
    <row r="263" spans="1:62">
      <c r="A263" t="s">
        <v>96</v>
      </c>
      <c r="B263" t="s">
        <v>97</v>
      </c>
      <c r="C263">
        <v>2008</v>
      </c>
      <c r="D263" t="s">
        <v>66</v>
      </c>
      <c r="E263" t="s">
        <v>66</v>
      </c>
      <c r="F263">
        <v>0</v>
      </c>
      <c r="G263">
        <v>0</v>
      </c>
      <c r="H263">
        <v>0</v>
      </c>
      <c r="I263">
        <f t="shared" si="41"/>
        <v>50</v>
      </c>
      <c r="J263">
        <v>44.800000000000004</v>
      </c>
      <c r="K263">
        <f t="shared" si="36"/>
        <v>94.800000000000011</v>
      </c>
      <c r="L263">
        <v>0</v>
      </c>
      <c r="M263">
        <v>0</v>
      </c>
      <c r="N263">
        <v>0</v>
      </c>
      <c r="O263">
        <f t="shared" si="37"/>
        <v>0</v>
      </c>
      <c r="P263">
        <f t="shared" si="38"/>
        <v>0</v>
      </c>
      <c r="Q263">
        <v>0</v>
      </c>
      <c r="R263">
        <v>0</v>
      </c>
      <c r="S263">
        <v>0</v>
      </c>
      <c r="T263">
        <v>0</v>
      </c>
      <c r="U263">
        <v>56.243289666666826</v>
      </c>
      <c r="V263">
        <v>1</v>
      </c>
      <c r="W263">
        <v>5.41</v>
      </c>
      <c r="X263">
        <v>-1.0899999999999999</v>
      </c>
      <c r="Y263">
        <v>12.138756995523336</v>
      </c>
      <c r="Z263">
        <v>23</v>
      </c>
      <c r="AA263">
        <v>176.01349584665954</v>
      </c>
      <c r="AB263">
        <v>4600</v>
      </c>
      <c r="AC263">
        <v>3325</v>
      </c>
      <c r="AD263">
        <v>4900</v>
      </c>
      <c r="AE263">
        <v>3637.5</v>
      </c>
      <c r="AF263">
        <v>10.3</v>
      </c>
      <c r="AG263">
        <v>2.7636686590696118</v>
      </c>
      <c r="AH263">
        <v>0.26371565255382695</v>
      </c>
      <c r="AI263">
        <v>0.75717577755166932</v>
      </c>
      <c r="AJ263">
        <v>8.9794690027303909E-3</v>
      </c>
      <c r="AK263">
        <v>6.59</v>
      </c>
      <c r="AL263">
        <v>22.675213840763934</v>
      </c>
      <c r="AM263">
        <v>3.7306672771147249</v>
      </c>
      <c r="AN263">
        <v>1.1130357599622887</v>
      </c>
      <c r="AO263">
        <v>0.64381535038005877</v>
      </c>
      <c r="AP263">
        <v>13.4</v>
      </c>
      <c r="AQ263">
        <v>2.7636686590696118</v>
      </c>
      <c r="AR263">
        <v>0.26371565255382695</v>
      </c>
      <c r="AS263">
        <v>0.75717577755166932</v>
      </c>
      <c r="AT263">
        <v>8.9794690027303909E-3</v>
      </c>
      <c r="AU263">
        <v>8.15</v>
      </c>
      <c r="AV263">
        <v>22.675213840763934</v>
      </c>
      <c r="AW263">
        <v>3.7306672771147249</v>
      </c>
      <c r="AX263">
        <v>1.1130357599622887</v>
      </c>
      <c r="AY263">
        <v>0.64381535038005877</v>
      </c>
      <c r="AZ263">
        <v>164.597375</v>
      </c>
      <c r="BA263">
        <f t="shared" si="35"/>
        <v>-69.797374999999988</v>
      </c>
      <c r="BB263">
        <v>184.13102862748022</v>
      </c>
      <c r="BC263">
        <v>28.480069616172628</v>
      </c>
      <c r="BD263">
        <v>14.942681365478293</v>
      </c>
      <c r="BE263">
        <v>4.5678693325470974</v>
      </c>
      <c r="BF263">
        <v>232.12164894167825</v>
      </c>
      <c r="BG263">
        <f t="shared" si="39"/>
        <v>56.243289666666826</v>
      </c>
      <c r="BH263">
        <f t="shared" si="40"/>
        <v>-175.87835927501141</v>
      </c>
      <c r="BI263" t="s">
        <v>95</v>
      </c>
      <c r="BJ263" t="s">
        <v>86</v>
      </c>
    </row>
    <row r="264" spans="1:62">
      <c r="A264" t="s">
        <v>96</v>
      </c>
      <c r="B264" t="s">
        <v>97</v>
      </c>
      <c r="C264">
        <v>2015</v>
      </c>
      <c r="D264" t="s">
        <v>66</v>
      </c>
      <c r="E264" t="s">
        <v>66</v>
      </c>
      <c r="F264">
        <v>0</v>
      </c>
      <c r="G264">
        <v>0</v>
      </c>
      <c r="H264">
        <v>0</v>
      </c>
      <c r="I264">
        <f t="shared" si="41"/>
        <v>50</v>
      </c>
      <c r="J264">
        <v>36.399999999999984</v>
      </c>
      <c r="K264">
        <f t="shared" si="36"/>
        <v>86.399999999999977</v>
      </c>
      <c r="L264">
        <v>0</v>
      </c>
      <c r="M264">
        <v>0</v>
      </c>
      <c r="N264">
        <v>0</v>
      </c>
      <c r="O264">
        <f t="shared" si="37"/>
        <v>0</v>
      </c>
      <c r="P264">
        <f t="shared" si="38"/>
        <v>0</v>
      </c>
      <c r="Q264">
        <v>0</v>
      </c>
      <c r="R264">
        <v>0</v>
      </c>
      <c r="S264">
        <v>0</v>
      </c>
      <c r="T264">
        <v>0</v>
      </c>
      <c r="U264">
        <v>51.130263333333232</v>
      </c>
      <c r="V264">
        <v>1</v>
      </c>
      <c r="W264">
        <v>5.666666666666667</v>
      </c>
      <c r="X264">
        <v>-0.83333333333333304</v>
      </c>
      <c r="Y264">
        <v>12.945105113852335</v>
      </c>
      <c r="Z264">
        <v>23</v>
      </c>
      <c r="AA264">
        <v>178.41641323927996</v>
      </c>
      <c r="AB264">
        <v>2682</v>
      </c>
      <c r="AC264">
        <v>2547</v>
      </c>
      <c r="AD264">
        <v>3508.26432843673</v>
      </c>
      <c r="AE264">
        <v>2616.6607525927234</v>
      </c>
      <c r="AF264">
        <v>8.1999999999999993</v>
      </c>
      <c r="AG264">
        <v>2.7636686590696118</v>
      </c>
      <c r="AH264">
        <v>0.26371565255382695</v>
      </c>
      <c r="AI264">
        <v>0.75717577755166932</v>
      </c>
      <c r="AJ264">
        <v>8.9794690027303909E-3</v>
      </c>
      <c r="AK264">
        <v>4.3</v>
      </c>
      <c r="AL264">
        <v>22.675213840763934</v>
      </c>
      <c r="AM264">
        <v>3.7306672771147249</v>
      </c>
      <c r="AN264">
        <v>1.1130357599622887</v>
      </c>
      <c r="AO264">
        <v>0.64381535038005877</v>
      </c>
      <c r="AP264">
        <v>8.9</v>
      </c>
      <c r="AQ264">
        <v>2.7636686590696118</v>
      </c>
      <c r="AR264">
        <v>0.26371565255382695</v>
      </c>
      <c r="AS264">
        <v>0.75717577755166932</v>
      </c>
      <c r="AT264">
        <v>8.9794690027303909E-3</v>
      </c>
      <c r="AU264">
        <v>4.3</v>
      </c>
      <c r="AV264">
        <v>22.675213840763934</v>
      </c>
      <c r="AW264">
        <v>3.7306672771147249</v>
      </c>
      <c r="AX264">
        <v>1.1130357599622887</v>
      </c>
      <c r="AY264">
        <v>0.64381535038005877</v>
      </c>
      <c r="AZ264">
        <v>75.419693759235614</v>
      </c>
      <c r="BA264">
        <f t="shared" si="35"/>
        <v>10.980306240764364</v>
      </c>
      <c r="BB264">
        <v>134.19495128205722</v>
      </c>
      <c r="BC264">
        <v>20.896369796673635</v>
      </c>
      <c r="BD264">
        <v>10.434457276083929</v>
      </c>
      <c r="BE264">
        <v>3.3800293433301478</v>
      </c>
      <c r="BF264">
        <v>168.90580769814491</v>
      </c>
      <c r="BG264">
        <f t="shared" si="39"/>
        <v>51.130263333333232</v>
      </c>
      <c r="BH264">
        <f t="shared" si="40"/>
        <v>-117.77554436481168</v>
      </c>
      <c r="BI264" t="s">
        <v>95</v>
      </c>
      <c r="BJ264" t="s">
        <v>86</v>
      </c>
    </row>
    <row r="265" spans="1:62">
      <c r="A265" t="s">
        <v>96</v>
      </c>
      <c r="B265" t="s">
        <v>97</v>
      </c>
      <c r="C265">
        <v>2017</v>
      </c>
      <c r="D265" t="s">
        <v>66</v>
      </c>
      <c r="E265" t="s">
        <v>66</v>
      </c>
      <c r="F265">
        <v>0</v>
      </c>
      <c r="G265">
        <v>0</v>
      </c>
      <c r="H265">
        <v>0</v>
      </c>
      <c r="I265">
        <f t="shared" si="41"/>
        <v>50</v>
      </c>
      <c r="J265">
        <v>33.999999999999979</v>
      </c>
      <c r="K265">
        <f t="shared" si="36"/>
        <v>83.999999999999972</v>
      </c>
      <c r="L265">
        <v>0</v>
      </c>
      <c r="M265">
        <v>0</v>
      </c>
      <c r="N265">
        <v>0</v>
      </c>
      <c r="O265">
        <f t="shared" si="37"/>
        <v>0</v>
      </c>
      <c r="P265">
        <f t="shared" si="38"/>
        <v>0</v>
      </c>
      <c r="Q265">
        <v>0</v>
      </c>
      <c r="R265">
        <v>0</v>
      </c>
      <c r="S265">
        <v>0</v>
      </c>
      <c r="T265">
        <v>0</v>
      </c>
      <c r="U265">
        <v>50.399831000000127</v>
      </c>
      <c r="V265">
        <v>1</v>
      </c>
      <c r="W265">
        <v>5.4833333333333334</v>
      </c>
      <c r="X265">
        <v>-1.0166666666666666</v>
      </c>
      <c r="Y265">
        <v>12.98</v>
      </c>
      <c r="Z265">
        <v>23</v>
      </c>
      <c r="AA265">
        <v>178.5204</v>
      </c>
      <c r="AB265">
        <v>1808.3333333333333</v>
      </c>
      <c r="AC265">
        <v>1400</v>
      </c>
      <c r="AD265">
        <v>4840.333333333333</v>
      </c>
      <c r="AE265">
        <v>3693.6666666666665</v>
      </c>
      <c r="AF265">
        <v>10.624333333333333</v>
      </c>
      <c r="AG265">
        <v>2.7636686590696118</v>
      </c>
      <c r="AH265">
        <v>0.26371565255382695</v>
      </c>
      <c r="AI265">
        <v>0.75717577755166932</v>
      </c>
      <c r="AJ265">
        <v>8.9794690027303909E-3</v>
      </c>
      <c r="AK265">
        <v>7.8769999999999998</v>
      </c>
      <c r="AL265">
        <v>22.675213840763934</v>
      </c>
      <c r="AM265">
        <v>3.7306672771147249</v>
      </c>
      <c r="AN265">
        <v>1.1130357599622887</v>
      </c>
      <c r="AO265">
        <v>0.64381535038005877</v>
      </c>
      <c r="AP265">
        <v>9.4091666666666658</v>
      </c>
      <c r="AQ265">
        <v>2.7636686590696118</v>
      </c>
      <c r="AR265">
        <v>0.26371565255382695</v>
      </c>
      <c r="AS265">
        <v>0.75717577755166932</v>
      </c>
      <c r="AT265">
        <v>8.9794690027303909E-3</v>
      </c>
      <c r="AU265">
        <v>5.7563333333333331</v>
      </c>
      <c r="AV265">
        <v>22.675213840763934</v>
      </c>
      <c r="AW265">
        <v>3.7306672771147249</v>
      </c>
      <c r="AX265">
        <v>1.1130357599622887</v>
      </c>
      <c r="AY265">
        <v>0.64381535038005877</v>
      </c>
      <c r="AZ265">
        <v>97.045615722222209</v>
      </c>
      <c r="BA265">
        <f t="shared" si="35"/>
        <v>-13.045615722222237</v>
      </c>
      <c r="BB265">
        <v>133.87469259150538</v>
      </c>
      <c r="BC265">
        <v>20.756133022476249</v>
      </c>
      <c r="BD265">
        <v>10.70364250234311</v>
      </c>
      <c r="BE265">
        <v>3.3390822859620459</v>
      </c>
      <c r="BF265">
        <v>168.67355040228679</v>
      </c>
      <c r="BG265">
        <f t="shared" si="39"/>
        <v>50.399831000000127</v>
      </c>
      <c r="BH265">
        <f t="shared" si="40"/>
        <v>-118.27371940228667</v>
      </c>
      <c r="BI265" t="s">
        <v>95</v>
      </c>
      <c r="BJ265" t="s">
        <v>86</v>
      </c>
    </row>
    <row r="266" spans="1:62">
      <c r="A266" t="s">
        <v>96</v>
      </c>
      <c r="B266" t="s">
        <v>97</v>
      </c>
      <c r="C266">
        <v>1984</v>
      </c>
      <c r="D266" t="s">
        <v>70</v>
      </c>
      <c r="E266" t="s">
        <v>70</v>
      </c>
      <c r="F266">
        <v>329.3</v>
      </c>
      <c r="G266">
        <v>0</v>
      </c>
      <c r="H266">
        <v>329.3</v>
      </c>
      <c r="I266">
        <f t="shared" si="41"/>
        <v>50</v>
      </c>
      <c r="J266">
        <v>49</v>
      </c>
      <c r="K266">
        <f t="shared" si="36"/>
        <v>428.3</v>
      </c>
      <c r="L266">
        <v>0</v>
      </c>
      <c r="M266">
        <v>120</v>
      </c>
      <c r="N266">
        <v>300</v>
      </c>
      <c r="O266">
        <f t="shared" si="37"/>
        <v>141.1764705882353</v>
      </c>
      <c r="P266">
        <f t="shared" si="38"/>
        <v>249</v>
      </c>
      <c r="Q266">
        <v>0</v>
      </c>
      <c r="R266">
        <v>0</v>
      </c>
      <c r="S266">
        <v>0</v>
      </c>
      <c r="T266">
        <v>0</v>
      </c>
      <c r="U266">
        <v>87.651880000000006</v>
      </c>
      <c r="V266">
        <v>2</v>
      </c>
      <c r="W266">
        <v>6.5</v>
      </c>
      <c r="X266">
        <v>0</v>
      </c>
      <c r="Y266">
        <v>14.849187935034804</v>
      </c>
      <c r="Z266">
        <v>23</v>
      </c>
      <c r="AA266">
        <v>184.09058004640372</v>
      </c>
      <c r="AB266">
        <v>6810</v>
      </c>
      <c r="AC266">
        <v>5536.5853658536589</v>
      </c>
      <c r="AD266">
        <v>6300</v>
      </c>
      <c r="AE266">
        <v>5121.9512195121943</v>
      </c>
      <c r="AF266">
        <v>15.298</v>
      </c>
      <c r="AG266">
        <v>3.1197684192021522</v>
      </c>
      <c r="AH266">
        <v>0.28113669768795752</v>
      </c>
      <c r="AI266">
        <v>0.95033736483599807</v>
      </c>
      <c r="AJ266">
        <v>7.3636176728924321E-3</v>
      </c>
      <c r="AK266">
        <v>10.3</v>
      </c>
      <c r="AL266">
        <v>22.739753629775375</v>
      </c>
      <c r="AM266">
        <v>3.9852092240107404</v>
      </c>
      <c r="AN266">
        <v>1.3866007760997268</v>
      </c>
      <c r="AO266">
        <v>0.43025766044455011</v>
      </c>
      <c r="AP266">
        <v>15.157</v>
      </c>
      <c r="AQ266">
        <v>3.1197684192021522</v>
      </c>
      <c r="AR266">
        <v>0.28113669768795752</v>
      </c>
      <c r="AS266">
        <v>0.95033736483599807</v>
      </c>
      <c r="AT266">
        <v>7.3636176728924321E-3</v>
      </c>
      <c r="AU266">
        <v>9.6489999999999991</v>
      </c>
      <c r="AV266">
        <v>22.739753629775375</v>
      </c>
      <c r="AW266">
        <v>3.9852092240107404</v>
      </c>
      <c r="AX266">
        <v>1.3866007760997268</v>
      </c>
      <c r="AY266">
        <v>0.43025766044455011</v>
      </c>
      <c r="AZ266">
        <v>306.11701658536589</v>
      </c>
      <c r="BA266">
        <f t="shared" si="35"/>
        <v>122.18298341463412</v>
      </c>
      <c r="BB266">
        <v>283.27265998090706</v>
      </c>
      <c r="BC266">
        <v>46.162200421145052</v>
      </c>
      <c r="BD266">
        <v>27.238057954355558</v>
      </c>
      <c r="BE266">
        <v>4.6824540426737746</v>
      </c>
      <c r="BF266">
        <v>361.35537239908143</v>
      </c>
      <c r="BG266">
        <f t="shared" si="39"/>
        <v>477.82835058823531</v>
      </c>
      <c r="BH266">
        <f t="shared" si="40"/>
        <v>116.47297818915388</v>
      </c>
      <c r="BI266" t="s">
        <v>95</v>
      </c>
      <c r="BJ266" t="s">
        <v>86</v>
      </c>
    </row>
    <row r="267" spans="1:62">
      <c r="A267" t="s">
        <v>96</v>
      </c>
      <c r="B267" t="s">
        <v>97</v>
      </c>
      <c r="C267">
        <v>1985</v>
      </c>
      <c r="D267" t="s">
        <v>70</v>
      </c>
      <c r="E267" t="s">
        <v>70</v>
      </c>
      <c r="F267">
        <v>329.3</v>
      </c>
      <c r="G267">
        <v>0</v>
      </c>
      <c r="H267">
        <v>329.3</v>
      </c>
      <c r="I267">
        <f t="shared" si="41"/>
        <v>50</v>
      </c>
      <c r="J267">
        <v>49</v>
      </c>
      <c r="K267">
        <f t="shared" si="36"/>
        <v>428.3</v>
      </c>
      <c r="L267">
        <v>0</v>
      </c>
      <c r="M267">
        <v>120</v>
      </c>
      <c r="N267">
        <v>300</v>
      </c>
      <c r="O267">
        <f t="shared" si="37"/>
        <v>141.1764705882353</v>
      </c>
      <c r="P267">
        <f t="shared" si="38"/>
        <v>249</v>
      </c>
      <c r="Q267">
        <v>0</v>
      </c>
      <c r="R267">
        <v>0</v>
      </c>
      <c r="S267">
        <v>0</v>
      </c>
      <c r="T267">
        <v>0</v>
      </c>
      <c r="U267">
        <v>87.651880000000006</v>
      </c>
      <c r="V267">
        <v>2</v>
      </c>
      <c r="W267">
        <v>5.4</v>
      </c>
      <c r="X267">
        <v>-1.0999999999999996</v>
      </c>
      <c r="Y267">
        <v>14.443155452436194</v>
      </c>
      <c r="Z267">
        <v>23</v>
      </c>
      <c r="AA267">
        <v>182.88060324825986</v>
      </c>
      <c r="AB267">
        <v>5430</v>
      </c>
      <c r="AC267">
        <v>4414.6341463414637</v>
      </c>
      <c r="AD267">
        <v>5380</v>
      </c>
      <c r="AE267">
        <v>4373.9837398373984</v>
      </c>
      <c r="AF267">
        <v>13.202</v>
      </c>
      <c r="AG267">
        <v>3.1197684192021522</v>
      </c>
      <c r="AH267">
        <v>0.28113669768795752</v>
      </c>
      <c r="AI267">
        <v>0.95033736483599807</v>
      </c>
      <c r="AJ267">
        <v>7.3636176728924321E-3</v>
      </c>
      <c r="AK267">
        <v>8.3209999999999997</v>
      </c>
      <c r="AL267">
        <v>22.739753629775375</v>
      </c>
      <c r="AM267">
        <v>3.9852092240107404</v>
      </c>
      <c r="AN267">
        <v>1.3866007760997268</v>
      </c>
      <c r="AO267">
        <v>0.43025766044455011</v>
      </c>
      <c r="AP267">
        <v>15.37</v>
      </c>
      <c r="AQ267">
        <v>3.1197684192021522</v>
      </c>
      <c r="AR267">
        <v>0.28113669768795752</v>
      </c>
      <c r="AS267">
        <v>0.95033736483599807</v>
      </c>
      <c r="AT267">
        <v>7.3636176728924321E-3</v>
      </c>
      <c r="AU267">
        <v>10.488999999999999</v>
      </c>
      <c r="AV267">
        <v>22.739753629775375</v>
      </c>
      <c r="AW267">
        <v>3.9852092240107404</v>
      </c>
      <c r="AX267">
        <v>1.3866007760997268</v>
      </c>
      <c r="AY267">
        <v>0.43025766044455011</v>
      </c>
      <c r="AZ267">
        <v>236.99034617886181</v>
      </c>
      <c r="BA267">
        <f t="shared" si="35"/>
        <v>191.3096538211382</v>
      </c>
      <c r="BB267">
        <v>233.57570208951981</v>
      </c>
      <c r="BC267">
        <v>38.063568768312592</v>
      </c>
      <c r="BD267">
        <v>22.459451295696692</v>
      </c>
      <c r="BE267">
        <v>3.8609708772924121</v>
      </c>
      <c r="BF267">
        <v>297.95969303082148</v>
      </c>
      <c r="BG267">
        <f t="shared" si="39"/>
        <v>477.82835058823531</v>
      </c>
      <c r="BH267">
        <f t="shared" si="40"/>
        <v>179.86865755741383</v>
      </c>
      <c r="BI267" t="s">
        <v>95</v>
      </c>
      <c r="BJ267" t="s">
        <v>86</v>
      </c>
    </row>
    <row r="268" spans="1:62">
      <c r="A268" t="s">
        <v>96</v>
      </c>
      <c r="B268" t="s">
        <v>97</v>
      </c>
      <c r="C268">
        <v>1986</v>
      </c>
      <c r="D268" t="s">
        <v>70</v>
      </c>
      <c r="E268" t="s">
        <v>70</v>
      </c>
      <c r="F268">
        <v>329.3</v>
      </c>
      <c r="G268">
        <v>0</v>
      </c>
      <c r="H268">
        <v>329.3</v>
      </c>
      <c r="I268">
        <f t="shared" si="41"/>
        <v>50</v>
      </c>
      <c r="J268">
        <v>49</v>
      </c>
      <c r="K268">
        <f t="shared" si="36"/>
        <v>428.3</v>
      </c>
      <c r="L268">
        <v>0</v>
      </c>
      <c r="M268">
        <v>120</v>
      </c>
      <c r="N268">
        <v>300</v>
      </c>
      <c r="O268">
        <f t="shared" si="37"/>
        <v>141.1764705882353</v>
      </c>
      <c r="P268">
        <f t="shared" si="38"/>
        <v>249</v>
      </c>
      <c r="Q268">
        <v>0</v>
      </c>
      <c r="R268">
        <v>0</v>
      </c>
      <c r="S268">
        <v>0</v>
      </c>
      <c r="T268">
        <v>0</v>
      </c>
      <c r="U268">
        <v>87.651880000000006</v>
      </c>
      <c r="V268">
        <v>2</v>
      </c>
      <c r="W268">
        <v>5.6</v>
      </c>
      <c r="X268">
        <v>-0.90000000000000036</v>
      </c>
      <c r="Y268">
        <v>15.661252900232018</v>
      </c>
      <c r="Z268">
        <v>23</v>
      </c>
      <c r="AA268">
        <v>186.51053364269143</v>
      </c>
      <c r="AB268">
        <v>5820</v>
      </c>
      <c r="AC268">
        <v>4731.707317073171</v>
      </c>
      <c r="AD268">
        <v>5350</v>
      </c>
      <c r="AE268">
        <v>4349.5934959349588</v>
      </c>
      <c r="AF268">
        <v>13.212999999999999</v>
      </c>
      <c r="AG268">
        <v>3.1197684192021522</v>
      </c>
      <c r="AH268">
        <v>0.28113669768795752</v>
      </c>
      <c r="AI268">
        <v>0.95033736483599807</v>
      </c>
      <c r="AJ268">
        <v>7.3636176728924321E-3</v>
      </c>
      <c r="AK268">
        <v>10.286999999999999</v>
      </c>
      <c r="AL268">
        <v>22.739753629775375</v>
      </c>
      <c r="AM268">
        <v>3.9852092240107404</v>
      </c>
      <c r="AN268">
        <v>1.3866007760997268</v>
      </c>
      <c r="AO268">
        <v>0.43025766044455011</v>
      </c>
      <c r="AP268">
        <v>12.443</v>
      </c>
      <c r="AQ268">
        <v>3.1197684192021522</v>
      </c>
      <c r="AR268">
        <v>0.28113669768795752</v>
      </c>
      <c r="AS268">
        <v>0.95033736483599807</v>
      </c>
      <c r="AT268">
        <v>7.3636176728924321E-3</v>
      </c>
      <c r="AU268">
        <v>7.0640000000000001</v>
      </c>
      <c r="AV268">
        <v>22.739753629775375</v>
      </c>
      <c r="AW268">
        <v>3.9852092240107404</v>
      </c>
      <c r="AX268">
        <v>1.3866007760997268</v>
      </c>
      <c r="AY268">
        <v>0.43025766044455011</v>
      </c>
      <c r="AZ268">
        <v>222.87031162601622</v>
      </c>
      <c r="BA268">
        <f t="shared" si="35"/>
        <v>205.42968837398379</v>
      </c>
      <c r="BB268">
        <v>241.35435636817175</v>
      </c>
      <c r="BC268">
        <v>39.331180679190723</v>
      </c>
      <c r="BD268">
        <v>23.207407120530252</v>
      </c>
      <c r="BE268">
        <v>3.9895508510042772</v>
      </c>
      <c r="BF268">
        <v>307.88249501889698</v>
      </c>
      <c r="BG268">
        <f t="shared" si="39"/>
        <v>477.82835058823531</v>
      </c>
      <c r="BH268">
        <f t="shared" si="40"/>
        <v>169.94585556933833</v>
      </c>
      <c r="BI268" t="s">
        <v>95</v>
      </c>
      <c r="BJ268" t="s">
        <v>86</v>
      </c>
    </row>
    <row r="269" spans="1:62">
      <c r="A269" t="s">
        <v>96</v>
      </c>
      <c r="B269" t="s">
        <v>97</v>
      </c>
      <c r="C269">
        <v>1987</v>
      </c>
      <c r="D269" t="s">
        <v>70</v>
      </c>
      <c r="E269" t="s">
        <v>70</v>
      </c>
      <c r="F269">
        <v>329.3</v>
      </c>
      <c r="G269">
        <v>0</v>
      </c>
      <c r="H269">
        <v>329.3</v>
      </c>
      <c r="I269">
        <f t="shared" si="41"/>
        <v>50</v>
      </c>
      <c r="J269">
        <v>49</v>
      </c>
      <c r="K269">
        <f t="shared" si="36"/>
        <v>428.3</v>
      </c>
      <c r="L269">
        <v>0</v>
      </c>
      <c r="M269">
        <v>120</v>
      </c>
      <c r="N269">
        <v>300</v>
      </c>
      <c r="O269">
        <f t="shared" si="37"/>
        <v>141.1764705882353</v>
      </c>
      <c r="P269">
        <f t="shared" si="38"/>
        <v>249</v>
      </c>
      <c r="Q269">
        <v>0</v>
      </c>
      <c r="R269">
        <v>0</v>
      </c>
      <c r="S269">
        <v>0</v>
      </c>
      <c r="T269">
        <v>0</v>
      </c>
      <c r="U269">
        <v>87.651880000000006</v>
      </c>
      <c r="V269">
        <v>2</v>
      </c>
      <c r="W269">
        <v>5.85</v>
      </c>
      <c r="X269">
        <v>-0.65000000000000036</v>
      </c>
      <c r="Y269">
        <v>15.603248259860788</v>
      </c>
      <c r="Z269">
        <v>23</v>
      </c>
      <c r="AA269">
        <v>186.33767981438515</v>
      </c>
      <c r="AB269">
        <v>5520</v>
      </c>
      <c r="AC269">
        <v>4487.8048780487807</v>
      </c>
      <c r="AD269">
        <v>5630</v>
      </c>
      <c r="AE269">
        <v>4577.2357723577234</v>
      </c>
      <c r="AF269">
        <v>14.714</v>
      </c>
      <c r="AG269">
        <v>3.1197684192021522</v>
      </c>
      <c r="AH269">
        <v>0.28113669768795752</v>
      </c>
      <c r="AI269">
        <v>0.95033736483599807</v>
      </c>
      <c r="AJ269">
        <v>7.3636176728924321E-3</v>
      </c>
      <c r="AK269">
        <v>8.3979999999999997</v>
      </c>
      <c r="AL269">
        <v>22.739753629775375</v>
      </c>
      <c r="AM269">
        <v>3.9852092240107404</v>
      </c>
      <c r="AN269">
        <v>1.3866007760997268</v>
      </c>
      <c r="AO269">
        <v>0.43025766044455011</v>
      </c>
      <c r="AP269">
        <v>17.248000000000001</v>
      </c>
      <c r="AQ269">
        <v>3.1197684192021522</v>
      </c>
      <c r="AR269">
        <v>0.28113669768795752</v>
      </c>
      <c r="AS269">
        <v>0.95033736483599807</v>
      </c>
      <c r="AT269">
        <v>7.3636176728924321E-3</v>
      </c>
      <c r="AU269">
        <v>9.8760000000000012</v>
      </c>
      <c r="AV269">
        <v>22.739753629775375</v>
      </c>
      <c r="AW269">
        <v>3.9852092240107404</v>
      </c>
      <c r="AX269">
        <v>1.3866007760997268</v>
      </c>
      <c r="AY269">
        <v>0.43025766044455011</v>
      </c>
      <c r="AZ269">
        <v>261.2208858536585</v>
      </c>
      <c r="BA269">
        <f t="shared" si="35"/>
        <v>167.07911414634151</v>
      </c>
      <c r="BB269">
        <v>240.9222089082466</v>
      </c>
      <c r="BC269">
        <v>39.260757795253049</v>
      </c>
      <c r="BD269">
        <v>23.165854019150611</v>
      </c>
      <c r="BE269">
        <v>3.9824075191313959</v>
      </c>
      <c r="BF269">
        <v>307.33122824178167</v>
      </c>
      <c r="BG269">
        <f t="shared" si="39"/>
        <v>477.82835058823531</v>
      </c>
      <c r="BH269">
        <f t="shared" si="40"/>
        <v>170.49712234645364</v>
      </c>
      <c r="BI269" t="s">
        <v>95</v>
      </c>
      <c r="BJ269" t="s">
        <v>86</v>
      </c>
    </row>
    <row r="270" spans="1:62">
      <c r="A270" t="s">
        <v>96</v>
      </c>
      <c r="B270" t="s">
        <v>97</v>
      </c>
      <c r="C270">
        <v>1988</v>
      </c>
      <c r="D270" t="s">
        <v>70</v>
      </c>
      <c r="E270" t="s">
        <v>70</v>
      </c>
      <c r="F270">
        <v>329.3</v>
      </c>
      <c r="G270">
        <v>0</v>
      </c>
      <c r="H270">
        <v>329.3</v>
      </c>
      <c r="I270">
        <f t="shared" si="41"/>
        <v>50</v>
      </c>
      <c r="J270">
        <v>49</v>
      </c>
      <c r="K270">
        <f t="shared" si="36"/>
        <v>428.3</v>
      </c>
      <c r="L270">
        <v>0</v>
      </c>
      <c r="M270">
        <v>120</v>
      </c>
      <c r="N270">
        <v>300</v>
      </c>
      <c r="O270">
        <f t="shared" si="37"/>
        <v>141.1764705882353</v>
      </c>
      <c r="P270">
        <f t="shared" si="38"/>
        <v>249</v>
      </c>
      <c r="Q270">
        <v>0</v>
      </c>
      <c r="R270">
        <v>0</v>
      </c>
      <c r="S270">
        <v>0</v>
      </c>
      <c r="T270">
        <v>0</v>
      </c>
      <c r="U270">
        <v>87.651880000000006</v>
      </c>
      <c r="V270">
        <v>2</v>
      </c>
      <c r="W270">
        <v>7.1</v>
      </c>
      <c r="X270">
        <v>0.59999999999999964</v>
      </c>
      <c r="Y270">
        <v>15.8654292343387</v>
      </c>
      <c r="Z270">
        <v>23</v>
      </c>
      <c r="AA270">
        <v>187.11897911832932</v>
      </c>
      <c r="AB270">
        <v>5760</v>
      </c>
      <c r="AC270">
        <v>4682.9268292682927</v>
      </c>
      <c r="AD270">
        <v>5520</v>
      </c>
      <c r="AE270">
        <v>4487.8048780487807</v>
      </c>
      <c r="AF270">
        <v>12.774000000000001</v>
      </c>
      <c r="AG270">
        <v>3.1197684192021522</v>
      </c>
      <c r="AH270">
        <v>0.28113669768795752</v>
      </c>
      <c r="AI270">
        <v>0.95033736483599807</v>
      </c>
      <c r="AJ270">
        <v>7.3636176728924321E-3</v>
      </c>
      <c r="AK270">
        <v>9.2469999999999999</v>
      </c>
      <c r="AL270">
        <v>22.739753629775375</v>
      </c>
      <c r="AM270">
        <v>3.9852092240107404</v>
      </c>
      <c r="AN270">
        <v>1.3866007760997268</v>
      </c>
      <c r="AO270">
        <v>0.43025766044455011</v>
      </c>
      <c r="AP270">
        <v>15.75</v>
      </c>
      <c r="AQ270">
        <v>3.1197684192021522</v>
      </c>
      <c r="AR270">
        <v>0.28113669768795752</v>
      </c>
      <c r="AS270">
        <v>0.95033736483599807</v>
      </c>
      <c r="AT270">
        <v>7.3636176728924321E-3</v>
      </c>
      <c r="AU270">
        <v>9.4469999999999992</v>
      </c>
      <c r="AV270">
        <v>22.739753629775375</v>
      </c>
      <c r="AW270">
        <v>3.9852092240107404</v>
      </c>
      <c r="AX270">
        <v>1.3866007760997268</v>
      </c>
      <c r="AY270">
        <v>0.43025766044455011</v>
      </c>
      <c r="AZ270">
        <v>246.21755707317072</v>
      </c>
      <c r="BA270">
        <f t="shared" si="35"/>
        <v>182.08244292682929</v>
      </c>
      <c r="BB270">
        <v>243.73116739775986</v>
      </c>
      <c r="BC270">
        <v>39.718506540847926</v>
      </c>
      <c r="BD270">
        <v>23.435949178118285</v>
      </c>
      <c r="BE270">
        <v>4.0288391763051257</v>
      </c>
      <c r="BF270">
        <v>310.91446229303119</v>
      </c>
      <c r="BG270">
        <f t="shared" si="39"/>
        <v>477.82835058823531</v>
      </c>
      <c r="BH270">
        <f t="shared" si="40"/>
        <v>166.91388829520412</v>
      </c>
      <c r="BI270" t="s">
        <v>95</v>
      </c>
      <c r="BJ270" t="s">
        <v>86</v>
      </c>
    </row>
    <row r="271" spans="1:62">
      <c r="A271" t="s">
        <v>96</v>
      </c>
      <c r="B271" t="s">
        <v>97</v>
      </c>
      <c r="C271">
        <v>1989</v>
      </c>
      <c r="D271" t="s">
        <v>70</v>
      </c>
      <c r="E271" t="s">
        <v>70</v>
      </c>
      <c r="F271">
        <v>329.3</v>
      </c>
      <c r="G271">
        <v>0</v>
      </c>
      <c r="H271">
        <v>329.3</v>
      </c>
      <c r="I271">
        <f t="shared" si="41"/>
        <v>50</v>
      </c>
      <c r="J271">
        <v>49</v>
      </c>
      <c r="K271">
        <f t="shared" si="36"/>
        <v>428.3</v>
      </c>
      <c r="L271">
        <v>0</v>
      </c>
      <c r="M271">
        <v>120</v>
      </c>
      <c r="N271">
        <v>300</v>
      </c>
      <c r="O271">
        <f t="shared" si="37"/>
        <v>141.1764705882353</v>
      </c>
      <c r="P271">
        <f t="shared" si="38"/>
        <v>249</v>
      </c>
      <c r="Q271">
        <v>0</v>
      </c>
      <c r="R271">
        <v>0</v>
      </c>
      <c r="S271">
        <v>0</v>
      </c>
      <c r="T271">
        <v>0</v>
      </c>
      <c r="U271">
        <v>87.651880000000006</v>
      </c>
      <c r="V271">
        <v>2</v>
      </c>
      <c r="W271">
        <v>6.3</v>
      </c>
      <c r="X271">
        <v>-0.20000000000000018</v>
      </c>
      <c r="Y271">
        <v>15.197215777262182</v>
      </c>
      <c r="Z271">
        <v>23</v>
      </c>
      <c r="AA271">
        <v>185.1277030162413</v>
      </c>
      <c r="AB271">
        <v>5650</v>
      </c>
      <c r="AC271">
        <v>4593.4959349593482</v>
      </c>
      <c r="AD271">
        <v>5620</v>
      </c>
      <c r="AE271">
        <v>4569.1056910569105</v>
      </c>
      <c r="AF271">
        <v>13.707000000000001</v>
      </c>
      <c r="AG271">
        <v>3.1197684192021522</v>
      </c>
      <c r="AH271">
        <v>0.28113669768795752</v>
      </c>
      <c r="AI271">
        <v>0.95033736483599807</v>
      </c>
      <c r="AJ271">
        <v>7.3636176728924321E-3</v>
      </c>
      <c r="AK271">
        <v>9.0949999999999989</v>
      </c>
      <c r="AL271">
        <v>22.739753629775375</v>
      </c>
      <c r="AM271">
        <v>3.9852092240107404</v>
      </c>
      <c r="AN271">
        <v>1.3866007760997268</v>
      </c>
      <c r="AO271">
        <v>0.43025766044455011</v>
      </c>
      <c r="AP271">
        <v>12.738</v>
      </c>
      <c r="AQ271">
        <v>3.1197684192021522</v>
      </c>
      <c r="AR271">
        <v>0.28113669768795752</v>
      </c>
      <c r="AS271">
        <v>0.95033736483599807</v>
      </c>
      <c r="AT271">
        <v>7.3636176728924321E-3</v>
      </c>
      <c r="AU271">
        <v>8.66</v>
      </c>
      <c r="AV271">
        <v>22.739753629775375</v>
      </c>
      <c r="AW271">
        <v>3.9852092240107404</v>
      </c>
      <c r="AX271">
        <v>1.3866007760997268</v>
      </c>
      <c r="AY271">
        <v>0.43025766044455011</v>
      </c>
      <c r="AZ271">
        <v>230.37841081300812</v>
      </c>
      <c r="BA271">
        <f t="shared" si="35"/>
        <v>197.92158918699189</v>
      </c>
      <c r="BB271">
        <v>243.51509366779723</v>
      </c>
      <c r="BC271">
        <v>39.683295098879086</v>
      </c>
      <c r="BD271">
        <v>23.415172627428458</v>
      </c>
      <c r="BE271">
        <v>4.0252675103686837</v>
      </c>
      <c r="BF271">
        <v>310.63882890447343</v>
      </c>
      <c r="BG271">
        <f t="shared" si="39"/>
        <v>477.82835058823531</v>
      </c>
      <c r="BH271">
        <f t="shared" si="40"/>
        <v>167.18952168376188</v>
      </c>
      <c r="BI271" t="s">
        <v>95</v>
      </c>
      <c r="BJ271" t="s">
        <v>86</v>
      </c>
    </row>
    <row r="272" spans="1:62">
      <c r="A272" t="s">
        <v>96</v>
      </c>
      <c r="B272" t="s">
        <v>97</v>
      </c>
      <c r="C272">
        <v>1990</v>
      </c>
      <c r="D272" t="s">
        <v>70</v>
      </c>
      <c r="E272" t="s">
        <v>70</v>
      </c>
      <c r="F272">
        <v>329.3</v>
      </c>
      <c r="G272">
        <v>0</v>
      </c>
      <c r="H272">
        <v>329.3</v>
      </c>
      <c r="I272">
        <f t="shared" si="41"/>
        <v>50</v>
      </c>
      <c r="J272">
        <v>49</v>
      </c>
      <c r="K272">
        <f t="shared" si="36"/>
        <v>428.3</v>
      </c>
      <c r="L272">
        <v>0</v>
      </c>
      <c r="M272">
        <v>120</v>
      </c>
      <c r="N272">
        <v>300</v>
      </c>
      <c r="O272">
        <f t="shared" si="37"/>
        <v>141.1764705882353</v>
      </c>
      <c r="P272">
        <f t="shared" si="38"/>
        <v>249</v>
      </c>
      <c r="Q272">
        <v>0</v>
      </c>
      <c r="R272">
        <v>0</v>
      </c>
      <c r="S272">
        <v>0</v>
      </c>
      <c r="T272">
        <v>0</v>
      </c>
      <c r="U272">
        <v>87.651880000000006</v>
      </c>
      <c r="V272">
        <v>2</v>
      </c>
      <c r="W272">
        <v>6.44</v>
      </c>
      <c r="X272">
        <v>-5.9999999999999609E-2</v>
      </c>
      <c r="Y272">
        <v>16.589327146171694</v>
      </c>
      <c r="Z272">
        <v>23</v>
      </c>
      <c r="AA272">
        <v>189.27619489559163</v>
      </c>
      <c r="AB272">
        <v>5410</v>
      </c>
      <c r="AC272">
        <v>4398.373983739838</v>
      </c>
      <c r="AD272">
        <v>5500</v>
      </c>
      <c r="AE272">
        <v>4471.5447154471549</v>
      </c>
      <c r="AF272">
        <v>12.859</v>
      </c>
      <c r="AG272">
        <v>3.1197684192021522</v>
      </c>
      <c r="AH272">
        <v>0.28113669768795752</v>
      </c>
      <c r="AI272">
        <v>0.95033736483599807</v>
      </c>
      <c r="AJ272">
        <v>7.3636176728924321E-3</v>
      </c>
      <c r="AK272">
        <v>8.1999999999999993</v>
      </c>
      <c r="AL272">
        <v>22.739753629775375</v>
      </c>
      <c r="AM272">
        <v>3.9852092240107404</v>
      </c>
      <c r="AN272">
        <v>1.3866007760997268</v>
      </c>
      <c r="AO272">
        <v>0.43025766044455011</v>
      </c>
      <c r="AP272">
        <v>11.482000000000001</v>
      </c>
      <c r="AQ272">
        <v>3.1197684192021522</v>
      </c>
      <c r="AR272">
        <v>0.28113669768795752</v>
      </c>
      <c r="AS272">
        <v>0.95033736483599807</v>
      </c>
      <c r="AT272">
        <v>7.3636176728924321E-3</v>
      </c>
      <c r="AU272">
        <v>7.1669999999999998</v>
      </c>
      <c r="AV272">
        <v>22.739753629775375</v>
      </c>
      <c r="AW272">
        <v>3.9852092240107404</v>
      </c>
      <c r="AX272">
        <v>1.3866007760997268</v>
      </c>
      <c r="AY272">
        <v>0.43025766044455011</v>
      </c>
      <c r="AZ272">
        <v>200.83241764227645</v>
      </c>
      <c r="BA272">
        <f t="shared" si="35"/>
        <v>227.46758235772356</v>
      </c>
      <c r="BB272">
        <v>235.73643938914537</v>
      </c>
      <c r="BC272">
        <v>38.415683188000969</v>
      </c>
      <c r="BD272">
        <v>22.667216802594901</v>
      </c>
      <c r="BE272">
        <v>3.8966875366568194</v>
      </c>
      <c r="BF272">
        <v>300.71602691639805</v>
      </c>
      <c r="BG272">
        <f t="shared" si="39"/>
        <v>477.82835058823531</v>
      </c>
      <c r="BH272">
        <f t="shared" si="40"/>
        <v>177.11232367183726</v>
      </c>
      <c r="BI272" t="s">
        <v>95</v>
      </c>
      <c r="BJ272" t="s">
        <v>86</v>
      </c>
    </row>
    <row r="273" spans="1:62">
      <c r="A273" t="s">
        <v>96</v>
      </c>
      <c r="B273" t="s">
        <v>97</v>
      </c>
      <c r="C273">
        <v>1991</v>
      </c>
      <c r="D273" t="s">
        <v>70</v>
      </c>
      <c r="E273" t="s">
        <v>70</v>
      </c>
      <c r="F273">
        <v>329.3</v>
      </c>
      <c r="G273">
        <v>0</v>
      </c>
      <c r="H273">
        <v>329.3</v>
      </c>
      <c r="I273">
        <f t="shared" si="41"/>
        <v>50</v>
      </c>
      <c r="J273">
        <v>49</v>
      </c>
      <c r="K273">
        <f t="shared" si="36"/>
        <v>428.3</v>
      </c>
      <c r="L273">
        <v>0</v>
      </c>
      <c r="M273">
        <v>120</v>
      </c>
      <c r="N273">
        <v>300</v>
      </c>
      <c r="O273">
        <f t="shared" si="37"/>
        <v>141.1764705882353</v>
      </c>
      <c r="P273">
        <f t="shared" si="38"/>
        <v>249</v>
      </c>
      <c r="Q273">
        <v>0</v>
      </c>
      <c r="R273">
        <v>0</v>
      </c>
      <c r="S273">
        <v>0</v>
      </c>
      <c r="T273">
        <v>0</v>
      </c>
      <c r="U273">
        <v>87.651880000000006</v>
      </c>
      <c r="V273">
        <v>2</v>
      </c>
      <c r="W273">
        <v>6.16</v>
      </c>
      <c r="X273">
        <v>-0.33999999999999986</v>
      </c>
      <c r="Y273">
        <v>15.661252900232018</v>
      </c>
      <c r="Z273">
        <v>23</v>
      </c>
      <c r="AA273">
        <v>186.51053364269143</v>
      </c>
      <c r="AB273">
        <v>4770</v>
      </c>
      <c r="AC273">
        <v>3878.0487804878035</v>
      </c>
      <c r="AD273">
        <v>7270</v>
      </c>
      <c r="AE273">
        <v>5910.5691056910573</v>
      </c>
      <c r="AF273">
        <v>12.770000000000001</v>
      </c>
      <c r="AG273">
        <v>3.1197684192021522</v>
      </c>
      <c r="AH273">
        <v>0.28113669768795752</v>
      </c>
      <c r="AI273">
        <v>0.95033736483599807</v>
      </c>
      <c r="AJ273">
        <v>7.3636176728924321E-3</v>
      </c>
      <c r="AK273">
        <v>8.41</v>
      </c>
      <c r="AL273">
        <v>22.739753629775375</v>
      </c>
      <c r="AM273">
        <v>3.9852092240107404</v>
      </c>
      <c r="AN273">
        <v>1.3866007760997268</v>
      </c>
      <c r="AO273">
        <v>0.43025766044455011</v>
      </c>
      <c r="AP273">
        <v>12.271000000000001</v>
      </c>
      <c r="AQ273">
        <v>3.1197684192021522</v>
      </c>
      <c r="AR273">
        <v>0.28113669768795752</v>
      </c>
      <c r="AS273">
        <v>0.95033736483599807</v>
      </c>
      <c r="AT273">
        <v>7.3636176728924321E-3</v>
      </c>
      <c r="AU273">
        <v>7.2235000000000005</v>
      </c>
      <c r="AV273">
        <v>22.739753629775375</v>
      </c>
      <c r="AW273">
        <v>3.9852092240107404</v>
      </c>
      <c r="AX273">
        <v>1.3866007760997268</v>
      </c>
      <c r="AY273">
        <v>0.43025766044455011</v>
      </c>
      <c r="AZ273">
        <v>225.43245617886183</v>
      </c>
      <c r="BA273">
        <f t="shared" si="35"/>
        <v>202.86754382113818</v>
      </c>
      <c r="BB273">
        <v>260.15277087491381</v>
      </c>
      <c r="BC273">
        <v>42.394576130479521</v>
      </c>
      <c r="BD273">
        <v>25.014967030544693</v>
      </c>
      <c r="BE273">
        <v>4.3002857874746185</v>
      </c>
      <c r="BF273">
        <v>331.86259982341267</v>
      </c>
      <c r="BG273">
        <f t="shared" si="39"/>
        <v>477.82835058823531</v>
      </c>
      <c r="BH273">
        <f t="shared" si="40"/>
        <v>145.96575076482264</v>
      </c>
      <c r="BI273" t="s">
        <v>95</v>
      </c>
      <c r="BJ273" t="s">
        <v>86</v>
      </c>
    </row>
    <row r="274" spans="1:62">
      <c r="A274" t="s">
        <v>96</v>
      </c>
      <c r="B274" t="s">
        <v>97</v>
      </c>
      <c r="C274">
        <v>1992</v>
      </c>
      <c r="D274" t="s">
        <v>70</v>
      </c>
      <c r="E274" t="s">
        <v>70</v>
      </c>
      <c r="F274">
        <v>329.3</v>
      </c>
      <c r="G274">
        <v>0</v>
      </c>
      <c r="H274">
        <v>329.3</v>
      </c>
      <c r="I274">
        <f t="shared" si="41"/>
        <v>50</v>
      </c>
      <c r="J274">
        <v>46.2</v>
      </c>
      <c r="K274">
        <f t="shared" si="36"/>
        <v>425.5</v>
      </c>
      <c r="L274">
        <v>0</v>
      </c>
      <c r="M274">
        <v>120</v>
      </c>
      <c r="N274">
        <v>300</v>
      </c>
      <c r="O274">
        <f t="shared" si="37"/>
        <v>141.1764705882353</v>
      </c>
      <c r="P274">
        <f t="shared" si="38"/>
        <v>249</v>
      </c>
      <c r="Q274">
        <v>0</v>
      </c>
      <c r="R274">
        <v>0</v>
      </c>
      <c r="S274">
        <v>0</v>
      </c>
      <c r="T274">
        <v>0</v>
      </c>
      <c r="U274">
        <v>87.651880000000006</v>
      </c>
      <c r="V274">
        <v>2</v>
      </c>
      <c r="W274">
        <v>6.24</v>
      </c>
      <c r="X274">
        <v>-0.25999999999999979</v>
      </c>
      <c r="Y274">
        <v>15.893271461716937</v>
      </c>
      <c r="Z274">
        <v>23</v>
      </c>
      <c r="AA274">
        <v>187.20194895591646</v>
      </c>
      <c r="AB274">
        <v>6580</v>
      </c>
      <c r="AC274">
        <v>5349.5934959349588</v>
      </c>
      <c r="AD274">
        <v>6040</v>
      </c>
      <c r="AE274">
        <v>4910.5691056910573</v>
      </c>
      <c r="AF274">
        <v>12.770000000000001</v>
      </c>
      <c r="AG274">
        <v>3.1197684192021522</v>
      </c>
      <c r="AH274">
        <v>0.28113669768795752</v>
      </c>
      <c r="AI274">
        <v>0.95033736483599807</v>
      </c>
      <c r="AJ274">
        <v>7.3636176728924321E-3</v>
      </c>
      <c r="AK274">
        <v>8.41</v>
      </c>
      <c r="AL274">
        <v>22.739753629775375</v>
      </c>
      <c r="AM274">
        <v>3.9852092240107404</v>
      </c>
      <c r="AN274">
        <v>1.3866007760997268</v>
      </c>
      <c r="AO274">
        <v>0.43025766044455011</v>
      </c>
      <c r="AP274">
        <v>12.271000000000001</v>
      </c>
      <c r="AQ274">
        <v>3.1197684192021522</v>
      </c>
      <c r="AR274">
        <v>0.28113669768795752</v>
      </c>
      <c r="AS274">
        <v>0.95033736483599807</v>
      </c>
      <c r="AT274">
        <v>7.3636176728924321E-3</v>
      </c>
      <c r="AU274">
        <v>7.2235000000000005</v>
      </c>
      <c r="AV274">
        <v>22.739753629775375</v>
      </c>
      <c r="AW274">
        <v>3.9852092240107404</v>
      </c>
      <c r="AX274">
        <v>1.3866007760997268</v>
      </c>
      <c r="AY274">
        <v>0.43025766044455011</v>
      </c>
      <c r="AZ274">
        <v>238.60501723577235</v>
      </c>
      <c r="BA274">
        <f t="shared" si="35"/>
        <v>186.89498276422765</v>
      </c>
      <c r="BB274">
        <v>272.68504721274189</v>
      </c>
      <c r="BC274">
        <v>44.436839764672058</v>
      </c>
      <c r="BD274">
        <v>26.220006970554319</v>
      </c>
      <c r="BE274">
        <v>4.5074424117881806</v>
      </c>
      <c r="BF274">
        <v>347.84933635975648</v>
      </c>
      <c r="BG274">
        <f t="shared" si="39"/>
        <v>477.82835058823531</v>
      </c>
      <c r="BH274">
        <f t="shared" si="40"/>
        <v>129.97901422847883</v>
      </c>
      <c r="BI274" t="s">
        <v>95</v>
      </c>
      <c r="BJ274" t="s">
        <v>86</v>
      </c>
    </row>
    <row r="275" spans="1:62">
      <c r="A275" t="s">
        <v>96</v>
      </c>
      <c r="B275" t="s">
        <v>97</v>
      </c>
      <c r="C275">
        <v>1998</v>
      </c>
      <c r="D275" t="s">
        <v>70</v>
      </c>
      <c r="E275" t="s">
        <v>70</v>
      </c>
      <c r="F275">
        <v>329.3</v>
      </c>
      <c r="G275">
        <v>0</v>
      </c>
      <c r="H275">
        <v>329.3</v>
      </c>
      <c r="I275">
        <f t="shared" si="41"/>
        <v>50</v>
      </c>
      <c r="J275">
        <v>42</v>
      </c>
      <c r="K275">
        <f t="shared" si="36"/>
        <v>421.3</v>
      </c>
      <c r="L275">
        <v>0</v>
      </c>
      <c r="M275">
        <v>120</v>
      </c>
      <c r="N275">
        <v>300</v>
      </c>
      <c r="O275">
        <f t="shared" si="37"/>
        <v>141.1764705882353</v>
      </c>
      <c r="P275">
        <f t="shared" si="38"/>
        <v>249</v>
      </c>
      <c r="Q275">
        <v>0</v>
      </c>
      <c r="R275">
        <v>0</v>
      </c>
      <c r="S275">
        <v>0</v>
      </c>
      <c r="T275">
        <v>0</v>
      </c>
      <c r="U275">
        <v>87.651880000000006</v>
      </c>
      <c r="V275">
        <v>2</v>
      </c>
      <c r="W275">
        <v>5.53</v>
      </c>
      <c r="X275">
        <v>-0.96999999999999975</v>
      </c>
      <c r="Y275">
        <v>15.545243619489559</v>
      </c>
      <c r="Z275">
        <v>23</v>
      </c>
      <c r="AA275">
        <v>186.16482598607888</v>
      </c>
      <c r="AB275">
        <v>5430</v>
      </c>
      <c r="AC275">
        <v>4601.6949152542365</v>
      </c>
      <c r="AD275">
        <v>6600</v>
      </c>
      <c r="AE275">
        <v>5593.2203389830511</v>
      </c>
      <c r="AF275">
        <v>12.681000000000001</v>
      </c>
      <c r="AG275">
        <v>3.1197684192021522</v>
      </c>
      <c r="AH275">
        <v>0.28113669768795752</v>
      </c>
      <c r="AI275">
        <v>0.95033736483599807</v>
      </c>
      <c r="AJ275">
        <v>7.3636176728924321E-3</v>
      </c>
      <c r="AK275">
        <v>8.6199999999999992</v>
      </c>
      <c r="AL275">
        <v>22.739753629775375</v>
      </c>
      <c r="AM275">
        <v>3.9852092240107404</v>
      </c>
      <c r="AN275">
        <v>1.3866007760997268</v>
      </c>
      <c r="AO275">
        <v>0.43025766044455011</v>
      </c>
      <c r="AP275">
        <v>13.06</v>
      </c>
      <c r="AQ275">
        <v>3.1197684192021522</v>
      </c>
      <c r="AR275">
        <v>0.28113669768795752</v>
      </c>
      <c r="AS275">
        <v>0.95033736483599807</v>
      </c>
      <c r="AT275">
        <v>7.3636176728924321E-3</v>
      </c>
      <c r="AU275">
        <v>7.2799999999999994</v>
      </c>
      <c r="AV275">
        <v>22.739753629775375</v>
      </c>
      <c r="AW275">
        <v>3.9852092240107404</v>
      </c>
      <c r="AX275">
        <v>1.3866007760997268</v>
      </c>
      <c r="AY275">
        <v>0.43025766044455011</v>
      </c>
      <c r="AZ275">
        <v>235.43908423728814</v>
      </c>
      <c r="BA275">
        <f t="shared" si="35"/>
        <v>185.86091576271187</v>
      </c>
      <c r="BB275">
        <v>269.36067524079658</v>
      </c>
      <c r="BC275">
        <v>44.010944782380371</v>
      </c>
      <c r="BD275">
        <v>25.568835902773422</v>
      </c>
      <c r="BE275">
        <v>4.4750247063234871</v>
      </c>
      <c r="BF275">
        <v>343.41548063227384</v>
      </c>
      <c r="BG275">
        <f t="shared" si="39"/>
        <v>477.82835058823531</v>
      </c>
      <c r="BH275">
        <f t="shared" si="40"/>
        <v>134.41286995596147</v>
      </c>
      <c r="BI275" t="s">
        <v>95</v>
      </c>
      <c r="BJ275" t="s">
        <v>86</v>
      </c>
    </row>
    <row r="276" spans="1:62">
      <c r="A276" t="s">
        <v>96</v>
      </c>
      <c r="B276" t="s">
        <v>97</v>
      </c>
      <c r="C276">
        <v>2003</v>
      </c>
      <c r="D276" t="s">
        <v>70</v>
      </c>
      <c r="E276" t="s">
        <v>70</v>
      </c>
      <c r="F276">
        <v>329.3</v>
      </c>
      <c r="G276">
        <v>0</v>
      </c>
      <c r="H276">
        <v>329.3</v>
      </c>
      <c r="I276">
        <f t="shared" si="41"/>
        <v>50</v>
      </c>
      <c r="J276">
        <v>53.2</v>
      </c>
      <c r="K276">
        <f t="shared" si="36"/>
        <v>432.5</v>
      </c>
      <c r="L276">
        <v>0</v>
      </c>
      <c r="M276">
        <v>120</v>
      </c>
      <c r="N276">
        <v>300</v>
      </c>
      <c r="O276">
        <f t="shared" si="37"/>
        <v>141.1764705882353</v>
      </c>
      <c r="P276">
        <f t="shared" si="38"/>
        <v>249</v>
      </c>
      <c r="Q276">
        <v>0</v>
      </c>
      <c r="R276">
        <v>0</v>
      </c>
      <c r="S276">
        <v>0</v>
      </c>
      <c r="T276">
        <v>0</v>
      </c>
      <c r="U276">
        <v>64.27804533333348</v>
      </c>
      <c r="V276">
        <v>2</v>
      </c>
      <c r="W276">
        <v>5.61</v>
      </c>
      <c r="X276">
        <v>-0.88999999999999968</v>
      </c>
      <c r="Y276">
        <v>15.081206496519721</v>
      </c>
      <c r="Z276">
        <v>23</v>
      </c>
      <c r="AA276">
        <v>184.78199535962875</v>
      </c>
      <c r="AB276">
        <v>4600</v>
      </c>
      <c r="AC276">
        <v>3898.305084745763</v>
      </c>
      <c r="AD276">
        <v>6500</v>
      </c>
      <c r="AE276">
        <v>5508.4745762711864</v>
      </c>
      <c r="AF276">
        <v>13.501399999999999</v>
      </c>
      <c r="AG276">
        <v>3.1197684192021522</v>
      </c>
      <c r="AH276">
        <v>0.28113669768795752</v>
      </c>
      <c r="AI276">
        <v>0.95033736483599807</v>
      </c>
      <c r="AJ276">
        <v>7.3636176728924321E-3</v>
      </c>
      <c r="AK276">
        <v>9.1939999999999991</v>
      </c>
      <c r="AL276">
        <v>22.739753629775375</v>
      </c>
      <c r="AM276">
        <v>3.9852092240107404</v>
      </c>
      <c r="AN276">
        <v>1.3866007760997268</v>
      </c>
      <c r="AO276">
        <v>0.43025766044455011</v>
      </c>
      <c r="AP276">
        <v>16.399999999999999</v>
      </c>
      <c r="AQ276">
        <v>3.1197684192021522</v>
      </c>
      <c r="AR276">
        <v>0.28113669768795752</v>
      </c>
      <c r="AS276">
        <v>0.95033736483599807</v>
      </c>
      <c r="AT276">
        <v>7.3636176728924321E-3</v>
      </c>
      <c r="AU276">
        <v>10.700000000000001</v>
      </c>
      <c r="AV276">
        <v>22.739753629775375</v>
      </c>
      <c r="AW276">
        <v>3.9852092240107404</v>
      </c>
      <c r="AX276">
        <v>1.3866007760997268</v>
      </c>
      <c r="AY276">
        <v>0.43025766044455011</v>
      </c>
      <c r="AZ276">
        <v>263.48813491525419</v>
      </c>
      <c r="BA276">
        <f t="shared" si="35"/>
        <v>169.01186508474581</v>
      </c>
      <c r="BB276">
        <v>248.53728139425124</v>
      </c>
      <c r="BC276">
        <v>40.608602417657707</v>
      </c>
      <c r="BD276">
        <v>23.592192728244807</v>
      </c>
      <c r="BE276">
        <v>4.129075165435637</v>
      </c>
      <c r="BF276">
        <v>316.86715170558944</v>
      </c>
      <c r="BG276">
        <f t="shared" si="39"/>
        <v>454.45451592156877</v>
      </c>
      <c r="BH276">
        <f t="shared" si="40"/>
        <v>137.58736421597933</v>
      </c>
      <c r="BI276" t="s">
        <v>95</v>
      </c>
      <c r="BJ276" t="s">
        <v>86</v>
      </c>
    </row>
    <row r="277" spans="1:62">
      <c r="A277" t="s">
        <v>96</v>
      </c>
      <c r="B277" t="s">
        <v>97</v>
      </c>
      <c r="C277">
        <v>2006</v>
      </c>
      <c r="D277" t="s">
        <v>70</v>
      </c>
      <c r="E277" t="s">
        <v>70</v>
      </c>
      <c r="F277">
        <v>329.3</v>
      </c>
      <c r="G277">
        <v>0</v>
      </c>
      <c r="H277">
        <v>329.3</v>
      </c>
      <c r="I277">
        <f t="shared" si="41"/>
        <v>50</v>
      </c>
      <c r="J277">
        <v>46.2</v>
      </c>
      <c r="K277">
        <f t="shared" si="36"/>
        <v>425.5</v>
      </c>
      <c r="L277">
        <v>0</v>
      </c>
      <c r="M277">
        <v>120</v>
      </c>
      <c r="N277">
        <v>300</v>
      </c>
      <c r="O277">
        <f t="shared" si="37"/>
        <v>141.1764705882353</v>
      </c>
      <c r="P277">
        <f t="shared" si="38"/>
        <v>249</v>
      </c>
      <c r="Q277">
        <v>0</v>
      </c>
      <c r="R277">
        <v>0</v>
      </c>
      <c r="S277">
        <v>0</v>
      </c>
      <c r="T277">
        <v>0</v>
      </c>
      <c r="U277">
        <v>59.165019000000186</v>
      </c>
      <c r="V277">
        <v>2</v>
      </c>
      <c r="W277">
        <v>5.12</v>
      </c>
      <c r="X277">
        <v>-1.38</v>
      </c>
      <c r="Y277">
        <v>15.44</v>
      </c>
      <c r="Z277">
        <v>23</v>
      </c>
      <c r="AA277">
        <v>185.85120000000001</v>
      </c>
      <c r="AB277">
        <v>5838</v>
      </c>
      <c r="AC277">
        <v>4947.4576271186443</v>
      </c>
      <c r="AD277">
        <v>4975</v>
      </c>
      <c r="AE277">
        <v>4216.1016949152545</v>
      </c>
      <c r="AF277">
        <v>13.300700000000001</v>
      </c>
      <c r="AG277">
        <v>3.1197684192021522</v>
      </c>
      <c r="AH277">
        <v>0.28113669768795752</v>
      </c>
      <c r="AI277">
        <v>0.95033736483599807</v>
      </c>
      <c r="AJ277">
        <v>7.3636176728924321E-3</v>
      </c>
      <c r="AK277">
        <v>8.2319999999999993</v>
      </c>
      <c r="AL277">
        <v>22.739753629775375</v>
      </c>
      <c r="AM277">
        <v>3.9852092240107404</v>
      </c>
      <c r="AN277">
        <v>1.3866007760997268</v>
      </c>
      <c r="AO277">
        <v>0.43025766044455011</v>
      </c>
      <c r="AP277">
        <v>15.899999999999999</v>
      </c>
      <c r="AQ277">
        <v>3.1197684192021522</v>
      </c>
      <c r="AR277">
        <v>0.28113669768795752</v>
      </c>
      <c r="AS277">
        <v>0.95033736483599807</v>
      </c>
      <c r="AT277">
        <v>7.3636176728924321E-3</v>
      </c>
      <c r="AU277">
        <v>10.899999999999999</v>
      </c>
      <c r="AV277">
        <v>22.739753629775375</v>
      </c>
      <c r="AW277">
        <v>3.9852092240107404</v>
      </c>
      <c r="AX277">
        <v>1.3866007760997268</v>
      </c>
      <c r="AY277">
        <v>0.43025766044455011</v>
      </c>
      <c r="AZ277">
        <v>243.43496626101694</v>
      </c>
      <c r="BA277">
        <f t="shared" si="35"/>
        <v>182.06503373898306</v>
      </c>
      <c r="BB277">
        <v>242.11113727171522</v>
      </c>
      <c r="BC277">
        <v>39.558632247038986</v>
      </c>
      <c r="BD277">
        <v>22.982196393739734</v>
      </c>
      <c r="BE277">
        <v>4.0223143931401388</v>
      </c>
      <c r="BF277">
        <v>308.67428030563411</v>
      </c>
      <c r="BG277">
        <f t="shared" si="39"/>
        <v>449.3414895882355</v>
      </c>
      <c r="BH277">
        <f t="shared" si="40"/>
        <v>140.66720928260139</v>
      </c>
      <c r="BI277" t="s">
        <v>95</v>
      </c>
      <c r="BJ277" t="s">
        <v>86</v>
      </c>
    </row>
    <row r="278" spans="1:62">
      <c r="A278" t="s">
        <v>96</v>
      </c>
      <c r="B278" t="s">
        <v>97</v>
      </c>
      <c r="C278">
        <v>2008</v>
      </c>
      <c r="D278" t="s">
        <v>70</v>
      </c>
      <c r="E278" t="s">
        <v>70</v>
      </c>
      <c r="F278">
        <v>329.3</v>
      </c>
      <c r="G278">
        <v>0</v>
      </c>
      <c r="H278">
        <v>329.3</v>
      </c>
      <c r="I278">
        <f t="shared" si="41"/>
        <v>50</v>
      </c>
      <c r="J278">
        <v>44.800000000000004</v>
      </c>
      <c r="K278">
        <f t="shared" si="36"/>
        <v>424.1</v>
      </c>
      <c r="L278">
        <v>0</v>
      </c>
      <c r="M278">
        <v>120</v>
      </c>
      <c r="N278">
        <v>300</v>
      </c>
      <c r="O278">
        <f t="shared" si="37"/>
        <v>141.1764705882353</v>
      </c>
      <c r="P278">
        <f t="shared" si="38"/>
        <v>249</v>
      </c>
      <c r="Q278">
        <v>0</v>
      </c>
      <c r="R278">
        <v>0</v>
      </c>
      <c r="S278">
        <v>0</v>
      </c>
      <c r="T278">
        <v>0</v>
      </c>
      <c r="U278">
        <v>56.243289666666826</v>
      </c>
      <c r="V278">
        <v>2</v>
      </c>
      <c r="W278">
        <v>5.31</v>
      </c>
      <c r="X278">
        <v>-1.1900000000000004</v>
      </c>
      <c r="Y278">
        <v>15.050791891514899</v>
      </c>
      <c r="Z278">
        <v>23</v>
      </c>
      <c r="AA278">
        <v>184.69135983671441</v>
      </c>
      <c r="AB278">
        <v>7450</v>
      </c>
      <c r="AC278">
        <v>5362.5</v>
      </c>
      <c r="AD278">
        <v>7050</v>
      </c>
      <c r="AE278">
        <v>6562.5</v>
      </c>
      <c r="AF278">
        <v>13.100000000000001</v>
      </c>
      <c r="AG278">
        <v>3.1197684192021522</v>
      </c>
      <c r="AH278">
        <v>0.28113669768795752</v>
      </c>
      <c r="AI278">
        <v>0.95033736483599807</v>
      </c>
      <c r="AJ278">
        <v>7.3636176728924321E-3</v>
      </c>
      <c r="AK278">
        <v>7.27</v>
      </c>
      <c r="AL278">
        <v>22.739753629775375</v>
      </c>
      <c r="AM278">
        <v>3.9852092240107404</v>
      </c>
      <c r="AN278">
        <v>1.3866007760997268</v>
      </c>
      <c r="AO278">
        <v>0.43025766044455011</v>
      </c>
      <c r="AP278">
        <v>15.4</v>
      </c>
      <c r="AQ278">
        <v>3.1197684192021522</v>
      </c>
      <c r="AR278">
        <v>0.28113669768795752</v>
      </c>
      <c r="AS278">
        <v>0.95033736483599807</v>
      </c>
      <c r="AT278">
        <v>7.3636176728924321E-3</v>
      </c>
      <c r="AU278">
        <v>11.099999999999998</v>
      </c>
      <c r="AV278">
        <v>22.739753629775375</v>
      </c>
      <c r="AW278">
        <v>3.9852092240107404</v>
      </c>
      <c r="AX278">
        <v>1.3866007760997268</v>
      </c>
      <c r="AY278">
        <v>0.43025766044455011</v>
      </c>
      <c r="AZ278">
        <v>317.994125</v>
      </c>
      <c r="BA278">
        <f t="shared" si="35"/>
        <v>106.10587500000003</v>
      </c>
      <c r="BB278">
        <v>316.40820411350256</v>
      </c>
      <c r="BC278">
        <v>51.600102112803462</v>
      </c>
      <c r="BD278">
        <v>30.315106045111214</v>
      </c>
      <c r="BE278">
        <v>5.2375950570581997</v>
      </c>
      <c r="BF278">
        <v>403.56100732847545</v>
      </c>
      <c r="BG278">
        <f t="shared" si="39"/>
        <v>446.41976025490214</v>
      </c>
      <c r="BH278">
        <f t="shared" si="40"/>
        <v>42.858752926426689</v>
      </c>
      <c r="BI278" t="s">
        <v>95</v>
      </c>
      <c r="BJ278" t="s">
        <v>86</v>
      </c>
    </row>
    <row r="279" spans="1:62">
      <c r="A279" t="s">
        <v>96</v>
      </c>
      <c r="B279" t="s">
        <v>97</v>
      </c>
      <c r="C279">
        <v>2015</v>
      </c>
      <c r="D279" t="s">
        <v>70</v>
      </c>
      <c r="E279" t="s">
        <v>70</v>
      </c>
      <c r="F279">
        <v>329.3</v>
      </c>
      <c r="G279">
        <v>0</v>
      </c>
      <c r="H279">
        <v>329.3</v>
      </c>
      <c r="I279">
        <f t="shared" si="41"/>
        <v>50</v>
      </c>
      <c r="J279">
        <v>36.399999999999984</v>
      </c>
      <c r="K279">
        <f t="shared" si="36"/>
        <v>415.7</v>
      </c>
      <c r="L279">
        <v>0</v>
      </c>
      <c r="M279">
        <v>120</v>
      </c>
      <c r="N279">
        <v>300</v>
      </c>
      <c r="O279">
        <f t="shared" si="37"/>
        <v>141.1764705882353</v>
      </c>
      <c r="P279">
        <f t="shared" si="38"/>
        <v>249</v>
      </c>
      <c r="Q279">
        <v>0</v>
      </c>
      <c r="R279">
        <v>0</v>
      </c>
      <c r="S279">
        <v>0</v>
      </c>
      <c r="T279">
        <v>0</v>
      </c>
      <c r="U279">
        <v>51.130263333333232</v>
      </c>
      <c r="V279">
        <v>2</v>
      </c>
      <c r="W279">
        <v>5.0999999999999996</v>
      </c>
      <c r="X279">
        <v>-1.4000000000000004</v>
      </c>
      <c r="Y279">
        <v>16.34</v>
      </c>
      <c r="Z279">
        <v>23</v>
      </c>
      <c r="AA279">
        <v>188.53319999999999</v>
      </c>
      <c r="AB279">
        <v>5544</v>
      </c>
      <c r="AC279">
        <v>4824</v>
      </c>
      <c r="AD279">
        <v>5047.4736753009574</v>
      </c>
      <c r="AE279">
        <v>4434.5537624176432</v>
      </c>
      <c r="AF279">
        <v>12.6</v>
      </c>
      <c r="AG279">
        <v>3.1197684192021522</v>
      </c>
      <c r="AH279">
        <v>0.28113669768795752</v>
      </c>
      <c r="AI279">
        <v>0.95033736483599807</v>
      </c>
      <c r="AJ279">
        <v>7.3636176728924321E-3</v>
      </c>
      <c r="AK279">
        <v>8.6</v>
      </c>
      <c r="AL279">
        <v>22.739753629775375</v>
      </c>
      <c r="AM279">
        <v>3.9852092240107404</v>
      </c>
      <c r="AN279">
        <v>1.3866007760997268</v>
      </c>
      <c r="AO279">
        <v>0.43025766044455011</v>
      </c>
      <c r="AP279">
        <v>10.700000000000001</v>
      </c>
      <c r="AQ279">
        <v>3.1197684192021522</v>
      </c>
      <c r="AR279">
        <v>0.28113669768795752</v>
      </c>
      <c r="AS279">
        <v>0.95033736483599807</v>
      </c>
      <c r="AT279">
        <v>7.3636176728924321E-3</v>
      </c>
      <c r="AU279">
        <v>7.3</v>
      </c>
      <c r="AV279">
        <v>22.739753629775375</v>
      </c>
      <c r="AW279">
        <v>3.9852092240107404</v>
      </c>
      <c r="AX279">
        <v>1.3866007760997268</v>
      </c>
      <c r="AY279">
        <v>0.43025766044455011</v>
      </c>
      <c r="AZ279">
        <v>197.72101079136905</v>
      </c>
      <c r="BA279">
        <f t="shared" si="35"/>
        <v>217.97898920863094</v>
      </c>
      <c r="BB279">
        <v>243.58017661042192</v>
      </c>
      <c r="BC279">
        <v>39.874925787709188</v>
      </c>
      <c r="BD279">
        <v>22.903391014844708</v>
      </c>
      <c r="BE279">
        <v>4.0615552436553237</v>
      </c>
      <c r="BF279">
        <v>310.42004865663114</v>
      </c>
      <c r="BG279">
        <f t="shared" si="39"/>
        <v>441.30673392156854</v>
      </c>
      <c r="BH279">
        <f t="shared" si="40"/>
        <v>130.8866852649374</v>
      </c>
      <c r="BI279" t="s">
        <v>95</v>
      </c>
      <c r="BJ279" t="s">
        <v>86</v>
      </c>
    </row>
    <row r="280" spans="1:62">
      <c r="A280" t="s">
        <v>96</v>
      </c>
      <c r="B280" t="s">
        <v>97</v>
      </c>
      <c r="C280">
        <v>2017</v>
      </c>
      <c r="D280" t="s">
        <v>70</v>
      </c>
      <c r="E280" t="s">
        <v>70</v>
      </c>
      <c r="F280">
        <v>329.3</v>
      </c>
      <c r="G280">
        <v>0</v>
      </c>
      <c r="H280">
        <v>329.3</v>
      </c>
      <c r="I280">
        <f t="shared" si="41"/>
        <v>50</v>
      </c>
      <c r="J280">
        <v>33.999999999999979</v>
      </c>
      <c r="K280">
        <f t="shared" si="36"/>
        <v>413.3</v>
      </c>
      <c r="L280">
        <v>0</v>
      </c>
      <c r="M280">
        <v>120</v>
      </c>
      <c r="N280">
        <v>300</v>
      </c>
      <c r="O280">
        <f t="shared" si="37"/>
        <v>141.1764705882353</v>
      </c>
      <c r="P280">
        <f t="shared" si="38"/>
        <v>249</v>
      </c>
      <c r="Q280">
        <v>0</v>
      </c>
      <c r="R280">
        <v>0</v>
      </c>
      <c r="S280">
        <v>0</v>
      </c>
      <c r="T280">
        <v>0</v>
      </c>
      <c r="U280">
        <v>50.399831000000127</v>
      </c>
      <c r="V280">
        <v>2</v>
      </c>
      <c r="W280">
        <v>5.0566666666666666</v>
      </c>
      <c r="X280">
        <v>-1.4433333333333334</v>
      </c>
      <c r="Y280">
        <v>16.600000000000001</v>
      </c>
      <c r="Z280">
        <v>23</v>
      </c>
      <c r="AA280">
        <v>189.30799999999999</v>
      </c>
      <c r="AB280">
        <v>4096</v>
      </c>
      <c r="AC280">
        <v>3623</v>
      </c>
      <c r="AD280">
        <v>6267</v>
      </c>
      <c r="AE280">
        <v>5592.333333333333</v>
      </c>
      <c r="AF280">
        <v>13.659833333333333</v>
      </c>
      <c r="AG280">
        <v>3.1197684192021522</v>
      </c>
      <c r="AH280">
        <v>0.28113669768795752</v>
      </c>
      <c r="AI280">
        <v>0.95033736483599807</v>
      </c>
      <c r="AJ280">
        <v>7.3636176728924321E-3</v>
      </c>
      <c r="AK280">
        <v>10.030833333333334</v>
      </c>
      <c r="AL280">
        <v>22.739753629775375</v>
      </c>
      <c r="AM280">
        <v>3.9852092240107404</v>
      </c>
      <c r="AN280">
        <v>1.3866007760997268</v>
      </c>
      <c r="AO280">
        <v>0.43025766044455011</v>
      </c>
      <c r="AP280">
        <v>12.723500000000001</v>
      </c>
      <c r="AQ280">
        <v>3.1197684192021522</v>
      </c>
      <c r="AR280">
        <v>0.28113669768795752</v>
      </c>
      <c r="AS280">
        <v>0.95033736483599807</v>
      </c>
      <c r="AT280">
        <v>7.3636176728924321E-3</v>
      </c>
      <c r="AU280">
        <v>9.2708333333333339</v>
      </c>
      <c r="AV280">
        <v>22.739753629775375</v>
      </c>
      <c r="AW280">
        <v>3.9852092240107404</v>
      </c>
      <c r="AX280">
        <v>1.3866007760997268</v>
      </c>
      <c r="AY280">
        <v>0.43025766044455011</v>
      </c>
      <c r="AZ280">
        <v>223.87615127777778</v>
      </c>
      <c r="BA280">
        <f t="shared" si="35"/>
        <v>189.42384872222223</v>
      </c>
      <c r="BB280">
        <v>241.88456974444858</v>
      </c>
      <c r="BC280">
        <v>39.63845100047395</v>
      </c>
      <c r="BD280">
        <v>22.626334463813127</v>
      </c>
      <c r="BE280">
        <v>4.0412769301608611</v>
      </c>
      <c r="BF280">
        <v>308.19063213889649</v>
      </c>
      <c r="BG280">
        <f t="shared" si="39"/>
        <v>440.57630158823542</v>
      </c>
      <c r="BH280">
        <f t="shared" si="40"/>
        <v>132.38566944933893</v>
      </c>
      <c r="BI280" t="s">
        <v>95</v>
      </c>
      <c r="BJ280" t="s">
        <v>86</v>
      </c>
    </row>
    <row r="281" spans="1:62">
      <c r="A281" t="s">
        <v>96</v>
      </c>
      <c r="B281" t="s">
        <v>97</v>
      </c>
      <c r="C281">
        <v>1984</v>
      </c>
      <c r="D281" t="s">
        <v>71</v>
      </c>
      <c r="E281" t="s">
        <v>98</v>
      </c>
      <c r="F281">
        <v>323.03999999999996</v>
      </c>
      <c r="G281">
        <v>158.34</v>
      </c>
      <c r="H281">
        <v>164.7</v>
      </c>
      <c r="I281">
        <f t="shared" si="41"/>
        <v>50</v>
      </c>
      <c r="J281">
        <v>49</v>
      </c>
      <c r="K281">
        <f t="shared" si="36"/>
        <v>422.03999999999996</v>
      </c>
      <c r="L281">
        <v>49.01560178306093</v>
      </c>
      <c r="M281">
        <v>62.2</v>
      </c>
      <c r="N281">
        <v>123.6</v>
      </c>
      <c r="O281">
        <f t="shared" si="37"/>
        <v>73.17647058823529</v>
      </c>
      <c r="P281">
        <f t="shared" si="38"/>
        <v>102.58799999999999</v>
      </c>
      <c r="Q281">
        <v>168.62</v>
      </c>
      <c r="R281">
        <v>497.61</v>
      </c>
      <c r="S281">
        <v>59.985600000000005</v>
      </c>
      <c r="T281">
        <v>183.03879999999998</v>
      </c>
      <c r="U281">
        <v>87.651880000000006</v>
      </c>
      <c r="V281">
        <v>3</v>
      </c>
      <c r="W281">
        <v>6.5</v>
      </c>
      <c r="X281">
        <v>0</v>
      </c>
      <c r="Y281">
        <v>14.849187935034804</v>
      </c>
      <c r="Z281">
        <v>23</v>
      </c>
      <c r="AA281">
        <v>184.09058004640372</v>
      </c>
      <c r="AB281">
        <v>6370</v>
      </c>
      <c r="AC281">
        <v>5096</v>
      </c>
      <c r="AD281">
        <v>5850</v>
      </c>
      <c r="AE281">
        <v>4680</v>
      </c>
      <c r="AF281">
        <v>15.452999999999999</v>
      </c>
      <c r="AG281">
        <v>3.0738701473021965</v>
      </c>
      <c r="AH281">
        <v>0.26894357247744333</v>
      </c>
      <c r="AI281">
        <v>1.0259870645905831</v>
      </c>
      <c r="AJ281">
        <v>5.709686173585758E-3</v>
      </c>
      <c r="AK281">
        <v>7.7090000000000005</v>
      </c>
      <c r="AL281">
        <v>23.61961977041085</v>
      </c>
      <c r="AM281">
        <v>3.4791934390104369</v>
      </c>
      <c r="AN281">
        <v>1.7055826825886831</v>
      </c>
      <c r="AO281">
        <v>0.49615673134503191</v>
      </c>
      <c r="AP281">
        <v>13.494999999999999</v>
      </c>
      <c r="AQ281">
        <v>3.0738701473021965</v>
      </c>
      <c r="AR281">
        <v>0.26894357247744333</v>
      </c>
      <c r="AS281">
        <v>1.0259870645905831</v>
      </c>
      <c r="AT281">
        <v>5.709686173585758E-3</v>
      </c>
      <c r="AU281">
        <v>7.0969999999999995</v>
      </c>
      <c r="AV281">
        <v>23.61961977041085</v>
      </c>
      <c r="AW281">
        <v>3.4791934390104369</v>
      </c>
      <c r="AX281">
        <v>1.7055826825886831</v>
      </c>
      <c r="AY281">
        <v>0.49615673134503191</v>
      </c>
      <c r="AZ281">
        <v>249.88038399999999</v>
      </c>
      <c r="BA281">
        <f t="shared" si="35"/>
        <v>172.15961599999997</v>
      </c>
      <c r="BB281">
        <v>268.46809607556929</v>
      </c>
      <c r="BC281">
        <v>37.299085515440389</v>
      </c>
      <c r="BD281">
        <v>29.21133823428389</v>
      </c>
      <c r="BE281">
        <v>4.9202005706702492</v>
      </c>
      <c r="BF281">
        <v>339.89872039596384</v>
      </c>
      <c r="BG281">
        <f t="shared" si="39"/>
        <v>1172.6707505882355</v>
      </c>
      <c r="BH281">
        <f t="shared" si="40"/>
        <v>832.77203019227159</v>
      </c>
      <c r="BI281" t="s">
        <v>95</v>
      </c>
      <c r="BJ281" t="s">
        <v>86</v>
      </c>
    </row>
    <row r="282" spans="1:62">
      <c r="A282" t="s">
        <v>96</v>
      </c>
      <c r="B282" t="s">
        <v>97</v>
      </c>
      <c r="C282">
        <v>1985</v>
      </c>
      <c r="D282" t="s">
        <v>71</v>
      </c>
      <c r="E282" t="s">
        <v>98</v>
      </c>
      <c r="F282">
        <v>323.03999999999996</v>
      </c>
      <c r="G282">
        <v>158.34</v>
      </c>
      <c r="H282">
        <v>164.7</v>
      </c>
      <c r="I282">
        <f t="shared" si="41"/>
        <v>50</v>
      </c>
      <c r="J282">
        <v>49</v>
      </c>
      <c r="K282">
        <f t="shared" si="36"/>
        <v>422.03999999999996</v>
      </c>
      <c r="L282">
        <v>49.01560178306093</v>
      </c>
      <c r="M282">
        <v>62.2</v>
      </c>
      <c r="N282">
        <v>123.6</v>
      </c>
      <c r="O282">
        <f t="shared" si="37"/>
        <v>73.17647058823529</v>
      </c>
      <c r="P282">
        <f t="shared" si="38"/>
        <v>102.58799999999999</v>
      </c>
      <c r="Q282">
        <v>168.62</v>
      </c>
      <c r="R282">
        <v>497.61</v>
      </c>
      <c r="S282">
        <v>59.985600000000005</v>
      </c>
      <c r="T282">
        <v>183.03879999999998</v>
      </c>
      <c r="U282">
        <v>87.651880000000006</v>
      </c>
      <c r="V282">
        <v>3</v>
      </c>
      <c r="W282">
        <v>5.45</v>
      </c>
      <c r="X282">
        <v>-1.0499999999999998</v>
      </c>
      <c r="Y282">
        <v>15.661252900232018</v>
      </c>
      <c r="Z282">
        <v>23</v>
      </c>
      <c r="AA282">
        <v>186.51053364269143</v>
      </c>
      <c r="AB282">
        <v>5280</v>
      </c>
      <c r="AC282">
        <v>4224</v>
      </c>
      <c r="AD282">
        <v>5520</v>
      </c>
      <c r="AE282">
        <v>4416</v>
      </c>
      <c r="AF282">
        <v>11.653</v>
      </c>
      <c r="AG282">
        <v>3.0738701473021965</v>
      </c>
      <c r="AH282">
        <v>0.26894357247744333</v>
      </c>
      <c r="AI282">
        <v>1.0259870645905831</v>
      </c>
      <c r="AJ282">
        <v>5.709686173585758E-3</v>
      </c>
      <c r="AK282">
        <v>6.8689999999999998</v>
      </c>
      <c r="AL282">
        <v>23.61961977041085</v>
      </c>
      <c r="AM282">
        <v>3.4791934390104369</v>
      </c>
      <c r="AN282">
        <v>1.7055826825886831</v>
      </c>
      <c r="AO282">
        <v>0.49615673134503191</v>
      </c>
      <c r="AP282">
        <v>12.194000000000001</v>
      </c>
      <c r="AQ282">
        <v>3.0738701473021965</v>
      </c>
      <c r="AR282">
        <v>0.26894357247744333</v>
      </c>
      <c r="AS282">
        <v>1.0259870645905831</v>
      </c>
      <c r="AT282">
        <v>5.709686173585758E-3</v>
      </c>
      <c r="AU282">
        <v>5.64</v>
      </c>
      <c r="AV282">
        <v>23.61961977041085</v>
      </c>
      <c r="AW282">
        <v>3.4791934390104369</v>
      </c>
      <c r="AX282">
        <v>1.7055826825886831</v>
      </c>
      <c r="AY282">
        <v>0.49615673134503191</v>
      </c>
      <c r="AZ282">
        <v>182.75961599999999</v>
      </c>
      <c r="BA282">
        <f t="shared" si="35"/>
        <v>239.28038399999997</v>
      </c>
      <c r="BB282">
        <v>237.27131240721346</v>
      </c>
      <c r="BC282">
        <v>32.964821895806566</v>
      </c>
      <c r="BD282">
        <v>25.816894675144518</v>
      </c>
      <c r="BE282">
        <v>4.3484587694958021</v>
      </c>
      <c r="BF282">
        <v>300.40148774766033</v>
      </c>
      <c r="BG282">
        <f t="shared" si="39"/>
        <v>1172.6707505882355</v>
      </c>
      <c r="BH282">
        <f t="shared" si="40"/>
        <v>872.26926284057515</v>
      </c>
      <c r="BI282" t="s">
        <v>95</v>
      </c>
      <c r="BJ282" t="s">
        <v>86</v>
      </c>
    </row>
    <row r="283" spans="1:62">
      <c r="A283" t="s">
        <v>96</v>
      </c>
      <c r="B283" t="s">
        <v>97</v>
      </c>
      <c r="C283">
        <v>1986</v>
      </c>
      <c r="D283" t="s">
        <v>71</v>
      </c>
      <c r="E283" t="s">
        <v>98</v>
      </c>
      <c r="F283">
        <v>323.03999999999996</v>
      </c>
      <c r="G283">
        <v>158.34</v>
      </c>
      <c r="H283">
        <v>164.7</v>
      </c>
      <c r="I283">
        <f t="shared" si="41"/>
        <v>50</v>
      </c>
      <c r="J283">
        <v>49</v>
      </c>
      <c r="K283">
        <f t="shared" si="36"/>
        <v>422.03999999999996</v>
      </c>
      <c r="L283">
        <v>49.01560178306093</v>
      </c>
      <c r="M283">
        <v>62.2</v>
      </c>
      <c r="N283">
        <v>123.6</v>
      </c>
      <c r="O283">
        <f t="shared" si="37"/>
        <v>73.17647058823529</v>
      </c>
      <c r="P283">
        <f t="shared" si="38"/>
        <v>102.58799999999999</v>
      </c>
      <c r="Q283">
        <v>168.62</v>
      </c>
      <c r="R283">
        <v>497.61</v>
      </c>
      <c r="S283">
        <v>59.985600000000005</v>
      </c>
      <c r="T283">
        <v>183.03879999999998</v>
      </c>
      <c r="U283">
        <v>87.651880000000006</v>
      </c>
      <c r="V283">
        <v>3</v>
      </c>
      <c r="W283">
        <v>5.8</v>
      </c>
      <c r="X283">
        <v>-0.70000000000000018</v>
      </c>
      <c r="Y283">
        <v>16.357308584686773</v>
      </c>
      <c r="Z283">
        <v>23</v>
      </c>
      <c r="AA283">
        <v>188.58477958236659</v>
      </c>
      <c r="AB283">
        <v>6000</v>
      </c>
      <c r="AC283">
        <v>4800</v>
      </c>
      <c r="AD283">
        <v>5150</v>
      </c>
      <c r="AE283">
        <v>4120</v>
      </c>
      <c r="AF283">
        <v>12.826000000000001</v>
      </c>
      <c r="AG283">
        <v>3.0738701473021965</v>
      </c>
      <c r="AH283">
        <v>0.26894357247744333</v>
      </c>
      <c r="AI283">
        <v>1.0259870645905831</v>
      </c>
      <c r="AJ283">
        <v>5.709686173585758E-3</v>
      </c>
      <c r="AK283">
        <v>9.69</v>
      </c>
      <c r="AL283">
        <v>23.61961977041085</v>
      </c>
      <c r="AM283">
        <v>3.4791934390104369</v>
      </c>
      <c r="AN283">
        <v>1.7055826825886831</v>
      </c>
      <c r="AO283">
        <v>0.49615673134503191</v>
      </c>
      <c r="AP283">
        <v>10.324999999999999</v>
      </c>
      <c r="AQ283">
        <v>3.0738701473021965</v>
      </c>
      <c r="AR283">
        <v>0.26894357247744333</v>
      </c>
      <c r="AS283">
        <v>1.0259870645905831</v>
      </c>
      <c r="AT283">
        <v>5.709686173585758E-3</v>
      </c>
      <c r="AU283">
        <v>5.5810000000000004</v>
      </c>
      <c r="AV283">
        <v>23.61961977041085</v>
      </c>
      <c r="AW283">
        <v>3.4791934390104369</v>
      </c>
      <c r="AX283">
        <v>1.7055826825886831</v>
      </c>
      <c r="AY283">
        <v>0.49615673134503191</v>
      </c>
      <c r="AZ283">
        <v>199.63547</v>
      </c>
      <c r="BA283">
        <f t="shared" si="35"/>
        <v>222.40452999999997</v>
      </c>
      <c r="BB283">
        <v>244.9606604944843</v>
      </c>
      <c r="BC283">
        <v>34.033126309096595</v>
      </c>
      <c r="BD283">
        <v>26.653553298876055</v>
      </c>
      <c r="BE283">
        <v>4.4893810444331654</v>
      </c>
      <c r="BF283">
        <v>310.13672114689012</v>
      </c>
      <c r="BG283">
        <f t="shared" si="39"/>
        <v>1172.6707505882355</v>
      </c>
      <c r="BH283">
        <f t="shared" si="40"/>
        <v>862.53402944134541</v>
      </c>
      <c r="BI283" t="s">
        <v>95</v>
      </c>
      <c r="BJ283" t="s">
        <v>86</v>
      </c>
    </row>
    <row r="284" spans="1:62">
      <c r="A284" t="s">
        <v>96</v>
      </c>
      <c r="B284" t="s">
        <v>97</v>
      </c>
      <c r="C284">
        <v>1987</v>
      </c>
      <c r="D284" t="s">
        <v>71</v>
      </c>
      <c r="E284" t="s">
        <v>98</v>
      </c>
      <c r="F284">
        <v>323.03999999999996</v>
      </c>
      <c r="G284">
        <v>158.34</v>
      </c>
      <c r="H284">
        <v>164.7</v>
      </c>
      <c r="I284">
        <f t="shared" si="41"/>
        <v>50</v>
      </c>
      <c r="J284">
        <v>49</v>
      </c>
      <c r="K284">
        <f t="shared" si="36"/>
        <v>422.03999999999996</v>
      </c>
      <c r="L284">
        <v>49.01560178306093</v>
      </c>
      <c r="M284">
        <v>62.2</v>
      </c>
      <c r="N284">
        <v>123.6</v>
      </c>
      <c r="O284">
        <f t="shared" si="37"/>
        <v>73.17647058823529</v>
      </c>
      <c r="P284">
        <f t="shared" si="38"/>
        <v>102.58799999999999</v>
      </c>
      <c r="Q284">
        <v>168.62</v>
      </c>
      <c r="R284">
        <v>497.61</v>
      </c>
      <c r="S284">
        <v>59.985600000000005</v>
      </c>
      <c r="T284">
        <v>183.03879999999998</v>
      </c>
      <c r="U284">
        <v>87.651880000000006</v>
      </c>
      <c r="V284">
        <v>3</v>
      </c>
      <c r="W284">
        <v>6.2</v>
      </c>
      <c r="X284">
        <v>-0.29999999999999982</v>
      </c>
      <c r="Y284">
        <v>16.155452436194899</v>
      </c>
      <c r="Z284">
        <v>23</v>
      </c>
      <c r="AA284">
        <v>187.9832482598608</v>
      </c>
      <c r="AB284">
        <v>5670</v>
      </c>
      <c r="AC284">
        <v>4536</v>
      </c>
      <c r="AD284">
        <v>5680</v>
      </c>
      <c r="AE284">
        <v>4544</v>
      </c>
      <c r="AF284">
        <v>14.248000000000001</v>
      </c>
      <c r="AG284">
        <v>3.0738701473021965</v>
      </c>
      <c r="AH284">
        <v>0.26894357247744333</v>
      </c>
      <c r="AI284">
        <v>1.0259870645905831</v>
      </c>
      <c r="AJ284">
        <v>5.709686173585758E-3</v>
      </c>
      <c r="AK284">
        <v>9.1259999999999994</v>
      </c>
      <c r="AL284">
        <v>23.61961977041085</v>
      </c>
      <c r="AM284">
        <v>3.4791934390104369</v>
      </c>
      <c r="AN284">
        <v>1.7055826825886831</v>
      </c>
      <c r="AO284">
        <v>0.49615673134503191</v>
      </c>
      <c r="AP284">
        <v>13.164999999999999</v>
      </c>
      <c r="AQ284">
        <v>3.0738701473021965</v>
      </c>
      <c r="AR284">
        <v>0.26894357247744333</v>
      </c>
      <c r="AS284">
        <v>1.0259870645905831</v>
      </c>
      <c r="AT284">
        <v>5.709686173585758E-3</v>
      </c>
      <c r="AU284">
        <v>9.1290000000000013</v>
      </c>
      <c r="AV284">
        <v>23.61961977041085</v>
      </c>
      <c r="AW284">
        <v>3.4791934390104369</v>
      </c>
      <c r="AX284">
        <v>1.7055826825886831</v>
      </c>
      <c r="AY284">
        <v>0.49615673134503191</v>
      </c>
      <c r="AZ284">
        <v>238.44107200000002</v>
      </c>
      <c r="BA284">
        <f t="shared" si="35"/>
        <v>183.59892799999994</v>
      </c>
      <c r="BB284">
        <v>249.35457368721043</v>
      </c>
      <c r="BC284">
        <v>34.643585973833744</v>
      </c>
      <c r="BD284">
        <v>27.131643941008363</v>
      </c>
      <c r="BE284">
        <v>4.5699080586830876</v>
      </c>
      <c r="BF284">
        <v>315.6997116607356</v>
      </c>
      <c r="BG284">
        <f t="shared" si="39"/>
        <v>1172.6707505882355</v>
      </c>
      <c r="BH284">
        <f t="shared" si="40"/>
        <v>856.97103892749988</v>
      </c>
      <c r="BI284" t="s">
        <v>95</v>
      </c>
      <c r="BJ284" t="s">
        <v>86</v>
      </c>
    </row>
    <row r="285" spans="1:62">
      <c r="A285" t="s">
        <v>96</v>
      </c>
      <c r="B285" t="s">
        <v>97</v>
      </c>
      <c r="C285">
        <v>1988</v>
      </c>
      <c r="D285" t="s">
        <v>71</v>
      </c>
      <c r="E285" t="s">
        <v>98</v>
      </c>
      <c r="F285">
        <v>323.03999999999996</v>
      </c>
      <c r="G285">
        <v>158.34</v>
      </c>
      <c r="H285">
        <v>164.7</v>
      </c>
      <c r="I285">
        <f t="shared" si="41"/>
        <v>50</v>
      </c>
      <c r="J285">
        <v>49</v>
      </c>
      <c r="K285">
        <f t="shared" si="36"/>
        <v>422.03999999999996</v>
      </c>
      <c r="L285">
        <v>49.01560178306093</v>
      </c>
      <c r="M285">
        <v>62.2</v>
      </c>
      <c r="N285">
        <v>123.6</v>
      </c>
      <c r="O285">
        <f t="shared" si="37"/>
        <v>73.17647058823529</v>
      </c>
      <c r="P285">
        <f t="shared" si="38"/>
        <v>102.58799999999999</v>
      </c>
      <c r="Q285">
        <v>168.62</v>
      </c>
      <c r="R285">
        <v>497.61</v>
      </c>
      <c r="S285">
        <v>59.985600000000005</v>
      </c>
      <c r="T285">
        <v>183.03879999999998</v>
      </c>
      <c r="U285">
        <v>87.651880000000006</v>
      </c>
      <c r="V285">
        <v>3</v>
      </c>
      <c r="W285">
        <v>7</v>
      </c>
      <c r="X285">
        <v>0.5</v>
      </c>
      <c r="Y285">
        <v>15.893271461716937</v>
      </c>
      <c r="Z285">
        <v>23</v>
      </c>
      <c r="AA285">
        <v>187.20194895591646</v>
      </c>
      <c r="AB285">
        <v>6210</v>
      </c>
      <c r="AC285">
        <v>4968</v>
      </c>
      <c r="AD285">
        <v>6040</v>
      </c>
      <c r="AE285">
        <v>4832</v>
      </c>
      <c r="AF285">
        <v>14.073</v>
      </c>
      <c r="AG285">
        <v>3.0738701473021965</v>
      </c>
      <c r="AH285">
        <v>0.26894357247744333</v>
      </c>
      <c r="AI285">
        <v>1.0259870645905831</v>
      </c>
      <c r="AJ285">
        <v>5.709686173585758E-3</v>
      </c>
      <c r="AK285">
        <v>7.0730000000000004</v>
      </c>
      <c r="AL285">
        <v>23.61961977041085</v>
      </c>
      <c r="AM285">
        <v>3.4791934390104369</v>
      </c>
      <c r="AN285">
        <v>1.7055826825886831</v>
      </c>
      <c r="AO285">
        <v>0.49615673134503191</v>
      </c>
      <c r="AP285">
        <v>12.568</v>
      </c>
      <c r="AQ285">
        <v>3.0738701473021965</v>
      </c>
      <c r="AR285">
        <v>0.26894357247744333</v>
      </c>
      <c r="AS285">
        <v>1.0259870645905831</v>
      </c>
      <c r="AT285">
        <v>5.709686173585758E-3</v>
      </c>
      <c r="AU285">
        <v>6.4559999999999995</v>
      </c>
      <c r="AV285">
        <v>23.61961977041085</v>
      </c>
      <c r="AW285">
        <v>3.4791934390104369</v>
      </c>
      <c r="AX285">
        <v>1.7055826825886831</v>
      </c>
      <c r="AY285">
        <v>0.49615673134503191</v>
      </c>
      <c r="AZ285">
        <v>229.63810599999999</v>
      </c>
      <c r="BA285">
        <f t="shared" si="35"/>
        <v>192.40189399999997</v>
      </c>
      <c r="BB285">
        <v>269.12718305447828</v>
      </c>
      <c r="BC285">
        <v>37.390654465150959</v>
      </c>
      <c r="BD285">
        <v>29.283051830603736</v>
      </c>
      <c r="BE285">
        <v>4.932279622807739</v>
      </c>
      <c r="BF285">
        <v>340.73316897304068</v>
      </c>
      <c r="BG285">
        <f t="shared" si="39"/>
        <v>1172.6707505882355</v>
      </c>
      <c r="BH285">
        <f t="shared" si="40"/>
        <v>831.93758161519486</v>
      </c>
      <c r="BI285" t="s">
        <v>95</v>
      </c>
      <c r="BJ285" t="s">
        <v>86</v>
      </c>
    </row>
    <row r="286" spans="1:62">
      <c r="A286" t="s">
        <v>96</v>
      </c>
      <c r="B286" t="s">
        <v>97</v>
      </c>
      <c r="C286">
        <v>1989</v>
      </c>
      <c r="D286" t="s">
        <v>71</v>
      </c>
      <c r="E286" t="s">
        <v>98</v>
      </c>
      <c r="F286">
        <v>323.03999999999996</v>
      </c>
      <c r="G286">
        <v>158.34</v>
      </c>
      <c r="H286">
        <v>164.7</v>
      </c>
      <c r="I286">
        <f t="shared" si="41"/>
        <v>50</v>
      </c>
      <c r="J286">
        <v>49</v>
      </c>
      <c r="K286">
        <f t="shared" si="36"/>
        <v>422.03999999999996</v>
      </c>
      <c r="L286">
        <v>49.01560178306093</v>
      </c>
      <c r="M286">
        <v>62.2</v>
      </c>
      <c r="N286">
        <v>123.6</v>
      </c>
      <c r="O286">
        <f t="shared" si="37"/>
        <v>73.17647058823529</v>
      </c>
      <c r="P286">
        <f t="shared" si="38"/>
        <v>102.58799999999999</v>
      </c>
      <c r="Q286">
        <v>168.62</v>
      </c>
      <c r="R286">
        <v>497.61</v>
      </c>
      <c r="S286">
        <v>59.985600000000005</v>
      </c>
      <c r="T286">
        <v>183.03879999999998</v>
      </c>
      <c r="U286">
        <v>87.651880000000006</v>
      </c>
      <c r="V286">
        <v>3</v>
      </c>
      <c r="W286">
        <v>6.6</v>
      </c>
      <c r="X286">
        <v>9.9999999999999645E-2</v>
      </c>
      <c r="Y286">
        <v>16.765661252900198</v>
      </c>
      <c r="Z286">
        <v>23</v>
      </c>
      <c r="AA286">
        <v>189.80167053364261</v>
      </c>
      <c r="AB286">
        <v>5550</v>
      </c>
      <c r="AC286">
        <v>4440</v>
      </c>
      <c r="AD286">
        <v>6180</v>
      </c>
      <c r="AE286">
        <v>4944</v>
      </c>
      <c r="AF286">
        <v>12.987</v>
      </c>
      <c r="AG286">
        <v>3.0738701473021965</v>
      </c>
      <c r="AH286">
        <v>0.26894357247744333</v>
      </c>
      <c r="AI286">
        <v>1.0259870645905831</v>
      </c>
      <c r="AJ286">
        <v>5.709686173585758E-3</v>
      </c>
      <c r="AK286">
        <v>8.3010000000000002</v>
      </c>
      <c r="AL286">
        <v>23.61961977041085</v>
      </c>
      <c r="AM286">
        <v>3.4791934390104369</v>
      </c>
      <c r="AN286">
        <v>1.7055826825886831</v>
      </c>
      <c r="AO286">
        <v>0.49615673134503191</v>
      </c>
      <c r="AP286">
        <v>12.635000000000002</v>
      </c>
      <c r="AQ286">
        <v>3.0738701473021965</v>
      </c>
      <c r="AR286">
        <v>0.26894357247744333</v>
      </c>
      <c r="AS286">
        <v>1.0259870645905831</v>
      </c>
      <c r="AT286">
        <v>5.709686173585758E-3</v>
      </c>
      <c r="AU286">
        <v>9.2379999999999995</v>
      </c>
      <c r="AV286">
        <v>23.61961977041085</v>
      </c>
      <c r="AW286">
        <v>3.4791934390104369</v>
      </c>
      <c r="AX286">
        <v>1.7055826825886831</v>
      </c>
      <c r="AY286">
        <v>0.49615673134503191</v>
      </c>
      <c r="AZ286">
        <v>232.69126200000002</v>
      </c>
      <c r="BA286">
        <f t="shared" ref="BA286:BA324" si="42">K286-AZ286</f>
        <v>189.34873799999994</v>
      </c>
      <c r="BB286">
        <v>257.70300875339018</v>
      </c>
      <c r="BC286">
        <v>35.803459336834351</v>
      </c>
      <c r="BD286">
        <v>28.040016161059743</v>
      </c>
      <c r="BE286">
        <v>4.7229093857579407</v>
      </c>
      <c r="BF286">
        <v>326.26939363704219</v>
      </c>
      <c r="BG286">
        <f t="shared" si="39"/>
        <v>1172.6707505882355</v>
      </c>
      <c r="BH286">
        <f t="shared" si="40"/>
        <v>846.40135695119329</v>
      </c>
      <c r="BI286" t="s">
        <v>95</v>
      </c>
      <c r="BJ286" t="s">
        <v>86</v>
      </c>
    </row>
    <row r="287" spans="1:62">
      <c r="A287" t="s">
        <v>96</v>
      </c>
      <c r="B287" t="s">
        <v>97</v>
      </c>
      <c r="C287">
        <v>1990</v>
      </c>
      <c r="D287" t="s">
        <v>71</v>
      </c>
      <c r="E287" t="s">
        <v>98</v>
      </c>
      <c r="F287">
        <v>323.03999999999996</v>
      </c>
      <c r="G287">
        <v>158.34</v>
      </c>
      <c r="H287">
        <v>164.7</v>
      </c>
      <c r="I287">
        <f t="shared" si="41"/>
        <v>50</v>
      </c>
      <c r="J287">
        <v>49</v>
      </c>
      <c r="K287">
        <f t="shared" ref="K287:K324" si="43">SUM(G287:J287)</f>
        <v>422.03999999999996</v>
      </c>
      <c r="L287">
        <v>49.01560178306093</v>
      </c>
      <c r="M287">
        <v>62.2</v>
      </c>
      <c r="N287">
        <v>123.6</v>
      </c>
      <c r="O287">
        <f t="shared" ref="O287:O324" si="44">M287*20/17</f>
        <v>73.17647058823529</v>
      </c>
      <c r="P287">
        <f t="shared" ref="P287:P324" si="45">N287*0.83</f>
        <v>102.58799999999999</v>
      </c>
      <c r="Q287">
        <v>168.62</v>
      </c>
      <c r="R287">
        <v>497.61</v>
      </c>
      <c r="S287">
        <v>59.985600000000005</v>
      </c>
      <c r="T287">
        <v>183.03879999999998</v>
      </c>
      <c r="U287">
        <v>87.651880000000006</v>
      </c>
      <c r="V287">
        <v>3</v>
      </c>
      <c r="W287">
        <v>6.91</v>
      </c>
      <c r="X287">
        <v>0.41000000000000014</v>
      </c>
      <c r="Y287">
        <v>17.865429234338748</v>
      </c>
      <c r="Z287">
        <v>23</v>
      </c>
      <c r="AA287">
        <v>193.07897911832947</v>
      </c>
      <c r="AB287">
        <v>5600</v>
      </c>
      <c r="AC287">
        <v>4480</v>
      </c>
      <c r="AD287">
        <v>5670</v>
      </c>
      <c r="AE287">
        <v>4536</v>
      </c>
      <c r="AF287">
        <v>11.548999999999999</v>
      </c>
      <c r="AG287">
        <v>3.0738701473021965</v>
      </c>
      <c r="AH287">
        <v>0.26894357247744333</v>
      </c>
      <c r="AI287">
        <v>1.0259870645905831</v>
      </c>
      <c r="AJ287">
        <v>5.709686173585758E-3</v>
      </c>
      <c r="AK287">
        <v>7.0469999999999997</v>
      </c>
      <c r="AL287">
        <v>23.61961977041085</v>
      </c>
      <c r="AM287">
        <v>3.4791934390104369</v>
      </c>
      <c r="AN287">
        <v>1.7055826825886831</v>
      </c>
      <c r="AO287">
        <v>0.49615673134503191</v>
      </c>
      <c r="AP287">
        <v>8.6009999999999991</v>
      </c>
      <c r="AQ287">
        <v>3.0738701473021965</v>
      </c>
      <c r="AR287">
        <v>0.26894357247744333</v>
      </c>
      <c r="AS287">
        <v>1.0259870645905831</v>
      </c>
      <c r="AT287">
        <v>5.709686173585758E-3</v>
      </c>
      <c r="AU287">
        <v>3.5610000000000004</v>
      </c>
      <c r="AV287">
        <v>23.61961977041085</v>
      </c>
      <c r="AW287">
        <v>3.4791934390104369</v>
      </c>
      <c r="AX287">
        <v>1.7055826825886831</v>
      </c>
      <c r="AY287">
        <v>0.49615673134503191</v>
      </c>
      <c r="AZ287">
        <v>161.16532599999999</v>
      </c>
      <c r="BA287">
        <f t="shared" si="42"/>
        <v>260.87467399999997</v>
      </c>
      <c r="BB287">
        <v>247.59700841011997</v>
      </c>
      <c r="BC287">
        <v>34.399402107938883</v>
      </c>
      <c r="BD287">
        <v>26.940407684155439</v>
      </c>
      <c r="BE287">
        <v>4.5376972529831194</v>
      </c>
      <c r="BF287">
        <v>313.47451545519738</v>
      </c>
      <c r="BG287">
        <f t="shared" ref="BG287:BG324" si="46">SUM(O287:U287)</f>
        <v>1172.6707505882355</v>
      </c>
      <c r="BH287">
        <f t="shared" ref="BH287:BH324" si="47">BG287-BF287</f>
        <v>859.19623513303804</v>
      </c>
      <c r="BI287" t="s">
        <v>95</v>
      </c>
      <c r="BJ287" t="s">
        <v>86</v>
      </c>
    </row>
    <row r="288" spans="1:62">
      <c r="A288" t="s">
        <v>96</v>
      </c>
      <c r="B288" t="s">
        <v>97</v>
      </c>
      <c r="C288">
        <v>1991</v>
      </c>
      <c r="D288" t="s">
        <v>71</v>
      </c>
      <c r="E288" t="s">
        <v>98</v>
      </c>
      <c r="F288">
        <v>323.03999999999996</v>
      </c>
      <c r="G288">
        <v>158.34</v>
      </c>
      <c r="H288">
        <v>164.7</v>
      </c>
      <c r="I288">
        <f t="shared" si="41"/>
        <v>50</v>
      </c>
      <c r="J288">
        <v>49</v>
      </c>
      <c r="K288">
        <f t="shared" si="43"/>
        <v>422.03999999999996</v>
      </c>
      <c r="L288">
        <v>49.01560178306093</v>
      </c>
      <c r="M288">
        <v>62.2</v>
      </c>
      <c r="N288">
        <v>123.6</v>
      </c>
      <c r="O288">
        <f t="shared" si="44"/>
        <v>73.17647058823529</v>
      </c>
      <c r="P288">
        <f t="shared" si="45"/>
        <v>102.58799999999999</v>
      </c>
      <c r="Q288">
        <v>168.62</v>
      </c>
      <c r="R288">
        <v>497.61</v>
      </c>
      <c r="S288">
        <v>59.985600000000005</v>
      </c>
      <c r="T288">
        <v>183.03879999999998</v>
      </c>
      <c r="U288">
        <v>87.651880000000006</v>
      </c>
      <c r="V288">
        <v>3</v>
      </c>
      <c r="W288">
        <v>6.76</v>
      </c>
      <c r="X288">
        <v>0.25999999999999979</v>
      </c>
      <c r="Y288">
        <v>16.415313225058004</v>
      </c>
      <c r="Z288">
        <v>23</v>
      </c>
      <c r="AA288">
        <v>188.75763341067284</v>
      </c>
      <c r="AB288">
        <v>4795</v>
      </c>
      <c r="AC288">
        <v>3836</v>
      </c>
      <c r="AD288">
        <v>7410</v>
      </c>
      <c r="AE288">
        <v>5928</v>
      </c>
      <c r="AF288">
        <v>11.9025</v>
      </c>
      <c r="AG288">
        <v>3.0738701473021965</v>
      </c>
      <c r="AH288">
        <v>0.26894357247744333</v>
      </c>
      <c r="AI288">
        <v>1.0259870645905831</v>
      </c>
      <c r="AJ288">
        <v>5.709686173585758E-3</v>
      </c>
      <c r="AK288">
        <v>7.2609999999999992</v>
      </c>
      <c r="AL288">
        <v>23.61961977041085</v>
      </c>
      <c r="AM288">
        <v>3.4791934390104369</v>
      </c>
      <c r="AN288">
        <v>1.7055826825886831</v>
      </c>
      <c r="AO288">
        <v>0.49615673134503191</v>
      </c>
      <c r="AP288">
        <v>10.875500000000001</v>
      </c>
      <c r="AQ288">
        <v>3.0738701473021965</v>
      </c>
      <c r="AR288">
        <v>0.26894357247744333</v>
      </c>
      <c r="AS288">
        <v>1.0259870645905831</v>
      </c>
      <c r="AT288">
        <v>5.709686173585758E-3</v>
      </c>
      <c r="AU288">
        <v>5.2554999999999996</v>
      </c>
      <c r="AV288">
        <v>23.61961977041085</v>
      </c>
      <c r="AW288">
        <v>3.4791934390104369</v>
      </c>
      <c r="AX288">
        <v>1.7055826825886831</v>
      </c>
      <c r="AY288">
        <v>0.49615673134503191</v>
      </c>
      <c r="AZ288">
        <v>196.6677425</v>
      </c>
      <c r="BA288">
        <f t="shared" si="42"/>
        <v>225.37225749999996</v>
      </c>
      <c r="BB288">
        <v>268.13855258611483</v>
      </c>
      <c r="BC288">
        <v>37.2533010405851</v>
      </c>
      <c r="BD288">
        <v>29.17548143612397</v>
      </c>
      <c r="BE288">
        <v>4.9141610446015056</v>
      </c>
      <c r="BF288">
        <v>339.48149610742536</v>
      </c>
      <c r="BG288">
        <f t="shared" si="46"/>
        <v>1172.6707505882355</v>
      </c>
      <c r="BH288">
        <f t="shared" si="47"/>
        <v>833.18925448081018</v>
      </c>
      <c r="BI288" t="s">
        <v>95</v>
      </c>
      <c r="BJ288" t="s">
        <v>86</v>
      </c>
    </row>
    <row r="289" spans="1:62">
      <c r="A289" t="s">
        <v>96</v>
      </c>
      <c r="B289" t="s">
        <v>97</v>
      </c>
      <c r="C289">
        <v>1992</v>
      </c>
      <c r="D289" t="s">
        <v>71</v>
      </c>
      <c r="E289" t="s">
        <v>98</v>
      </c>
      <c r="F289">
        <v>323.03999999999996</v>
      </c>
      <c r="G289">
        <v>158.34</v>
      </c>
      <c r="H289">
        <v>164.7</v>
      </c>
      <c r="I289">
        <f t="shared" si="41"/>
        <v>50</v>
      </c>
      <c r="J289">
        <v>46.2</v>
      </c>
      <c r="K289">
        <f t="shared" si="43"/>
        <v>419.23999999999995</v>
      </c>
      <c r="L289">
        <v>49.01560178306093</v>
      </c>
      <c r="M289">
        <v>62.2</v>
      </c>
      <c r="N289">
        <v>123.6</v>
      </c>
      <c r="O289">
        <f t="shared" si="44"/>
        <v>73.17647058823529</v>
      </c>
      <c r="P289">
        <f t="shared" si="45"/>
        <v>102.58799999999999</v>
      </c>
      <c r="Q289">
        <v>168.62</v>
      </c>
      <c r="R289">
        <v>497.61</v>
      </c>
      <c r="S289">
        <v>59.985600000000005</v>
      </c>
      <c r="T289">
        <v>183.03879999999998</v>
      </c>
      <c r="U289">
        <v>87.651880000000006</v>
      </c>
      <c r="V289">
        <v>3</v>
      </c>
      <c r="W289">
        <v>6.85</v>
      </c>
      <c r="X289">
        <v>0.34999999999999964</v>
      </c>
      <c r="Y289">
        <v>17.749419953596288</v>
      </c>
      <c r="Z289">
        <v>23</v>
      </c>
      <c r="AA289">
        <v>192.73327146171692</v>
      </c>
      <c r="AB289">
        <v>6430</v>
      </c>
      <c r="AC289">
        <v>5144</v>
      </c>
      <c r="AD289">
        <v>6260</v>
      </c>
      <c r="AE289">
        <v>5008</v>
      </c>
      <c r="AF289">
        <v>11.9025</v>
      </c>
      <c r="AG289">
        <v>3.0738701473021965</v>
      </c>
      <c r="AH289">
        <v>0.26894357247744333</v>
      </c>
      <c r="AI289">
        <v>1.0259870645905831</v>
      </c>
      <c r="AJ289">
        <v>5.709686173585758E-3</v>
      </c>
      <c r="AK289">
        <v>7.2609999999999992</v>
      </c>
      <c r="AL289">
        <v>23.61961977041085</v>
      </c>
      <c r="AM289">
        <v>3.4791934390104369</v>
      </c>
      <c r="AN289">
        <v>1.7055826825886831</v>
      </c>
      <c r="AO289">
        <v>0.49615673134503191</v>
      </c>
      <c r="AP289">
        <v>10.875500000000001</v>
      </c>
      <c r="AQ289">
        <v>3.0738701473021965</v>
      </c>
      <c r="AR289">
        <v>0.26894357247744333</v>
      </c>
      <c r="AS289">
        <v>1.0259870645905831</v>
      </c>
      <c r="AT289">
        <v>5.709686173585758E-3</v>
      </c>
      <c r="AU289">
        <v>5.2554999999999996</v>
      </c>
      <c r="AV289">
        <v>23.61961977041085</v>
      </c>
      <c r="AW289">
        <v>3.4791934390104369</v>
      </c>
      <c r="AX289">
        <v>1.7055826825886831</v>
      </c>
      <c r="AY289">
        <v>0.49615673134503191</v>
      </c>
      <c r="AZ289">
        <v>208.28383299999999</v>
      </c>
      <c r="BA289">
        <f t="shared" si="42"/>
        <v>210.95616699999997</v>
      </c>
      <c r="BB289">
        <v>278.7937920784758</v>
      </c>
      <c r="BC289">
        <v>38.733665727572706</v>
      </c>
      <c r="BD289">
        <v>30.334851243294807</v>
      </c>
      <c r="BE289">
        <v>5.1094390541575674</v>
      </c>
      <c r="BF289">
        <v>352.97174810350089</v>
      </c>
      <c r="BG289">
        <f t="shared" si="46"/>
        <v>1172.6707505882355</v>
      </c>
      <c r="BH289">
        <f t="shared" si="47"/>
        <v>819.69900248473459</v>
      </c>
      <c r="BI289" t="s">
        <v>95</v>
      </c>
      <c r="BJ289" t="s">
        <v>86</v>
      </c>
    </row>
    <row r="290" spans="1:62">
      <c r="A290" t="s">
        <v>96</v>
      </c>
      <c r="B290" t="s">
        <v>97</v>
      </c>
      <c r="C290">
        <v>1998</v>
      </c>
      <c r="D290" t="s">
        <v>71</v>
      </c>
      <c r="E290" t="s">
        <v>98</v>
      </c>
      <c r="F290">
        <v>323.03999999999996</v>
      </c>
      <c r="G290">
        <v>158.34</v>
      </c>
      <c r="H290">
        <v>164.7</v>
      </c>
      <c r="I290">
        <f t="shared" si="41"/>
        <v>50</v>
      </c>
      <c r="J290">
        <v>42</v>
      </c>
      <c r="K290">
        <f t="shared" si="43"/>
        <v>415.03999999999996</v>
      </c>
      <c r="L290">
        <v>49.01560178306093</v>
      </c>
      <c r="M290">
        <v>62.2</v>
      </c>
      <c r="N290">
        <v>123.6</v>
      </c>
      <c r="O290">
        <f t="shared" si="44"/>
        <v>73.17647058823529</v>
      </c>
      <c r="P290">
        <f t="shared" si="45"/>
        <v>102.58799999999999</v>
      </c>
      <c r="Q290">
        <v>168.62</v>
      </c>
      <c r="R290">
        <v>497.61</v>
      </c>
      <c r="S290">
        <v>59.985600000000005</v>
      </c>
      <c r="T290">
        <v>183.03879999999998</v>
      </c>
      <c r="U290">
        <v>87.651880000000006</v>
      </c>
      <c r="V290">
        <v>3</v>
      </c>
      <c r="W290">
        <v>6.04</v>
      </c>
      <c r="X290">
        <v>-0.45999999999999996</v>
      </c>
      <c r="Y290">
        <v>18.575406032482601</v>
      </c>
      <c r="Z290">
        <v>23</v>
      </c>
      <c r="AA290">
        <v>195.19470997679815</v>
      </c>
      <c r="AB290">
        <v>6130</v>
      </c>
      <c r="AC290">
        <v>5066.1157024793392</v>
      </c>
      <c r="AD290">
        <v>7230</v>
      </c>
      <c r="AE290">
        <v>5975.2066115702473</v>
      </c>
      <c r="AF290">
        <v>12.256</v>
      </c>
      <c r="AG290">
        <v>3.0738701473021965</v>
      </c>
      <c r="AH290">
        <v>0.26894357247744333</v>
      </c>
      <c r="AI290">
        <v>1.0259870645905831</v>
      </c>
      <c r="AJ290">
        <v>5.709686173585758E-3</v>
      </c>
      <c r="AK290">
        <v>7.4750000000000005</v>
      </c>
      <c r="AL290">
        <v>23.61961977041085</v>
      </c>
      <c r="AM290">
        <v>3.4791934390104369</v>
      </c>
      <c r="AN290">
        <v>1.7055826825886831</v>
      </c>
      <c r="AO290">
        <v>0.49615673134503191</v>
      </c>
      <c r="AP290">
        <v>13.149999999999999</v>
      </c>
      <c r="AQ290">
        <v>3.0738701473021965</v>
      </c>
      <c r="AR290">
        <v>0.26894357247744333</v>
      </c>
      <c r="AS290">
        <v>1.0259870645905831</v>
      </c>
      <c r="AT290">
        <v>5.709686173585758E-3</v>
      </c>
      <c r="AU290">
        <v>6.9499999999999993</v>
      </c>
      <c r="AV290">
        <v>23.61961977041085</v>
      </c>
      <c r="AW290">
        <v>3.4791934390104369</v>
      </c>
      <c r="AX290">
        <v>1.7055826825886831</v>
      </c>
      <c r="AY290">
        <v>0.49615673134503191</v>
      </c>
      <c r="AZ290">
        <v>249.60068082644628</v>
      </c>
      <c r="BA290">
        <f t="shared" si="42"/>
        <v>165.43931917355368</v>
      </c>
      <c r="BB290">
        <v>301.85873998836149</v>
      </c>
      <c r="BC290">
        <v>42.007982281339501</v>
      </c>
      <c r="BD290">
        <v>32.539075314653168</v>
      </c>
      <c r="BE290">
        <v>5.5545077963449128</v>
      </c>
      <c r="BF290">
        <v>381.96030538069908</v>
      </c>
      <c r="BG290">
        <f t="shared" si="46"/>
        <v>1172.6707505882355</v>
      </c>
      <c r="BH290">
        <f t="shared" si="47"/>
        <v>790.7104452075364</v>
      </c>
      <c r="BI290" t="s">
        <v>95</v>
      </c>
      <c r="BJ290" t="s">
        <v>86</v>
      </c>
    </row>
    <row r="291" spans="1:62">
      <c r="A291" t="s">
        <v>96</v>
      </c>
      <c r="B291" t="s">
        <v>97</v>
      </c>
      <c r="C291">
        <v>2003</v>
      </c>
      <c r="D291" t="s">
        <v>71</v>
      </c>
      <c r="E291" t="s">
        <v>98</v>
      </c>
      <c r="F291">
        <v>323.03999999999996</v>
      </c>
      <c r="G291">
        <v>158.34</v>
      </c>
      <c r="H291">
        <v>164.7</v>
      </c>
      <c r="I291">
        <f t="shared" si="41"/>
        <v>50</v>
      </c>
      <c r="J291">
        <v>53.2</v>
      </c>
      <c r="K291">
        <f t="shared" si="43"/>
        <v>426.23999999999995</v>
      </c>
      <c r="L291">
        <v>49.01560178306093</v>
      </c>
      <c r="M291">
        <v>62.2</v>
      </c>
      <c r="N291">
        <v>123.6</v>
      </c>
      <c r="O291">
        <f t="shared" si="44"/>
        <v>73.17647058823529</v>
      </c>
      <c r="P291">
        <f t="shared" si="45"/>
        <v>102.58799999999999</v>
      </c>
      <c r="Q291">
        <v>168.62</v>
      </c>
      <c r="R291">
        <v>497.61</v>
      </c>
      <c r="S291">
        <v>59.985600000000005</v>
      </c>
      <c r="T291">
        <v>183.03879999999998</v>
      </c>
      <c r="U291">
        <v>64.27804533333348</v>
      </c>
      <c r="V291">
        <v>3</v>
      </c>
      <c r="W291">
        <v>5.62</v>
      </c>
      <c r="X291">
        <v>-0.87999999999999989</v>
      </c>
      <c r="Y291">
        <v>19.025522041763338</v>
      </c>
      <c r="Z291">
        <v>23</v>
      </c>
      <c r="AA291">
        <v>196.53605568445477</v>
      </c>
      <c r="AB291">
        <v>4700</v>
      </c>
      <c r="AC291">
        <v>3884.2975206611573</v>
      </c>
      <c r="AD291">
        <v>6525</v>
      </c>
      <c r="AE291">
        <v>5392.5619834710751</v>
      </c>
      <c r="AF291">
        <v>13.541</v>
      </c>
      <c r="AG291">
        <v>3.0738701473021965</v>
      </c>
      <c r="AH291">
        <v>0.26894357247744333</v>
      </c>
      <c r="AI291">
        <v>1.0259870645905831</v>
      </c>
      <c r="AJ291">
        <v>5.709686173585758E-3</v>
      </c>
      <c r="AK291">
        <v>9.093</v>
      </c>
      <c r="AL291">
        <v>23.61961977041085</v>
      </c>
      <c r="AM291">
        <v>3.4791934390104369</v>
      </c>
      <c r="AN291">
        <v>1.7055826825886831</v>
      </c>
      <c r="AO291">
        <v>0.49615673134503191</v>
      </c>
      <c r="AP291">
        <v>13.700000000000001</v>
      </c>
      <c r="AQ291">
        <v>3.0738701473021965</v>
      </c>
      <c r="AR291">
        <v>0.26894357247744333</v>
      </c>
      <c r="AS291">
        <v>1.0259870645905831</v>
      </c>
      <c r="AT291">
        <v>5.709686173585758E-3</v>
      </c>
      <c r="AU291">
        <v>8.7799999999999994</v>
      </c>
      <c r="AV291">
        <v>23.61961977041085</v>
      </c>
      <c r="AW291">
        <v>3.4791934390104369</v>
      </c>
      <c r="AX291">
        <v>1.7055826825886831</v>
      </c>
      <c r="AY291">
        <v>0.49615673134503191</v>
      </c>
      <c r="AZ291">
        <v>235.70181157024797</v>
      </c>
      <c r="BA291">
        <f t="shared" si="42"/>
        <v>190.53818842975198</v>
      </c>
      <c r="BB291">
        <v>253.62008655459263</v>
      </c>
      <c r="BC291">
        <v>35.294880322457779</v>
      </c>
      <c r="BD291">
        <v>27.339155719085465</v>
      </c>
      <c r="BE291">
        <v>4.6668675160158415</v>
      </c>
      <c r="BF291">
        <v>320.92099011215169</v>
      </c>
      <c r="BG291">
        <f t="shared" si="46"/>
        <v>1149.2969159215688</v>
      </c>
      <c r="BH291">
        <f t="shared" si="47"/>
        <v>828.37592580941714</v>
      </c>
      <c r="BI291" t="s">
        <v>95</v>
      </c>
      <c r="BJ291" t="s">
        <v>86</v>
      </c>
    </row>
    <row r="292" spans="1:62">
      <c r="A292" t="s">
        <v>96</v>
      </c>
      <c r="B292" t="s">
        <v>97</v>
      </c>
      <c r="C292">
        <v>2006</v>
      </c>
      <c r="D292" t="s">
        <v>71</v>
      </c>
      <c r="E292" t="s">
        <v>98</v>
      </c>
      <c r="F292">
        <v>323.03999999999996</v>
      </c>
      <c r="G292">
        <v>158.34</v>
      </c>
      <c r="H292">
        <v>164.7</v>
      </c>
      <c r="I292">
        <f t="shared" si="41"/>
        <v>50</v>
      </c>
      <c r="J292">
        <v>46.2</v>
      </c>
      <c r="K292">
        <f t="shared" si="43"/>
        <v>419.23999999999995</v>
      </c>
      <c r="L292">
        <v>49.01560178306093</v>
      </c>
      <c r="M292">
        <v>62.2</v>
      </c>
      <c r="N292">
        <v>123.6</v>
      </c>
      <c r="O292">
        <f t="shared" si="44"/>
        <v>73.17647058823529</v>
      </c>
      <c r="P292">
        <f t="shared" si="45"/>
        <v>102.58799999999999</v>
      </c>
      <c r="Q292">
        <v>168.62</v>
      </c>
      <c r="R292">
        <v>497.61</v>
      </c>
      <c r="S292">
        <v>59.985600000000005</v>
      </c>
      <c r="T292">
        <v>183.03879999999998</v>
      </c>
      <c r="U292">
        <v>59.165019000000186</v>
      </c>
      <c r="V292">
        <v>3</v>
      </c>
      <c r="W292">
        <v>5.82</v>
      </c>
      <c r="X292">
        <v>-0.67999999999999972</v>
      </c>
      <c r="Y292">
        <v>19.809999999999999</v>
      </c>
      <c r="Z292">
        <v>23</v>
      </c>
      <c r="AA292">
        <v>198.87379999999999</v>
      </c>
      <c r="AB292">
        <v>6077.5</v>
      </c>
      <c r="AC292">
        <v>5022.727272727273</v>
      </c>
      <c r="AD292">
        <v>6350</v>
      </c>
      <c r="AE292">
        <v>5247.9338842975203</v>
      </c>
      <c r="AF292">
        <v>13.670500000000001</v>
      </c>
      <c r="AG292">
        <v>3.0738701473021965</v>
      </c>
      <c r="AH292">
        <v>0.26894357247744333</v>
      </c>
      <c r="AI292">
        <v>1.0259870645905831</v>
      </c>
      <c r="AJ292">
        <v>5.709686173585758E-3</v>
      </c>
      <c r="AK292">
        <v>8.8964999999999996</v>
      </c>
      <c r="AL292">
        <v>23.61961977041085</v>
      </c>
      <c r="AM292">
        <v>3.4791934390104369</v>
      </c>
      <c r="AN292">
        <v>1.7055826825886831</v>
      </c>
      <c r="AO292">
        <v>0.49615673134503191</v>
      </c>
      <c r="AP292">
        <v>14.500000000000002</v>
      </c>
      <c r="AQ292">
        <v>3.0738701473021965</v>
      </c>
      <c r="AR292">
        <v>0.26894357247744333</v>
      </c>
      <c r="AS292">
        <v>1.0259870645905831</v>
      </c>
      <c r="AT292">
        <v>5.709686173585758E-3</v>
      </c>
      <c r="AU292">
        <v>10.14</v>
      </c>
      <c r="AV292">
        <v>23.61961977041085</v>
      </c>
      <c r="AW292">
        <v>3.4791934390104369</v>
      </c>
      <c r="AX292">
        <v>1.7055826825886831</v>
      </c>
      <c r="AY292">
        <v>0.49615673134503191</v>
      </c>
      <c r="AZ292">
        <v>273.0562065185951</v>
      </c>
      <c r="BA292">
        <f t="shared" si="42"/>
        <v>146.18379348140485</v>
      </c>
      <c r="BB292">
        <v>280.78963257525163</v>
      </c>
      <c r="BC292">
        <v>39.075913158783429</v>
      </c>
      <c r="BD292">
        <v>30.267916053357204</v>
      </c>
      <c r="BE292">
        <v>5.1668147933440416</v>
      </c>
      <c r="BF292">
        <v>355.30027658073629</v>
      </c>
      <c r="BG292">
        <f t="shared" si="46"/>
        <v>1144.1838895882356</v>
      </c>
      <c r="BH292">
        <f t="shared" si="47"/>
        <v>788.88361300749932</v>
      </c>
      <c r="BI292" t="s">
        <v>95</v>
      </c>
      <c r="BJ292" t="s">
        <v>86</v>
      </c>
    </row>
    <row r="293" spans="1:62">
      <c r="A293" t="s">
        <v>96</v>
      </c>
      <c r="B293" t="s">
        <v>97</v>
      </c>
      <c r="C293">
        <v>2008</v>
      </c>
      <c r="D293" t="s">
        <v>71</v>
      </c>
      <c r="E293" t="s">
        <v>98</v>
      </c>
      <c r="F293">
        <v>323.03999999999996</v>
      </c>
      <c r="G293">
        <v>158.34</v>
      </c>
      <c r="H293">
        <v>164.7</v>
      </c>
      <c r="I293">
        <f t="shared" si="41"/>
        <v>50</v>
      </c>
      <c r="J293">
        <v>44.800000000000004</v>
      </c>
      <c r="K293">
        <f t="shared" si="43"/>
        <v>417.84</v>
      </c>
      <c r="L293">
        <v>49.01560178306093</v>
      </c>
      <c r="M293">
        <v>62.2</v>
      </c>
      <c r="N293">
        <v>123.6</v>
      </c>
      <c r="O293">
        <f t="shared" si="44"/>
        <v>73.17647058823529</v>
      </c>
      <c r="P293">
        <f t="shared" si="45"/>
        <v>102.58799999999999</v>
      </c>
      <c r="Q293">
        <v>168.62</v>
      </c>
      <c r="R293">
        <v>497.61</v>
      </c>
      <c r="S293">
        <v>59.985600000000005</v>
      </c>
      <c r="T293">
        <v>183.03879999999998</v>
      </c>
      <c r="U293">
        <v>56.243289666666826</v>
      </c>
      <c r="V293">
        <v>3</v>
      </c>
      <c r="W293">
        <v>5.46</v>
      </c>
      <c r="X293">
        <v>-1.04</v>
      </c>
      <c r="Y293">
        <v>19.010013539153501</v>
      </c>
      <c r="Z293">
        <v>23</v>
      </c>
      <c r="AA293">
        <v>196.48984034667745</v>
      </c>
      <c r="AB293">
        <v>7850</v>
      </c>
      <c r="AC293">
        <v>6075</v>
      </c>
      <c r="AD293">
        <v>7525</v>
      </c>
      <c r="AE293">
        <v>6975</v>
      </c>
      <c r="AF293">
        <v>13.8</v>
      </c>
      <c r="AG293">
        <v>3.0738701473021965</v>
      </c>
      <c r="AH293">
        <v>0.26894357247744333</v>
      </c>
      <c r="AI293">
        <v>1.0259870645905831</v>
      </c>
      <c r="AJ293">
        <v>5.709686173585758E-3</v>
      </c>
      <c r="AK293">
        <v>8.6999999999999993</v>
      </c>
      <c r="AL293">
        <v>23.61961977041085</v>
      </c>
      <c r="AM293">
        <v>3.4791934390104369</v>
      </c>
      <c r="AN293">
        <v>1.7055826825886831</v>
      </c>
      <c r="AO293">
        <v>0.49615673134503191</v>
      </c>
      <c r="AP293">
        <v>15.3</v>
      </c>
      <c r="AQ293">
        <v>3.0738701473021965</v>
      </c>
      <c r="AR293">
        <v>0.26894357247744333</v>
      </c>
      <c r="AS293">
        <v>1.0259870645905831</v>
      </c>
      <c r="AT293">
        <v>5.709686173585758E-3</v>
      </c>
      <c r="AU293">
        <v>11.5</v>
      </c>
      <c r="AV293">
        <v>23.61961977041085</v>
      </c>
      <c r="AW293">
        <v>3.4791934390104369</v>
      </c>
      <c r="AX293">
        <v>1.7055826825886831</v>
      </c>
      <c r="AY293">
        <v>0.49615673134503191</v>
      </c>
      <c r="AZ293">
        <v>356.52749999999997</v>
      </c>
      <c r="BA293">
        <f t="shared" si="42"/>
        <v>61.3125</v>
      </c>
      <c r="BB293">
        <v>355.49679151863285</v>
      </c>
      <c r="BC293">
        <v>49.538481805926885</v>
      </c>
      <c r="BD293">
        <v>38.032405125862525</v>
      </c>
      <c r="BE293">
        <v>6.5626317689715474</v>
      </c>
      <c r="BF293">
        <v>449.63031021939378</v>
      </c>
      <c r="BG293">
        <f t="shared" si="46"/>
        <v>1141.2621602549023</v>
      </c>
      <c r="BH293">
        <f t="shared" si="47"/>
        <v>691.63185003550848</v>
      </c>
      <c r="BI293" t="s">
        <v>95</v>
      </c>
      <c r="BJ293" t="s">
        <v>86</v>
      </c>
    </row>
    <row r="294" spans="1:62">
      <c r="A294" t="s">
        <v>96</v>
      </c>
      <c r="B294" t="s">
        <v>97</v>
      </c>
      <c r="C294">
        <v>2015</v>
      </c>
      <c r="D294" t="s">
        <v>71</v>
      </c>
      <c r="E294" t="s">
        <v>98</v>
      </c>
      <c r="F294">
        <v>323.03999999999996</v>
      </c>
      <c r="G294">
        <v>158.34</v>
      </c>
      <c r="H294">
        <v>164.7</v>
      </c>
      <c r="I294">
        <f t="shared" si="41"/>
        <v>50</v>
      </c>
      <c r="J294">
        <v>36.399999999999984</v>
      </c>
      <c r="K294">
        <f t="shared" si="43"/>
        <v>409.43999999999994</v>
      </c>
      <c r="L294">
        <v>49.01560178306093</v>
      </c>
      <c r="M294">
        <v>62.2</v>
      </c>
      <c r="N294">
        <v>123.6</v>
      </c>
      <c r="O294">
        <f t="shared" si="44"/>
        <v>73.17647058823529</v>
      </c>
      <c r="P294">
        <f t="shared" si="45"/>
        <v>102.58799999999999</v>
      </c>
      <c r="Q294">
        <v>168.62</v>
      </c>
      <c r="R294">
        <v>497.61</v>
      </c>
      <c r="S294">
        <v>59.985600000000005</v>
      </c>
      <c r="T294">
        <v>183.03879999999998</v>
      </c>
      <c r="U294">
        <v>51.130263333333232</v>
      </c>
      <c r="V294">
        <v>3</v>
      </c>
      <c r="W294">
        <v>5.6133333333333333</v>
      </c>
      <c r="X294">
        <v>-0.88666666666666671</v>
      </c>
      <c r="Y294">
        <v>21.179315737678948</v>
      </c>
      <c r="Z294">
        <v>23</v>
      </c>
      <c r="AA294">
        <v>202.95436089828326</v>
      </c>
      <c r="AB294">
        <v>6021</v>
      </c>
      <c r="AC294">
        <v>4721.333333333333</v>
      </c>
      <c r="AD294">
        <v>5180.1137614576301</v>
      </c>
      <c r="AE294">
        <v>4681.8594611015023</v>
      </c>
      <c r="AF294">
        <v>14.2</v>
      </c>
      <c r="AG294">
        <v>3.0738701473021965</v>
      </c>
      <c r="AH294">
        <v>0.26894357247744333</v>
      </c>
      <c r="AI294">
        <v>1.0259870645905831</v>
      </c>
      <c r="AJ294">
        <v>5.709686173585758E-3</v>
      </c>
      <c r="AK294">
        <v>9.8000000000000007</v>
      </c>
      <c r="AL294">
        <v>23.61961977041085</v>
      </c>
      <c r="AM294">
        <v>3.4791934390104369</v>
      </c>
      <c r="AN294">
        <v>1.7055826825886831</v>
      </c>
      <c r="AO294">
        <v>0.49615673134503191</v>
      </c>
      <c r="AP294">
        <v>12.4</v>
      </c>
      <c r="AQ294">
        <v>3.0738701473021965</v>
      </c>
      <c r="AR294">
        <v>0.26894357247744333</v>
      </c>
      <c r="AS294">
        <v>1.0259870645905831</v>
      </c>
      <c r="AT294">
        <v>5.709686173585758E-3</v>
      </c>
      <c r="AU294">
        <v>8.5</v>
      </c>
      <c r="AV294">
        <v>23.61961977041085</v>
      </c>
      <c r="AW294">
        <v>3.4791934390104369</v>
      </c>
      <c r="AX294">
        <v>1.7055826825886831</v>
      </c>
      <c r="AY294">
        <v>0.49615673134503191</v>
      </c>
      <c r="AZ294">
        <v>235.79648272810405</v>
      </c>
      <c r="BA294">
        <f t="shared" si="42"/>
        <v>173.64351727189589</v>
      </c>
      <c r="BB294">
        <v>256.53060764029834</v>
      </c>
      <c r="BC294">
        <v>35.727994226880561</v>
      </c>
      <c r="BD294">
        <v>27.530120619493843</v>
      </c>
      <c r="BE294">
        <v>4.7294122454665004</v>
      </c>
      <c r="BF294">
        <v>324.51813473213929</v>
      </c>
      <c r="BG294">
        <f t="shared" si="46"/>
        <v>1136.1491339215686</v>
      </c>
      <c r="BH294">
        <f t="shared" si="47"/>
        <v>811.6309991894293</v>
      </c>
      <c r="BI294" t="s">
        <v>95</v>
      </c>
      <c r="BJ294" t="s">
        <v>86</v>
      </c>
    </row>
    <row r="295" spans="1:62">
      <c r="A295" t="s">
        <v>96</v>
      </c>
      <c r="B295" t="s">
        <v>97</v>
      </c>
      <c r="C295">
        <v>2017</v>
      </c>
      <c r="D295" t="s">
        <v>71</v>
      </c>
      <c r="E295" t="s">
        <v>98</v>
      </c>
      <c r="F295">
        <v>323.03999999999996</v>
      </c>
      <c r="G295">
        <v>158.34</v>
      </c>
      <c r="H295">
        <v>164.7</v>
      </c>
      <c r="I295">
        <f t="shared" si="41"/>
        <v>50</v>
      </c>
      <c r="J295">
        <v>33.999999999999979</v>
      </c>
      <c r="K295">
        <f t="shared" si="43"/>
        <v>407.03999999999996</v>
      </c>
      <c r="L295">
        <v>49.01560178306093</v>
      </c>
      <c r="M295">
        <v>62.2</v>
      </c>
      <c r="N295">
        <v>123.6</v>
      </c>
      <c r="O295">
        <f t="shared" si="44"/>
        <v>73.17647058823529</v>
      </c>
      <c r="P295">
        <f t="shared" si="45"/>
        <v>102.58799999999999</v>
      </c>
      <c r="Q295">
        <v>168.62</v>
      </c>
      <c r="R295">
        <v>497.61</v>
      </c>
      <c r="S295">
        <v>59.985600000000005</v>
      </c>
      <c r="T295">
        <v>183.03879999999998</v>
      </c>
      <c r="U295">
        <v>50.399831000000127</v>
      </c>
      <c r="V295">
        <v>3</v>
      </c>
      <c r="W295">
        <v>5.4933333333333332</v>
      </c>
      <c r="X295">
        <v>-1.0066666666666668</v>
      </c>
      <c r="Y295">
        <v>21.890219291018198</v>
      </c>
      <c r="Z295">
        <v>23</v>
      </c>
      <c r="AA295">
        <v>205.07285348723423</v>
      </c>
      <c r="AB295">
        <v>4687.333333333333</v>
      </c>
      <c r="AC295">
        <v>3639.3333333333335</v>
      </c>
      <c r="AD295">
        <v>6942</v>
      </c>
      <c r="AE295">
        <v>5383.666666666667</v>
      </c>
      <c r="AF295">
        <v>14.042833333333331</v>
      </c>
      <c r="AG295">
        <v>3.0738701473021965</v>
      </c>
      <c r="AH295">
        <v>0.26894357247744333</v>
      </c>
      <c r="AI295">
        <v>1.0259870645905831</v>
      </c>
      <c r="AJ295">
        <v>5.709686173585758E-3</v>
      </c>
      <c r="AK295">
        <v>11.235833333333334</v>
      </c>
      <c r="AL295">
        <v>23.61961977041085</v>
      </c>
      <c r="AM295">
        <v>3.4791934390104369</v>
      </c>
      <c r="AN295">
        <v>1.7055826825886831</v>
      </c>
      <c r="AO295">
        <v>0.49615673134503191</v>
      </c>
      <c r="AP295">
        <v>13.209333333333333</v>
      </c>
      <c r="AQ295">
        <v>3.0738701473021965</v>
      </c>
      <c r="AR295">
        <v>0.26894357247744333</v>
      </c>
      <c r="AS295">
        <v>1.0259870645905831</v>
      </c>
      <c r="AT295">
        <v>5.709686173585758E-3</v>
      </c>
      <c r="AU295">
        <v>9.2246666666666659</v>
      </c>
      <c r="AV295">
        <v>23.61961977041085</v>
      </c>
      <c r="AW295">
        <v>3.4791934390104369</v>
      </c>
      <c r="AX295">
        <v>1.7055826825886831</v>
      </c>
      <c r="AY295">
        <v>0.49615673134503191</v>
      </c>
      <c r="AZ295">
        <v>248.07610599999998</v>
      </c>
      <c r="BA295">
        <f t="shared" si="42"/>
        <v>158.96389399999998</v>
      </c>
      <c r="BB295">
        <v>248.86688975477679</v>
      </c>
      <c r="BC295">
        <v>34.520396852388856</v>
      </c>
      <c r="BD295">
        <v>27.321018114809775</v>
      </c>
      <c r="BE295">
        <v>4.5432220306675761</v>
      </c>
      <c r="BF295">
        <v>315.25152675264297</v>
      </c>
      <c r="BG295">
        <f t="shared" si="46"/>
        <v>1135.4187015882355</v>
      </c>
      <c r="BH295">
        <f t="shared" si="47"/>
        <v>820.1671748355925</v>
      </c>
      <c r="BI295" t="s">
        <v>95</v>
      </c>
      <c r="BJ295" t="s">
        <v>86</v>
      </c>
    </row>
    <row r="296" spans="1:62">
      <c r="A296" t="s">
        <v>96</v>
      </c>
      <c r="B296" t="s">
        <v>97</v>
      </c>
      <c r="C296">
        <v>1984</v>
      </c>
      <c r="D296" t="s">
        <v>71</v>
      </c>
      <c r="E296" t="s">
        <v>99</v>
      </c>
      <c r="F296">
        <v>322.08500000000004</v>
      </c>
      <c r="G296">
        <v>221.685</v>
      </c>
      <c r="H296">
        <v>100.4</v>
      </c>
      <c r="I296">
        <f t="shared" si="41"/>
        <v>50</v>
      </c>
      <c r="J296">
        <v>49</v>
      </c>
      <c r="K296">
        <f t="shared" si="43"/>
        <v>421.08500000000004</v>
      </c>
      <c r="L296">
        <v>68.828104382383529</v>
      </c>
      <c r="M296">
        <v>39.799999999999997</v>
      </c>
      <c r="N296">
        <v>71.400000000000006</v>
      </c>
      <c r="O296">
        <f t="shared" si="44"/>
        <v>46.823529411764703</v>
      </c>
      <c r="P296">
        <f t="shared" si="45"/>
        <v>59.262</v>
      </c>
      <c r="Q296">
        <v>236.08000000000004</v>
      </c>
      <c r="R296">
        <v>696.69</v>
      </c>
      <c r="S296">
        <v>83.985399999999998</v>
      </c>
      <c r="T296">
        <v>256.26920000000001</v>
      </c>
      <c r="U296">
        <v>87.651880000000006</v>
      </c>
      <c r="V296">
        <v>3</v>
      </c>
      <c r="W296">
        <v>6.5</v>
      </c>
      <c r="X296">
        <v>0</v>
      </c>
      <c r="Y296">
        <v>14.849187935034804</v>
      </c>
      <c r="Z296">
        <v>23</v>
      </c>
      <c r="AA296">
        <v>184.09058004640372</v>
      </c>
      <c r="AB296">
        <v>6435</v>
      </c>
      <c r="AC296">
        <v>5066.9291338582671</v>
      </c>
      <c r="AD296">
        <v>5800</v>
      </c>
      <c r="AE296">
        <v>4566.9291338582671</v>
      </c>
      <c r="AF296">
        <v>14.201999999999998</v>
      </c>
      <c r="AG296">
        <v>3.0738701473021965</v>
      </c>
      <c r="AH296">
        <v>0.26894357247744333</v>
      </c>
      <c r="AI296">
        <v>1.0259870645905831</v>
      </c>
      <c r="AJ296">
        <v>5.709686173585758E-3</v>
      </c>
      <c r="AK296">
        <v>7.399</v>
      </c>
      <c r="AL296">
        <v>23.61961977041085</v>
      </c>
      <c r="AM296">
        <v>3.4791934390104369</v>
      </c>
      <c r="AN296">
        <v>1.7055826825886831</v>
      </c>
      <c r="AO296">
        <v>0.49615673134503191</v>
      </c>
      <c r="AP296">
        <v>13.341000000000001</v>
      </c>
      <c r="AQ296">
        <v>3.0738701473021965</v>
      </c>
      <c r="AR296">
        <v>0.26894357247744333</v>
      </c>
      <c r="AS296">
        <v>1.0259870645905831</v>
      </c>
      <c r="AT296">
        <v>5.709686173585758E-3</v>
      </c>
      <c r="AU296">
        <v>6.4429999999999996</v>
      </c>
      <c r="AV296">
        <v>23.61961977041085</v>
      </c>
      <c r="AW296">
        <v>3.4791934390104369</v>
      </c>
      <c r="AX296">
        <v>1.7055826825886831</v>
      </c>
      <c r="AY296">
        <v>0.49615673134503191</v>
      </c>
      <c r="AZ296">
        <v>235.68260307086615</v>
      </c>
      <c r="BA296">
        <f t="shared" si="42"/>
        <v>185.40239692913389</v>
      </c>
      <c r="BB296">
        <v>265.15687045773586</v>
      </c>
      <c r="BC296">
        <v>36.808581086657334</v>
      </c>
      <c r="BD296">
        <v>28.984293563196914</v>
      </c>
      <c r="BE296">
        <v>4.8497616386853686</v>
      </c>
      <c r="BF296">
        <v>335.79950674627548</v>
      </c>
      <c r="BG296">
        <f t="shared" si="46"/>
        <v>1466.7620094117647</v>
      </c>
      <c r="BH296">
        <f t="shared" si="47"/>
        <v>1130.9625026654892</v>
      </c>
      <c r="BI296" t="s">
        <v>95</v>
      </c>
      <c r="BJ296" t="s">
        <v>86</v>
      </c>
    </row>
    <row r="297" spans="1:62">
      <c r="A297" t="s">
        <v>96</v>
      </c>
      <c r="B297" t="s">
        <v>97</v>
      </c>
      <c r="C297">
        <v>1985</v>
      </c>
      <c r="D297" t="s">
        <v>71</v>
      </c>
      <c r="E297" t="s">
        <v>99</v>
      </c>
      <c r="F297">
        <v>322.08500000000004</v>
      </c>
      <c r="G297">
        <v>221.685</v>
      </c>
      <c r="H297">
        <v>100.4</v>
      </c>
      <c r="I297">
        <f t="shared" si="41"/>
        <v>50</v>
      </c>
      <c r="J297">
        <v>49</v>
      </c>
      <c r="K297">
        <f t="shared" si="43"/>
        <v>421.08500000000004</v>
      </c>
      <c r="L297">
        <v>68.828104382383529</v>
      </c>
      <c r="M297">
        <v>39.799999999999997</v>
      </c>
      <c r="N297">
        <v>71.400000000000006</v>
      </c>
      <c r="O297">
        <f t="shared" si="44"/>
        <v>46.823529411764703</v>
      </c>
      <c r="P297">
        <f t="shared" si="45"/>
        <v>59.262</v>
      </c>
      <c r="Q297">
        <v>236.08000000000004</v>
      </c>
      <c r="R297">
        <v>696.69</v>
      </c>
      <c r="S297">
        <v>83.985399999999998</v>
      </c>
      <c r="T297">
        <v>256.26920000000001</v>
      </c>
      <c r="U297">
        <v>87.651880000000006</v>
      </c>
      <c r="V297">
        <v>3</v>
      </c>
      <c r="W297">
        <v>5.4</v>
      </c>
      <c r="X297">
        <v>-1.0999999999999996</v>
      </c>
      <c r="Y297">
        <v>16.241299303944317</v>
      </c>
      <c r="Z297">
        <v>23</v>
      </c>
      <c r="AA297">
        <v>188.23907192575405</v>
      </c>
      <c r="AB297">
        <v>5370</v>
      </c>
      <c r="AC297">
        <v>4228.3464566929133</v>
      </c>
      <c r="AD297">
        <v>5410</v>
      </c>
      <c r="AE297">
        <v>4259.8425196850394</v>
      </c>
      <c r="AF297">
        <v>12.088000000000001</v>
      </c>
      <c r="AG297">
        <v>3.0738701473021965</v>
      </c>
      <c r="AH297">
        <v>0.26894357247744333</v>
      </c>
      <c r="AI297">
        <v>1.0259870645905831</v>
      </c>
      <c r="AJ297">
        <v>5.709686173585758E-3</v>
      </c>
      <c r="AK297">
        <v>7.8410000000000002</v>
      </c>
      <c r="AL297">
        <v>23.61961977041085</v>
      </c>
      <c r="AM297">
        <v>3.4791934390104369</v>
      </c>
      <c r="AN297">
        <v>1.7055826825886831</v>
      </c>
      <c r="AO297">
        <v>0.49615673134503191</v>
      </c>
      <c r="AP297">
        <v>12.478</v>
      </c>
      <c r="AQ297">
        <v>3.0738701473021965</v>
      </c>
      <c r="AR297">
        <v>0.26894357247744333</v>
      </c>
      <c r="AS297">
        <v>1.0259870645905831</v>
      </c>
      <c r="AT297">
        <v>5.709686173585758E-3</v>
      </c>
      <c r="AU297">
        <v>6.2170000000000005</v>
      </c>
      <c r="AV297">
        <v>23.61961977041085</v>
      </c>
      <c r="AW297">
        <v>3.4791934390104369</v>
      </c>
      <c r="AX297">
        <v>1.7055826825886831</v>
      </c>
      <c r="AY297">
        <v>0.49615673134503191</v>
      </c>
      <c r="AZ297">
        <v>192.05644551181101</v>
      </c>
      <c r="BA297">
        <f t="shared" si="42"/>
        <v>229.02855448818903</v>
      </c>
      <c r="BB297">
        <v>233.62411634935782</v>
      </c>
      <c r="BC297">
        <v>32.431263107001733</v>
      </c>
      <c r="BD297">
        <v>25.53744868093688</v>
      </c>
      <c r="BE297">
        <v>4.2730225145098721</v>
      </c>
      <c r="BF297">
        <v>295.86585065180634</v>
      </c>
      <c r="BG297">
        <f t="shared" si="46"/>
        <v>1466.7620094117647</v>
      </c>
      <c r="BH297">
        <f t="shared" si="47"/>
        <v>1170.8961587599583</v>
      </c>
      <c r="BI297" t="s">
        <v>95</v>
      </c>
      <c r="BJ297" t="s">
        <v>86</v>
      </c>
    </row>
    <row r="298" spans="1:62">
      <c r="A298" t="s">
        <v>96</v>
      </c>
      <c r="B298" t="s">
        <v>97</v>
      </c>
      <c r="C298">
        <v>1986</v>
      </c>
      <c r="D298" t="s">
        <v>71</v>
      </c>
      <c r="E298" t="s">
        <v>99</v>
      </c>
      <c r="F298">
        <v>322.08500000000004</v>
      </c>
      <c r="G298">
        <v>221.685</v>
      </c>
      <c r="H298">
        <v>100.4</v>
      </c>
      <c r="I298">
        <f t="shared" si="41"/>
        <v>50</v>
      </c>
      <c r="J298">
        <v>49</v>
      </c>
      <c r="K298">
        <f t="shared" si="43"/>
        <v>421.08500000000004</v>
      </c>
      <c r="L298">
        <v>68.828104382383529</v>
      </c>
      <c r="M298">
        <v>39.799999999999997</v>
      </c>
      <c r="N298">
        <v>71.400000000000006</v>
      </c>
      <c r="O298">
        <f t="shared" si="44"/>
        <v>46.823529411764703</v>
      </c>
      <c r="P298">
        <f t="shared" si="45"/>
        <v>59.262</v>
      </c>
      <c r="Q298">
        <v>236.08000000000004</v>
      </c>
      <c r="R298">
        <v>696.69</v>
      </c>
      <c r="S298">
        <v>83.985399999999998</v>
      </c>
      <c r="T298">
        <v>256.26920000000001</v>
      </c>
      <c r="U298">
        <v>87.651880000000006</v>
      </c>
      <c r="V298">
        <v>3</v>
      </c>
      <c r="W298">
        <v>5.5</v>
      </c>
      <c r="X298">
        <v>-1</v>
      </c>
      <c r="Y298">
        <v>17.171693735498799</v>
      </c>
      <c r="Z298">
        <v>23</v>
      </c>
      <c r="AA298">
        <v>191.01164733178643</v>
      </c>
      <c r="AB298">
        <v>6320</v>
      </c>
      <c r="AC298">
        <v>4976.3779527559054</v>
      </c>
      <c r="AD298">
        <v>5060</v>
      </c>
      <c r="AE298">
        <v>3984.2519685039365</v>
      </c>
      <c r="AF298">
        <v>13.483000000000001</v>
      </c>
      <c r="AG298">
        <v>3.0738701473021965</v>
      </c>
      <c r="AH298">
        <v>0.26894357247744333</v>
      </c>
      <c r="AI298">
        <v>1.0259870645905831</v>
      </c>
      <c r="AJ298">
        <v>5.709686173585758E-3</v>
      </c>
      <c r="AK298">
        <v>10.335000000000001</v>
      </c>
      <c r="AL298">
        <v>23.61961977041085</v>
      </c>
      <c r="AM298">
        <v>3.4791934390104369</v>
      </c>
      <c r="AN298">
        <v>1.7055826825886831</v>
      </c>
      <c r="AO298">
        <v>0.49615673134503191</v>
      </c>
      <c r="AP298">
        <v>10.095000000000001</v>
      </c>
      <c r="AQ298">
        <v>3.0738701473021965</v>
      </c>
      <c r="AR298">
        <v>0.26894357247744333</v>
      </c>
      <c r="AS298">
        <v>1.0259870645905831</v>
      </c>
      <c r="AT298">
        <v>5.709686173585758E-3</v>
      </c>
      <c r="AU298">
        <v>6.0060000000000002</v>
      </c>
      <c r="AV298">
        <v>23.61961977041085</v>
      </c>
      <c r="AW298">
        <v>3.4791934390104369</v>
      </c>
      <c r="AX298">
        <v>1.7055826825886831</v>
      </c>
      <c r="AY298">
        <v>0.49615673134503191</v>
      </c>
      <c r="AZ298">
        <v>211.65354346456692</v>
      </c>
      <c r="BA298">
        <f t="shared" si="42"/>
        <v>209.43145653543311</v>
      </c>
      <c r="BB298">
        <v>246.62731391982297</v>
      </c>
      <c r="BC298">
        <v>34.236342686241159</v>
      </c>
      <c r="BD298">
        <v>26.958828013827617</v>
      </c>
      <c r="BE298">
        <v>4.510853081180179</v>
      </c>
      <c r="BF298">
        <v>312.33333770107191</v>
      </c>
      <c r="BG298">
        <f t="shared" si="46"/>
        <v>1466.7620094117647</v>
      </c>
      <c r="BH298">
        <f t="shared" si="47"/>
        <v>1154.4286717106927</v>
      </c>
      <c r="BI298" t="s">
        <v>95</v>
      </c>
      <c r="BJ298" t="s">
        <v>86</v>
      </c>
    </row>
    <row r="299" spans="1:62">
      <c r="A299" t="s">
        <v>96</v>
      </c>
      <c r="B299" t="s">
        <v>97</v>
      </c>
      <c r="C299">
        <v>1987</v>
      </c>
      <c r="D299" t="s">
        <v>71</v>
      </c>
      <c r="E299" t="s">
        <v>99</v>
      </c>
      <c r="F299">
        <v>322.08500000000004</v>
      </c>
      <c r="G299">
        <v>221.685</v>
      </c>
      <c r="H299">
        <v>100.4</v>
      </c>
      <c r="I299">
        <f t="shared" si="41"/>
        <v>50</v>
      </c>
      <c r="J299">
        <v>49</v>
      </c>
      <c r="K299">
        <f t="shared" si="43"/>
        <v>421.08500000000004</v>
      </c>
      <c r="L299">
        <v>68.828104382383529</v>
      </c>
      <c r="M299">
        <v>39.799999999999997</v>
      </c>
      <c r="N299">
        <v>71.400000000000006</v>
      </c>
      <c r="O299">
        <f t="shared" si="44"/>
        <v>46.823529411764703</v>
      </c>
      <c r="P299">
        <f t="shared" si="45"/>
        <v>59.262</v>
      </c>
      <c r="Q299">
        <v>236.08000000000004</v>
      </c>
      <c r="R299">
        <v>696.69</v>
      </c>
      <c r="S299">
        <v>83.985399999999998</v>
      </c>
      <c r="T299">
        <v>256.26920000000001</v>
      </c>
      <c r="U299">
        <v>87.651880000000006</v>
      </c>
      <c r="V299">
        <v>3</v>
      </c>
      <c r="W299">
        <v>6.15</v>
      </c>
      <c r="X299">
        <v>-0.34999999999999964</v>
      </c>
      <c r="Y299">
        <v>17.8236658932715</v>
      </c>
      <c r="Z299">
        <v>23</v>
      </c>
      <c r="AA299">
        <v>192.95452436194907</v>
      </c>
      <c r="AB299">
        <v>5740</v>
      </c>
      <c r="AC299">
        <v>4519.6850393700788</v>
      </c>
      <c r="AD299">
        <v>6080</v>
      </c>
      <c r="AE299">
        <v>4787.4015748031497</v>
      </c>
      <c r="AF299">
        <v>14.186</v>
      </c>
      <c r="AG299">
        <v>3.0738701473021965</v>
      </c>
      <c r="AH299">
        <v>0.26894357247744333</v>
      </c>
      <c r="AI299">
        <v>1.0259870645905831</v>
      </c>
      <c r="AJ299">
        <v>5.709686173585758E-3</v>
      </c>
      <c r="AK299">
        <v>10.133000000000001</v>
      </c>
      <c r="AL299">
        <v>23.61961977041085</v>
      </c>
      <c r="AM299">
        <v>3.4791934390104369</v>
      </c>
      <c r="AN299">
        <v>1.7055826825886831</v>
      </c>
      <c r="AO299">
        <v>0.49615673134503191</v>
      </c>
      <c r="AP299">
        <v>14.382</v>
      </c>
      <c r="AQ299">
        <v>3.0738701473021965</v>
      </c>
      <c r="AR299">
        <v>0.26894357247744333</v>
      </c>
      <c r="AS299">
        <v>1.0259870645905831</v>
      </c>
      <c r="AT299">
        <v>5.709686173585758E-3</v>
      </c>
      <c r="AU299">
        <v>8.6630000000000003</v>
      </c>
      <c r="AV299">
        <v>23.61961977041085</v>
      </c>
      <c r="AW299">
        <v>3.4791934390104369</v>
      </c>
      <c r="AX299">
        <v>1.7055826825886831</v>
      </c>
      <c r="AY299">
        <v>0.49615673134503191</v>
      </c>
      <c r="AZ299">
        <v>256.14142834645668</v>
      </c>
      <c r="BA299">
        <f t="shared" si="42"/>
        <v>164.94357165354336</v>
      </c>
      <c r="BB299">
        <v>256.1629921381641</v>
      </c>
      <c r="BC299">
        <v>35.560067711016735</v>
      </c>
      <c r="BD299">
        <v>28.001172857947491</v>
      </c>
      <c r="BE299">
        <v>4.6852621634050733</v>
      </c>
      <c r="BF299">
        <v>324.40949487053342</v>
      </c>
      <c r="BG299">
        <f t="shared" si="46"/>
        <v>1466.7620094117647</v>
      </c>
      <c r="BH299">
        <f t="shared" si="47"/>
        <v>1142.3525145412314</v>
      </c>
      <c r="BI299" t="s">
        <v>95</v>
      </c>
      <c r="BJ299" t="s">
        <v>86</v>
      </c>
    </row>
    <row r="300" spans="1:62">
      <c r="A300" t="s">
        <v>96</v>
      </c>
      <c r="B300" t="s">
        <v>97</v>
      </c>
      <c r="C300">
        <v>1988</v>
      </c>
      <c r="D300" t="s">
        <v>71</v>
      </c>
      <c r="E300" t="s">
        <v>99</v>
      </c>
      <c r="F300">
        <v>322.08500000000004</v>
      </c>
      <c r="G300">
        <v>221.685</v>
      </c>
      <c r="H300">
        <v>100.4</v>
      </c>
      <c r="I300">
        <f t="shared" si="41"/>
        <v>50</v>
      </c>
      <c r="J300">
        <v>49</v>
      </c>
      <c r="K300">
        <f t="shared" si="43"/>
        <v>421.08500000000004</v>
      </c>
      <c r="L300">
        <v>68.828104382383529</v>
      </c>
      <c r="M300">
        <v>39.799999999999997</v>
      </c>
      <c r="N300">
        <v>71.400000000000006</v>
      </c>
      <c r="O300">
        <f t="shared" si="44"/>
        <v>46.823529411764703</v>
      </c>
      <c r="P300">
        <f t="shared" si="45"/>
        <v>59.262</v>
      </c>
      <c r="Q300">
        <v>236.08000000000004</v>
      </c>
      <c r="R300">
        <v>696.69</v>
      </c>
      <c r="S300">
        <v>83.985399999999998</v>
      </c>
      <c r="T300">
        <v>256.26920000000001</v>
      </c>
      <c r="U300">
        <v>87.651880000000006</v>
      </c>
      <c r="V300">
        <v>3</v>
      </c>
      <c r="W300">
        <v>6.97</v>
      </c>
      <c r="X300">
        <v>0.46999999999999975</v>
      </c>
      <c r="Y300">
        <v>18.0696055684455</v>
      </c>
      <c r="Z300">
        <v>23</v>
      </c>
      <c r="AA300">
        <v>193.68742459396759</v>
      </c>
      <c r="AB300">
        <v>6590</v>
      </c>
      <c r="AC300">
        <v>5188.9763779527557</v>
      </c>
      <c r="AD300">
        <v>6370</v>
      </c>
      <c r="AE300">
        <v>5015.748031496063</v>
      </c>
      <c r="AF300">
        <v>12.843</v>
      </c>
      <c r="AG300">
        <v>3.0738701473021965</v>
      </c>
      <c r="AH300">
        <v>0.26894357247744333</v>
      </c>
      <c r="AI300">
        <v>1.0259870645905831</v>
      </c>
      <c r="AJ300">
        <v>5.709686173585758E-3</v>
      </c>
      <c r="AK300">
        <v>7.4639999999999995</v>
      </c>
      <c r="AL300">
        <v>23.61961977041085</v>
      </c>
      <c r="AM300">
        <v>3.4791934390104369</v>
      </c>
      <c r="AN300">
        <v>1.7055826825886831</v>
      </c>
      <c r="AO300">
        <v>0.49615673134503191</v>
      </c>
      <c r="AP300">
        <v>13.212999999999999</v>
      </c>
      <c r="AQ300">
        <v>3.0738701473021965</v>
      </c>
      <c r="AR300">
        <v>0.26894357247744333</v>
      </c>
      <c r="AS300">
        <v>1.0259870645905831</v>
      </c>
      <c r="AT300">
        <v>5.709686173585758E-3</v>
      </c>
      <c r="AU300">
        <v>7.4729999999999999</v>
      </c>
      <c r="AV300">
        <v>23.61961977041085</v>
      </c>
      <c r="AW300">
        <v>3.4791934390104369</v>
      </c>
      <c r="AX300">
        <v>1.7055826825886831</v>
      </c>
      <c r="AY300">
        <v>0.49615673134503191</v>
      </c>
      <c r="AZ300">
        <v>245.01538472440944</v>
      </c>
      <c r="BA300">
        <f t="shared" si="42"/>
        <v>176.06961527559059</v>
      </c>
      <c r="BB300">
        <v>280.86906752204794</v>
      </c>
      <c r="BC300">
        <v>38.989718911571643</v>
      </c>
      <c r="BD300">
        <v>30.701793590439891</v>
      </c>
      <c r="BE300">
        <v>5.1371402400786588</v>
      </c>
      <c r="BF300">
        <v>355.69772026413813</v>
      </c>
      <c r="BG300">
        <f t="shared" si="46"/>
        <v>1466.7620094117647</v>
      </c>
      <c r="BH300">
        <f t="shared" si="47"/>
        <v>1111.0642891476266</v>
      </c>
      <c r="BI300" t="s">
        <v>95</v>
      </c>
      <c r="BJ300" t="s">
        <v>86</v>
      </c>
    </row>
    <row r="301" spans="1:62">
      <c r="A301" t="s">
        <v>96</v>
      </c>
      <c r="B301" t="s">
        <v>97</v>
      </c>
      <c r="C301">
        <v>1989</v>
      </c>
      <c r="D301" t="s">
        <v>71</v>
      </c>
      <c r="E301" t="s">
        <v>99</v>
      </c>
      <c r="F301">
        <v>322.08500000000004</v>
      </c>
      <c r="G301">
        <v>221.685</v>
      </c>
      <c r="H301">
        <v>100.4</v>
      </c>
      <c r="I301">
        <f t="shared" si="41"/>
        <v>50</v>
      </c>
      <c r="J301">
        <v>49</v>
      </c>
      <c r="K301">
        <f t="shared" si="43"/>
        <v>421.08500000000004</v>
      </c>
      <c r="L301">
        <v>68.828104382383529</v>
      </c>
      <c r="M301">
        <v>39.799999999999997</v>
      </c>
      <c r="N301">
        <v>71.400000000000006</v>
      </c>
      <c r="O301">
        <f t="shared" si="44"/>
        <v>46.823529411764703</v>
      </c>
      <c r="P301">
        <f t="shared" si="45"/>
        <v>59.262</v>
      </c>
      <c r="Q301">
        <v>236.08000000000004</v>
      </c>
      <c r="R301">
        <v>696.69</v>
      </c>
      <c r="S301">
        <v>83.985399999999998</v>
      </c>
      <c r="T301">
        <v>256.26920000000001</v>
      </c>
      <c r="U301">
        <v>87.651880000000006</v>
      </c>
      <c r="V301">
        <v>3</v>
      </c>
      <c r="W301">
        <v>6.7</v>
      </c>
      <c r="X301">
        <v>0.20000000000000018</v>
      </c>
      <c r="Y301">
        <v>18.199535962877</v>
      </c>
      <c r="Z301">
        <v>23</v>
      </c>
      <c r="AA301">
        <v>194.07461716937345</v>
      </c>
      <c r="AB301">
        <v>6150</v>
      </c>
      <c r="AC301">
        <v>4842.5196850393695</v>
      </c>
      <c r="AD301">
        <v>6790</v>
      </c>
      <c r="AE301">
        <v>5346.4566929133853</v>
      </c>
      <c r="AF301">
        <v>13.919999999999998</v>
      </c>
      <c r="AG301">
        <v>3.0738701473021965</v>
      </c>
      <c r="AH301">
        <v>0.26894357247744333</v>
      </c>
      <c r="AI301">
        <v>1.0259870645905831</v>
      </c>
      <c r="AJ301">
        <v>5.709686173585758E-3</v>
      </c>
      <c r="AK301">
        <v>9.0410000000000004</v>
      </c>
      <c r="AL301">
        <v>23.61961977041085</v>
      </c>
      <c r="AM301">
        <v>3.4791934390104369</v>
      </c>
      <c r="AN301">
        <v>1.7055826825886831</v>
      </c>
      <c r="AO301">
        <v>0.49615673134503191</v>
      </c>
      <c r="AP301">
        <v>12.161</v>
      </c>
      <c r="AQ301">
        <v>3.0738701473021965</v>
      </c>
      <c r="AR301">
        <v>0.26894357247744333</v>
      </c>
      <c r="AS301">
        <v>1.0259870645905831</v>
      </c>
      <c r="AT301">
        <v>5.709686173585758E-3</v>
      </c>
      <c r="AU301">
        <v>8.4089999999999989</v>
      </c>
      <c r="AV301">
        <v>23.61961977041085</v>
      </c>
      <c r="AW301">
        <v>3.4791934390104369</v>
      </c>
      <c r="AX301">
        <v>1.7055826825886831</v>
      </c>
      <c r="AY301">
        <v>0.49615673134503191</v>
      </c>
      <c r="AZ301">
        <v>256.92076480314961</v>
      </c>
      <c r="BA301">
        <f t="shared" si="42"/>
        <v>164.16423519685043</v>
      </c>
      <c r="BB301">
        <v>280.43562760303246</v>
      </c>
      <c r="BC301">
        <v>38.929549592263662</v>
      </c>
      <c r="BD301">
        <v>30.654414279343531</v>
      </c>
      <c r="BE301">
        <v>5.1292125545229812</v>
      </c>
      <c r="BF301">
        <v>355.14880402916265</v>
      </c>
      <c r="BG301">
        <f t="shared" si="46"/>
        <v>1466.7620094117647</v>
      </c>
      <c r="BH301">
        <f t="shared" si="47"/>
        <v>1111.613205382602</v>
      </c>
      <c r="BI301" t="s">
        <v>95</v>
      </c>
      <c r="BJ301" t="s">
        <v>86</v>
      </c>
    </row>
    <row r="302" spans="1:62">
      <c r="A302" t="s">
        <v>96</v>
      </c>
      <c r="B302" t="s">
        <v>97</v>
      </c>
      <c r="C302">
        <v>1990</v>
      </c>
      <c r="D302" t="s">
        <v>71</v>
      </c>
      <c r="E302" t="s">
        <v>99</v>
      </c>
      <c r="F302">
        <v>322.08500000000004</v>
      </c>
      <c r="G302">
        <v>221.685</v>
      </c>
      <c r="H302">
        <v>100.4</v>
      </c>
      <c r="I302">
        <f t="shared" si="41"/>
        <v>50</v>
      </c>
      <c r="J302">
        <v>49</v>
      </c>
      <c r="K302">
        <f t="shared" si="43"/>
        <v>421.08500000000004</v>
      </c>
      <c r="L302">
        <v>68.828104382383529</v>
      </c>
      <c r="M302">
        <v>39.799999999999997</v>
      </c>
      <c r="N302">
        <v>71.400000000000006</v>
      </c>
      <c r="O302">
        <f t="shared" si="44"/>
        <v>46.823529411764703</v>
      </c>
      <c r="P302">
        <f t="shared" si="45"/>
        <v>59.262</v>
      </c>
      <c r="Q302">
        <v>236.08000000000004</v>
      </c>
      <c r="R302">
        <v>696.69</v>
      </c>
      <c r="S302">
        <v>83.985399999999998</v>
      </c>
      <c r="T302">
        <v>256.26920000000001</v>
      </c>
      <c r="U302">
        <v>87.651880000000006</v>
      </c>
      <c r="V302">
        <v>3</v>
      </c>
      <c r="W302">
        <v>6.41</v>
      </c>
      <c r="X302">
        <v>-8.9999999999999858E-2</v>
      </c>
      <c r="Y302">
        <v>18.765661252900198</v>
      </c>
      <c r="Z302">
        <v>23</v>
      </c>
      <c r="AA302">
        <v>195.76167053364259</v>
      </c>
      <c r="AB302">
        <v>5650</v>
      </c>
      <c r="AC302">
        <v>4448.8188976377951</v>
      </c>
      <c r="AD302">
        <v>5610</v>
      </c>
      <c r="AE302">
        <v>4417.3228346456699</v>
      </c>
      <c r="AF302">
        <v>11.173999999999999</v>
      </c>
      <c r="AG302">
        <v>3.0738701473021965</v>
      </c>
      <c r="AH302">
        <v>0.26894357247744333</v>
      </c>
      <c r="AI302">
        <v>1.0259870645905831</v>
      </c>
      <c r="AJ302">
        <v>5.709686173585758E-3</v>
      </c>
      <c r="AK302">
        <v>7.569</v>
      </c>
      <c r="AL302">
        <v>23.61961977041085</v>
      </c>
      <c r="AM302">
        <v>3.4791934390104369</v>
      </c>
      <c r="AN302">
        <v>1.7055826825886831</v>
      </c>
      <c r="AO302">
        <v>0.49615673134503191</v>
      </c>
      <c r="AP302">
        <v>7.5439999999999996</v>
      </c>
      <c r="AQ302">
        <v>3.0738701473021965</v>
      </c>
      <c r="AR302">
        <v>0.26894357247744333</v>
      </c>
      <c r="AS302">
        <v>1.0259870645905831</v>
      </c>
      <c r="AT302">
        <v>5.709686173585758E-3</v>
      </c>
      <c r="AU302">
        <v>4.3410000000000002</v>
      </c>
      <c r="AV302">
        <v>23.61961977041085</v>
      </c>
      <c r="AW302">
        <v>3.4791934390104369</v>
      </c>
      <c r="AX302">
        <v>1.7055826825886831</v>
      </c>
      <c r="AY302">
        <v>0.49615673134503191</v>
      </c>
      <c r="AZ302">
        <v>158.30364866141733</v>
      </c>
      <c r="BA302">
        <f t="shared" si="42"/>
        <v>262.78135133858268</v>
      </c>
      <c r="BB302">
        <v>244.02667440572998</v>
      </c>
      <c r="BC302">
        <v>33.875326770393265</v>
      </c>
      <c r="BD302">
        <v>26.674552147249472</v>
      </c>
      <c r="BE302">
        <v>4.463286967846118</v>
      </c>
      <c r="BF302">
        <v>309.03984029121881</v>
      </c>
      <c r="BG302">
        <f t="shared" si="46"/>
        <v>1466.7620094117647</v>
      </c>
      <c r="BH302">
        <f t="shared" si="47"/>
        <v>1157.7221691205459</v>
      </c>
      <c r="BI302" t="s">
        <v>95</v>
      </c>
      <c r="BJ302" t="s">
        <v>86</v>
      </c>
    </row>
    <row r="303" spans="1:62">
      <c r="A303" t="s">
        <v>96</v>
      </c>
      <c r="B303" t="s">
        <v>97</v>
      </c>
      <c r="C303">
        <v>1991</v>
      </c>
      <c r="D303" t="s">
        <v>71</v>
      </c>
      <c r="E303" t="s">
        <v>99</v>
      </c>
      <c r="F303">
        <v>322.08500000000004</v>
      </c>
      <c r="G303">
        <v>221.685</v>
      </c>
      <c r="H303">
        <v>100.4</v>
      </c>
      <c r="I303">
        <f t="shared" si="41"/>
        <v>50</v>
      </c>
      <c r="J303">
        <v>49</v>
      </c>
      <c r="K303">
        <f t="shared" si="43"/>
        <v>421.08500000000004</v>
      </c>
      <c r="L303">
        <v>68.828104382383529</v>
      </c>
      <c r="M303">
        <v>39.799999999999997</v>
      </c>
      <c r="N303">
        <v>71.400000000000006</v>
      </c>
      <c r="O303">
        <f t="shared" si="44"/>
        <v>46.823529411764703</v>
      </c>
      <c r="P303">
        <f t="shared" si="45"/>
        <v>59.262</v>
      </c>
      <c r="Q303">
        <v>236.08000000000004</v>
      </c>
      <c r="R303">
        <v>696.69</v>
      </c>
      <c r="S303">
        <v>83.985399999999998</v>
      </c>
      <c r="T303">
        <v>256.26920000000001</v>
      </c>
      <c r="U303">
        <v>87.651880000000006</v>
      </c>
      <c r="V303">
        <v>3</v>
      </c>
      <c r="W303">
        <v>6.21</v>
      </c>
      <c r="X303">
        <v>-0.29000000000000004</v>
      </c>
      <c r="Y303">
        <v>19.867749419953601</v>
      </c>
      <c r="Z303">
        <v>23</v>
      </c>
      <c r="AA303">
        <v>199.04589327146175</v>
      </c>
      <c r="AB303">
        <v>4945</v>
      </c>
      <c r="AC303">
        <v>3893.7007874015744</v>
      </c>
      <c r="AD303">
        <v>7610</v>
      </c>
      <c r="AE303">
        <v>5992.1259842519694</v>
      </c>
      <c r="AF303">
        <v>11.650999999999998</v>
      </c>
      <c r="AG303">
        <v>3.0738701473021965</v>
      </c>
      <c r="AH303">
        <v>0.26894357247744333</v>
      </c>
      <c r="AI303">
        <v>1.0259870645905831</v>
      </c>
      <c r="AJ303">
        <v>5.709686173585758E-3</v>
      </c>
      <c r="AK303">
        <v>7.8059999999999992</v>
      </c>
      <c r="AL303">
        <v>23.61961977041085</v>
      </c>
      <c r="AM303">
        <v>3.4791934390104369</v>
      </c>
      <c r="AN303">
        <v>1.7055826825886831</v>
      </c>
      <c r="AO303">
        <v>0.49615673134503191</v>
      </c>
      <c r="AP303">
        <v>10.276999999999997</v>
      </c>
      <c r="AQ303">
        <v>3.0738701473021965</v>
      </c>
      <c r="AR303">
        <v>0.26894357247744333</v>
      </c>
      <c r="AS303">
        <v>1.0259870645905831</v>
      </c>
      <c r="AT303">
        <v>5.709686173585758E-3</v>
      </c>
      <c r="AU303">
        <v>6.5554999999999994</v>
      </c>
      <c r="AV303">
        <v>23.61961977041085</v>
      </c>
      <c r="AW303">
        <v>3.4791934390104369</v>
      </c>
      <c r="AX303">
        <v>1.7055826825886831</v>
      </c>
      <c r="AY303">
        <v>0.49615673134503191</v>
      </c>
      <c r="AZ303">
        <v>205.49777523622043</v>
      </c>
      <c r="BA303">
        <f t="shared" si="42"/>
        <v>215.5872247637796</v>
      </c>
      <c r="BB303">
        <v>272.09190916198401</v>
      </c>
      <c r="BC303">
        <v>37.771290195585038</v>
      </c>
      <c r="BD303">
        <v>29.742362540738643</v>
      </c>
      <c r="BE303">
        <v>4.9766046075762009</v>
      </c>
      <c r="BF303">
        <v>344.58216650588389</v>
      </c>
      <c r="BG303">
        <f t="shared" si="46"/>
        <v>1466.7620094117647</v>
      </c>
      <c r="BH303">
        <f t="shared" si="47"/>
        <v>1122.1798429058808</v>
      </c>
      <c r="BI303" t="s">
        <v>95</v>
      </c>
      <c r="BJ303" t="s">
        <v>86</v>
      </c>
    </row>
    <row r="304" spans="1:62">
      <c r="A304" t="s">
        <v>96</v>
      </c>
      <c r="B304" t="s">
        <v>97</v>
      </c>
      <c r="C304">
        <v>1992</v>
      </c>
      <c r="D304" t="s">
        <v>71</v>
      </c>
      <c r="E304" t="s">
        <v>99</v>
      </c>
      <c r="F304">
        <v>322.08500000000004</v>
      </c>
      <c r="G304">
        <v>221.685</v>
      </c>
      <c r="H304">
        <v>100.4</v>
      </c>
      <c r="I304">
        <f t="shared" si="41"/>
        <v>50</v>
      </c>
      <c r="J304">
        <v>46.2</v>
      </c>
      <c r="K304">
        <f t="shared" si="43"/>
        <v>418.28500000000003</v>
      </c>
      <c r="L304">
        <v>68.828104382383529</v>
      </c>
      <c r="M304">
        <v>39.799999999999997</v>
      </c>
      <c r="N304">
        <v>71.400000000000006</v>
      </c>
      <c r="O304">
        <f t="shared" si="44"/>
        <v>46.823529411764703</v>
      </c>
      <c r="P304">
        <f t="shared" si="45"/>
        <v>59.262</v>
      </c>
      <c r="Q304">
        <v>236.08000000000004</v>
      </c>
      <c r="R304">
        <v>696.69</v>
      </c>
      <c r="S304">
        <v>83.985399999999998</v>
      </c>
      <c r="T304">
        <v>256.26920000000001</v>
      </c>
      <c r="U304">
        <v>87.651880000000006</v>
      </c>
      <c r="V304">
        <v>3</v>
      </c>
      <c r="W304">
        <v>6.4</v>
      </c>
      <c r="X304">
        <v>-9.9999999999999645E-2</v>
      </c>
      <c r="Y304">
        <v>20.041763341067298</v>
      </c>
      <c r="Z304">
        <v>23</v>
      </c>
      <c r="AA304">
        <v>199.56445475638054</v>
      </c>
      <c r="AB304">
        <v>6600</v>
      </c>
      <c r="AC304">
        <v>5196.8503937007872</v>
      </c>
      <c r="AD304">
        <v>6640</v>
      </c>
      <c r="AE304">
        <v>5228.3464566929133</v>
      </c>
      <c r="AF304">
        <v>11.650999999999998</v>
      </c>
      <c r="AG304">
        <v>3.0738701473021965</v>
      </c>
      <c r="AH304">
        <v>0.26894357247744333</v>
      </c>
      <c r="AI304">
        <v>1.0259870645905831</v>
      </c>
      <c r="AJ304">
        <v>5.709686173585758E-3</v>
      </c>
      <c r="AK304">
        <v>7.8059999999999992</v>
      </c>
      <c r="AL304">
        <v>23.61961977041085</v>
      </c>
      <c r="AM304">
        <v>3.4791934390104369</v>
      </c>
      <c r="AN304">
        <v>1.7055826825886831</v>
      </c>
      <c r="AO304">
        <v>0.49615673134503191</v>
      </c>
      <c r="AP304">
        <v>10.276999999999997</v>
      </c>
      <c r="AQ304">
        <v>3.0738701473021965</v>
      </c>
      <c r="AR304">
        <v>0.26894357247744333</v>
      </c>
      <c r="AS304">
        <v>1.0259870645905831</v>
      </c>
      <c r="AT304">
        <v>5.709686173585758E-3</v>
      </c>
      <c r="AU304">
        <v>6.5554999999999994</v>
      </c>
      <c r="AV304">
        <v>23.61961977041085</v>
      </c>
      <c r="AW304">
        <v>3.4791934390104369</v>
      </c>
      <c r="AX304">
        <v>1.7055826825886831</v>
      </c>
      <c r="AY304">
        <v>0.49615673134503191</v>
      </c>
      <c r="AZ304">
        <v>219.97691937007872</v>
      </c>
      <c r="BA304">
        <f t="shared" si="42"/>
        <v>198.30808062992131</v>
      </c>
      <c r="BB304">
        <v>286.937226388265</v>
      </c>
      <c r="BC304">
        <v>39.832089381883385</v>
      </c>
      <c r="BD304">
        <v>31.365103945788899</v>
      </c>
      <c r="BE304">
        <v>5.248127837858136</v>
      </c>
      <c r="BF304">
        <v>363.38254755379546</v>
      </c>
      <c r="BG304">
        <f t="shared" si="46"/>
        <v>1466.7620094117647</v>
      </c>
      <c r="BH304">
        <f t="shared" si="47"/>
        <v>1103.3794618579691</v>
      </c>
      <c r="BI304" t="s">
        <v>95</v>
      </c>
      <c r="BJ304" t="s">
        <v>86</v>
      </c>
    </row>
    <row r="305" spans="1:62">
      <c r="A305" t="s">
        <v>96</v>
      </c>
      <c r="B305" t="s">
        <v>97</v>
      </c>
      <c r="C305">
        <v>1998</v>
      </c>
      <c r="D305" t="s">
        <v>71</v>
      </c>
      <c r="E305" t="s">
        <v>99</v>
      </c>
      <c r="F305">
        <v>322.08500000000004</v>
      </c>
      <c r="G305">
        <v>221.685</v>
      </c>
      <c r="H305">
        <v>100.4</v>
      </c>
      <c r="I305">
        <f t="shared" si="41"/>
        <v>50</v>
      </c>
      <c r="J305">
        <v>42</v>
      </c>
      <c r="K305">
        <f t="shared" si="43"/>
        <v>414.08500000000004</v>
      </c>
      <c r="L305">
        <v>68.828104382383529</v>
      </c>
      <c r="M305">
        <v>39.799999999999997</v>
      </c>
      <c r="N305">
        <v>71.400000000000006</v>
      </c>
      <c r="O305">
        <f t="shared" si="44"/>
        <v>46.823529411764703</v>
      </c>
      <c r="P305">
        <f t="shared" si="45"/>
        <v>59.262</v>
      </c>
      <c r="Q305">
        <v>236.08000000000004</v>
      </c>
      <c r="R305">
        <v>696.69</v>
      </c>
      <c r="S305">
        <v>83.985399999999998</v>
      </c>
      <c r="T305">
        <v>256.26920000000001</v>
      </c>
      <c r="U305">
        <v>87.651880000000006</v>
      </c>
      <c r="V305">
        <v>3</v>
      </c>
      <c r="W305">
        <v>5.71</v>
      </c>
      <c r="X305">
        <v>-0.79</v>
      </c>
      <c r="Y305">
        <v>19.967517401392101</v>
      </c>
      <c r="Z305">
        <v>23</v>
      </c>
      <c r="AA305">
        <v>199.34320185614845</v>
      </c>
      <c r="AB305">
        <v>6500</v>
      </c>
      <c r="AC305">
        <v>5118.110236220472</v>
      </c>
      <c r="AD305">
        <v>7230</v>
      </c>
      <c r="AE305">
        <v>5692.9133858267714</v>
      </c>
      <c r="AF305">
        <v>12.127999999999998</v>
      </c>
      <c r="AG305">
        <v>3.0738701473021965</v>
      </c>
      <c r="AH305">
        <v>0.26894357247744333</v>
      </c>
      <c r="AI305">
        <v>1.0259870645905831</v>
      </c>
      <c r="AJ305">
        <v>5.709686173585758E-3</v>
      </c>
      <c r="AK305">
        <v>8.0429999999999993</v>
      </c>
      <c r="AL305">
        <v>23.61961977041085</v>
      </c>
      <c r="AM305">
        <v>3.4791934390104369</v>
      </c>
      <c r="AN305">
        <v>1.7055826825886831</v>
      </c>
      <c r="AO305">
        <v>0.49615673134503191</v>
      </c>
      <c r="AP305">
        <v>13.01</v>
      </c>
      <c r="AQ305">
        <v>3.0738701473021965</v>
      </c>
      <c r="AR305">
        <v>0.26894357247744333</v>
      </c>
      <c r="AS305">
        <v>1.0259870645905831</v>
      </c>
      <c r="AT305">
        <v>5.709686173585758E-3</v>
      </c>
      <c r="AU305">
        <v>8.77</v>
      </c>
      <c r="AV305">
        <v>23.61961977041085</v>
      </c>
      <c r="AW305">
        <v>3.4791934390104369</v>
      </c>
      <c r="AX305">
        <v>1.7055826825886831</v>
      </c>
      <c r="AY305">
        <v>0.49615673134503191</v>
      </c>
      <c r="AZ305">
        <v>263.98611102362196</v>
      </c>
      <c r="BA305">
        <f t="shared" si="42"/>
        <v>150.09888897637808</v>
      </c>
      <c r="BB305">
        <v>297.55650440414496</v>
      </c>
      <c r="BC305">
        <v>41.306237704928918</v>
      </c>
      <c r="BD305">
        <v>32.525897067649659</v>
      </c>
      <c r="BE305">
        <v>5.4423561339722202</v>
      </c>
      <c r="BF305">
        <v>376.83099531069581</v>
      </c>
      <c r="BG305">
        <f t="shared" si="46"/>
        <v>1466.7620094117647</v>
      </c>
      <c r="BH305">
        <f t="shared" si="47"/>
        <v>1089.9310141010687</v>
      </c>
      <c r="BI305" t="s">
        <v>95</v>
      </c>
      <c r="BJ305" t="s">
        <v>86</v>
      </c>
    </row>
    <row r="306" spans="1:62">
      <c r="A306" t="s">
        <v>96</v>
      </c>
      <c r="B306" t="s">
        <v>97</v>
      </c>
      <c r="C306">
        <v>2003</v>
      </c>
      <c r="D306" t="s">
        <v>71</v>
      </c>
      <c r="E306" t="s">
        <v>99</v>
      </c>
      <c r="F306">
        <v>322.08500000000004</v>
      </c>
      <c r="G306">
        <v>221.685</v>
      </c>
      <c r="H306">
        <v>100.4</v>
      </c>
      <c r="I306">
        <f t="shared" si="41"/>
        <v>50</v>
      </c>
      <c r="J306">
        <v>53.2</v>
      </c>
      <c r="K306">
        <f t="shared" si="43"/>
        <v>425.28500000000003</v>
      </c>
      <c r="L306">
        <v>68.828104382383529</v>
      </c>
      <c r="M306">
        <v>39.799999999999997</v>
      </c>
      <c r="N306">
        <v>71.400000000000006</v>
      </c>
      <c r="O306">
        <f t="shared" si="44"/>
        <v>46.823529411764703</v>
      </c>
      <c r="P306">
        <f t="shared" si="45"/>
        <v>59.262</v>
      </c>
      <c r="Q306">
        <v>236.08000000000004</v>
      </c>
      <c r="R306">
        <v>696.69</v>
      </c>
      <c r="S306">
        <v>83.985399999999998</v>
      </c>
      <c r="T306">
        <v>256.26920000000001</v>
      </c>
      <c r="U306">
        <v>64.27804533333348</v>
      </c>
      <c r="V306">
        <v>3</v>
      </c>
      <c r="W306">
        <v>5.66</v>
      </c>
      <c r="X306">
        <v>-0.83999999999999986</v>
      </c>
      <c r="Y306">
        <v>20.533642691415313</v>
      </c>
      <c r="Z306">
        <v>23</v>
      </c>
      <c r="AA306">
        <v>201.03025522041764</v>
      </c>
      <c r="AB306">
        <v>4800</v>
      </c>
      <c r="AC306">
        <v>3664.1221374045799</v>
      </c>
      <c r="AD306">
        <v>6650</v>
      </c>
      <c r="AE306">
        <v>5076.3358778625952</v>
      </c>
      <c r="AF306">
        <v>13.218</v>
      </c>
      <c r="AG306">
        <v>3.0738701473021965</v>
      </c>
      <c r="AH306">
        <v>0.26894357247744333</v>
      </c>
      <c r="AI306">
        <v>1.0259870645905831</v>
      </c>
      <c r="AJ306">
        <v>5.709686173585758E-3</v>
      </c>
      <c r="AK306">
        <v>8.9710000000000001</v>
      </c>
      <c r="AL306">
        <v>23.61961977041085</v>
      </c>
      <c r="AM306">
        <v>3.4791934390104369</v>
      </c>
      <c r="AN306">
        <v>1.7055826825886831</v>
      </c>
      <c r="AO306">
        <v>0.49615673134503191</v>
      </c>
      <c r="AP306">
        <v>15.600000000000001</v>
      </c>
      <c r="AQ306">
        <v>3.0738701473021965</v>
      </c>
      <c r="AR306">
        <v>0.26894357247744333</v>
      </c>
      <c r="AS306">
        <v>1.0259870645905831</v>
      </c>
      <c r="AT306">
        <v>5.709686173585758E-3</v>
      </c>
      <c r="AU306">
        <v>8.44</v>
      </c>
      <c r="AV306">
        <v>23.61961977041085</v>
      </c>
      <c r="AW306">
        <v>3.4791934390104369</v>
      </c>
      <c r="AX306">
        <v>1.7055826825886831</v>
      </c>
      <c r="AY306">
        <v>0.49615673134503191</v>
      </c>
      <c r="AZ306">
        <v>242.9015145038168</v>
      </c>
      <c r="BA306">
        <f t="shared" si="42"/>
        <v>182.38348549618323</v>
      </c>
      <c r="BB306">
        <v>241.6421081264607</v>
      </c>
      <c r="BC306">
        <v>33.489148085530466</v>
      </c>
      <c r="BD306">
        <v>26.65512571829532</v>
      </c>
      <c r="BE306">
        <v>4.4020129860010035</v>
      </c>
      <c r="BF306">
        <v>306.18839491628751</v>
      </c>
      <c r="BG306">
        <f t="shared" si="46"/>
        <v>1443.3881747450982</v>
      </c>
      <c r="BH306">
        <f t="shared" si="47"/>
        <v>1137.1997798288107</v>
      </c>
      <c r="BI306" t="s">
        <v>95</v>
      </c>
      <c r="BJ306" t="s">
        <v>86</v>
      </c>
    </row>
    <row r="307" spans="1:62">
      <c r="A307" t="s">
        <v>96</v>
      </c>
      <c r="B307" t="s">
        <v>97</v>
      </c>
      <c r="C307">
        <v>2006</v>
      </c>
      <c r="D307" t="s">
        <v>71</v>
      </c>
      <c r="E307" t="s">
        <v>99</v>
      </c>
      <c r="F307">
        <v>322.08500000000004</v>
      </c>
      <c r="G307">
        <v>221.685</v>
      </c>
      <c r="H307">
        <v>100.4</v>
      </c>
      <c r="I307">
        <f t="shared" si="41"/>
        <v>50</v>
      </c>
      <c r="J307">
        <v>46.2</v>
      </c>
      <c r="K307">
        <f t="shared" si="43"/>
        <v>418.28500000000003</v>
      </c>
      <c r="L307">
        <v>68.828104382383529</v>
      </c>
      <c r="M307">
        <v>39.799999999999997</v>
      </c>
      <c r="N307">
        <v>71.400000000000006</v>
      </c>
      <c r="O307">
        <f t="shared" si="44"/>
        <v>46.823529411764703</v>
      </c>
      <c r="P307">
        <f t="shared" si="45"/>
        <v>59.262</v>
      </c>
      <c r="Q307">
        <v>236.08000000000004</v>
      </c>
      <c r="R307">
        <v>696.69</v>
      </c>
      <c r="S307">
        <v>83.985399999999998</v>
      </c>
      <c r="T307">
        <v>256.26920000000001</v>
      </c>
      <c r="U307">
        <v>59.165019000000186</v>
      </c>
      <c r="V307">
        <v>3</v>
      </c>
      <c r="W307">
        <v>5.92</v>
      </c>
      <c r="X307">
        <v>-0.58000000000000007</v>
      </c>
      <c r="Y307">
        <v>19.579999999999998</v>
      </c>
      <c r="Z307">
        <v>23</v>
      </c>
      <c r="AA307">
        <v>198.1884</v>
      </c>
      <c r="AB307">
        <v>7012.5</v>
      </c>
      <c r="AC307">
        <v>5353.0534351145034</v>
      </c>
      <c r="AD307">
        <v>6100</v>
      </c>
      <c r="AE307">
        <v>4656.4885496183206</v>
      </c>
      <c r="AF307">
        <v>13.509000000000002</v>
      </c>
      <c r="AG307">
        <v>3.0738701473021965</v>
      </c>
      <c r="AH307">
        <v>0.26894357247744333</v>
      </c>
      <c r="AI307">
        <v>1.0259870645905831</v>
      </c>
      <c r="AJ307">
        <v>5.709686173585758E-3</v>
      </c>
      <c r="AK307">
        <v>8.4555000000000007</v>
      </c>
      <c r="AL307">
        <v>23.61961977041085</v>
      </c>
      <c r="AM307">
        <v>3.4791934390104369</v>
      </c>
      <c r="AN307">
        <v>1.7055826825886831</v>
      </c>
      <c r="AO307">
        <v>0.49615673134503191</v>
      </c>
      <c r="AP307">
        <v>14.7</v>
      </c>
      <c r="AQ307">
        <v>3.0738701473021965</v>
      </c>
      <c r="AR307">
        <v>0.26894357247744333</v>
      </c>
      <c r="AS307">
        <v>1.0259870645905831</v>
      </c>
      <c r="AT307">
        <v>5.709686173585758E-3</v>
      </c>
      <c r="AU307">
        <v>9.6199999999999992</v>
      </c>
      <c r="AV307">
        <v>23.61961977041085</v>
      </c>
      <c r="AW307">
        <v>3.4791934390104369</v>
      </c>
      <c r="AX307">
        <v>1.7055826825886831</v>
      </c>
      <c r="AY307">
        <v>0.49615673134503191</v>
      </c>
      <c r="AZ307">
        <v>274.46002566793891</v>
      </c>
      <c r="BA307">
        <f t="shared" si="42"/>
        <v>143.82497433206112</v>
      </c>
      <c r="BB307">
        <v>276.72769806185295</v>
      </c>
      <c r="BC307">
        <v>38.351655394892425</v>
      </c>
      <c r="BD307">
        <v>30.525356854248681</v>
      </c>
      <c r="BE307">
        <v>5.0411698933570444</v>
      </c>
      <c r="BF307">
        <v>350.6458802043511</v>
      </c>
      <c r="BG307">
        <f t="shared" si="46"/>
        <v>1438.275148411765</v>
      </c>
      <c r="BH307">
        <f t="shared" si="47"/>
        <v>1087.629268207414</v>
      </c>
      <c r="BI307" t="s">
        <v>95</v>
      </c>
      <c r="BJ307" t="s">
        <v>86</v>
      </c>
    </row>
    <row r="308" spans="1:62">
      <c r="A308" t="s">
        <v>96</v>
      </c>
      <c r="B308" t="s">
        <v>97</v>
      </c>
      <c r="C308">
        <v>2008</v>
      </c>
      <c r="D308" t="s">
        <v>71</v>
      </c>
      <c r="E308" t="s">
        <v>99</v>
      </c>
      <c r="F308">
        <v>322.08500000000004</v>
      </c>
      <c r="G308">
        <v>221.685</v>
      </c>
      <c r="H308">
        <v>100.4</v>
      </c>
      <c r="I308">
        <f t="shared" si="41"/>
        <v>50</v>
      </c>
      <c r="J308">
        <v>44.800000000000004</v>
      </c>
      <c r="K308">
        <f t="shared" si="43"/>
        <v>416.88500000000005</v>
      </c>
      <c r="L308">
        <v>68.828104382383529</v>
      </c>
      <c r="M308">
        <v>39.799999999999997</v>
      </c>
      <c r="N308">
        <v>71.400000000000006</v>
      </c>
      <c r="O308">
        <f t="shared" si="44"/>
        <v>46.823529411764703</v>
      </c>
      <c r="P308">
        <f t="shared" si="45"/>
        <v>59.262</v>
      </c>
      <c r="Q308">
        <v>236.08000000000004</v>
      </c>
      <c r="R308">
        <v>696.69</v>
      </c>
      <c r="S308">
        <v>83.985399999999998</v>
      </c>
      <c r="T308">
        <v>256.26920000000001</v>
      </c>
      <c r="U308">
        <v>56.243289666666826</v>
      </c>
      <c r="V308">
        <v>3</v>
      </c>
      <c r="W308">
        <v>5.58</v>
      </c>
      <c r="X308">
        <v>-0.91999999999999993</v>
      </c>
      <c r="Y308">
        <v>20.855777596073299</v>
      </c>
      <c r="Z308">
        <v>23</v>
      </c>
      <c r="AA308">
        <v>201.99021723629841</v>
      </c>
      <c r="AB308">
        <v>8450</v>
      </c>
      <c r="AC308">
        <v>6450</v>
      </c>
      <c r="AD308">
        <v>8000</v>
      </c>
      <c r="AE308">
        <v>6675</v>
      </c>
      <c r="AF308">
        <v>13.8</v>
      </c>
      <c r="AG308">
        <v>3.0738701473021965</v>
      </c>
      <c r="AH308">
        <v>0.26894357247744333</v>
      </c>
      <c r="AI308">
        <v>1.0259870645905831</v>
      </c>
      <c r="AJ308">
        <v>5.709686173585758E-3</v>
      </c>
      <c r="AK308">
        <v>7.94</v>
      </c>
      <c r="AL308">
        <v>23.61961977041085</v>
      </c>
      <c r="AM308">
        <v>3.4791934390104369</v>
      </c>
      <c r="AN308">
        <v>1.7055826825886831</v>
      </c>
      <c r="AO308">
        <v>0.49615673134503191</v>
      </c>
      <c r="AP308">
        <v>13.799999999999999</v>
      </c>
      <c r="AQ308">
        <v>3.0738701473021965</v>
      </c>
      <c r="AR308">
        <v>0.26894357247744333</v>
      </c>
      <c r="AS308">
        <v>1.0259870645905831</v>
      </c>
      <c r="AT308">
        <v>5.709686173585758E-3</v>
      </c>
      <c r="AU308">
        <v>10.8</v>
      </c>
      <c r="AV308">
        <v>23.61961977041085</v>
      </c>
      <c r="AW308">
        <v>3.4791934390104369</v>
      </c>
      <c r="AX308">
        <v>1.7055826825886831</v>
      </c>
      <c r="AY308">
        <v>0.49615673134503191</v>
      </c>
      <c r="AZ308">
        <v>350.31299999999999</v>
      </c>
      <c r="BA308">
        <f t="shared" si="42"/>
        <v>66.57200000000006</v>
      </c>
      <c r="BB308">
        <v>360.57267340976352</v>
      </c>
      <c r="BC308">
        <v>50.088535654265925</v>
      </c>
      <c r="BD308">
        <v>39.263259921491553</v>
      </c>
      <c r="BE308">
        <v>6.6059814364590297</v>
      </c>
      <c r="BF308">
        <v>456.53045042198005</v>
      </c>
      <c r="BG308">
        <f t="shared" si="46"/>
        <v>1435.3534190784317</v>
      </c>
      <c r="BH308">
        <f t="shared" si="47"/>
        <v>978.82296865645162</v>
      </c>
      <c r="BI308" t="s">
        <v>95</v>
      </c>
      <c r="BJ308" t="s">
        <v>86</v>
      </c>
    </row>
    <row r="309" spans="1:62">
      <c r="A309" t="s">
        <v>96</v>
      </c>
      <c r="B309" t="s">
        <v>97</v>
      </c>
      <c r="C309">
        <v>2015</v>
      </c>
      <c r="D309" t="s">
        <v>71</v>
      </c>
      <c r="E309" t="s">
        <v>99</v>
      </c>
      <c r="F309">
        <v>322.08500000000004</v>
      </c>
      <c r="G309">
        <v>221.685</v>
      </c>
      <c r="H309">
        <v>100.4</v>
      </c>
      <c r="I309">
        <f t="shared" si="41"/>
        <v>50</v>
      </c>
      <c r="J309">
        <v>36.399999999999984</v>
      </c>
      <c r="K309">
        <f t="shared" si="43"/>
        <v>408.48500000000001</v>
      </c>
      <c r="L309">
        <v>68.828104382383529</v>
      </c>
      <c r="M309">
        <v>39.799999999999997</v>
      </c>
      <c r="N309">
        <v>71.400000000000006</v>
      </c>
      <c r="O309">
        <f t="shared" si="44"/>
        <v>46.823529411764703</v>
      </c>
      <c r="P309">
        <f t="shared" si="45"/>
        <v>59.262</v>
      </c>
      <c r="Q309">
        <v>236.08000000000004</v>
      </c>
      <c r="R309">
        <v>696.69</v>
      </c>
      <c r="S309">
        <v>83.985399999999998</v>
      </c>
      <c r="T309">
        <v>256.26920000000001</v>
      </c>
      <c r="U309">
        <v>51.130263333333232</v>
      </c>
      <c r="V309">
        <v>3</v>
      </c>
      <c r="W309">
        <v>5.9833333333333334</v>
      </c>
      <c r="X309">
        <v>-0.51666666666666661</v>
      </c>
      <c r="Y309">
        <v>21.89234809707612</v>
      </c>
      <c r="Z309">
        <v>23</v>
      </c>
      <c r="AA309">
        <v>205.07919732928684</v>
      </c>
      <c r="AB309">
        <v>5859</v>
      </c>
      <c r="AC309">
        <v>4590</v>
      </c>
      <c r="AD309">
        <v>5184.4826471526139</v>
      </c>
      <c r="AE309">
        <v>4746.4130680327662</v>
      </c>
      <c r="AF309">
        <v>11.899999999999999</v>
      </c>
      <c r="AG309">
        <v>3.0738701473021965</v>
      </c>
      <c r="AH309">
        <v>0.26894357247744333</v>
      </c>
      <c r="AI309">
        <v>1.0259870645905831</v>
      </c>
      <c r="AJ309">
        <v>5.709686173585758E-3</v>
      </c>
      <c r="AK309">
        <v>9</v>
      </c>
      <c r="AL309">
        <v>23.61961977041085</v>
      </c>
      <c r="AM309">
        <v>3.4791934390104369</v>
      </c>
      <c r="AN309">
        <v>1.7055826825886831</v>
      </c>
      <c r="AO309">
        <v>0.49615673134503191</v>
      </c>
      <c r="AP309">
        <v>14</v>
      </c>
      <c r="AQ309">
        <v>3.0738701473021965</v>
      </c>
      <c r="AR309">
        <v>0.26894357247744333</v>
      </c>
      <c r="AS309">
        <v>1.0259870645905831</v>
      </c>
      <c r="AT309">
        <v>5.709686173585758E-3</v>
      </c>
      <c r="AU309">
        <v>11.100000000000001</v>
      </c>
      <c r="AV309">
        <v>23.61961977041085</v>
      </c>
      <c r="AW309">
        <v>3.4791934390104369</v>
      </c>
      <c r="AX309">
        <v>1.7055826825886831</v>
      </c>
      <c r="AY309">
        <v>0.49615673134503191</v>
      </c>
      <c r="AZ309">
        <v>236.30004211530027</v>
      </c>
      <c r="BA309">
        <f t="shared" si="42"/>
        <v>172.18495788469974</v>
      </c>
      <c r="BB309">
        <v>254.46875831776117</v>
      </c>
      <c r="BC309">
        <v>35.45326076590878</v>
      </c>
      <c r="BD309">
        <v>27.254494790340516</v>
      </c>
      <c r="BE309">
        <v>4.6953790105008606</v>
      </c>
      <c r="BF309">
        <v>321.87189288451134</v>
      </c>
      <c r="BG309">
        <f t="shared" si="46"/>
        <v>1430.240392745098</v>
      </c>
      <c r="BH309">
        <f t="shared" si="47"/>
        <v>1108.3684998605868</v>
      </c>
      <c r="BI309" t="s">
        <v>95</v>
      </c>
      <c r="BJ309" t="s">
        <v>86</v>
      </c>
    </row>
    <row r="310" spans="1:62">
      <c r="A310" t="s">
        <v>96</v>
      </c>
      <c r="B310" t="s">
        <v>97</v>
      </c>
      <c r="C310">
        <v>2017</v>
      </c>
      <c r="D310" t="s">
        <v>71</v>
      </c>
      <c r="E310" t="s">
        <v>99</v>
      </c>
      <c r="F310">
        <v>322.08500000000004</v>
      </c>
      <c r="G310">
        <v>221.685</v>
      </c>
      <c r="H310">
        <v>100.4</v>
      </c>
      <c r="I310">
        <f t="shared" si="41"/>
        <v>50</v>
      </c>
      <c r="J310">
        <v>33.999999999999979</v>
      </c>
      <c r="K310">
        <f t="shared" si="43"/>
        <v>406.08500000000004</v>
      </c>
      <c r="L310">
        <v>68.828104382383529</v>
      </c>
      <c r="M310">
        <v>39.799999999999997</v>
      </c>
      <c r="N310">
        <v>71.400000000000006</v>
      </c>
      <c r="O310">
        <f t="shared" si="44"/>
        <v>46.823529411764703</v>
      </c>
      <c r="P310">
        <f t="shared" si="45"/>
        <v>59.262</v>
      </c>
      <c r="Q310">
        <v>236.08000000000004</v>
      </c>
      <c r="R310">
        <v>696.69</v>
      </c>
      <c r="S310">
        <v>83.985399999999998</v>
      </c>
      <c r="T310">
        <v>256.26920000000001</v>
      </c>
      <c r="U310">
        <v>50.399831000000127</v>
      </c>
      <c r="V310">
        <v>3</v>
      </c>
      <c r="W310">
        <v>5.753333333333333</v>
      </c>
      <c r="X310">
        <v>-0.74666666666666703</v>
      </c>
      <c r="Y310">
        <v>22.9</v>
      </c>
      <c r="Z310">
        <v>23</v>
      </c>
      <c r="AA310">
        <v>208.08199999999999</v>
      </c>
      <c r="AB310">
        <v>4396.333333333333</v>
      </c>
      <c r="AC310">
        <v>3728.3333333333335</v>
      </c>
      <c r="AD310">
        <v>6976</v>
      </c>
      <c r="AE310">
        <v>5395.333333333333</v>
      </c>
      <c r="AF310">
        <v>11.888666666666666</v>
      </c>
      <c r="AG310">
        <v>3.0738701473021965</v>
      </c>
      <c r="AH310">
        <v>0.26894357247744333</v>
      </c>
      <c r="AI310">
        <v>1.0259870645905831</v>
      </c>
      <c r="AJ310">
        <v>5.709686173585758E-3</v>
      </c>
      <c r="AK310">
        <v>10.271833333333335</v>
      </c>
      <c r="AL310">
        <v>23.61961977041085</v>
      </c>
      <c r="AM310">
        <v>3.4791934390104369</v>
      </c>
      <c r="AN310">
        <v>1.7055826825886831</v>
      </c>
      <c r="AO310">
        <v>0.49615673134503191</v>
      </c>
      <c r="AP310">
        <v>14.125000000000004</v>
      </c>
      <c r="AQ310">
        <v>3.0738701473021965</v>
      </c>
      <c r="AR310">
        <v>0.26894357247744333</v>
      </c>
      <c r="AS310">
        <v>1.0259870645905831</v>
      </c>
      <c r="AT310">
        <v>5.709686173585758E-3</v>
      </c>
      <c r="AU310">
        <v>9.5293333333333337</v>
      </c>
      <c r="AV310">
        <v>23.61961977041085</v>
      </c>
      <c r="AW310">
        <v>3.4791934390104369</v>
      </c>
      <c r="AX310">
        <v>1.7055826825886831</v>
      </c>
      <c r="AY310">
        <v>0.49615673134503191</v>
      </c>
      <c r="AZ310">
        <v>240.51328994444447</v>
      </c>
      <c r="BA310">
        <f t="shared" si="42"/>
        <v>165.57171005555557</v>
      </c>
      <c r="BB310">
        <v>250.4546135171415</v>
      </c>
      <c r="BC310">
        <v>34.801517160455873</v>
      </c>
      <c r="BD310">
        <v>27.229034762590594</v>
      </c>
      <c r="BE310">
        <v>4.5917010856096976</v>
      </c>
      <c r="BF310">
        <v>317.07686652579764</v>
      </c>
      <c r="BG310">
        <f t="shared" si="46"/>
        <v>1429.509960411765</v>
      </c>
      <c r="BH310">
        <f t="shared" si="47"/>
        <v>1112.4330938859673</v>
      </c>
      <c r="BI310" t="s">
        <v>95</v>
      </c>
      <c r="BJ310" t="s">
        <v>86</v>
      </c>
    </row>
    <row r="311" spans="1:62">
      <c r="A311" t="s">
        <v>96</v>
      </c>
      <c r="B311" t="s">
        <v>97</v>
      </c>
      <c r="C311">
        <v>1984</v>
      </c>
      <c r="D311" t="s">
        <v>71</v>
      </c>
      <c r="E311" t="s">
        <v>100</v>
      </c>
      <c r="F311">
        <v>326.995</v>
      </c>
      <c r="G311">
        <v>94.995000000000005</v>
      </c>
      <c r="H311">
        <v>232</v>
      </c>
      <c r="I311">
        <f t="shared" si="41"/>
        <v>50</v>
      </c>
      <c r="J311">
        <v>49</v>
      </c>
      <c r="K311">
        <f t="shared" si="43"/>
        <v>425.995</v>
      </c>
      <c r="L311">
        <v>29.05090291900488</v>
      </c>
      <c r="M311">
        <v>85.2</v>
      </c>
      <c r="N311">
        <v>194.60000000000002</v>
      </c>
      <c r="O311">
        <f t="shared" si="44"/>
        <v>100.23529411764706</v>
      </c>
      <c r="P311">
        <f t="shared" si="45"/>
        <v>161.518</v>
      </c>
      <c r="Q311">
        <v>101.16</v>
      </c>
      <c r="R311">
        <v>298.52999999999997</v>
      </c>
      <c r="S311">
        <v>35.985800000000005</v>
      </c>
      <c r="T311">
        <v>109.80839999999998</v>
      </c>
      <c r="U311">
        <v>87.651880000000006</v>
      </c>
      <c r="V311">
        <v>3</v>
      </c>
      <c r="W311">
        <v>6.5</v>
      </c>
      <c r="X311">
        <v>0</v>
      </c>
      <c r="Y311">
        <v>14.849187935034804</v>
      </c>
      <c r="Z311">
        <v>23</v>
      </c>
      <c r="AA311">
        <v>184.09058004640372</v>
      </c>
      <c r="AB311">
        <v>6890</v>
      </c>
      <c r="AC311">
        <v>5382.8125</v>
      </c>
      <c r="AD311">
        <v>6650</v>
      </c>
      <c r="AE311">
        <v>5195.3125</v>
      </c>
      <c r="AF311">
        <v>15.373000000000001</v>
      </c>
      <c r="AG311">
        <v>3.0738701473021965</v>
      </c>
      <c r="AH311">
        <v>0.26894357247744333</v>
      </c>
      <c r="AI311">
        <v>1.0259870645905831</v>
      </c>
      <c r="AJ311">
        <v>5.709686173585758E-3</v>
      </c>
      <c r="AK311">
        <v>9.9359999999999999</v>
      </c>
      <c r="AL311">
        <v>23.61961977041085</v>
      </c>
      <c r="AM311">
        <v>3.4791934390104369</v>
      </c>
      <c r="AN311">
        <v>1.7055826825886831</v>
      </c>
      <c r="AO311">
        <v>0.49615673134503191</v>
      </c>
      <c r="AP311">
        <v>13.071999999999999</v>
      </c>
      <c r="AQ311">
        <v>3.0738701473021965</v>
      </c>
      <c r="AR311">
        <v>0.26894357247744333</v>
      </c>
      <c r="AS311">
        <v>1.0259870645905831</v>
      </c>
      <c r="AT311">
        <v>5.709686173585758E-3</v>
      </c>
      <c r="AU311">
        <v>6.3770000000000007</v>
      </c>
      <c r="AV311">
        <v>23.61961977041085</v>
      </c>
      <c r="AW311">
        <v>3.4791934390104369</v>
      </c>
      <c r="AX311">
        <v>1.7055826825886831</v>
      </c>
      <c r="AY311">
        <v>0.49615673134503191</v>
      </c>
      <c r="AZ311">
        <v>279.46290281250003</v>
      </c>
      <c r="BA311">
        <f t="shared" si="42"/>
        <v>146.53209718749997</v>
      </c>
      <c r="BB311">
        <v>291.47149217834902</v>
      </c>
      <c r="BC311">
        <v>40.444839068376865</v>
      </c>
      <c r="BD311">
        <v>31.933731668814907</v>
      </c>
      <c r="BE311">
        <v>5.3257170745495168</v>
      </c>
      <c r="BF311">
        <v>369.17577999009035</v>
      </c>
      <c r="BG311">
        <f t="shared" si="46"/>
        <v>894.88937411764709</v>
      </c>
      <c r="BH311">
        <f t="shared" si="47"/>
        <v>525.71359412755669</v>
      </c>
      <c r="BI311" t="s">
        <v>95</v>
      </c>
      <c r="BJ311" t="s">
        <v>86</v>
      </c>
    </row>
    <row r="312" spans="1:62">
      <c r="A312" t="s">
        <v>96</v>
      </c>
      <c r="B312" t="s">
        <v>97</v>
      </c>
      <c r="C312">
        <v>1985</v>
      </c>
      <c r="D312" t="s">
        <v>71</v>
      </c>
      <c r="E312" t="s">
        <v>100</v>
      </c>
      <c r="F312">
        <v>326.995</v>
      </c>
      <c r="G312">
        <v>94.995000000000005</v>
      </c>
      <c r="H312">
        <v>232</v>
      </c>
      <c r="I312">
        <f t="shared" si="41"/>
        <v>50</v>
      </c>
      <c r="J312">
        <v>49</v>
      </c>
      <c r="K312">
        <f t="shared" si="43"/>
        <v>425.995</v>
      </c>
      <c r="L312">
        <v>29.05090291900488</v>
      </c>
      <c r="M312">
        <v>85.2</v>
      </c>
      <c r="N312">
        <v>194.60000000000002</v>
      </c>
      <c r="O312">
        <f t="shared" si="44"/>
        <v>100.23529411764706</v>
      </c>
      <c r="P312">
        <f t="shared" si="45"/>
        <v>161.518</v>
      </c>
      <c r="Q312">
        <v>101.16</v>
      </c>
      <c r="R312">
        <v>298.52999999999997</v>
      </c>
      <c r="S312">
        <v>35.985800000000005</v>
      </c>
      <c r="T312">
        <v>109.80839999999998</v>
      </c>
      <c r="U312">
        <v>87.651880000000006</v>
      </c>
      <c r="V312">
        <v>3</v>
      </c>
      <c r="W312">
        <v>5.4</v>
      </c>
      <c r="X312">
        <v>-1.0999999999999996</v>
      </c>
      <c r="Y312">
        <v>15.241299303944301</v>
      </c>
      <c r="Z312">
        <v>23</v>
      </c>
      <c r="AA312">
        <v>185.25907192575403</v>
      </c>
      <c r="AB312">
        <v>5350</v>
      </c>
      <c r="AC312">
        <v>4179.6875</v>
      </c>
      <c r="AD312">
        <v>5830</v>
      </c>
      <c r="AE312">
        <v>4554.6875</v>
      </c>
      <c r="AF312">
        <v>13.434999999999999</v>
      </c>
      <c r="AG312">
        <v>3.0738701473021965</v>
      </c>
      <c r="AH312">
        <v>0.26894357247744333</v>
      </c>
      <c r="AI312">
        <v>1.0259870645905831</v>
      </c>
      <c r="AJ312">
        <v>5.709686173585758E-3</v>
      </c>
      <c r="AK312">
        <v>7.9729999999999999</v>
      </c>
      <c r="AL312">
        <v>23.61961977041085</v>
      </c>
      <c r="AM312">
        <v>3.4791934390104369</v>
      </c>
      <c r="AN312">
        <v>1.7055826825886831</v>
      </c>
      <c r="AO312">
        <v>0.49615673134503191</v>
      </c>
      <c r="AP312">
        <v>14.714</v>
      </c>
      <c r="AQ312">
        <v>3.0738701473021965</v>
      </c>
      <c r="AR312">
        <v>0.26894357247744333</v>
      </c>
      <c r="AS312">
        <v>1.0259870645905831</v>
      </c>
      <c r="AT312">
        <v>5.709686173585758E-3</v>
      </c>
      <c r="AU312">
        <v>9.0630000000000006</v>
      </c>
      <c r="AV312">
        <v>23.61961977041085</v>
      </c>
      <c r="AW312">
        <v>3.4791934390104369</v>
      </c>
      <c r="AX312">
        <v>1.7055826825886831</v>
      </c>
      <c r="AY312">
        <v>0.49615673134503191</v>
      </c>
      <c r="AZ312">
        <v>232.26365125000001</v>
      </c>
      <c r="BA312">
        <f t="shared" si="42"/>
        <v>193.73134875</v>
      </c>
      <c r="BB312">
        <v>240.66848467902082</v>
      </c>
      <c r="BC312">
        <v>33.395369334154601</v>
      </c>
      <c r="BD312">
        <v>26.36773412535825</v>
      </c>
      <c r="BE312">
        <v>4.3974532417624523</v>
      </c>
      <c r="BF312">
        <v>304.82904138029613</v>
      </c>
      <c r="BG312">
        <f t="shared" si="46"/>
        <v>894.88937411764709</v>
      </c>
      <c r="BH312">
        <f t="shared" si="47"/>
        <v>590.06033273735102</v>
      </c>
      <c r="BI312" t="s">
        <v>95</v>
      </c>
      <c r="BJ312" t="s">
        <v>86</v>
      </c>
    </row>
    <row r="313" spans="1:62">
      <c r="A313" t="s">
        <v>96</v>
      </c>
      <c r="B313" t="s">
        <v>97</v>
      </c>
      <c r="C313">
        <v>1986</v>
      </c>
      <c r="D313" t="s">
        <v>71</v>
      </c>
      <c r="E313" t="s">
        <v>100</v>
      </c>
      <c r="F313">
        <v>326.995</v>
      </c>
      <c r="G313">
        <v>94.995000000000005</v>
      </c>
      <c r="H313">
        <v>232</v>
      </c>
      <c r="I313">
        <f t="shared" si="41"/>
        <v>50</v>
      </c>
      <c r="J313">
        <v>49</v>
      </c>
      <c r="K313">
        <f t="shared" si="43"/>
        <v>425.995</v>
      </c>
      <c r="L313">
        <v>29.05090291900488</v>
      </c>
      <c r="M313">
        <v>85.2</v>
      </c>
      <c r="N313">
        <v>194.60000000000002</v>
      </c>
      <c r="O313">
        <f t="shared" si="44"/>
        <v>100.23529411764706</v>
      </c>
      <c r="P313">
        <f t="shared" si="45"/>
        <v>161.518</v>
      </c>
      <c r="Q313">
        <v>101.16</v>
      </c>
      <c r="R313">
        <v>298.52999999999997</v>
      </c>
      <c r="S313">
        <v>35.985800000000005</v>
      </c>
      <c r="T313">
        <v>109.80839999999998</v>
      </c>
      <c r="U313">
        <v>87.651880000000006</v>
      </c>
      <c r="V313">
        <v>3</v>
      </c>
      <c r="W313">
        <v>6.2</v>
      </c>
      <c r="X313">
        <v>-0.29999999999999982</v>
      </c>
      <c r="Y313">
        <v>16.017401392111399</v>
      </c>
      <c r="Z313">
        <v>23</v>
      </c>
      <c r="AA313">
        <v>187.57185614849197</v>
      </c>
      <c r="AB313">
        <v>5790</v>
      </c>
      <c r="AC313">
        <v>4523.4375</v>
      </c>
      <c r="AD313">
        <v>5600</v>
      </c>
      <c r="AE313">
        <v>4374.9999999999991</v>
      </c>
      <c r="AF313">
        <v>13.18</v>
      </c>
      <c r="AG313">
        <v>3.0738701473021965</v>
      </c>
      <c r="AH313">
        <v>0.26894357247744333</v>
      </c>
      <c r="AI313">
        <v>1.0259870645905831</v>
      </c>
      <c r="AJ313">
        <v>5.709686173585758E-3</v>
      </c>
      <c r="AK313">
        <v>8.484</v>
      </c>
      <c r="AL313">
        <v>23.61961977041085</v>
      </c>
      <c r="AM313">
        <v>3.4791934390104369</v>
      </c>
      <c r="AN313">
        <v>1.7055826825886831</v>
      </c>
      <c r="AO313">
        <v>0.49615673134503191</v>
      </c>
      <c r="AP313">
        <v>10.149999999999999</v>
      </c>
      <c r="AQ313">
        <v>3.0738701473021965</v>
      </c>
      <c r="AR313">
        <v>0.26894357247744333</v>
      </c>
      <c r="AS313">
        <v>1.0259870645905831</v>
      </c>
      <c r="AT313">
        <v>5.709686173585758E-3</v>
      </c>
      <c r="AU313">
        <v>6.5890000000000004</v>
      </c>
      <c r="AV313">
        <v>23.61961977041085</v>
      </c>
      <c r="AW313">
        <v>3.4791934390104369</v>
      </c>
      <c r="AX313">
        <v>1.7055826825886831</v>
      </c>
      <c r="AY313">
        <v>0.49615673134503191</v>
      </c>
      <c r="AZ313">
        <v>200.35591874999997</v>
      </c>
      <c r="BA313">
        <f t="shared" si="42"/>
        <v>225.63908125000003</v>
      </c>
      <c r="BB313">
        <v>245.18909127853729</v>
      </c>
      <c r="BC313">
        <v>34.02265265796251</v>
      </c>
      <c r="BD313">
        <v>26.863013567784474</v>
      </c>
      <c r="BE313">
        <v>4.4800529895951984</v>
      </c>
      <c r="BF313">
        <v>310.55481049387953</v>
      </c>
      <c r="BG313">
        <f t="shared" si="46"/>
        <v>894.88937411764709</v>
      </c>
      <c r="BH313">
        <f t="shared" si="47"/>
        <v>584.33456362376751</v>
      </c>
      <c r="BI313" t="s">
        <v>95</v>
      </c>
      <c r="BJ313" t="s">
        <v>86</v>
      </c>
    </row>
    <row r="314" spans="1:62">
      <c r="A314" t="s">
        <v>96</v>
      </c>
      <c r="B314" t="s">
        <v>97</v>
      </c>
      <c r="C314">
        <v>1987</v>
      </c>
      <c r="D314" t="s">
        <v>71</v>
      </c>
      <c r="E314" t="s">
        <v>100</v>
      </c>
      <c r="F314">
        <v>326.995</v>
      </c>
      <c r="G314">
        <v>94.995000000000005</v>
      </c>
      <c r="H314">
        <v>232</v>
      </c>
      <c r="I314">
        <f t="shared" si="41"/>
        <v>50</v>
      </c>
      <c r="J314">
        <v>49</v>
      </c>
      <c r="K314">
        <f t="shared" si="43"/>
        <v>425.995</v>
      </c>
      <c r="L314">
        <v>29.05090291900488</v>
      </c>
      <c r="M314">
        <v>85.2</v>
      </c>
      <c r="N314">
        <v>194.60000000000002</v>
      </c>
      <c r="O314">
        <f t="shared" si="44"/>
        <v>100.23529411764706</v>
      </c>
      <c r="P314">
        <f t="shared" si="45"/>
        <v>161.518</v>
      </c>
      <c r="Q314">
        <v>101.16</v>
      </c>
      <c r="R314">
        <v>298.52999999999997</v>
      </c>
      <c r="S314">
        <v>35.985800000000005</v>
      </c>
      <c r="T314">
        <v>109.80839999999998</v>
      </c>
      <c r="U314">
        <v>87.651880000000006</v>
      </c>
      <c r="V314">
        <v>3</v>
      </c>
      <c r="W314">
        <v>5.9</v>
      </c>
      <c r="X314">
        <v>-0.59999999999999964</v>
      </c>
      <c r="Y314">
        <v>16.089559164733199</v>
      </c>
      <c r="Z314">
        <v>23</v>
      </c>
      <c r="AA314">
        <v>187.78688631090495</v>
      </c>
      <c r="AB314">
        <v>5620</v>
      </c>
      <c r="AC314">
        <v>4390.625</v>
      </c>
      <c r="AD314">
        <v>6050</v>
      </c>
      <c r="AE314">
        <v>4726.5625</v>
      </c>
      <c r="AF314">
        <v>13.902000000000001</v>
      </c>
      <c r="AG314">
        <v>3.0738701473021965</v>
      </c>
      <c r="AH314">
        <v>0.26894357247744333</v>
      </c>
      <c r="AI314">
        <v>1.0259870645905831</v>
      </c>
      <c r="AJ314">
        <v>5.709686173585758E-3</v>
      </c>
      <c r="AK314">
        <v>8.3819999999999997</v>
      </c>
      <c r="AL314">
        <v>23.61961977041085</v>
      </c>
      <c r="AM314">
        <v>3.4791934390104369</v>
      </c>
      <c r="AN314">
        <v>1.7055826825886831</v>
      </c>
      <c r="AO314">
        <v>0.49615673134503191</v>
      </c>
      <c r="AP314">
        <v>14.585999999999999</v>
      </c>
      <c r="AQ314">
        <v>3.0738701473021965</v>
      </c>
      <c r="AR314">
        <v>0.26894357247744333</v>
      </c>
      <c r="AS314">
        <v>1.0259870645905831</v>
      </c>
      <c r="AT314">
        <v>5.709686173585758E-3</v>
      </c>
      <c r="AU314">
        <v>9.8559999999999999</v>
      </c>
      <c r="AV314">
        <v>23.61961977041085</v>
      </c>
      <c r="AW314">
        <v>3.4791934390104369</v>
      </c>
      <c r="AX314">
        <v>1.7055826825886831</v>
      </c>
      <c r="AY314">
        <v>0.49615673134503191</v>
      </c>
      <c r="AZ314">
        <v>249.76175874999998</v>
      </c>
      <c r="BA314">
        <f t="shared" si="42"/>
        <v>176.23324125000002</v>
      </c>
      <c r="BB314">
        <v>251.21656674455932</v>
      </c>
      <c r="BC314">
        <v>34.859030423039734</v>
      </c>
      <c r="BD314">
        <v>27.523386157686115</v>
      </c>
      <c r="BE314">
        <v>4.5901859867055288</v>
      </c>
      <c r="BF314">
        <v>318.18916931199067</v>
      </c>
      <c r="BG314">
        <f t="shared" si="46"/>
        <v>894.88937411764709</v>
      </c>
      <c r="BH314">
        <f t="shared" si="47"/>
        <v>576.70020480565643</v>
      </c>
      <c r="BI314" t="s">
        <v>95</v>
      </c>
      <c r="BJ314" t="s">
        <v>86</v>
      </c>
    </row>
    <row r="315" spans="1:62">
      <c r="A315" t="s">
        <v>96</v>
      </c>
      <c r="B315" t="s">
        <v>97</v>
      </c>
      <c r="C315">
        <v>1988</v>
      </c>
      <c r="D315" t="s">
        <v>71</v>
      </c>
      <c r="E315" t="s">
        <v>100</v>
      </c>
      <c r="F315">
        <v>326.995</v>
      </c>
      <c r="G315">
        <v>94.995000000000005</v>
      </c>
      <c r="H315">
        <v>232</v>
      </c>
      <c r="I315">
        <f t="shared" si="41"/>
        <v>50</v>
      </c>
      <c r="J315">
        <v>49</v>
      </c>
      <c r="K315">
        <f t="shared" si="43"/>
        <v>425.995</v>
      </c>
      <c r="L315">
        <v>29.05090291900488</v>
      </c>
      <c r="M315">
        <v>85.2</v>
      </c>
      <c r="N315">
        <v>194.60000000000002</v>
      </c>
      <c r="O315">
        <f t="shared" si="44"/>
        <v>100.23529411764706</v>
      </c>
      <c r="P315">
        <f t="shared" si="45"/>
        <v>161.518</v>
      </c>
      <c r="Q315">
        <v>101.16</v>
      </c>
      <c r="R315">
        <v>298.52999999999997</v>
      </c>
      <c r="S315">
        <v>35.985800000000005</v>
      </c>
      <c r="T315">
        <v>109.80839999999998</v>
      </c>
      <c r="U315">
        <v>87.651880000000006</v>
      </c>
      <c r="V315">
        <v>3</v>
      </c>
      <c r="W315">
        <v>5.84</v>
      </c>
      <c r="X315">
        <v>-0.66000000000000014</v>
      </c>
      <c r="Y315">
        <v>16.0394431554524</v>
      </c>
      <c r="Z315">
        <v>23</v>
      </c>
      <c r="AA315">
        <v>187.63754060324817</v>
      </c>
      <c r="AB315">
        <v>6230</v>
      </c>
      <c r="AC315">
        <v>4867.1875</v>
      </c>
      <c r="AD315">
        <v>5930</v>
      </c>
      <c r="AE315">
        <v>4632.8125</v>
      </c>
      <c r="AF315">
        <v>13.338000000000001</v>
      </c>
      <c r="AG315">
        <v>3.0738701473021965</v>
      </c>
      <c r="AH315">
        <v>0.26894357247744333</v>
      </c>
      <c r="AI315">
        <v>1.0259870645905831</v>
      </c>
      <c r="AJ315">
        <v>5.709686173585758E-3</v>
      </c>
      <c r="AK315">
        <v>8.3709999999999987</v>
      </c>
      <c r="AL315">
        <v>23.61961977041085</v>
      </c>
      <c r="AM315">
        <v>3.4791934390104369</v>
      </c>
      <c r="AN315">
        <v>1.7055826825886831</v>
      </c>
      <c r="AO315">
        <v>0.49615673134503191</v>
      </c>
      <c r="AP315">
        <v>14.791</v>
      </c>
      <c r="AQ315">
        <v>3.0738701473021965</v>
      </c>
      <c r="AR315">
        <v>0.26894357247744333</v>
      </c>
      <c r="AS315">
        <v>1.0259870645905831</v>
      </c>
      <c r="AT315">
        <v>5.709686173585758E-3</v>
      </c>
      <c r="AU315">
        <v>8.484</v>
      </c>
      <c r="AV315">
        <v>23.61961977041085</v>
      </c>
      <c r="AW315">
        <v>3.4791934390104369</v>
      </c>
      <c r="AX315">
        <v>1.7055826825886831</v>
      </c>
      <c r="AY315">
        <v>0.49615673134503191</v>
      </c>
      <c r="AZ315">
        <v>250.85437781249999</v>
      </c>
      <c r="BA315">
        <f t="shared" si="42"/>
        <v>175.14062218750001</v>
      </c>
      <c r="BB315">
        <v>261.76464881009775</v>
      </c>
      <c r="BC315">
        <v>36.322691511924859</v>
      </c>
      <c r="BD315">
        <v>28.679038190013976</v>
      </c>
      <c r="BE315">
        <v>4.7829187316486061</v>
      </c>
      <c r="BF315">
        <v>331.54929724368515</v>
      </c>
      <c r="BG315">
        <f t="shared" si="46"/>
        <v>894.88937411764709</v>
      </c>
      <c r="BH315">
        <f t="shared" si="47"/>
        <v>563.34007687396195</v>
      </c>
      <c r="BI315" t="s">
        <v>95</v>
      </c>
      <c r="BJ315" t="s">
        <v>86</v>
      </c>
    </row>
    <row r="316" spans="1:62">
      <c r="A316" t="s">
        <v>96</v>
      </c>
      <c r="B316" t="s">
        <v>97</v>
      </c>
      <c r="C316">
        <v>1989</v>
      </c>
      <c r="D316" t="s">
        <v>71</v>
      </c>
      <c r="E316" t="s">
        <v>100</v>
      </c>
      <c r="F316">
        <v>326.995</v>
      </c>
      <c r="G316">
        <v>94.995000000000005</v>
      </c>
      <c r="H316">
        <v>232</v>
      </c>
      <c r="I316">
        <f t="shared" si="41"/>
        <v>50</v>
      </c>
      <c r="J316">
        <v>49</v>
      </c>
      <c r="K316">
        <f t="shared" si="43"/>
        <v>425.995</v>
      </c>
      <c r="L316">
        <v>29.05090291900488</v>
      </c>
      <c r="M316">
        <v>85.2</v>
      </c>
      <c r="N316">
        <v>194.60000000000002</v>
      </c>
      <c r="O316">
        <f t="shared" si="44"/>
        <v>100.23529411764706</v>
      </c>
      <c r="P316">
        <f t="shared" si="45"/>
        <v>161.518</v>
      </c>
      <c r="Q316">
        <v>101.16</v>
      </c>
      <c r="R316">
        <v>298.52999999999997</v>
      </c>
      <c r="S316">
        <v>35.985800000000005</v>
      </c>
      <c r="T316">
        <v>109.80839999999998</v>
      </c>
      <c r="U316">
        <v>87.651880000000006</v>
      </c>
      <c r="V316">
        <v>3</v>
      </c>
      <c r="W316">
        <v>6.7</v>
      </c>
      <c r="X316">
        <v>0.20000000000000018</v>
      </c>
      <c r="Y316">
        <v>17.51740139211137</v>
      </c>
      <c r="Z316">
        <v>23</v>
      </c>
      <c r="AA316">
        <v>192.04185614849189</v>
      </c>
      <c r="AB316">
        <v>5950</v>
      </c>
      <c r="AC316">
        <v>4648.4375</v>
      </c>
      <c r="AD316">
        <v>6230</v>
      </c>
      <c r="AE316">
        <v>4867.1875</v>
      </c>
      <c r="AF316">
        <v>12.977</v>
      </c>
      <c r="AG316">
        <v>3.0738701473021965</v>
      </c>
      <c r="AH316">
        <v>0.26894357247744333</v>
      </c>
      <c r="AI316">
        <v>1.0259870645905831</v>
      </c>
      <c r="AJ316">
        <v>5.709686173585758E-3</v>
      </c>
      <c r="AK316">
        <v>8.4879999999999995</v>
      </c>
      <c r="AL316">
        <v>23.61961977041085</v>
      </c>
      <c r="AM316">
        <v>3.4791934390104369</v>
      </c>
      <c r="AN316">
        <v>1.7055826825886831</v>
      </c>
      <c r="AO316">
        <v>0.49615673134503191</v>
      </c>
      <c r="AP316">
        <v>12.282999999999999</v>
      </c>
      <c r="AQ316">
        <v>3.0738701473021965</v>
      </c>
      <c r="AR316">
        <v>0.26894357247744333</v>
      </c>
      <c r="AS316">
        <v>1.0259870645905831</v>
      </c>
      <c r="AT316">
        <v>5.709686173585758E-3</v>
      </c>
      <c r="AU316">
        <v>8.8239999999999998</v>
      </c>
      <c r="AV316">
        <v>23.61961977041085</v>
      </c>
      <c r="AW316">
        <v>3.4791934390104369</v>
      </c>
      <c r="AX316">
        <v>1.7055826825886831</v>
      </c>
      <c r="AY316">
        <v>0.49615673134503191</v>
      </c>
      <c r="AZ316">
        <v>236.14023999999998</v>
      </c>
      <c r="BA316">
        <f t="shared" si="42"/>
        <v>189.85476000000003</v>
      </c>
      <c r="BB316">
        <v>262.19518277195647</v>
      </c>
      <c r="BC316">
        <v>36.382432780858942</v>
      </c>
      <c r="BD316">
        <v>28.726207660721236</v>
      </c>
      <c r="BE316">
        <v>4.790785374299344</v>
      </c>
      <c r="BF316">
        <v>332.09460858783598</v>
      </c>
      <c r="BG316">
        <f t="shared" si="46"/>
        <v>894.88937411764709</v>
      </c>
      <c r="BH316">
        <f t="shared" si="47"/>
        <v>562.79476552981112</v>
      </c>
      <c r="BI316" t="s">
        <v>95</v>
      </c>
      <c r="BJ316" t="s">
        <v>86</v>
      </c>
    </row>
    <row r="317" spans="1:62">
      <c r="A317" t="s">
        <v>96</v>
      </c>
      <c r="B317" t="s">
        <v>97</v>
      </c>
      <c r="C317">
        <v>1990</v>
      </c>
      <c r="D317" t="s">
        <v>71</v>
      </c>
      <c r="E317" t="s">
        <v>100</v>
      </c>
      <c r="F317">
        <v>326.995</v>
      </c>
      <c r="G317">
        <v>94.995000000000005</v>
      </c>
      <c r="H317">
        <v>232</v>
      </c>
      <c r="I317">
        <f t="shared" si="41"/>
        <v>50</v>
      </c>
      <c r="J317">
        <v>49</v>
      </c>
      <c r="K317">
        <f t="shared" si="43"/>
        <v>425.995</v>
      </c>
      <c r="L317">
        <v>29.05090291900488</v>
      </c>
      <c r="M317">
        <v>85.2</v>
      </c>
      <c r="N317">
        <v>194.60000000000002</v>
      </c>
      <c r="O317">
        <f t="shared" si="44"/>
        <v>100.23529411764706</v>
      </c>
      <c r="P317">
        <f t="shared" si="45"/>
        <v>161.518</v>
      </c>
      <c r="Q317">
        <v>101.16</v>
      </c>
      <c r="R317">
        <v>298.52999999999997</v>
      </c>
      <c r="S317">
        <v>35.985800000000005</v>
      </c>
      <c r="T317">
        <v>109.80839999999998</v>
      </c>
      <c r="U317">
        <v>87.651880000000006</v>
      </c>
      <c r="V317">
        <v>3</v>
      </c>
      <c r="W317">
        <v>6.28</v>
      </c>
      <c r="X317">
        <v>-0.21999999999999975</v>
      </c>
      <c r="Y317">
        <v>17.141531322505799</v>
      </c>
      <c r="Z317">
        <v>23</v>
      </c>
      <c r="AA317">
        <v>190.92176334106728</v>
      </c>
      <c r="AB317">
        <v>5660</v>
      </c>
      <c r="AC317">
        <v>4421.875</v>
      </c>
      <c r="AD317">
        <v>5730</v>
      </c>
      <c r="AE317">
        <v>4476.5625</v>
      </c>
      <c r="AF317">
        <v>12.816000000000001</v>
      </c>
      <c r="AG317">
        <v>3.0738701473021965</v>
      </c>
      <c r="AH317">
        <v>0.26894357247744333</v>
      </c>
      <c r="AI317">
        <v>1.0259870645905831</v>
      </c>
      <c r="AJ317">
        <v>5.709686173585758E-3</v>
      </c>
      <c r="AK317">
        <v>8.3089999999999993</v>
      </c>
      <c r="AL317">
        <v>23.61961977041085</v>
      </c>
      <c r="AM317">
        <v>3.4791934390104369</v>
      </c>
      <c r="AN317">
        <v>1.7055826825886831</v>
      </c>
      <c r="AO317">
        <v>0.49615673134503191</v>
      </c>
      <c r="AP317">
        <v>11.479999999999999</v>
      </c>
      <c r="AQ317">
        <v>3.0738701473021965</v>
      </c>
      <c r="AR317">
        <v>0.26894357247744333</v>
      </c>
      <c r="AS317">
        <v>1.0259870645905831</v>
      </c>
      <c r="AT317">
        <v>5.709686173585758E-3</v>
      </c>
      <c r="AU317">
        <v>5.8380000000000001</v>
      </c>
      <c r="AV317">
        <v>23.61961977041085</v>
      </c>
      <c r="AW317">
        <v>3.4791934390104369</v>
      </c>
      <c r="AX317">
        <v>1.7055826825886831</v>
      </c>
      <c r="AY317">
        <v>0.49615673134503191</v>
      </c>
      <c r="AZ317">
        <v>201.19449125</v>
      </c>
      <c r="BA317">
        <f t="shared" si="42"/>
        <v>224.80050875000001</v>
      </c>
      <c r="BB317">
        <v>245.18909127853732</v>
      </c>
      <c r="BC317">
        <v>34.02265265796251</v>
      </c>
      <c r="BD317">
        <v>26.863013567784478</v>
      </c>
      <c r="BE317">
        <v>4.4800529895951984</v>
      </c>
      <c r="BF317">
        <v>310.55481049387953</v>
      </c>
      <c r="BG317">
        <f t="shared" si="46"/>
        <v>894.88937411764709</v>
      </c>
      <c r="BH317">
        <f t="shared" si="47"/>
        <v>584.33456362376751</v>
      </c>
      <c r="BI317" t="s">
        <v>95</v>
      </c>
      <c r="BJ317" t="s">
        <v>86</v>
      </c>
    </row>
    <row r="318" spans="1:62">
      <c r="A318" t="s">
        <v>96</v>
      </c>
      <c r="B318" t="s">
        <v>97</v>
      </c>
      <c r="C318">
        <v>1991</v>
      </c>
      <c r="D318" t="s">
        <v>71</v>
      </c>
      <c r="E318" t="s">
        <v>100</v>
      </c>
      <c r="F318">
        <v>326.995</v>
      </c>
      <c r="G318">
        <v>94.995000000000005</v>
      </c>
      <c r="H318">
        <v>232</v>
      </c>
      <c r="I318">
        <f t="shared" si="41"/>
        <v>50</v>
      </c>
      <c r="J318">
        <v>49</v>
      </c>
      <c r="K318">
        <f t="shared" si="43"/>
        <v>425.995</v>
      </c>
      <c r="L318">
        <v>29.05090291900488</v>
      </c>
      <c r="M318">
        <v>85.2</v>
      </c>
      <c r="N318">
        <v>194.60000000000002</v>
      </c>
      <c r="O318">
        <f t="shared" si="44"/>
        <v>100.23529411764706</v>
      </c>
      <c r="P318">
        <f t="shared" si="45"/>
        <v>161.518</v>
      </c>
      <c r="Q318">
        <v>101.16</v>
      </c>
      <c r="R318">
        <v>298.52999999999997</v>
      </c>
      <c r="S318">
        <v>35.985800000000005</v>
      </c>
      <c r="T318">
        <v>109.80839999999998</v>
      </c>
      <c r="U318">
        <v>87.651880000000006</v>
      </c>
      <c r="V318">
        <v>3</v>
      </c>
      <c r="W318">
        <v>6.09</v>
      </c>
      <c r="X318">
        <v>-0.41000000000000014</v>
      </c>
      <c r="Y318">
        <v>17.40139211136891</v>
      </c>
      <c r="Z318">
        <v>23</v>
      </c>
      <c r="AA318">
        <v>191.69614849187934</v>
      </c>
      <c r="AB318">
        <v>5090</v>
      </c>
      <c r="AC318">
        <v>3976.5624999999995</v>
      </c>
      <c r="AD318">
        <v>7445</v>
      </c>
      <c r="AE318">
        <v>5816.40625</v>
      </c>
      <c r="AF318">
        <v>12.695</v>
      </c>
      <c r="AG318">
        <v>3.0738701473021965</v>
      </c>
      <c r="AH318">
        <v>0.26894357247744333</v>
      </c>
      <c r="AI318">
        <v>1.0259870645905831</v>
      </c>
      <c r="AJ318">
        <v>5.709686173585758E-3</v>
      </c>
      <c r="AK318">
        <v>8.1850000000000005</v>
      </c>
      <c r="AL318">
        <v>23.61961977041085</v>
      </c>
      <c r="AM318">
        <v>3.4791934390104369</v>
      </c>
      <c r="AN318">
        <v>1.7055826825886831</v>
      </c>
      <c r="AO318">
        <v>0.49615673134503191</v>
      </c>
      <c r="AP318">
        <v>11.989999999999998</v>
      </c>
      <c r="AQ318">
        <v>3.0738701473021965</v>
      </c>
      <c r="AR318">
        <v>0.26894357247744333</v>
      </c>
      <c r="AS318">
        <v>1.0259870645905831</v>
      </c>
      <c r="AT318">
        <v>5.709686173585758E-3</v>
      </c>
      <c r="AU318">
        <v>6.5690000000000008</v>
      </c>
      <c r="AV318">
        <v>23.61961977041085</v>
      </c>
      <c r="AW318">
        <v>3.4791934390104369</v>
      </c>
      <c r="AX318">
        <v>1.7055826825886831</v>
      </c>
      <c r="AY318">
        <v>0.49615673134503191</v>
      </c>
      <c r="AZ318">
        <v>224.63923671874997</v>
      </c>
      <c r="BA318">
        <f t="shared" si="42"/>
        <v>201.35576328125003</v>
      </c>
      <c r="BB318">
        <v>269.83716059494867</v>
      </c>
      <c r="BC318">
        <v>37.442840304438988</v>
      </c>
      <c r="BD318">
        <v>29.563465765775103</v>
      </c>
      <c r="BE318">
        <v>4.9304182813499402</v>
      </c>
      <c r="BF318">
        <v>341.77388494651274</v>
      </c>
      <c r="BG318">
        <f t="shared" si="46"/>
        <v>894.88937411764709</v>
      </c>
      <c r="BH318">
        <f t="shared" si="47"/>
        <v>553.11548917113441</v>
      </c>
      <c r="BI318" t="s">
        <v>95</v>
      </c>
      <c r="BJ318" t="s">
        <v>86</v>
      </c>
    </row>
    <row r="319" spans="1:62">
      <c r="A319" t="s">
        <v>96</v>
      </c>
      <c r="B319" t="s">
        <v>97</v>
      </c>
      <c r="C319">
        <v>1992</v>
      </c>
      <c r="D319" t="s">
        <v>71</v>
      </c>
      <c r="E319" t="s">
        <v>100</v>
      </c>
      <c r="F319">
        <v>326.995</v>
      </c>
      <c r="G319">
        <v>94.995000000000005</v>
      </c>
      <c r="H319">
        <v>232</v>
      </c>
      <c r="I319">
        <f t="shared" si="41"/>
        <v>50</v>
      </c>
      <c r="J319">
        <v>46.2</v>
      </c>
      <c r="K319">
        <f t="shared" si="43"/>
        <v>423.19499999999999</v>
      </c>
      <c r="L319">
        <v>29.05090291900488</v>
      </c>
      <c r="M319">
        <v>85.2</v>
      </c>
      <c r="N319">
        <v>194.60000000000002</v>
      </c>
      <c r="O319">
        <f t="shared" si="44"/>
        <v>100.23529411764706</v>
      </c>
      <c r="P319">
        <f t="shared" si="45"/>
        <v>161.518</v>
      </c>
      <c r="Q319">
        <v>101.16</v>
      </c>
      <c r="R319">
        <v>298.52999999999997</v>
      </c>
      <c r="S319">
        <v>35.985800000000005</v>
      </c>
      <c r="T319">
        <v>109.80839999999998</v>
      </c>
      <c r="U319">
        <v>87.651880000000006</v>
      </c>
      <c r="V319">
        <v>3</v>
      </c>
      <c r="W319">
        <v>6.27</v>
      </c>
      <c r="X319">
        <v>-0.23000000000000043</v>
      </c>
      <c r="Y319">
        <v>17.097447795823701</v>
      </c>
      <c r="Z319">
        <v>23</v>
      </c>
      <c r="AA319">
        <v>190.79039443155463</v>
      </c>
      <c r="AB319">
        <v>6960</v>
      </c>
      <c r="AC319">
        <v>5437.5</v>
      </c>
      <c r="AD319">
        <v>6370</v>
      </c>
      <c r="AE319">
        <v>4976.5625</v>
      </c>
      <c r="AF319">
        <v>12.695</v>
      </c>
      <c r="AG319">
        <v>3.0738701473021965</v>
      </c>
      <c r="AH319">
        <v>0.26894357247744333</v>
      </c>
      <c r="AI319">
        <v>1.0259870645905831</v>
      </c>
      <c r="AJ319">
        <v>5.709686173585758E-3</v>
      </c>
      <c r="AK319">
        <v>8.1850000000000005</v>
      </c>
      <c r="AL319">
        <v>23.61961977041085</v>
      </c>
      <c r="AM319">
        <v>3.4791934390104369</v>
      </c>
      <c r="AN319">
        <v>1.7055826825886831</v>
      </c>
      <c r="AO319">
        <v>0.49615673134503191</v>
      </c>
      <c r="AP319">
        <v>11.989999999999998</v>
      </c>
      <c r="AQ319">
        <v>3.0738701473021965</v>
      </c>
      <c r="AR319">
        <v>0.26894357247744333</v>
      </c>
      <c r="AS319">
        <v>1.0259870645905831</v>
      </c>
      <c r="AT319">
        <v>5.709686173585758E-3</v>
      </c>
      <c r="AU319">
        <v>6.5690000000000008</v>
      </c>
      <c r="AV319">
        <v>23.61961977041085</v>
      </c>
      <c r="AW319">
        <v>3.4791934390104369</v>
      </c>
      <c r="AX319">
        <v>1.7055826825886831</v>
      </c>
      <c r="AY319">
        <v>0.49615673134503191</v>
      </c>
      <c r="AZ319">
        <v>241.93047656249999</v>
      </c>
      <c r="BA319">
        <f t="shared" si="42"/>
        <v>181.2645234375</v>
      </c>
      <c r="BB319">
        <v>286.95088557883253</v>
      </c>
      <c r="BC319">
        <v>39.817555744568949</v>
      </c>
      <c r="BD319">
        <v>31.43845222638868</v>
      </c>
      <c r="BE319">
        <v>5.2431173267167708</v>
      </c>
      <c r="BF319">
        <v>363.45001087650689</v>
      </c>
      <c r="BG319">
        <f t="shared" si="46"/>
        <v>894.88937411764709</v>
      </c>
      <c r="BH319">
        <f t="shared" si="47"/>
        <v>531.4393632411402</v>
      </c>
      <c r="BI319" t="s">
        <v>95</v>
      </c>
      <c r="BJ319" t="s">
        <v>86</v>
      </c>
    </row>
    <row r="320" spans="1:62">
      <c r="A320" t="s">
        <v>96</v>
      </c>
      <c r="B320" t="s">
        <v>97</v>
      </c>
      <c r="C320">
        <v>1998</v>
      </c>
      <c r="D320" t="s">
        <v>71</v>
      </c>
      <c r="E320" t="s">
        <v>100</v>
      </c>
      <c r="F320">
        <v>326.995</v>
      </c>
      <c r="G320">
        <v>94.995000000000005</v>
      </c>
      <c r="H320">
        <v>232</v>
      </c>
      <c r="I320">
        <f t="shared" si="41"/>
        <v>50</v>
      </c>
      <c r="J320">
        <v>42</v>
      </c>
      <c r="K320">
        <f t="shared" si="43"/>
        <v>418.995</v>
      </c>
      <c r="L320">
        <v>29.05090291900488</v>
      </c>
      <c r="M320">
        <v>85.2</v>
      </c>
      <c r="N320">
        <v>194.60000000000002</v>
      </c>
      <c r="O320">
        <f t="shared" si="44"/>
        <v>100.23529411764706</v>
      </c>
      <c r="P320">
        <f t="shared" si="45"/>
        <v>161.518</v>
      </c>
      <c r="Q320">
        <v>101.16</v>
      </c>
      <c r="R320">
        <v>298.52999999999997</v>
      </c>
      <c r="S320">
        <v>35.985800000000005</v>
      </c>
      <c r="T320">
        <v>109.80839999999998</v>
      </c>
      <c r="U320">
        <v>87.651880000000006</v>
      </c>
      <c r="V320">
        <v>3</v>
      </c>
      <c r="W320">
        <v>5.4</v>
      </c>
      <c r="X320">
        <v>-1.0999999999999996</v>
      </c>
      <c r="Y320">
        <v>17.9334106728538</v>
      </c>
      <c r="Z320">
        <v>23</v>
      </c>
      <c r="AA320">
        <v>193.28156380510433</v>
      </c>
      <c r="AB320">
        <v>6300</v>
      </c>
      <c r="AC320">
        <v>4921.875</v>
      </c>
      <c r="AD320">
        <v>7330</v>
      </c>
      <c r="AE320">
        <v>5726.5625</v>
      </c>
      <c r="AF320">
        <v>12.574000000000002</v>
      </c>
      <c r="AG320">
        <v>3.0738701473021965</v>
      </c>
      <c r="AH320">
        <v>0.26894357247744333</v>
      </c>
      <c r="AI320">
        <v>1.0259870645905831</v>
      </c>
      <c r="AJ320">
        <v>5.709686173585758E-3</v>
      </c>
      <c r="AK320">
        <v>8.0609999999999999</v>
      </c>
      <c r="AL320">
        <v>23.61961977041085</v>
      </c>
      <c r="AM320">
        <v>3.4791934390104369</v>
      </c>
      <c r="AN320">
        <v>1.7055826825886831</v>
      </c>
      <c r="AO320">
        <v>0.49615673134503191</v>
      </c>
      <c r="AP320">
        <v>12.5</v>
      </c>
      <c r="AQ320">
        <v>3.0738701473021965</v>
      </c>
      <c r="AR320">
        <v>0.26894357247744333</v>
      </c>
      <c r="AS320">
        <v>1.0259870645905831</v>
      </c>
      <c r="AT320">
        <v>5.709686173585758E-3</v>
      </c>
      <c r="AU320">
        <v>7.3</v>
      </c>
      <c r="AV320">
        <v>23.61961977041085</v>
      </c>
      <c r="AW320">
        <v>3.4791934390104369</v>
      </c>
      <c r="AX320">
        <v>1.7055826825886831</v>
      </c>
      <c r="AY320">
        <v>0.49615673134503191</v>
      </c>
      <c r="AZ320">
        <v>252.320340625</v>
      </c>
      <c r="BA320">
        <f t="shared" si="42"/>
        <v>166.674659375</v>
      </c>
      <c r="BB320">
        <v>293.40889500671324</v>
      </c>
      <c r="BC320">
        <v>40.713674778580248</v>
      </c>
      <c r="BD320">
        <v>32.145994286997578</v>
      </c>
      <c r="BE320">
        <v>5.3611169664778373</v>
      </c>
      <c r="BF320">
        <v>371.62968103876887</v>
      </c>
      <c r="BG320">
        <f t="shared" si="46"/>
        <v>894.88937411764709</v>
      </c>
      <c r="BH320">
        <f t="shared" si="47"/>
        <v>523.25969307887817</v>
      </c>
      <c r="BI320" t="s">
        <v>95</v>
      </c>
      <c r="BJ320" t="s">
        <v>86</v>
      </c>
    </row>
    <row r="321" spans="1:62">
      <c r="A321" t="s">
        <v>96</v>
      </c>
      <c r="B321" t="s">
        <v>97</v>
      </c>
      <c r="C321">
        <v>2003</v>
      </c>
      <c r="D321" t="s">
        <v>71</v>
      </c>
      <c r="E321" t="s">
        <v>100</v>
      </c>
      <c r="F321">
        <v>326.995</v>
      </c>
      <c r="G321">
        <v>94.995000000000005</v>
      </c>
      <c r="H321">
        <v>232</v>
      </c>
      <c r="I321">
        <f t="shared" si="41"/>
        <v>50</v>
      </c>
      <c r="J321">
        <v>53.2</v>
      </c>
      <c r="K321">
        <f t="shared" si="43"/>
        <v>430.19499999999999</v>
      </c>
      <c r="L321">
        <v>29.05090291900488</v>
      </c>
      <c r="M321">
        <v>85.2</v>
      </c>
      <c r="N321">
        <v>194.60000000000002</v>
      </c>
      <c r="O321">
        <f t="shared" si="44"/>
        <v>100.23529411764706</v>
      </c>
      <c r="P321">
        <f t="shared" si="45"/>
        <v>161.518</v>
      </c>
      <c r="Q321">
        <v>101.16</v>
      </c>
      <c r="R321">
        <v>298.52999999999997</v>
      </c>
      <c r="S321">
        <v>35.985800000000005</v>
      </c>
      <c r="T321">
        <v>109.80839999999998</v>
      </c>
      <c r="U321">
        <v>64.27804533333348</v>
      </c>
      <c r="V321">
        <v>3</v>
      </c>
      <c r="W321">
        <v>5.71</v>
      </c>
      <c r="X321">
        <v>-0.79</v>
      </c>
      <c r="Y321">
        <v>18.503480278422273</v>
      </c>
      <c r="Z321">
        <v>23</v>
      </c>
      <c r="AA321">
        <v>194.98037122969839</v>
      </c>
      <c r="AB321">
        <v>5400</v>
      </c>
      <c r="AC321">
        <v>4218.75</v>
      </c>
      <c r="AD321">
        <v>6725</v>
      </c>
      <c r="AE321">
        <v>5253.90625</v>
      </c>
      <c r="AF321">
        <v>13.385999999999999</v>
      </c>
      <c r="AG321">
        <v>3.0738701473021965</v>
      </c>
      <c r="AH321">
        <v>0.26894357247744333</v>
      </c>
      <c r="AI321">
        <v>1.0259870645905831</v>
      </c>
      <c r="AJ321">
        <v>5.709686173585758E-3</v>
      </c>
      <c r="AK321">
        <v>8.81</v>
      </c>
      <c r="AL321">
        <v>23.61961977041085</v>
      </c>
      <c r="AM321">
        <v>3.4791934390104369</v>
      </c>
      <c r="AN321">
        <v>1.7055826825886831</v>
      </c>
      <c r="AO321">
        <v>0.49615673134503191</v>
      </c>
      <c r="AP321">
        <v>14.8</v>
      </c>
      <c r="AQ321">
        <v>3.0738701473021965</v>
      </c>
      <c r="AR321">
        <v>0.26894357247744333</v>
      </c>
      <c r="AS321">
        <v>1.0259870645905831</v>
      </c>
      <c r="AT321">
        <v>5.709686173585758E-3</v>
      </c>
      <c r="AU321">
        <v>9.8699999999999992</v>
      </c>
      <c r="AV321">
        <v>23.61961977041085</v>
      </c>
      <c r="AW321">
        <v>3.4791934390104369</v>
      </c>
      <c r="AX321">
        <v>1.7055826825886831</v>
      </c>
      <c r="AY321">
        <v>0.49615673134503191</v>
      </c>
      <c r="AZ321">
        <v>260.83764218749997</v>
      </c>
      <c r="BA321">
        <f t="shared" si="42"/>
        <v>169.35735781250003</v>
      </c>
      <c r="BB321">
        <v>261.01121437684503</v>
      </c>
      <c r="BC321">
        <v>36.218144291290209</v>
      </c>
      <c r="BD321">
        <v>28.596491616276275</v>
      </c>
      <c r="BE321">
        <v>4.7691521070098153</v>
      </c>
      <c r="BF321">
        <v>330.59500239142136</v>
      </c>
      <c r="BG321">
        <f t="shared" si="46"/>
        <v>871.51553945098055</v>
      </c>
      <c r="BH321">
        <f t="shared" si="47"/>
        <v>540.92053705955914</v>
      </c>
      <c r="BI321" t="s">
        <v>95</v>
      </c>
      <c r="BJ321" t="s">
        <v>86</v>
      </c>
    </row>
    <row r="322" spans="1:62">
      <c r="A322" t="s">
        <v>96</v>
      </c>
      <c r="B322" t="s">
        <v>97</v>
      </c>
      <c r="C322">
        <v>2008</v>
      </c>
      <c r="D322" t="s">
        <v>71</v>
      </c>
      <c r="E322" t="s">
        <v>100</v>
      </c>
      <c r="F322">
        <v>326.995</v>
      </c>
      <c r="G322">
        <v>94.995000000000005</v>
      </c>
      <c r="H322">
        <v>232</v>
      </c>
      <c r="I322">
        <f t="shared" ref="I322:I324" si="48">25+25</f>
        <v>50</v>
      </c>
      <c r="J322">
        <v>44.800000000000004</v>
      </c>
      <c r="K322">
        <f t="shared" si="43"/>
        <v>421.79500000000002</v>
      </c>
      <c r="L322">
        <v>29.05090291900488</v>
      </c>
      <c r="M322">
        <v>85.2</v>
      </c>
      <c r="N322">
        <v>194.60000000000002</v>
      </c>
      <c r="O322">
        <f t="shared" si="44"/>
        <v>100.23529411764706</v>
      </c>
      <c r="P322">
        <f t="shared" si="45"/>
        <v>161.518</v>
      </c>
      <c r="Q322">
        <v>101.16</v>
      </c>
      <c r="R322">
        <v>298.52999999999997</v>
      </c>
      <c r="S322">
        <v>35.985800000000005</v>
      </c>
      <c r="T322">
        <v>109.80839999999998</v>
      </c>
      <c r="U322">
        <v>56.243289666666826</v>
      </c>
      <c r="V322">
        <v>3</v>
      </c>
      <c r="W322">
        <v>5.62</v>
      </c>
      <c r="X322">
        <v>-0.87999999999999989</v>
      </c>
      <c r="Y322">
        <v>18.601466892443213</v>
      </c>
      <c r="Z322">
        <v>23</v>
      </c>
      <c r="AA322">
        <v>195.27237133948077</v>
      </c>
      <c r="AB322">
        <v>7300</v>
      </c>
      <c r="AC322">
        <v>5965</v>
      </c>
      <c r="AD322">
        <v>7600</v>
      </c>
      <c r="AE322">
        <v>6375</v>
      </c>
      <c r="AF322">
        <v>12.3</v>
      </c>
      <c r="AG322">
        <v>3.0738701473021965</v>
      </c>
      <c r="AH322">
        <v>0.26894357247744333</v>
      </c>
      <c r="AI322">
        <v>1.0259870645905831</v>
      </c>
      <c r="AJ322">
        <v>5.709686173585758E-3</v>
      </c>
      <c r="AK322">
        <v>7.22</v>
      </c>
      <c r="AL322">
        <v>23.61961977041085</v>
      </c>
      <c r="AM322">
        <v>3.4791934390104369</v>
      </c>
      <c r="AN322">
        <v>1.7055826825886831</v>
      </c>
      <c r="AO322">
        <v>0.49615673134503191</v>
      </c>
      <c r="AP322">
        <v>15.8</v>
      </c>
      <c r="AQ322">
        <v>3.0738701473021965</v>
      </c>
      <c r="AR322">
        <v>0.26894357247744333</v>
      </c>
      <c r="AS322">
        <v>1.0259870645905831</v>
      </c>
      <c r="AT322">
        <v>5.709686173585758E-3</v>
      </c>
      <c r="AU322">
        <v>11.899999999999999</v>
      </c>
      <c r="AV322">
        <v>23.61961977041085</v>
      </c>
      <c r="AW322">
        <v>3.4791934390104369</v>
      </c>
      <c r="AX322">
        <v>1.7055826825886831</v>
      </c>
      <c r="AY322">
        <v>0.49615673134503191</v>
      </c>
      <c r="AZ322">
        <v>328.7998</v>
      </c>
      <c r="BA322">
        <f t="shared" si="42"/>
        <v>92.995200000000011</v>
      </c>
      <c r="BB322">
        <v>337.26677316167263</v>
      </c>
      <c r="BC322">
        <v>46.940506267302702</v>
      </c>
      <c r="BD322">
        <v>36.334097565544035</v>
      </c>
      <c r="BE322">
        <v>6.2076483887841212</v>
      </c>
      <c r="BF322">
        <v>426.74902538330343</v>
      </c>
      <c r="BG322">
        <f t="shared" si="46"/>
        <v>863.48078378431387</v>
      </c>
      <c r="BH322">
        <f t="shared" si="47"/>
        <v>436.73175840101044</v>
      </c>
      <c r="BI322" t="s">
        <v>95</v>
      </c>
      <c r="BJ322" t="s">
        <v>86</v>
      </c>
    </row>
    <row r="323" spans="1:62">
      <c r="A323" t="s">
        <v>96</v>
      </c>
      <c r="B323" t="s">
        <v>97</v>
      </c>
      <c r="C323">
        <v>2015</v>
      </c>
      <c r="D323" t="s">
        <v>71</v>
      </c>
      <c r="E323" t="s">
        <v>100</v>
      </c>
      <c r="F323">
        <v>326.995</v>
      </c>
      <c r="G323">
        <v>94.995000000000005</v>
      </c>
      <c r="H323">
        <v>232</v>
      </c>
      <c r="I323">
        <f t="shared" si="48"/>
        <v>50</v>
      </c>
      <c r="J323">
        <v>36.399999999999984</v>
      </c>
      <c r="K323">
        <f t="shared" si="43"/>
        <v>413.39499999999998</v>
      </c>
      <c r="L323">
        <v>29.05090291900488</v>
      </c>
      <c r="M323">
        <v>85.2</v>
      </c>
      <c r="N323">
        <v>194.60000000000002</v>
      </c>
      <c r="O323">
        <f t="shared" si="44"/>
        <v>100.23529411764706</v>
      </c>
      <c r="P323">
        <f t="shared" si="45"/>
        <v>161.518</v>
      </c>
      <c r="Q323">
        <v>101.16</v>
      </c>
      <c r="R323">
        <v>298.52999999999997</v>
      </c>
      <c r="S323">
        <v>35.985800000000005</v>
      </c>
      <c r="T323">
        <v>109.80839999999998</v>
      </c>
      <c r="U323">
        <v>51.130263333333232</v>
      </c>
      <c r="V323">
        <v>3</v>
      </c>
      <c r="W323">
        <v>5.46</v>
      </c>
      <c r="X323">
        <v>-1.04</v>
      </c>
      <c r="Y323">
        <v>19.07</v>
      </c>
      <c r="Z323">
        <v>23</v>
      </c>
      <c r="AA323">
        <v>196.6686</v>
      </c>
      <c r="AB323">
        <v>5913</v>
      </c>
      <c r="AC323">
        <v>4644</v>
      </c>
      <c r="AD323">
        <v>5027.9170232341039</v>
      </c>
      <c r="AE323">
        <v>4866.8477895744027</v>
      </c>
      <c r="AF323">
        <v>12.8</v>
      </c>
      <c r="AG323">
        <v>3.0738701473021965</v>
      </c>
      <c r="AH323">
        <v>0.26894357247744333</v>
      </c>
      <c r="AI323">
        <v>1.0259870645905831</v>
      </c>
      <c r="AJ323">
        <v>5.709686173585758E-3</v>
      </c>
      <c r="AK323">
        <v>8.6999999999999993</v>
      </c>
      <c r="AL323">
        <v>23.61961977041085</v>
      </c>
      <c r="AM323">
        <v>3.4791934390104369</v>
      </c>
      <c r="AN323">
        <v>1.7055826825886831</v>
      </c>
      <c r="AO323">
        <v>0.49615673134503191</v>
      </c>
      <c r="AP323">
        <v>14.399999999999999</v>
      </c>
      <c r="AQ323">
        <v>3.0738701473021965</v>
      </c>
      <c r="AR323">
        <v>0.26894357247744333</v>
      </c>
      <c r="AS323">
        <v>1.0259870645905831</v>
      </c>
      <c r="AT323">
        <v>5.709686173585758E-3</v>
      </c>
      <c r="AU323">
        <v>11.200000000000001</v>
      </c>
      <c r="AV323">
        <v>23.61961977041085</v>
      </c>
      <c r="AW323">
        <v>3.4791934390104369</v>
      </c>
      <c r="AX323">
        <v>1.7055826825886831</v>
      </c>
      <c r="AY323">
        <v>0.49615673134503191</v>
      </c>
      <c r="AZ323">
        <v>242.99990037780444</v>
      </c>
      <c r="BA323">
        <f t="shared" si="42"/>
        <v>170.39509962219554</v>
      </c>
      <c r="BB323">
        <v>258.27356670582964</v>
      </c>
      <c r="BC323">
        <v>36.032568539322035</v>
      </c>
      <c r="BD323">
        <v>27.446776627232055</v>
      </c>
      <c r="BE323">
        <v>4.7813403542492656</v>
      </c>
      <c r="BF323">
        <v>326.53425222663299</v>
      </c>
      <c r="BG323">
        <f t="shared" si="46"/>
        <v>858.36775745098032</v>
      </c>
      <c r="BH323">
        <f t="shared" si="47"/>
        <v>531.83350522434739</v>
      </c>
      <c r="BI323" t="s">
        <v>95</v>
      </c>
      <c r="BJ323" t="s">
        <v>86</v>
      </c>
    </row>
    <row r="324" spans="1:62">
      <c r="A324" t="s">
        <v>96</v>
      </c>
      <c r="B324" t="s">
        <v>97</v>
      </c>
      <c r="C324">
        <v>2017</v>
      </c>
      <c r="D324" t="s">
        <v>71</v>
      </c>
      <c r="E324" t="s">
        <v>100</v>
      </c>
      <c r="F324">
        <v>326.995</v>
      </c>
      <c r="G324">
        <v>94.995000000000005</v>
      </c>
      <c r="H324">
        <v>232</v>
      </c>
      <c r="I324">
        <f t="shared" si="48"/>
        <v>50</v>
      </c>
      <c r="J324">
        <v>33.999999999999979</v>
      </c>
      <c r="K324">
        <f t="shared" si="43"/>
        <v>410.995</v>
      </c>
      <c r="L324">
        <v>29.05090291900488</v>
      </c>
      <c r="M324">
        <v>85.2</v>
      </c>
      <c r="N324">
        <v>194.60000000000002</v>
      </c>
      <c r="O324">
        <f t="shared" si="44"/>
        <v>100.23529411764706</v>
      </c>
      <c r="P324">
        <f t="shared" si="45"/>
        <v>161.518</v>
      </c>
      <c r="Q324">
        <v>101.16</v>
      </c>
      <c r="R324">
        <v>298.52999999999997</v>
      </c>
      <c r="S324">
        <v>35.985800000000005</v>
      </c>
      <c r="T324">
        <v>109.80839999999998</v>
      </c>
      <c r="U324">
        <v>50.399831000000127</v>
      </c>
      <c r="V324">
        <v>3</v>
      </c>
      <c r="W324">
        <v>5.3733333333333322</v>
      </c>
      <c r="X324">
        <v>-1.1266666666666678</v>
      </c>
      <c r="Y324">
        <v>19.80269750826578</v>
      </c>
      <c r="Z324">
        <v>23</v>
      </c>
      <c r="AA324">
        <v>198.85203857463202</v>
      </c>
      <c r="AB324">
        <v>4627.333333333333</v>
      </c>
      <c r="AC324">
        <v>3634.3333333333335</v>
      </c>
      <c r="AD324">
        <v>7010.333333333333</v>
      </c>
      <c r="AE324">
        <v>5585.333333333333</v>
      </c>
      <c r="AF324">
        <v>13.595999999999997</v>
      </c>
      <c r="AG324">
        <v>3.0738701473021965</v>
      </c>
      <c r="AH324">
        <v>0.26894357247744333</v>
      </c>
      <c r="AI324">
        <v>1.0259870645905831</v>
      </c>
      <c r="AJ324">
        <v>5.709686173585758E-3</v>
      </c>
      <c r="AK324">
        <v>9.919666666666668</v>
      </c>
      <c r="AL324">
        <v>23.61961977041085</v>
      </c>
      <c r="AM324">
        <v>3.4791934390104369</v>
      </c>
      <c r="AN324">
        <v>1.7055826825886831</v>
      </c>
      <c r="AO324">
        <v>0.49615673134503191</v>
      </c>
      <c r="AP324">
        <v>13.693</v>
      </c>
      <c r="AQ324">
        <v>3.0738701473021965</v>
      </c>
      <c r="AR324">
        <v>0.26894357247744333</v>
      </c>
      <c r="AS324">
        <v>1.0259870645905831</v>
      </c>
      <c r="AT324">
        <v>5.709686173585758E-3</v>
      </c>
      <c r="AU324">
        <v>9.4595000000000002</v>
      </c>
      <c r="AV324">
        <v>23.61961977041085</v>
      </c>
      <c r="AW324">
        <v>3.4791934390104369</v>
      </c>
      <c r="AX324">
        <v>1.7055826825886831</v>
      </c>
      <c r="AY324">
        <v>0.49615673134503191</v>
      </c>
      <c r="AZ324">
        <v>247.79155422222217</v>
      </c>
      <c r="BA324">
        <f t="shared" si="42"/>
        <v>163.20344577777783</v>
      </c>
      <c r="BB324">
        <v>253.53769722751844</v>
      </c>
      <c r="BC324">
        <v>35.206879425164878</v>
      </c>
      <c r="BD324">
        <v>27.664999267923807</v>
      </c>
      <c r="BE324">
        <v>4.640847101883546</v>
      </c>
      <c r="BF324">
        <v>321.05042302249063</v>
      </c>
      <c r="BG324">
        <f t="shared" si="46"/>
        <v>857.63732511764726</v>
      </c>
      <c r="BH324">
        <f t="shared" si="47"/>
        <v>536.58690209515657</v>
      </c>
      <c r="BI324" t="s">
        <v>95</v>
      </c>
      <c r="BJ324" t="s">
        <v>86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DACF-AC39-4847-91EE-67BDAA596041}">
  <dimension ref="A1:BL105"/>
  <sheetViews>
    <sheetView workbookViewId="0">
      <selection activeCell="D19" sqref="D19"/>
    </sheetView>
  </sheetViews>
  <sheetFormatPr defaultRowHeight="14.4"/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105</v>
      </c>
      <c r="B2" t="s">
        <v>102</v>
      </c>
      <c r="C2">
        <v>1980</v>
      </c>
      <c r="D2" t="s">
        <v>66</v>
      </c>
      <c r="E2" t="s">
        <v>66</v>
      </c>
      <c r="F2">
        <v>0</v>
      </c>
      <c r="G2">
        <v>0</v>
      </c>
      <c r="H2">
        <v>0</v>
      </c>
      <c r="I2">
        <v>50</v>
      </c>
      <c r="J2">
        <v>49</v>
      </c>
      <c r="K2">
        <v>99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87.651880000000006</v>
      </c>
      <c r="V2">
        <v>1</v>
      </c>
      <c r="W2">
        <v>6.9</v>
      </c>
      <c r="X2">
        <v>0</v>
      </c>
      <c r="Y2">
        <v>9.4083526682134568</v>
      </c>
      <c r="Z2">
        <v>41</v>
      </c>
      <c r="AA2">
        <v>277.31689095127609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99</v>
      </c>
      <c r="BB2">
        <v>0</v>
      </c>
      <c r="BC2">
        <v>0</v>
      </c>
      <c r="BD2">
        <v>0</v>
      </c>
      <c r="BE2">
        <v>0</v>
      </c>
      <c r="BF2">
        <v>0</v>
      </c>
      <c r="BG2">
        <v>87.651880000000006</v>
      </c>
      <c r="BH2">
        <v>87.651880000000006</v>
      </c>
      <c r="BI2" t="s">
        <v>95</v>
      </c>
      <c r="BJ2" t="s">
        <v>86</v>
      </c>
    </row>
    <row r="3" spans="1:64">
      <c r="A3" t="s">
        <v>105</v>
      </c>
      <c r="B3" t="s">
        <v>102</v>
      </c>
      <c r="C3">
        <v>1981</v>
      </c>
      <c r="D3" t="s">
        <v>66</v>
      </c>
      <c r="E3" t="s">
        <v>66</v>
      </c>
      <c r="F3">
        <v>0</v>
      </c>
      <c r="G3">
        <v>0</v>
      </c>
      <c r="H3">
        <v>0</v>
      </c>
      <c r="I3">
        <v>50</v>
      </c>
      <c r="J3">
        <v>49</v>
      </c>
      <c r="K3">
        <v>99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87.651880000000006</v>
      </c>
      <c r="V3">
        <v>1</v>
      </c>
      <c r="W3">
        <v>5.7</v>
      </c>
      <c r="X3">
        <v>-1.2000000000000002</v>
      </c>
      <c r="Y3">
        <v>15.03</v>
      </c>
      <c r="Z3">
        <v>41</v>
      </c>
      <c r="AA3">
        <v>294.06939999999997</v>
      </c>
      <c r="AB3">
        <v>3796.875</v>
      </c>
      <c r="AC3">
        <v>3135.4166666666665</v>
      </c>
      <c r="AD3">
        <v>2843.75</v>
      </c>
      <c r="AE3">
        <v>2010.4166666666667</v>
      </c>
      <c r="AF3">
        <v>10.143000000000001</v>
      </c>
      <c r="AG3">
        <v>2.7636686590696118</v>
      </c>
      <c r="AH3">
        <v>0.26371565255382695</v>
      </c>
      <c r="AI3">
        <v>0.75717577755166932</v>
      </c>
      <c r="AJ3">
        <v>8.9794690027303909E-3</v>
      </c>
      <c r="AK3">
        <v>5.9878</v>
      </c>
      <c r="AL3">
        <v>22.675213840763934</v>
      </c>
      <c r="AM3">
        <v>3.7306672771147249</v>
      </c>
      <c r="AN3">
        <v>1.1130357599622887</v>
      </c>
      <c r="AO3">
        <v>0.64381535038005877</v>
      </c>
      <c r="AP3">
        <v>10.557</v>
      </c>
      <c r="AQ3">
        <v>2.7636686590696118</v>
      </c>
      <c r="AR3">
        <v>0.26371565255382695</v>
      </c>
      <c r="AS3">
        <v>0.75717577755166932</v>
      </c>
      <c r="AT3">
        <v>8.9794690027303909E-3</v>
      </c>
      <c r="AU3">
        <v>6.2321999999999997</v>
      </c>
      <c r="AV3">
        <v>22.675213840763934</v>
      </c>
      <c r="AW3">
        <v>3.7306672771147249</v>
      </c>
      <c r="AX3">
        <v>1.1130357599622887</v>
      </c>
      <c r="AY3">
        <v>0.64381535038005877</v>
      </c>
      <c r="AZ3">
        <v>99.836738541666676</v>
      </c>
      <c r="BA3">
        <v>-0.83673854166667638</v>
      </c>
      <c r="BB3">
        <v>135.03535841139853</v>
      </c>
      <c r="BC3">
        <v>20.948628785393115</v>
      </c>
      <c r="BD3">
        <v>10.755616912609998</v>
      </c>
      <c r="BE3">
        <v>3.3725957768436428</v>
      </c>
      <c r="BF3">
        <v>170.11219988624529</v>
      </c>
      <c r="BG3">
        <v>87.651880000000006</v>
      </c>
      <c r="BH3">
        <v>-82.460319886245287</v>
      </c>
      <c r="BI3" t="s">
        <v>95</v>
      </c>
      <c r="BJ3" t="s">
        <v>86</v>
      </c>
    </row>
    <row r="4" spans="1:64">
      <c r="A4" t="s">
        <v>105</v>
      </c>
      <c r="B4" t="s">
        <v>102</v>
      </c>
      <c r="C4">
        <v>1982</v>
      </c>
      <c r="D4" t="s">
        <v>66</v>
      </c>
      <c r="E4" t="s">
        <v>66</v>
      </c>
      <c r="F4">
        <v>0</v>
      </c>
      <c r="G4">
        <v>0</v>
      </c>
      <c r="H4">
        <v>0</v>
      </c>
      <c r="I4">
        <v>50</v>
      </c>
      <c r="J4">
        <v>49</v>
      </c>
      <c r="K4">
        <v>99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87.651880000000006</v>
      </c>
      <c r="V4">
        <v>1</v>
      </c>
      <c r="W4">
        <v>5.5</v>
      </c>
      <c r="X4">
        <v>-1.4000000000000004</v>
      </c>
      <c r="Y4">
        <v>14.67</v>
      </c>
      <c r="Z4">
        <v>41</v>
      </c>
      <c r="AA4">
        <v>292.9966</v>
      </c>
      <c r="AB4">
        <v>3046.875</v>
      </c>
      <c r="AC4">
        <v>1416.666666666667</v>
      </c>
      <c r="AD4">
        <v>3062.4999999999995</v>
      </c>
      <c r="AE4">
        <v>1666.6666666666665</v>
      </c>
      <c r="AF4">
        <v>10.143000000000001</v>
      </c>
      <c r="AG4">
        <v>2.7636686590696118</v>
      </c>
      <c r="AH4">
        <v>0.26371565255382695</v>
      </c>
      <c r="AI4">
        <v>0.75717577755166932</v>
      </c>
      <c r="AJ4">
        <v>8.9794690027303909E-3</v>
      </c>
      <c r="AK4">
        <v>5.9878</v>
      </c>
      <c r="AL4">
        <v>22.675213840763934</v>
      </c>
      <c r="AM4">
        <v>3.7306672771147249</v>
      </c>
      <c r="AN4">
        <v>1.1130357599622887</v>
      </c>
      <c r="AO4">
        <v>0.64381535038005877</v>
      </c>
      <c r="AP4">
        <v>10.557</v>
      </c>
      <c r="AQ4">
        <v>2.7636686590696118</v>
      </c>
      <c r="AR4">
        <v>0.26371565255382695</v>
      </c>
      <c r="AS4">
        <v>0.75717577755166932</v>
      </c>
      <c r="AT4">
        <v>8.9794690027303909E-3</v>
      </c>
      <c r="AU4">
        <v>6.2321999999999997</v>
      </c>
      <c r="AV4">
        <v>22.675213840763934</v>
      </c>
      <c r="AW4">
        <v>3.7306672771147249</v>
      </c>
      <c r="AX4">
        <v>1.1130357599622887</v>
      </c>
      <c r="AY4">
        <v>0.64381535038005877</v>
      </c>
      <c r="AZ4">
        <v>82.104982291666673</v>
      </c>
      <c r="BA4">
        <v>16.895017708333327</v>
      </c>
      <c r="BB4">
        <v>86.799530889692207</v>
      </c>
      <c r="BC4">
        <v>13.114028585924773</v>
      </c>
      <c r="BD4">
        <v>8.0577310258634522</v>
      </c>
      <c r="BE4">
        <v>2.0399562737770709</v>
      </c>
      <c r="BF4">
        <v>110.01124677525749</v>
      </c>
      <c r="BG4">
        <v>87.651880000000006</v>
      </c>
      <c r="BH4">
        <v>-22.359366775257485</v>
      </c>
      <c r="BI4" t="s">
        <v>95</v>
      </c>
      <c r="BJ4" t="s">
        <v>86</v>
      </c>
    </row>
    <row r="5" spans="1:64">
      <c r="A5" t="s">
        <v>105</v>
      </c>
      <c r="B5" t="s">
        <v>102</v>
      </c>
      <c r="C5">
        <v>1983</v>
      </c>
      <c r="D5" t="s">
        <v>66</v>
      </c>
      <c r="E5" t="s">
        <v>66</v>
      </c>
      <c r="F5">
        <v>0</v>
      </c>
      <c r="G5">
        <v>0</v>
      </c>
      <c r="H5">
        <v>0</v>
      </c>
      <c r="I5">
        <v>50</v>
      </c>
      <c r="J5">
        <v>49</v>
      </c>
      <c r="K5">
        <v>99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87.651880000000006</v>
      </c>
      <c r="V5">
        <v>1</v>
      </c>
      <c r="W5">
        <v>5.8</v>
      </c>
      <c r="X5">
        <v>-1.1000000000000005</v>
      </c>
      <c r="Y5">
        <v>16.989999999999998</v>
      </c>
      <c r="Z5">
        <v>41</v>
      </c>
      <c r="AA5">
        <v>299.91019999999997</v>
      </c>
      <c r="AB5">
        <v>2401.0416666666665</v>
      </c>
      <c r="AC5">
        <v>1822.9166666666665</v>
      </c>
      <c r="AD5">
        <v>3755.208333333333</v>
      </c>
      <c r="AE5">
        <v>2994.791666666667</v>
      </c>
      <c r="AF5">
        <v>10.15574</v>
      </c>
      <c r="AG5">
        <v>2.7636686590696118</v>
      </c>
      <c r="AH5">
        <v>0.26371565255382695</v>
      </c>
      <c r="AI5">
        <v>0.75717577755166932</v>
      </c>
      <c r="AJ5">
        <v>8.9794690027303909E-3</v>
      </c>
      <c r="AK5">
        <v>6.8252100000000002</v>
      </c>
      <c r="AL5">
        <v>22.675213840763934</v>
      </c>
      <c r="AM5">
        <v>3.7306672771147249</v>
      </c>
      <c r="AN5">
        <v>1.1130357599622887</v>
      </c>
      <c r="AO5">
        <v>0.64381535038005877</v>
      </c>
      <c r="AP5">
        <v>10.570260000000001</v>
      </c>
      <c r="AQ5">
        <v>2.7636686590696118</v>
      </c>
      <c r="AR5">
        <v>0.26371565255382695</v>
      </c>
      <c r="AS5">
        <v>0.75717577755166932</v>
      </c>
      <c r="AT5">
        <v>8.9794690027303909E-3</v>
      </c>
      <c r="AU5">
        <v>7.1037900000000009</v>
      </c>
      <c r="AV5">
        <v>22.675213840763934</v>
      </c>
      <c r="AW5">
        <v>3.7306672771147249</v>
      </c>
      <c r="AX5">
        <v>1.1130357599622887</v>
      </c>
      <c r="AY5">
        <v>0.64381535038005877</v>
      </c>
      <c r="AZ5">
        <v>97.794043489583331</v>
      </c>
      <c r="BA5">
        <v>1.2059565104166694</v>
      </c>
      <c r="BB5">
        <v>126.25640186316106</v>
      </c>
      <c r="BC5">
        <v>19.596766315884082</v>
      </c>
      <c r="BD5">
        <v>10.023645036620783</v>
      </c>
      <c r="BE5">
        <v>3.1569944347019883</v>
      </c>
      <c r="BF5">
        <v>159.03380765036795</v>
      </c>
      <c r="BG5">
        <v>87.651880000000006</v>
      </c>
      <c r="BH5">
        <v>-71.381927650367942</v>
      </c>
      <c r="BI5" t="s">
        <v>95</v>
      </c>
      <c r="BJ5" t="s">
        <v>86</v>
      </c>
    </row>
    <row r="6" spans="1:64">
      <c r="A6" t="s">
        <v>105</v>
      </c>
      <c r="B6" t="s">
        <v>102</v>
      </c>
      <c r="C6">
        <v>1984</v>
      </c>
      <c r="D6" t="s">
        <v>66</v>
      </c>
      <c r="E6" t="s">
        <v>66</v>
      </c>
      <c r="F6">
        <v>0</v>
      </c>
      <c r="G6">
        <v>0</v>
      </c>
      <c r="H6">
        <v>0</v>
      </c>
      <c r="I6">
        <v>50</v>
      </c>
      <c r="J6">
        <v>49</v>
      </c>
      <c r="K6">
        <v>99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87.651880000000006</v>
      </c>
      <c r="V6">
        <v>1</v>
      </c>
      <c r="W6">
        <v>5.96</v>
      </c>
      <c r="X6">
        <v>-0.94000000000000039</v>
      </c>
      <c r="Y6">
        <v>15.88</v>
      </c>
      <c r="Z6">
        <v>41</v>
      </c>
      <c r="AA6">
        <v>296.60239999999999</v>
      </c>
      <c r="AB6">
        <v>2640.6250000000005</v>
      </c>
      <c r="AC6">
        <v>1802.0833333333333</v>
      </c>
      <c r="AD6">
        <v>2692.7083333333335</v>
      </c>
      <c r="AE6">
        <v>2328.125</v>
      </c>
      <c r="AF6">
        <v>10.15574</v>
      </c>
      <c r="AG6">
        <v>2.7636686590696118</v>
      </c>
      <c r="AH6">
        <v>0.26371565255382695</v>
      </c>
      <c r="AI6">
        <v>0.75717577755166932</v>
      </c>
      <c r="AJ6">
        <v>8.9794690027303909E-3</v>
      </c>
      <c r="AK6">
        <v>6.8252100000000002</v>
      </c>
      <c r="AL6">
        <v>22.675213840763934</v>
      </c>
      <c r="AM6">
        <v>3.7306672771147249</v>
      </c>
      <c r="AN6">
        <v>1.1130357599622887</v>
      </c>
      <c r="AO6">
        <v>0.64381535038005877</v>
      </c>
      <c r="AP6">
        <v>10.570260000000001</v>
      </c>
      <c r="AQ6">
        <v>2.7636686590696118</v>
      </c>
      <c r="AR6">
        <v>0.26371565255382695</v>
      </c>
      <c r="AS6">
        <v>0.75717577755166932</v>
      </c>
      <c r="AT6">
        <v>8.9794690027303909E-3</v>
      </c>
      <c r="AU6">
        <v>7.1037900000000009</v>
      </c>
      <c r="AV6">
        <v>22.675213840763934</v>
      </c>
      <c r="AW6">
        <v>3.7306672771147249</v>
      </c>
      <c r="AX6">
        <v>1.1130357599622887</v>
      </c>
      <c r="AY6">
        <v>0.64381535038005877</v>
      </c>
      <c r="AZ6">
        <v>84.11823640625002</v>
      </c>
      <c r="BA6">
        <v>14.88176359374998</v>
      </c>
      <c r="BB6">
        <v>108.39292334694314</v>
      </c>
      <c r="BC6">
        <v>16.814916557120291</v>
      </c>
      <c r="BD6">
        <v>8.6353403847031469</v>
      </c>
      <c r="BE6">
        <v>2.7069820266155338</v>
      </c>
      <c r="BF6">
        <v>136.5501623153821</v>
      </c>
      <c r="BG6">
        <v>87.651880000000006</v>
      </c>
      <c r="BH6">
        <v>-48.89828231538209</v>
      </c>
      <c r="BI6" t="s">
        <v>95</v>
      </c>
      <c r="BJ6" t="s">
        <v>86</v>
      </c>
    </row>
    <row r="7" spans="1:64">
      <c r="A7" t="s">
        <v>105</v>
      </c>
      <c r="B7" t="s">
        <v>102</v>
      </c>
      <c r="C7">
        <v>1985</v>
      </c>
      <c r="D7" t="s">
        <v>66</v>
      </c>
      <c r="E7" t="s">
        <v>66</v>
      </c>
      <c r="F7">
        <v>0</v>
      </c>
      <c r="G7">
        <v>0</v>
      </c>
      <c r="H7">
        <v>0</v>
      </c>
      <c r="I7">
        <v>50</v>
      </c>
      <c r="J7">
        <v>49</v>
      </c>
      <c r="K7">
        <v>99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87.651880000000006</v>
      </c>
      <c r="V7">
        <v>1</v>
      </c>
      <c r="W7">
        <v>5.7</v>
      </c>
      <c r="X7">
        <v>-1.2000000000000002</v>
      </c>
      <c r="Y7">
        <v>15.68</v>
      </c>
      <c r="Z7">
        <v>41</v>
      </c>
      <c r="AA7">
        <v>296.00639999999999</v>
      </c>
      <c r="AB7">
        <v>2973.9583333333335</v>
      </c>
      <c r="AC7">
        <v>2156.2500000000005</v>
      </c>
      <c r="AD7">
        <v>3052.0833333333335</v>
      </c>
      <c r="AE7">
        <v>2078.1250000000005</v>
      </c>
      <c r="AF7">
        <v>10.15574</v>
      </c>
      <c r="AG7">
        <v>2.7636686590696118</v>
      </c>
      <c r="AH7">
        <v>0.26371565255382695</v>
      </c>
      <c r="AI7">
        <v>0.75717577755166932</v>
      </c>
      <c r="AJ7">
        <v>8.9794690027303909E-3</v>
      </c>
      <c r="AK7">
        <v>6.8252100000000002</v>
      </c>
      <c r="AL7">
        <v>22.675213840763934</v>
      </c>
      <c r="AM7">
        <v>3.7306672771147249</v>
      </c>
      <c r="AN7">
        <v>1.1130357599622887</v>
      </c>
      <c r="AO7">
        <v>0.64381535038005877</v>
      </c>
      <c r="AP7">
        <v>10.570260000000001</v>
      </c>
      <c r="AQ7">
        <v>2.7636686590696118</v>
      </c>
      <c r="AR7">
        <v>0.26371565255382695</v>
      </c>
      <c r="AS7">
        <v>0.75717577755166932</v>
      </c>
      <c r="AT7">
        <v>8.9794690027303909E-3</v>
      </c>
      <c r="AU7">
        <v>7.1037900000000009</v>
      </c>
      <c r="AV7">
        <v>22.675213840763934</v>
      </c>
      <c r="AW7">
        <v>3.7306672771147249</v>
      </c>
      <c r="AX7">
        <v>1.1130357599622887</v>
      </c>
      <c r="AY7">
        <v>0.64381535038005877</v>
      </c>
      <c r="AZ7">
        <v>91.943484635416681</v>
      </c>
      <c r="BA7">
        <v>7.0565153645833192</v>
      </c>
      <c r="BB7">
        <v>112.66934109939908</v>
      </c>
      <c r="BC7">
        <v>17.386205761974217</v>
      </c>
      <c r="BD7">
        <v>9.275783580607408</v>
      </c>
      <c r="BE7">
        <v>2.780266278620557</v>
      </c>
      <c r="BF7">
        <v>142.11159672060126</v>
      </c>
      <c r="BG7">
        <v>87.651880000000006</v>
      </c>
      <c r="BH7">
        <v>-54.45971672060125</v>
      </c>
      <c r="BI7" t="s">
        <v>95</v>
      </c>
      <c r="BJ7" t="s">
        <v>86</v>
      </c>
    </row>
    <row r="8" spans="1:64">
      <c r="A8" t="s">
        <v>105</v>
      </c>
      <c r="B8" t="s">
        <v>102</v>
      </c>
      <c r="C8">
        <v>1986</v>
      </c>
      <c r="D8" t="s">
        <v>66</v>
      </c>
      <c r="E8" t="s">
        <v>66</v>
      </c>
      <c r="F8">
        <v>0</v>
      </c>
      <c r="G8">
        <v>0</v>
      </c>
      <c r="H8">
        <v>0</v>
      </c>
      <c r="I8">
        <v>50</v>
      </c>
      <c r="J8">
        <v>49</v>
      </c>
      <c r="K8">
        <v>99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87.651880000000006</v>
      </c>
      <c r="V8">
        <v>1</v>
      </c>
      <c r="W8">
        <v>5.66</v>
      </c>
      <c r="X8">
        <v>-1.2400000000000002</v>
      </c>
      <c r="Y8">
        <v>16.25</v>
      </c>
      <c r="Z8">
        <v>41</v>
      </c>
      <c r="AA8">
        <v>297.70499999999998</v>
      </c>
      <c r="AB8">
        <v>2802.0833333333335</v>
      </c>
      <c r="AC8">
        <v>1749.9999999999995</v>
      </c>
      <c r="AD8">
        <v>3718.75</v>
      </c>
      <c r="AE8">
        <v>3390.625</v>
      </c>
      <c r="AF8">
        <v>8.9474</v>
      </c>
      <c r="AG8">
        <v>2.7636686590696118</v>
      </c>
      <c r="AH8">
        <v>0.26371565255382695</v>
      </c>
      <c r="AI8">
        <v>0.75717577755166932</v>
      </c>
      <c r="AJ8">
        <v>8.9794690027303909E-3</v>
      </c>
      <c r="AK8">
        <v>4.6319699999999999</v>
      </c>
      <c r="AL8">
        <v>22.675213840763934</v>
      </c>
      <c r="AM8">
        <v>3.7306672771147249</v>
      </c>
      <c r="AN8">
        <v>1.1130357599622887</v>
      </c>
      <c r="AO8">
        <v>0.64381535038005877</v>
      </c>
      <c r="AP8">
        <v>9.3125999999999998</v>
      </c>
      <c r="AQ8">
        <v>2.7636686590696118</v>
      </c>
      <c r="AR8">
        <v>0.26371565255382695</v>
      </c>
      <c r="AS8">
        <v>0.75717577755166932</v>
      </c>
      <c r="AT8">
        <v>8.9794690027303909E-3</v>
      </c>
      <c r="AU8">
        <v>4.8210300000000004</v>
      </c>
      <c r="AV8">
        <v>22.675213840763934</v>
      </c>
      <c r="AW8">
        <v>3.7306672771147249</v>
      </c>
      <c r="AX8">
        <v>1.1130357599622887</v>
      </c>
      <c r="AY8">
        <v>0.64381535038005877</v>
      </c>
      <c r="AZ8">
        <v>84.154844010416653</v>
      </c>
      <c r="BA8">
        <v>14.845155989583347</v>
      </c>
      <c r="BB8">
        <v>134.58619386452688</v>
      </c>
      <c r="BC8">
        <v>20.897607289112628</v>
      </c>
      <c r="BD8">
        <v>10.659116503007649</v>
      </c>
      <c r="BE8">
        <v>3.368166906336127</v>
      </c>
      <c r="BF8">
        <v>169.51108456298326</v>
      </c>
      <c r="BG8">
        <v>87.651880000000006</v>
      </c>
      <c r="BH8">
        <v>-81.859204562983251</v>
      </c>
      <c r="BI8" t="s">
        <v>95</v>
      </c>
      <c r="BJ8" t="s">
        <v>86</v>
      </c>
    </row>
    <row r="9" spans="1:64">
      <c r="A9" t="s">
        <v>105</v>
      </c>
      <c r="B9" t="s">
        <v>102</v>
      </c>
      <c r="C9">
        <v>1987</v>
      </c>
      <c r="D9" t="s">
        <v>66</v>
      </c>
      <c r="E9" t="s">
        <v>66</v>
      </c>
      <c r="F9">
        <v>0</v>
      </c>
      <c r="G9">
        <v>0</v>
      </c>
      <c r="H9">
        <v>0</v>
      </c>
      <c r="I9">
        <v>50</v>
      </c>
      <c r="J9">
        <v>49</v>
      </c>
      <c r="K9">
        <v>99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87.651880000000006</v>
      </c>
      <c r="V9">
        <v>1</v>
      </c>
      <c r="W9">
        <v>5.55</v>
      </c>
      <c r="X9">
        <v>-1.3500000000000005</v>
      </c>
      <c r="Y9">
        <v>16.38</v>
      </c>
      <c r="Z9">
        <v>41</v>
      </c>
      <c r="AA9">
        <v>298.0924</v>
      </c>
      <c r="AB9">
        <v>2505.208333333333</v>
      </c>
      <c r="AC9">
        <v>1510.4166666666665</v>
      </c>
      <c r="AD9">
        <v>2760.416666666667</v>
      </c>
      <c r="AE9">
        <v>2765.625</v>
      </c>
      <c r="AF9">
        <v>10.135813333333331</v>
      </c>
      <c r="AG9">
        <v>2.7636686590696118</v>
      </c>
      <c r="AH9">
        <v>0.26371565255382695</v>
      </c>
      <c r="AI9">
        <v>0.75717577755166932</v>
      </c>
      <c r="AJ9">
        <v>8.9794690027303909E-3</v>
      </c>
      <c r="AK9">
        <v>5.67028</v>
      </c>
      <c r="AL9">
        <v>22.675213840763934</v>
      </c>
      <c r="AM9">
        <v>3.7306672771147249</v>
      </c>
      <c r="AN9">
        <v>1.1130357599622887</v>
      </c>
      <c r="AO9">
        <v>0.64381535038005877</v>
      </c>
      <c r="AP9">
        <v>10.549519999999999</v>
      </c>
      <c r="AQ9">
        <v>2.7636686590696118</v>
      </c>
      <c r="AR9">
        <v>0.26371565255382695</v>
      </c>
      <c r="AS9">
        <v>0.75717577755166932</v>
      </c>
      <c r="AT9">
        <v>8.9794690027303909E-3</v>
      </c>
      <c r="AU9">
        <v>5.9017200000000001</v>
      </c>
      <c r="AV9">
        <v>22.675213840763934</v>
      </c>
      <c r="AW9">
        <v>3.7306672771147249</v>
      </c>
      <c r="AX9">
        <v>1.1130357599622887</v>
      </c>
      <c r="AY9">
        <v>0.64381535038005877</v>
      </c>
      <c r="AZ9">
        <v>79.399824652777781</v>
      </c>
      <c r="BA9">
        <v>19.600175347222219</v>
      </c>
      <c r="BB9">
        <v>111.5126019665967</v>
      </c>
      <c r="BC9">
        <v>17.341116454391187</v>
      </c>
      <c r="BD9">
        <v>8.7463909897592522</v>
      </c>
      <c r="BE9">
        <v>2.8002637803322323</v>
      </c>
      <c r="BF9">
        <v>140.40037319107938</v>
      </c>
      <c r="BG9">
        <v>87.651880000000006</v>
      </c>
      <c r="BH9">
        <v>-52.748493191079376</v>
      </c>
      <c r="BI9" t="s">
        <v>95</v>
      </c>
      <c r="BJ9" t="s">
        <v>86</v>
      </c>
    </row>
    <row r="10" spans="1:64">
      <c r="A10" t="s">
        <v>105</v>
      </c>
      <c r="B10" t="s">
        <v>102</v>
      </c>
      <c r="C10">
        <v>1988</v>
      </c>
      <c r="D10" t="s">
        <v>66</v>
      </c>
      <c r="E10" t="s">
        <v>66</v>
      </c>
      <c r="F10">
        <v>0</v>
      </c>
      <c r="G10">
        <v>0</v>
      </c>
      <c r="H10">
        <v>0</v>
      </c>
      <c r="I10">
        <v>50</v>
      </c>
      <c r="J10">
        <v>49</v>
      </c>
      <c r="K10">
        <v>99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87.651880000000006</v>
      </c>
      <c r="V10">
        <v>1</v>
      </c>
      <c r="W10">
        <v>5.8249999999999993</v>
      </c>
      <c r="X10">
        <v>-1.0750000000000011</v>
      </c>
      <c r="Y10">
        <v>16.218499999999999</v>
      </c>
      <c r="Z10">
        <v>41</v>
      </c>
      <c r="AA10">
        <v>297.61113</v>
      </c>
      <c r="AB10">
        <v>2942.708333333333</v>
      </c>
      <c r="AC10">
        <v>1468.75</v>
      </c>
      <c r="AD10">
        <v>2125</v>
      </c>
      <c r="AE10">
        <v>2536.4583333333335</v>
      </c>
      <c r="AF10">
        <v>10.135813333333331</v>
      </c>
      <c r="AG10">
        <v>2.7636686590696118</v>
      </c>
      <c r="AH10">
        <v>0.26371565255382695</v>
      </c>
      <c r="AI10">
        <v>0.75717577755166932</v>
      </c>
      <c r="AJ10">
        <v>8.9794690027303909E-3</v>
      </c>
      <c r="AK10">
        <v>5.67028</v>
      </c>
      <c r="AL10">
        <v>22.675213840763934</v>
      </c>
      <c r="AM10">
        <v>3.7306672771147249</v>
      </c>
      <c r="AN10">
        <v>1.1130357599622887</v>
      </c>
      <c r="AO10">
        <v>0.64381535038005877</v>
      </c>
      <c r="AP10">
        <v>10.549519999999999</v>
      </c>
      <c r="AQ10">
        <v>2.7636686590696118</v>
      </c>
      <c r="AR10">
        <v>0.26371565255382695</v>
      </c>
      <c r="AS10">
        <v>0.75717577755166932</v>
      </c>
      <c r="AT10">
        <v>8.9794690027303909E-3</v>
      </c>
      <c r="AU10">
        <v>5.9017200000000001</v>
      </c>
      <c r="AV10">
        <v>22.675213840763934</v>
      </c>
      <c r="AW10">
        <v>3.7306672771147249</v>
      </c>
      <c r="AX10">
        <v>1.1130357599622887</v>
      </c>
      <c r="AY10">
        <v>0.64381535038005877</v>
      </c>
      <c r="AZ10">
        <v>75.542162986111094</v>
      </c>
      <c r="BA10">
        <v>23.457837013888906</v>
      </c>
      <c r="BB10">
        <v>104.8244221292823</v>
      </c>
      <c r="BC10">
        <v>16.278533677271337</v>
      </c>
      <c r="BD10">
        <v>8.2950860987956982</v>
      </c>
      <c r="BE10">
        <v>2.6241199363641763</v>
      </c>
      <c r="BF10">
        <v>132.02216184171351</v>
      </c>
      <c r="BG10">
        <v>87.651880000000006</v>
      </c>
      <c r="BH10">
        <v>-44.370281841713506</v>
      </c>
      <c r="BI10" t="s">
        <v>95</v>
      </c>
      <c r="BJ10" t="s">
        <v>86</v>
      </c>
    </row>
    <row r="11" spans="1:64">
      <c r="A11" t="s">
        <v>105</v>
      </c>
      <c r="B11" t="s">
        <v>102</v>
      </c>
      <c r="C11">
        <v>1989</v>
      </c>
      <c r="D11" t="s">
        <v>66</v>
      </c>
      <c r="E11" t="s">
        <v>66</v>
      </c>
      <c r="F11">
        <v>0</v>
      </c>
      <c r="G11">
        <v>0</v>
      </c>
      <c r="H11">
        <v>0</v>
      </c>
      <c r="I11">
        <v>50</v>
      </c>
      <c r="J11">
        <v>49</v>
      </c>
      <c r="K11">
        <v>99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87.651880000000006</v>
      </c>
      <c r="V11">
        <v>1</v>
      </c>
      <c r="W11">
        <v>6.1</v>
      </c>
      <c r="X11">
        <v>-0.80000000000000071</v>
      </c>
      <c r="Y11">
        <v>16.056999999999999</v>
      </c>
      <c r="Z11">
        <v>41</v>
      </c>
      <c r="AA11">
        <v>297.12986000000001</v>
      </c>
      <c r="AB11">
        <v>2343.75</v>
      </c>
      <c r="AC11">
        <v>1734.375</v>
      </c>
      <c r="AD11">
        <v>2854.166666666667</v>
      </c>
      <c r="AE11">
        <v>2390.6250000000005</v>
      </c>
      <c r="AF11">
        <v>10.135813333333331</v>
      </c>
      <c r="AG11">
        <v>2.7636686590696118</v>
      </c>
      <c r="AH11">
        <v>0.26371565255382695</v>
      </c>
      <c r="AI11">
        <v>0.75717577755166932</v>
      </c>
      <c r="AJ11">
        <v>8.9794690027303909E-3</v>
      </c>
      <c r="AK11">
        <v>5.67028</v>
      </c>
      <c r="AL11">
        <v>22.675213840763934</v>
      </c>
      <c r="AM11">
        <v>3.7306672771147249</v>
      </c>
      <c r="AN11">
        <v>1.1130357599622887</v>
      </c>
      <c r="AO11">
        <v>0.64381535038005877</v>
      </c>
      <c r="AP11">
        <v>10.549519999999999</v>
      </c>
      <c r="AQ11">
        <v>2.7636686590696118</v>
      </c>
      <c r="AR11">
        <v>0.26371565255382695</v>
      </c>
      <c r="AS11">
        <v>0.75717577755166932</v>
      </c>
      <c r="AT11">
        <v>8.9794690027303909E-3</v>
      </c>
      <c r="AU11">
        <v>5.9017200000000001</v>
      </c>
      <c r="AV11">
        <v>22.675213840763934</v>
      </c>
      <c r="AW11">
        <v>3.7306672771147249</v>
      </c>
      <c r="AX11">
        <v>1.1130357599622887</v>
      </c>
      <c r="AY11">
        <v>0.64381535038005877</v>
      </c>
      <c r="AZ11">
        <v>77.809092083333326</v>
      </c>
      <c r="BA11">
        <v>21.190907916666674</v>
      </c>
      <c r="BB11">
        <v>107.9005764772735</v>
      </c>
      <c r="BC11">
        <v>16.759774503768654</v>
      </c>
      <c r="BD11">
        <v>8.5270091035765567</v>
      </c>
      <c r="BE11">
        <v>2.7024128519048518</v>
      </c>
      <c r="BF11">
        <v>135.88977293652357</v>
      </c>
      <c r="BG11">
        <v>87.651880000000006</v>
      </c>
      <c r="BH11">
        <v>-48.237892936523565</v>
      </c>
      <c r="BI11" t="s">
        <v>95</v>
      </c>
      <c r="BJ11" t="s">
        <v>86</v>
      </c>
    </row>
    <row r="12" spans="1:64">
      <c r="A12" t="s">
        <v>105</v>
      </c>
      <c r="B12" t="s">
        <v>102</v>
      </c>
      <c r="C12">
        <v>1990</v>
      </c>
      <c r="D12" t="s">
        <v>66</v>
      </c>
      <c r="E12" t="s">
        <v>66</v>
      </c>
      <c r="F12">
        <v>0</v>
      </c>
      <c r="G12">
        <v>0</v>
      </c>
      <c r="H12">
        <v>0</v>
      </c>
      <c r="I12">
        <v>50</v>
      </c>
      <c r="J12">
        <v>49</v>
      </c>
      <c r="K12">
        <v>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87.651880000000006</v>
      </c>
      <c r="V12">
        <v>1</v>
      </c>
      <c r="W12">
        <v>6.15</v>
      </c>
      <c r="X12">
        <v>-0.75</v>
      </c>
      <c r="Y12">
        <v>16.100000000000001</v>
      </c>
      <c r="Z12">
        <v>41</v>
      </c>
      <c r="AA12">
        <v>297.25799999999998</v>
      </c>
      <c r="AB12">
        <v>2255.208333333333</v>
      </c>
      <c r="AC12">
        <v>1151.0416666666665</v>
      </c>
      <c r="AD12">
        <v>2442.708333333333</v>
      </c>
      <c r="AE12">
        <v>2343.75</v>
      </c>
      <c r="AF12">
        <v>10.135813333333331</v>
      </c>
      <c r="AG12">
        <v>2.7636686590696118</v>
      </c>
      <c r="AH12">
        <v>0.26371565255382695</v>
      </c>
      <c r="AI12">
        <v>0.75717577755166932</v>
      </c>
      <c r="AJ12">
        <v>8.9794690027303909E-3</v>
      </c>
      <c r="AK12">
        <v>5.67028</v>
      </c>
      <c r="AL12">
        <v>22.675213840763934</v>
      </c>
      <c r="AM12">
        <v>3.7306672771147249</v>
      </c>
      <c r="AN12">
        <v>1.1130357599622887</v>
      </c>
      <c r="AO12">
        <v>0.64381535038005877</v>
      </c>
      <c r="AP12">
        <v>10.549519999999999</v>
      </c>
      <c r="AQ12">
        <v>2.7636686590696118</v>
      </c>
      <c r="AR12">
        <v>0.26371565255382695</v>
      </c>
      <c r="AS12">
        <v>0.75717577755166932</v>
      </c>
      <c r="AT12">
        <v>8.9794690027303909E-3</v>
      </c>
      <c r="AU12">
        <v>5.9017200000000001</v>
      </c>
      <c r="AV12">
        <v>22.675213840763934</v>
      </c>
      <c r="AW12">
        <v>3.7306672771147249</v>
      </c>
      <c r="AX12">
        <v>1.1130357599622887</v>
      </c>
      <c r="AY12">
        <v>0.64381535038005877</v>
      </c>
      <c r="AZ12">
        <v>68.98665590277777</v>
      </c>
      <c r="BA12">
        <v>30.01334409722223</v>
      </c>
      <c r="BB12">
        <v>92.228633425173896</v>
      </c>
      <c r="BC12">
        <v>14.276819070560064</v>
      </c>
      <c r="BD12">
        <v>7.4469768035744854</v>
      </c>
      <c r="BE12">
        <v>2.2921853184660534</v>
      </c>
      <c r="BF12">
        <v>116.2446146177745</v>
      </c>
      <c r="BG12">
        <v>87.651880000000006</v>
      </c>
      <c r="BH12">
        <v>-28.592734617774497</v>
      </c>
      <c r="BI12" t="s">
        <v>95</v>
      </c>
      <c r="BJ12" t="s">
        <v>86</v>
      </c>
    </row>
    <row r="13" spans="1:64">
      <c r="A13" t="s">
        <v>105</v>
      </c>
      <c r="B13" t="s">
        <v>102</v>
      </c>
      <c r="C13">
        <v>1991</v>
      </c>
      <c r="D13" t="s">
        <v>66</v>
      </c>
      <c r="E13" t="s">
        <v>66</v>
      </c>
      <c r="F13">
        <v>0</v>
      </c>
      <c r="G13">
        <v>0</v>
      </c>
      <c r="H13">
        <v>0</v>
      </c>
      <c r="I13">
        <v>50</v>
      </c>
      <c r="J13">
        <v>49</v>
      </c>
      <c r="K13">
        <v>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87.651880000000006</v>
      </c>
      <c r="V13">
        <v>1</v>
      </c>
      <c r="W13">
        <v>5.9350000000000005</v>
      </c>
      <c r="X13">
        <v>-0.96499999999999986</v>
      </c>
      <c r="Y13">
        <v>15.920000000000002</v>
      </c>
      <c r="Z13">
        <v>41</v>
      </c>
      <c r="AA13">
        <v>296.72160000000002</v>
      </c>
      <c r="AB13">
        <v>2234.375</v>
      </c>
      <c r="AC13">
        <v>1557.2916666666667</v>
      </c>
      <c r="AD13">
        <v>2864.583333333333</v>
      </c>
      <c r="AE13">
        <v>1718.75</v>
      </c>
      <c r="AF13">
        <v>10.135813333333331</v>
      </c>
      <c r="AG13">
        <v>2.7636686590696118</v>
      </c>
      <c r="AH13">
        <v>0.26371565255382695</v>
      </c>
      <c r="AI13">
        <v>0.75717577755166932</v>
      </c>
      <c r="AJ13">
        <v>8.9794690027303909E-3</v>
      </c>
      <c r="AK13">
        <v>5.67028</v>
      </c>
      <c r="AL13">
        <v>22.675213840763934</v>
      </c>
      <c r="AM13">
        <v>3.7306672771147249</v>
      </c>
      <c r="AN13">
        <v>1.1130357599622887</v>
      </c>
      <c r="AO13">
        <v>0.64381535038005877</v>
      </c>
      <c r="AP13">
        <v>10.549519999999999</v>
      </c>
      <c r="AQ13">
        <v>2.7636686590696118</v>
      </c>
      <c r="AR13">
        <v>0.26371565255382695</v>
      </c>
      <c r="AS13">
        <v>0.75717577755166932</v>
      </c>
      <c r="AT13">
        <v>8.9794690027303909E-3</v>
      </c>
      <c r="AU13">
        <v>5.9017200000000001</v>
      </c>
      <c r="AV13">
        <v>22.675213840763934</v>
      </c>
      <c r="AW13">
        <v>3.7306672771147249</v>
      </c>
      <c r="AX13">
        <v>1.1130357599622887</v>
      </c>
      <c r="AY13">
        <v>0.64381535038005877</v>
      </c>
      <c r="AZ13">
        <v>71.841048124999986</v>
      </c>
      <c r="BA13">
        <v>27.158951875000014</v>
      </c>
      <c r="BB13">
        <v>88.376776682654508</v>
      </c>
      <c r="BC13">
        <v>13.566496568517493</v>
      </c>
      <c r="BD13">
        <v>7.5071592668716871</v>
      </c>
      <c r="BE13">
        <v>2.1549518517850519</v>
      </c>
      <c r="BF13">
        <v>111.60538436982874</v>
      </c>
      <c r="BG13">
        <v>87.651880000000006</v>
      </c>
      <c r="BH13">
        <v>-23.953504369828735</v>
      </c>
      <c r="BI13" t="s">
        <v>95</v>
      </c>
      <c r="BJ13" t="s">
        <v>86</v>
      </c>
    </row>
    <row r="14" spans="1:64">
      <c r="A14" t="s">
        <v>105</v>
      </c>
      <c r="B14" t="s">
        <v>102</v>
      </c>
      <c r="C14">
        <v>1993</v>
      </c>
      <c r="D14" t="s">
        <v>66</v>
      </c>
      <c r="E14" t="s">
        <v>66</v>
      </c>
      <c r="F14">
        <v>0</v>
      </c>
      <c r="G14">
        <v>0</v>
      </c>
      <c r="H14">
        <v>0</v>
      </c>
      <c r="I14">
        <v>50</v>
      </c>
      <c r="J14">
        <v>50.4</v>
      </c>
      <c r="K14">
        <v>100.4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87.651880000000006</v>
      </c>
      <c r="V14">
        <v>1</v>
      </c>
      <c r="W14">
        <v>5.72</v>
      </c>
      <c r="X14">
        <v>-1.1800000000000006</v>
      </c>
      <c r="Y14">
        <v>15.74</v>
      </c>
      <c r="Z14">
        <v>41</v>
      </c>
      <c r="AA14">
        <v>296.18520000000001</v>
      </c>
      <c r="AB14">
        <v>3145.8333333333339</v>
      </c>
      <c r="AC14">
        <v>2192.5505050505049</v>
      </c>
      <c r="AD14">
        <v>2932.291666666667</v>
      </c>
      <c r="AE14">
        <v>1759.375</v>
      </c>
      <c r="AF14">
        <v>10.135813333333331</v>
      </c>
      <c r="AG14">
        <v>2.7636686590696118</v>
      </c>
      <c r="AH14">
        <v>0.26371565255382695</v>
      </c>
      <c r="AI14">
        <v>0.75717577755166932</v>
      </c>
      <c r="AJ14">
        <v>8.9794690027303909E-3</v>
      </c>
      <c r="AK14">
        <v>5.67028</v>
      </c>
      <c r="AL14">
        <v>22.675213840763934</v>
      </c>
      <c r="AM14">
        <v>3.7306672771147249</v>
      </c>
      <c r="AN14">
        <v>1.1130357599622887</v>
      </c>
      <c r="AO14">
        <v>0.64381535038005877</v>
      </c>
      <c r="AP14">
        <v>10.549519999999999</v>
      </c>
      <c r="AQ14">
        <v>2.7636686590696118</v>
      </c>
      <c r="AR14">
        <v>0.26371565255382695</v>
      </c>
      <c r="AS14">
        <v>0.75717577755166932</v>
      </c>
      <c r="AT14">
        <v>8.9794690027303909E-3</v>
      </c>
      <c r="AU14">
        <v>5.9017200000000001</v>
      </c>
      <c r="AV14">
        <v>22.675213840763934</v>
      </c>
      <c r="AW14">
        <v>3.7306672771147249</v>
      </c>
      <c r="AX14">
        <v>1.1130357599622887</v>
      </c>
      <c r="AY14">
        <v>0.64381535038005877</v>
      </c>
      <c r="AZ14">
        <v>85.635562930555551</v>
      </c>
      <c r="BA14">
        <v>14.764437069444455</v>
      </c>
      <c r="BB14">
        <v>106.40867947819669</v>
      </c>
      <c r="BC14">
        <v>16.346215863965732</v>
      </c>
      <c r="BD14">
        <v>9.0008434307594811</v>
      </c>
      <c r="BE14">
        <v>2.5988886387422023</v>
      </c>
      <c r="BF14">
        <v>134.35462741166413</v>
      </c>
      <c r="BG14">
        <v>87.651880000000006</v>
      </c>
      <c r="BH14">
        <v>-46.70274741166412</v>
      </c>
      <c r="BI14" t="s">
        <v>95</v>
      </c>
      <c r="BJ14" t="s">
        <v>86</v>
      </c>
    </row>
    <row r="15" spans="1:64">
      <c r="A15" t="s">
        <v>105</v>
      </c>
      <c r="B15" t="s">
        <v>102</v>
      </c>
      <c r="C15">
        <v>1994</v>
      </c>
      <c r="D15" t="s">
        <v>66</v>
      </c>
      <c r="E15" t="s">
        <v>66</v>
      </c>
      <c r="F15">
        <v>0</v>
      </c>
      <c r="G15">
        <v>0</v>
      </c>
      <c r="H15">
        <v>0</v>
      </c>
      <c r="I15">
        <v>50</v>
      </c>
      <c r="J15">
        <v>46.2</v>
      </c>
      <c r="K15">
        <v>96.2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87.651880000000006</v>
      </c>
      <c r="V15">
        <v>1</v>
      </c>
      <c r="W15">
        <v>5.625</v>
      </c>
      <c r="X15">
        <v>-1.2750000000000004</v>
      </c>
      <c r="Y15">
        <v>16.420500000000001</v>
      </c>
      <c r="Z15">
        <v>41</v>
      </c>
      <c r="AA15">
        <v>298.21309000000002</v>
      </c>
      <c r="AB15">
        <v>2276.041666666667</v>
      </c>
      <c r="AC15">
        <v>1586.3320707070707</v>
      </c>
      <c r="AD15">
        <v>2500</v>
      </c>
      <c r="AE15">
        <v>1500</v>
      </c>
      <c r="AF15">
        <v>10.135813333333331</v>
      </c>
      <c r="AG15">
        <v>2.7636686590696118</v>
      </c>
      <c r="AH15">
        <v>0.26371565255382695</v>
      </c>
      <c r="AI15">
        <v>0.75717577755166932</v>
      </c>
      <c r="AJ15">
        <v>8.9794690027303909E-3</v>
      </c>
      <c r="AK15">
        <v>5.67028</v>
      </c>
      <c r="AL15">
        <v>22.675213840763934</v>
      </c>
      <c r="AM15">
        <v>3.7306672771147249</v>
      </c>
      <c r="AN15">
        <v>1.1130357599622887</v>
      </c>
      <c r="AO15">
        <v>0.64381535038005877</v>
      </c>
      <c r="AP15">
        <v>10.549519999999999</v>
      </c>
      <c r="AQ15">
        <v>2.7636686590696118</v>
      </c>
      <c r="AR15">
        <v>0.26371565255382695</v>
      </c>
      <c r="AS15">
        <v>0.75717577755166932</v>
      </c>
      <c r="AT15">
        <v>8.9794690027303909E-3</v>
      </c>
      <c r="AU15">
        <v>5.9017200000000001</v>
      </c>
      <c r="AV15">
        <v>22.675213840763934</v>
      </c>
      <c r="AW15">
        <v>3.7306672771147249</v>
      </c>
      <c r="AX15">
        <v>1.1130357599622887</v>
      </c>
      <c r="AY15">
        <v>0.64381535038005877</v>
      </c>
      <c r="AZ15">
        <v>67.290860486111114</v>
      </c>
      <c r="BA15">
        <v>28.909139513888888</v>
      </c>
      <c r="BB15">
        <v>83.182636355467835</v>
      </c>
      <c r="BC15">
        <v>12.773595007245865</v>
      </c>
      <c r="BD15">
        <v>7.051501024392933</v>
      </c>
      <c r="BE15">
        <v>2.0299142815930669</v>
      </c>
      <c r="BF15">
        <v>105.03764666869969</v>
      </c>
      <c r="BG15">
        <v>87.651880000000006</v>
      </c>
      <c r="BH15">
        <v>-17.385766668699688</v>
      </c>
      <c r="BI15" t="s">
        <v>95</v>
      </c>
      <c r="BJ15" t="s">
        <v>86</v>
      </c>
    </row>
    <row r="16" spans="1:64">
      <c r="A16" t="s">
        <v>105</v>
      </c>
      <c r="B16" t="s">
        <v>102</v>
      </c>
      <c r="C16">
        <v>1996</v>
      </c>
      <c r="D16" t="s">
        <v>66</v>
      </c>
      <c r="E16" t="s">
        <v>66</v>
      </c>
      <c r="F16">
        <v>0</v>
      </c>
      <c r="G16">
        <v>0</v>
      </c>
      <c r="H16">
        <v>0</v>
      </c>
      <c r="I16">
        <v>50</v>
      </c>
      <c r="J16">
        <v>39.199999999999996</v>
      </c>
      <c r="K16">
        <v>89.199999999999989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87.651880000000006</v>
      </c>
      <c r="V16">
        <v>1</v>
      </c>
      <c r="W16">
        <v>5.53</v>
      </c>
      <c r="X16">
        <v>-1.37</v>
      </c>
      <c r="Y16">
        <v>17.100999999999999</v>
      </c>
      <c r="Z16">
        <v>41</v>
      </c>
      <c r="AA16">
        <v>300.24097999999998</v>
      </c>
      <c r="AB16">
        <v>2562.5000000000005</v>
      </c>
      <c r="AC16">
        <v>1785.9848484848485</v>
      </c>
      <c r="AD16">
        <v>2786.458333333333</v>
      </c>
      <c r="AE16">
        <v>1671.8749999999995</v>
      </c>
      <c r="AF16">
        <v>10.135813333333331</v>
      </c>
      <c r="AG16">
        <v>2.7636686590696118</v>
      </c>
      <c r="AH16">
        <v>0.26371565255382695</v>
      </c>
      <c r="AI16">
        <v>0.75717577755166932</v>
      </c>
      <c r="AJ16">
        <v>8.9794690027303909E-3</v>
      </c>
      <c r="AK16">
        <v>5.67028</v>
      </c>
      <c r="AL16">
        <v>22.675213840763934</v>
      </c>
      <c r="AM16">
        <v>3.7306672771147249</v>
      </c>
      <c r="AN16">
        <v>1.1130357599622887</v>
      </c>
      <c r="AO16">
        <v>0.64381535038005877</v>
      </c>
      <c r="AP16">
        <v>10.549519999999999</v>
      </c>
      <c r="AQ16">
        <v>2.7636686590696118</v>
      </c>
      <c r="AR16">
        <v>0.26371565255382695</v>
      </c>
      <c r="AS16">
        <v>0.75717577755166932</v>
      </c>
      <c r="AT16">
        <v>8.9794690027303909E-3</v>
      </c>
      <c r="AU16">
        <v>5.9017200000000001</v>
      </c>
      <c r="AV16">
        <v>22.675213840763934</v>
      </c>
      <c r="AW16">
        <v>3.7306672771147249</v>
      </c>
      <c r="AX16">
        <v>1.1130357599622887</v>
      </c>
      <c r="AY16">
        <v>0.64381535038005877</v>
      </c>
      <c r="AZ16">
        <v>75.362791874999999</v>
      </c>
      <c r="BA16">
        <v>13.837208124999989</v>
      </c>
      <c r="BB16">
        <v>93.190460000288056</v>
      </c>
      <c r="BC16">
        <v>14.310728622949533</v>
      </c>
      <c r="BD16">
        <v>7.898823349434565</v>
      </c>
      <c r="BE16">
        <v>2.274254055468472</v>
      </c>
      <c r="BF16">
        <v>117.67426602814064</v>
      </c>
      <c r="BG16">
        <v>87.651880000000006</v>
      </c>
      <c r="BH16">
        <v>-30.02238602814063</v>
      </c>
      <c r="BI16" t="s">
        <v>95</v>
      </c>
      <c r="BJ16" t="s">
        <v>86</v>
      </c>
    </row>
    <row r="17" spans="1:62">
      <c r="A17" t="s">
        <v>105</v>
      </c>
      <c r="B17" t="s">
        <v>102</v>
      </c>
      <c r="C17">
        <v>1997</v>
      </c>
      <c r="D17" t="s">
        <v>66</v>
      </c>
      <c r="E17" t="s">
        <v>66</v>
      </c>
      <c r="F17">
        <v>0</v>
      </c>
      <c r="G17">
        <v>0</v>
      </c>
      <c r="H17">
        <v>0</v>
      </c>
      <c r="I17">
        <v>50</v>
      </c>
      <c r="J17">
        <v>43.4</v>
      </c>
      <c r="K17">
        <v>93.4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87.651880000000006</v>
      </c>
      <c r="V17">
        <v>1</v>
      </c>
      <c r="W17">
        <v>5.8049999999999997</v>
      </c>
      <c r="X17">
        <v>-1.0950000000000006</v>
      </c>
      <c r="Y17">
        <v>16.462</v>
      </c>
      <c r="Z17">
        <v>41</v>
      </c>
      <c r="AA17">
        <v>298.33676000000003</v>
      </c>
      <c r="AB17">
        <v>2385.4166666666665</v>
      </c>
      <c r="AC17">
        <v>1662.5631313131314</v>
      </c>
      <c r="AD17">
        <v>2614.583333333333</v>
      </c>
      <c r="AE17">
        <v>1568.7500000000002</v>
      </c>
      <c r="AF17">
        <v>10.135813333333331</v>
      </c>
      <c r="AG17">
        <v>2.7636686590696118</v>
      </c>
      <c r="AH17">
        <v>0.26371565255382695</v>
      </c>
      <c r="AI17">
        <v>0.75717577755166932</v>
      </c>
      <c r="AJ17">
        <v>8.9794690027303909E-3</v>
      </c>
      <c r="AK17">
        <v>5.67028</v>
      </c>
      <c r="AL17">
        <v>22.675213840763934</v>
      </c>
      <c r="AM17">
        <v>3.7306672771147249</v>
      </c>
      <c r="AN17">
        <v>1.1130357599622887</v>
      </c>
      <c r="AO17">
        <v>0.64381535038005877</v>
      </c>
      <c r="AP17">
        <v>10.549519999999999</v>
      </c>
      <c r="AQ17">
        <v>2.7636686590696118</v>
      </c>
      <c r="AR17">
        <v>0.26371565255382695</v>
      </c>
      <c r="AS17">
        <v>0.75717577755166932</v>
      </c>
      <c r="AT17">
        <v>8.9794690027303909E-3</v>
      </c>
      <c r="AU17">
        <v>5.9017200000000001</v>
      </c>
      <c r="AV17">
        <v>22.675213840763934</v>
      </c>
      <c r="AW17">
        <v>3.7306672771147249</v>
      </c>
      <c r="AX17">
        <v>1.1130357599622887</v>
      </c>
      <c r="AY17">
        <v>0.64381535038005877</v>
      </c>
      <c r="AZ17">
        <v>70.446258944444438</v>
      </c>
      <c r="BA17">
        <v>22.953741055555568</v>
      </c>
      <c r="BB17">
        <v>87.089059534341828</v>
      </c>
      <c r="BC17">
        <v>13.373532423870151</v>
      </c>
      <c r="BD17">
        <v>7.3824459545455801</v>
      </c>
      <c r="BE17">
        <v>2.1252663408377006</v>
      </c>
      <c r="BF17">
        <v>109.97030425359524</v>
      </c>
      <c r="BG17">
        <v>87.651880000000006</v>
      </c>
      <c r="BH17">
        <v>-22.318424253595239</v>
      </c>
      <c r="BI17" t="s">
        <v>95</v>
      </c>
      <c r="BJ17" t="s">
        <v>86</v>
      </c>
    </row>
    <row r="18" spans="1:62">
      <c r="A18" t="s">
        <v>105</v>
      </c>
      <c r="B18" t="s">
        <v>102</v>
      </c>
      <c r="C18">
        <v>1998</v>
      </c>
      <c r="D18" t="s">
        <v>66</v>
      </c>
      <c r="E18" t="s">
        <v>66</v>
      </c>
      <c r="F18">
        <v>0</v>
      </c>
      <c r="G18">
        <v>0</v>
      </c>
      <c r="H18">
        <v>0</v>
      </c>
      <c r="I18">
        <v>50</v>
      </c>
      <c r="J18">
        <v>42</v>
      </c>
      <c r="K18">
        <v>92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87.651880000000006</v>
      </c>
      <c r="V18">
        <v>1</v>
      </c>
      <c r="W18">
        <v>6.08</v>
      </c>
      <c r="X18">
        <v>-0.82000000000000028</v>
      </c>
      <c r="Y18">
        <v>15.823000000000002</v>
      </c>
      <c r="Z18">
        <v>41</v>
      </c>
      <c r="AA18">
        <v>296.43254000000002</v>
      </c>
      <c r="AB18">
        <v>2130.2083333333335</v>
      </c>
      <c r="AC18">
        <v>1484.6906565656568</v>
      </c>
      <c r="AD18">
        <v>3442.708333333333</v>
      </c>
      <c r="AE18">
        <v>2065.625</v>
      </c>
      <c r="AF18">
        <v>10.135813333333331</v>
      </c>
      <c r="AG18">
        <v>2.7636686590696118</v>
      </c>
      <c r="AH18">
        <v>0.26371565255382695</v>
      </c>
      <c r="AI18">
        <v>0.75717577755166932</v>
      </c>
      <c r="AJ18">
        <v>8.9794690027303909E-3</v>
      </c>
      <c r="AK18">
        <v>5.67028</v>
      </c>
      <c r="AL18">
        <v>22.675213840763934</v>
      </c>
      <c r="AM18">
        <v>3.7306672771147249</v>
      </c>
      <c r="AN18">
        <v>1.1130357599622887</v>
      </c>
      <c r="AO18">
        <v>0.64381535038005877</v>
      </c>
      <c r="AP18">
        <v>10.549519999999999</v>
      </c>
      <c r="AQ18">
        <v>2.7636686590696118</v>
      </c>
      <c r="AR18">
        <v>0.26371565255382695</v>
      </c>
      <c r="AS18">
        <v>0.75717577755166932</v>
      </c>
      <c r="AT18">
        <v>8.9794690027303909E-3</v>
      </c>
      <c r="AU18">
        <v>5.9017200000000001</v>
      </c>
      <c r="AV18">
        <v>22.675213840763934</v>
      </c>
      <c r="AW18">
        <v>3.7306672771147249</v>
      </c>
      <c r="AX18">
        <v>1.1130357599622887</v>
      </c>
      <c r="AY18">
        <v>0.64381535038005877</v>
      </c>
      <c r="AZ18">
        <v>78.519666555555531</v>
      </c>
      <c r="BA18">
        <v>13.480333444444469</v>
      </c>
      <c r="BB18">
        <v>95.905861846111833</v>
      </c>
      <c r="BC18">
        <v>14.714711798755674</v>
      </c>
      <c r="BD18">
        <v>8.1713057952255568</v>
      </c>
      <c r="BE18">
        <v>2.3357895508547597</v>
      </c>
      <c r="BF18">
        <v>121.12766899094781</v>
      </c>
      <c r="BG18">
        <v>87.651880000000006</v>
      </c>
      <c r="BH18">
        <v>-33.475788990947805</v>
      </c>
      <c r="BI18" t="s">
        <v>95</v>
      </c>
      <c r="BJ18" t="s">
        <v>86</v>
      </c>
    </row>
    <row r="19" spans="1:62">
      <c r="A19" t="s">
        <v>105</v>
      </c>
      <c r="B19" t="s">
        <v>102</v>
      </c>
      <c r="C19">
        <v>1999</v>
      </c>
      <c r="D19" t="s">
        <v>66</v>
      </c>
      <c r="E19" t="s">
        <v>66</v>
      </c>
      <c r="F19">
        <v>0</v>
      </c>
      <c r="G19">
        <v>0</v>
      </c>
      <c r="H19">
        <v>0</v>
      </c>
      <c r="I19">
        <v>50</v>
      </c>
      <c r="J19">
        <v>50.4</v>
      </c>
      <c r="K19">
        <v>100.4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87.651880000000006</v>
      </c>
      <c r="V19">
        <v>1</v>
      </c>
      <c r="W19">
        <v>5.7016666666666662</v>
      </c>
      <c r="X19">
        <v>-1.1983333333333341</v>
      </c>
      <c r="Y19">
        <v>14.991934397507308</v>
      </c>
      <c r="Z19">
        <v>41</v>
      </c>
      <c r="AA19">
        <v>293.9559645045718</v>
      </c>
      <c r="AB19">
        <v>2854.166666666667</v>
      </c>
      <c r="AC19">
        <v>1989.2676767676774</v>
      </c>
      <c r="AD19">
        <v>3312.5</v>
      </c>
      <c r="AE19">
        <v>1987.4999999999998</v>
      </c>
      <c r="AF19">
        <v>10.135813333333331</v>
      </c>
      <c r="AG19">
        <v>2.7636686590696118</v>
      </c>
      <c r="AH19">
        <v>0.26371565255382695</v>
      </c>
      <c r="AI19">
        <v>0.75717577755166932</v>
      </c>
      <c r="AJ19">
        <v>8.9794690027303909E-3</v>
      </c>
      <c r="AK19">
        <v>5.67028</v>
      </c>
      <c r="AL19">
        <v>22.675213840763934</v>
      </c>
      <c r="AM19">
        <v>3.7306672771147249</v>
      </c>
      <c r="AN19">
        <v>1.1130357599622887</v>
      </c>
      <c r="AO19">
        <v>0.64381535038005877</v>
      </c>
      <c r="AP19">
        <v>10.549519999999999</v>
      </c>
      <c r="AQ19">
        <v>2.7636686590696118</v>
      </c>
      <c r="AR19">
        <v>0.26371565255382695</v>
      </c>
      <c r="AS19">
        <v>0.75717577755166932</v>
      </c>
      <c r="AT19">
        <v>8.9794690027303909E-3</v>
      </c>
      <c r="AU19">
        <v>5.9017200000000001</v>
      </c>
      <c r="AV19">
        <v>22.675213840763934</v>
      </c>
      <c r="AW19">
        <v>3.7306672771147249</v>
      </c>
      <c r="AX19">
        <v>1.1130357599622887</v>
      </c>
      <c r="AY19">
        <v>0.64381535038005877</v>
      </c>
      <c r="AZ19">
        <v>86.883958777777778</v>
      </c>
      <c r="BA19">
        <v>13.516041222222228</v>
      </c>
      <c r="BB19">
        <v>107.21668086334101</v>
      </c>
      <c r="BC19">
        <v>16.462243564486652</v>
      </c>
      <c r="BD19">
        <v>9.0955352615398688</v>
      </c>
      <c r="BE19">
        <v>2.6156774673817784</v>
      </c>
      <c r="BF19">
        <v>135.39013715674932</v>
      </c>
      <c r="BG19">
        <v>87.651880000000006</v>
      </c>
      <c r="BH19">
        <v>-47.738257156749313</v>
      </c>
      <c r="BI19" t="s">
        <v>95</v>
      </c>
      <c r="BJ19" t="s">
        <v>86</v>
      </c>
    </row>
    <row r="20" spans="1:62">
      <c r="A20" t="s">
        <v>105</v>
      </c>
      <c r="B20" t="s">
        <v>102</v>
      </c>
      <c r="C20">
        <v>2003</v>
      </c>
      <c r="D20" t="s">
        <v>66</v>
      </c>
      <c r="E20" t="s">
        <v>66</v>
      </c>
      <c r="F20">
        <v>0</v>
      </c>
      <c r="G20">
        <v>0</v>
      </c>
      <c r="H20">
        <v>0</v>
      </c>
      <c r="I20">
        <v>50</v>
      </c>
      <c r="J20">
        <v>53.2</v>
      </c>
      <c r="K20">
        <v>103.2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64.27804533333348</v>
      </c>
      <c r="V20">
        <v>1</v>
      </c>
      <c r="W20">
        <v>5.3233333333333333</v>
      </c>
      <c r="X20">
        <v>-1.5766666666666671</v>
      </c>
      <c r="Y20">
        <v>14.160868795014613</v>
      </c>
      <c r="Z20">
        <v>41</v>
      </c>
      <c r="AA20">
        <v>291.47938900914357</v>
      </c>
      <c r="AB20">
        <v>2682.291666666667</v>
      </c>
      <c r="AC20">
        <v>1869.4760101010099</v>
      </c>
      <c r="AD20">
        <v>3723.958333333333</v>
      </c>
      <c r="AE20">
        <v>2234.375</v>
      </c>
      <c r="AF20">
        <v>10.135813333333331</v>
      </c>
      <c r="AG20">
        <v>2.7636686590696118</v>
      </c>
      <c r="AH20">
        <v>0.26371565255382695</v>
      </c>
      <c r="AI20">
        <v>0.75717577755166932</v>
      </c>
      <c r="AJ20">
        <v>8.9794690027303909E-3</v>
      </c>
      <c r="AK20">
        <v>5.67028</v>
      </c>
      <c r="AL20">
        <v>22.675213840763934</v>
      </c>
      <c r="AM20">
        <v>3.7306672771147249</v>
      </c>
      <c r="AN20">
        <v>1.1130357599622887</v>
      </c>
      <c r="AO20">
        <v>0.64381535038005877</v>
      </c>
      <c r="AP20">
        <v>10.549519999999999</v>
      </c>
      <c r="AQ20">
        <v>2.7636686590696118</v>
      </c>
      <c r="AR20">
        <v>0.26371565255382695</v>
      </c>
      <c r="AS20">
        <v>0.75717577755166932</v>
      </c>
      <c r="AT20">
        <v>8.9794690027303909E-3</v>
      </c>
      <c r="AU20">
        <v>5.9017200000000001</v>
      </c>
      <c r="AV20">
        <v>22.675213840763934</v>
      </c>
      <c r="AW20">
        <v>3.7306672771147249</v>
      </c>
      <c r="AX20">
        <v>1.1130357599622887</v>
      </c>
      <c r="AY20">
        <v>0.64381535038005877</v>
      </c>
      <c r="AZ20">
        <v>90.260288611111093</v>
      </c>
      <c r="BA20">
        <v>12.939711388888909</v>
      </c>
      <c r="BB20">
        <v>110.76045157184018</v>
      </c>
      <c r="BC20">
        <v>16.999531072711001</v>
      </c>
      <c r="BD20">
        <v>9.4183902527401635</v>
      </c>
      <c r="BE20">
        <v>2.6996469992744814</v>
      </c>
      <c r="BF20">
        <v>139.8780198965658</v>
      </c>
      <c r="BG20">
        <v>64.27804533333348</v>
      </c>
      <c r="BH20">
        <v>-75.599974563232323</v>
      </c>
      <c r="BI20" t="s">
        <v>95</v>
      </c>
      <c r="BJ20" t="s">
        <v>86</v>
      </c>
    </row>
    <row r="21" spans="1:62">
      <c r="A21" t="s">
        <v>105</v>
      </c>
      <c r="B21" t="s">
        <v>102</v>
      </c>
      <c r="C21">
        <v>2004</v>
      </c>
      <c r="D21" t="s">
        <v>66</v>
      </c>
      <c r="E21" t="s">
        <v>66</v>
      </c>
      <c r="F21">
        <v>0</v>
      </c>
      <c r="G21">
        <v>0</v>
      </c>
      <c r="H21">
        <v>0</v>
      </c>
      <c r="I21">
        <v>50</v>
      </c>
      <c r="J21">
        <v>54.6</v>
      </c>
      <c r="K21">
        <v>104.6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62.08674833333324</v>
      </c>
      <c r="V21">
        <v>1</v>
      </c>
      <c r="W21">
        <v>5.1233333333333331</v>
      </c>
      <c r="X21">
        <v>-1.7766666666666673</v>
      </c>
      <c r="Y21">
        <v>14.738001479870034</v>
      </c>
      <c r="Z21">
        <v>41</v>
      </c>
      <c r="AA21">
        <v>293.19924441001268</v>
      </c>
      <c r="AB21">
        <v>3411.458333333333</v>
      </c>
      <c r="AC21">
        <v>2377.6830808080808</v>
      </c>
      <c r="AD21">
        <v>3854.166666666667</v>
      </c>
      <c r="AE21">
        <v>2312.5000000000005</v>
      </c>
      <c r="AF21">
        <v>10.135813333333331</v>
      </c>
      <c r="AG21">
        <v>2.7636686590696118</v>
      </c>
      <c r="AH21">
        <v>0.26371565255382695</v>
      </c>
      <c r="AI21">
        <v>0.75717577755166932</v>
      </c>
      <c r="AJ21">
        <v>8.9794690027303909E-3</v>
      </c>
      <c r="AK21">
        <v>5.67028</v>
      </c>
      <c r="AL21">
        <v>22.675213840763934</v>
      </c>
      <c r="AM21">
        <v>3.7306672771147249</v>
      </c>
      <c r="AN21">
        <v>1.1130357599622887</v>
      </c>
      <c r="AO21">
        <v>0.64381535038005877</v>
      </c>
      <c r="AP21">
        <v>10.549519999999999</v>
      </c>
      <c r="AQ21">
        <v>2.7636686590696118</v>
      </c>
      <c r="AR21">
        <v>0.26371565255382695</v>
      </c>
      <c r="AS21">
        <v>0.75717577755166932</v>
      </c>
      <c r="AT21">
        <v>8.9794690027303909E-3</v>
      </c>
      <c r="AU21">
        <v>5.9017200000000001</v>
      </c>
      <c r="AV21">
        <v>22.675213840763934</v>
      </c>
      <c r="AW21">
        <v>3.7306672771147249</v>
      </c>
      <c r="AX21">
        <v>1.1130357599622887</v>
      </c>
      <c r="AY21">
        <v>0.64381535038005877</v>
      </c>
      <c r="AZ21">
        <v>102.36736951388889</v>
      </c>
      <c r="BA21">
        <v>2.2326304861111055</v>
      </c>
      <c r="BB21">
        <v>126.43068441070886</v>
      </c>
      <c r="BC21">
        <v>19.413571581334232</v>
      </c>
      <c r="BD21">
        <v>10.721696748483339</v>
      </c>
      <c r="BE21">
        <v>3.0848533179900413</v>
      </c>
      <c r="BF21">
        <v>159.65080605851648</v>
      </c>
      <c r="BG21">
        <v>62.08674833333324</v>
      </c>
      <c r="BH21">
        <v>-97.564057725183233</v>
      </c>
      <c r="BI21" t="s">
        <v>95</v>
      </c>
      <c r="BJ21" t="s">
        <v>86</v>
      </c>
    </row>
    <row r="22" spans="1:62">
      <c r="A22" t="s">
        <v>105</v>
      </c>
      <c r="B22" t="s">
        <v>102</v>
      </c>
      <c r="C22">
        <v>2007</v>
      </c>
      <c r="D22" t="s">
        <v>66</v>
      </c>
      <c r="E22" t="s">
        <v>66</v>
      </c>
      <c r="F22">
        <v>0</v>
      </c>
      <c r="G22">
        <v>0</v>
      </c>
      <c r="H22">
        <v>0</v>
      </c>
      <c r="I22">
        <v>50</v>
      </c>
      <c r="J22">
        <v>46.2</v>
      </c>
      <c r="K22">
        <v>96.2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57.704154333333356</v>
      </c>
      <c r="V22">
        <v>1</v>
      </c>
      <c r="W22">
        <v>4.9233333333333329</v>
      </c>
      <c r="X22">
        <v>-1.9766666666666675</v>
      </c>
      <c r="Y22">
        <v>15.315134164725455</v>
      </c>
      <c r="Z22">
        <v>41</v>
      </c>
      <c r="AA22">
        <v>294.91909981088185</v>
      </c>
      <c r="AB22">
        <v>2171.875</v>
      </c>
      <c r="AC22">
        <v>1666.6666666666665</v>
      </c>
      <c r="AD22">
        <v>2859.375</v>
      </c>
      <c r="AE22">
        <v>1919.0436241610739</v>
      </c>
      <c r="AF22">
        <v>10.135813333333331</v>
      </c>
      <c r="AG22">
        <v>2.7636686590696118</v>
      </c>
      <c r="AH22">
        <v>0.26371565255382695</v>
      </c>
      <c r="AI22">
        <v>0.75717577755166932</v>
      </c>
      <c r="AJ22">
        <v>8.9794690027303909E-3</v>
      </c>
      <c r="AK22">
        <v>5.67028</v>
      </c>
      <c r="AL22">
        <v>22.675213840763934</v>
      </c>
      <c r="AM22">
        <v>3.7306672771147249</v>
      </c>
      <c r="AN22">
        <v>1.1130357599622887</v>
      </c>
      <c r="AO22">
        <v>0.64381535038005877</v>
      </c>
      <c r="AP22">
        <v>10.549519999999999</v>
      </c>
      <c r="AQ22">
        <v>2.7636686590696118</v>
      </c>
      <c r="AR22">
        <v>0.26371565255382695</v>
      </c>
      <c r="AS22">
        <v>0.75717577755166932</v>
      </c>
      <c r="AT22">
        <v>8.9794690027303909E-3</v>
      </c>
      <c r="AU22">
        <v>5.9017200000000001</v>
      </c>
      <c r="AV22">
        <v>22.675213840763934</v>
      </c>
      <c r="AW22">
        <v>3.7306672771147249</v>
      </c>
      <c r="AX22">
        <v>1.1130357599622887</v>
      </c>
      <c r="AY22">
        <v>0.64381535038005877</v>
      </c>
      <c r="AZ22">
        <v>72.954878137583876</v>
      </c>
      <c r="BA22">
        <v>23.245121862416127</v>
      </c>
      <c r="BB22">
        <v>95.211455556490833</v>
      </c>
      <c r="BC22">
        <v>14.703911424116017</v>
      </c>
      <c r="BD22">
        <v>7.800564409362889</v>
      </c>
      <c r="BE22">
        <v>2.3537132806706311</v>
      </c>
      <c r="BF22">
        <v>120.06964467064037</v>
      </c>
      <c r="BG22">
        <v>57.704154333333356</v>
      </c>
      <c r="BH22">
        <v>-62.365490337307016</v>
      </c>
      <c r="BI22" t="s">
        <v>95</v>
      </c>
      <c r="BJ22" t="s">
        <v>86</v>
      </c>
    </row>
    <row r="23" spans="1:62">
      <c r="A23" t="s">
        <v>105</v>
      </c>
      <c r="B23" t="s">
        <v>102</v>
      </c>
      <c r="C23">
        <v>2008</v>
      </c>
      <c r="D23" t="s">
        <v>66</v>
      </c>
      <c r="E23" t="s">
        <v>66</v>
      </c>
      <c r="F23">
        <v>0</v>
      </c>
      <c r="G23">
        <v>0</v>
      </c>
      <c r="H23">
        <v>0</v>
      </c>
      <c r="I23">
        <v>50</v>
      </c>
      <c r="J23">
        <v>44.800000000000004</v>
      </c>
      <c r="K23">
        <v>94.800000000000011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56.243289666666826</v>
      </c>
      <c r="V23">
        <v>1</v>
      </c>
      <c r="W23">
        <v>4.9799999999999995</v>
      </c>
      <c r="X23">
        <v>-1.9200000000000008</v>
      </c>
      <c r="Y23">
        <v>15.315134164725455</v>
      </c>
      <c r="Z23">
        <v>41</v>
      </c>
      <c r="AA23">
        <v>294.91909981088185</v>
      </c>
      <c r="AB23">
        <v>1984.3749999999995</v>
      </c>
      <c r="AC23">
        <v>1203.125</v>
      </c>
      <c r="AD23">
        <v>3203.125</v>
      </c>
      <c r="AE23">
        <v>2149.7483221476509</v>
      </c>
      <c r="AF23">
        <v>10.135813333333331</v>
      </c>
      <c r="AG23">
        <v>2.7636686590696118</v>
      </c>
      <c r="AH23">
        <v>0.26371565255382695</v>
      </c>
      <c r="AI23">
        <v>0.75717577755166932</v>
      </c>
      <c r="AJ23">
        <v>8.9794690027303909E-3</v>
      </c>
      <c r="AK23">
        <v>5.67028</v>
      </c>
      <c r="AL23">
        <v>22.675213840763934</v>
      </c>
      <c r="AM23">
        <v>3.7306672771147249</v>
      </c>
      <c r="AN23">
        <v>1.1130357599622887</v>
      </c>
      <c r="AO23">
        <v>0.64381535038005877</v>
      </c>
      <c r="AP23">
        <v>10.549519999999999</v>
      </c>
      <c r="AQ23">
        <v>2.7636686590696118</v>
      </c>
      <c r="AR23">
        <v>0.26371565255382695</v>
      </c>
      <c r="AS23">
        <v>0.75717577755166932</v>
      </c>
      <c r="AT23">
        <v>8.9794690027303909E-3</v>
      </c>
      <c r="AU23">
        <v>5.9017200000000001</v>
      </c>
      <c r="AV23">
        <v>22.675213840763934</v>
      </c>
      <c r="AW23">
        <v>3.7306672771147249</v>
      </c>
      <c r="AX23">
        <v>1.1130357599622887</v>
      </c>
      <c r="AY23">
        <v>0.64381535038005877</v>
      </c>
      <c r="AZ23">
        <v>73.413954126118568</v>
      </c>
      <c r="BA23">
        <v>21.386045873881443</v>
      </c>
      <c r="BB23">
        <v>90.363650729614179</v>
      </c>
      <c r="BC23">
        <v>13.876479734870157</v>
      </c>
      <c r="BD23">
        <v>7.659717252223178</v>
      </c>
      <c r="BE23">
        <v>2.2052123081301049</v>
      </c>
      <c r="BF23">
        <v>114.10506002483761</v>
      </c>
      <c r="BG23">
        <v>56.243289666666826</v>
      </c>
      <c r="BH23">
        <v>-57.861770358170787</v>
      </c>
      <c r="BI23" t="s">
        <v>95</v>
      </c>
      <c r="BJ23" t="s">
        <v>86</v>
      </c>
    </row>
    <row r="24" spans="1:62">
      <c r="A24" t="s">
        <v>105</v>
      </c>
      <c r="B24" t="s">
        <v>102</v>
      </c>
      <c r="C24">
        <v>2009</v>
      </c>
      <c r="D24" t="s">
        <v>66</v>
      </c>
      <c r="E24" t="s">
        <v>66</v>
      </c>
      <c r="F24">
        <v>0</v>
      </c>
      <c r="G24">
        <v>0</v>
      </c>
      <c r="H24">
        <v>0</v>
      </c>
      <c r="I24">
        <v>50</v>
      </c>
      <c r="J24">
        <v>43.6</v>
      </c>
      <c r="K24">
        <v>93.6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55.512857333333415</v>
      </c>
      <c r="V24">
        <v>1</v>
      </c>
      <c r="W24">
        <v>5.1003333333333343</v>
      </c>
      <c r="X24">
        <v>-1.7996666666666661</v>
      </c>
      <c r="Y24">
        <v>19.880914084388898</v>
      </c>
      <c r="Z24">
        <v>41</v>
      </c>
      <c r="AA24">
        <v>308.52512397147893</v>
      </c>
      <c r="AB24">
        <v>3151.041666666667</v>
      </c>
      <c r="AC24">
        <v>1629.1666666666667</v>
      </c>
      <c r="AD24">
        <v>4421.875</v>
      </c>
      <c r="AE24">
        <v>2967.7013422818786</v>
      </c>
      <c r="AF24">
        <v>10.135813333333331</v>
      </c>
      <c r="AG24">
        <v>2.7636686590696118</v>
      </c>
      <c r="AH24">
        <v>0.26371565255382695</v>
      </c>
      <c r="AI24">
        <v>0.75717577755166932</v>
      </c>
      <c r="AJ24">
        <v>8.9794690027303909E-3</v>
      </c>
      <c r="AK24">
        <v>5.67028</v>
      </c>
      <c r="AL24">
        <v>22.675213840763934</v>
      </c>
      <c r="AM24">
        <v>3.7306672771147249</v>
      </c>
      <c r="AN24">
        <v>1.1130357599622887</v>
      </c>
      <c r="AO24">
        <v>0.64381535038005877</v>
      </c>
      <c r="AP24">
        <v>10.549519999999999</v>
      </c>
      <c r="AQ24">
        <v>2.7636686590696118</v>
      </c>
      <c r="AR24">
        <v>0.26371565255382695</v>
      </c>
      <c r="AS24">
        <v>0.75717577755166932</v>
      </c>
      <c r="AT24">
        <v>8.9794690027303909E-3</v>
      </c>
      <c r="AU24">
        <v>5.9017200000000001</v>
      </c>
      <c r="AV24">
        <v>22.675213840763934</v>
      </c>
      <c r="AW24">
        <v>3.7306672771147249</v>
      </c>
      <c r="AX24">
        <v>1.1130357599622887</v>
      </c>
      <c r="AY24">
        <v>0.64381535038005877</v>
      </c>
      <c r="AZ24">
        <v>105.33940242132735</v>
      </c>
      <c r="BA24">
        <v>-11.739402421327355</v>
      </c>
      <c r="BB24">
        <v>125.16399755008759</v>
      </c>
      <c r="BC24">
        <v>19.14648171868561</v>
      </c>
      <c r="BD24">
        <v>10.850507543203705</v>
      </c>
      <c r="BE24">
        <v>3.0275349583006848</v>
      </c>
      <c r="BF24">
        <v>158.18852177027759</v>
      </c>
      <c r="BG24">
        <v>55.512857333333415</v>
      </c>
      <c r="BH24">
        <v>-102.67566443694417</v>
      </c>
      <c r="BI24" t="s">
        <v>95</v>
      </c>
      <c r="BJ24" t="s">
        <v>86</v>
      </c>
    </row>
    <row r="25" spans="1:62">
      <c r="A25" t="s">
        <v>105</v>
      </c>
      <c r="B25" t="s">
        <v>102</v>
      </c>
      <c r="C25">
        <v>2012</v>
      </c>
      <c r="D25" t="s">
        <v>66</v>
      </c>
      <c r="E25" t="s">
        <v>66</v>
      </c>
      <c r="F25">
        <v>0</v>
      </c>
      <c r="G25">
        <v>0</v>
      </c>
      <c r="H25">
        <v>0</v>
      </c>
      <c r="I25">
        <v>50</v>
      </c>
      <c r="J25">
        <v>39.999999999999993</v>
      </c>
      <c r="K25">
        <v>90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52.591128000000062</v>
      </c>
      <c r="V25">
        <v>1</v>
      </c>
      <c r="W25">
        <v>5.0366666666666662</v>
      </c>
      <c r="X25">
        <v>-1.8633333333333342</v>
      </c>
      <c r="Y25">
        <v>19.103907563962032</v>
      </c>
      <c r="Z25">
        <v>41</v>
      </c>
      <c r="AA25">
        <v>306.20964454060686</v>
      </c>
      <c r="AB25">
        <v>3135.4166666666665</v>
      </c>
      <c r="AC25">
        <v>2008.5949177877426</v>
      </c>
      <c r="AD25">
        <v>3307.291666666667</v>
      </c>
      <c r="AE25">
        <v>2004.4191919191919</v>
      </c>
      <c r="AF25">
        <v>10.135813333333331</v>
      </c>
      <c r="AG25">
        <v>2.7636686590696118</v>
      </c>
      <c r="AH25">
        <v>0.26371565255382695</v>
      </c>
      <c r="AI25">
        <v>0.75717577755166932</v>
      </c>
      <c r="AJ25">
        <v>8.9794690027303909E-3</v>
      </c>
      <c r="AK25">
        <v>5.67028</v>
      </c>
      <c r="AL25">
        <v>22.675213840763934</v>
      </c>
      <c r="AM25">
        <v>3.7306672771147249</v>
      </c>
      <c r="AN25">
        <v>1.1130357599622887</v>
      </c>
      <c r="AO25">
        <v>0.64381535038005877</v>
      </c>
      <c r="AP25">
        <v>10.549519999999999</v>
      </c>
      <c r="AQ25">
        <v>2.7636686590696118</v>
      </c>
      <c r="AR25">
        <v>0.26371565255382695</v>
      </c>
      <c r="AS25">
        <v>0.75717577755166932</v>
      </c>
      <c r="AT25">
        <v>8.9794690027303909E-3</v>
      </c>
      <c r="AU25">
        <v>5.9017200000000001</v>
      </c>
      <c r="AV25">
        <v>22.675213840763934</v>
      </c>
      <c r="AW25">
        <v>3.7306672771147249</v>
      </c>
      <c r="AX25">
        <v>1.1130357599622887</v>
      </c>
      <c r="AY25">
        <v>0.64381535038005877</v>
      </c>
      <c r="AZ25">
        <v>89.889154062655692</v>
      </c>
      <c r="BA25">
        <v>0.11084593734430825</v>
      </c>
      <c r="BB25">
        <v>108.8014641839676</v>
      </c>
      <c r="BC25">
        <v>16.670263454022319</v>
      </c>
      <c r="BD25">
        <v>9.3448909011673305</v>
      </c>
      <c r="BE25">
        <v>2.6414921848938895</v>
      </c>
      <c r="BF25">
        <v>137.45811072405112</v>
      </c>
      <c r="BG25">
        <v>52.591128000000062</v>
      </c>
      <c r="BH25">
        <v>-84.86698272405107</v>
      </c>
      <c r="BI25" t="s">
        <v>95</v>
      </c>
      <c r="BJ25" t="s">
        <v>86</v>
      </c>
    </row>
    <row r="26" spans="1:62">
      <c r="A26" t="s">
        <v>105</v>
      </c>
      <c r="B26" t="s">
        <v>102</v>
      </c>
      <c r="C26">
        <v>2013</v>
      </c>
      <c r="D26" t="s">
        <v>66</v>
      </c>
      <c r="E26" t="s">
        <v>66</v>
      </c>
      <c r="F26">
        <v>0</v>
      </c>
      <c r="G26">
        <v>0</v>
      </c>
      <c r="H26">
        <v>0</v>
      </c>
      <c r="I26">
        <v>50</v>
      </c>
      <c r="J26">
        <v>38.79999999999999</v>
      </c>
      <c r="K26">
        <v>88.799999999999983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51.860695666666651</v>
      </c>
      <c r="V26">
        <v>1</v>
      </c>
      <c r="W26">
        <v>5.17</v>
      </c>
      <c r="X26">
        <v>-1.7300000000000004</v>
      </c>
      <c r="Y26">
        <v>19.05632065962611</v>
      </c>
      <c r="Z26">
        <v>41</v>
      </c>
      <c r="AA26">
        <v>306.06783556568581</v>
      </c>
      <c r="AB26">
        <v>2317.7083333333335</v>
      </c>
      <c r="AC26">
        <v>1324.4047619047619</v>
      </c>
      <c r="AD26">
        <v>3218.75</v>
      </c>
      <c r="AE26">
        <v>1950.757575757576</v>
      </c>
      <c r="AF26">
        <v>10.135813333333331</v>
      </c>
      <c r="AG26">
        <v>2.7636686590696118</v>
      </c>
      <c r="AH26">
        <v>0.26371565255382695</v>
      </c>
      <c r="AI26">
        <v>0.75717577755166932</v>
      </c>
      <c r="AJ26">
        <v>8.9794690027303909E-3</v>
      </c>
      <c r="AK26">
        <v>5.67028</v>
      </c>
      <c r="AL26">
        <v>22.675213840763934</v>
      </c>
      <c r="AM26">
        <v>3.7306672771147249</v>
      </c>
      <c r="AN26">
        <v>1.1130357599622887</v>
      </c>
      <c r="AO26">
        <v>0.64381535038005877</v>
      </c>
      <c r="AP26">
        <v>10.549519999999999</v>
      </c>
      <c r="AQ26">
        <v>2.7636686590696118</v>
      </c>
      <c r="AR26">
        <v>0.26371565255382695</v>
      </c>
      <c r="AS26">
        <v>0.75717577755166932</v>
      </c>
      <c r="AT26">
        <v>8.9794690027303909E-3</v>
      </c>
      <c r="AU26">
        <v>5.9017200000000001</v>
      </c>
      <c r="AV26">
        <v>22.675213840763934</v>
      </c>
      <c r="AW26">
        <v>3.7306672771147249</v>
      </c>
      <c r="AX26">
        <v>1.1130357599622887</v>
      </c>
      <c r="AY26">
        <v>0.64381535038005877</v>
      </c>
      <c r="AZ26">
        <v>76.470697361111107</v>
      </c>
      <c r="BA26">
        <v>12.329302638888876</v>
      </c>
      <c r="BB26">
        <v>89.565942747787915</v>
      </c>
      <c r="BC26">
        <v>13.678591682567525</v>
      </c>
      <c r="BD26">
        <v>7.8374449449239529</v>
      </c>
      <c r="BE26">
        <v>2.1583142439627254</v>
      </c>
      <c r="BF26">
        <v>113.24029361924212</v>
      </c>
      <c r="BG26">
        <v>51.860695666666651</v>
      </c>
      <c r="BH26">
        <v>-61.379597952575473</v>
      </c>
      <c r="BI26" t="s">
        <v>95</v>
      </c>
      <c r="BJ26" t="s">
        <v>86</v>
      </c>
    </row>
    <row r="27" spans="1:62">
      <c r="A27" t="s">
        <v>105</v>
      </c>
      <c r="B27" t="s">
        <v>102</v>
      </c>
      <c r="C27">
        <v>2017</v>
      </c>
      <c r="D27" t="s">
        <v>66</v>
      </c>
      <c r="E27" t="s">
        <v>66</v>
      </c>
      <c r="F27">
        <v>0</v>
      </c>
      <c r="G27">
        <v>0</v>
      </c>
      <c r="H27">
        <v>0</v>
      </c>
      <c r="I27">
        <v>50</v>
      </c>
      <c r="J27">
        <v>33.999999999999979</v>
      </c>
      <c r="K27">
        <v>83.999999999999972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50.399831000000127</v>
      </c>
      <c r="V27">
        <v>1</v>
      </c>
      <c r="W27">
        <v>5.3033333333333337</v>
      </c>
      <c r="X27">
        <v>-1.5966666666666667</v>
      </c>
      <c r="Y27">
        <v>18.554308267502542</v>
      </c>
      <c r="Z27">
        <v>41</v>
      </c>
      <c r="AA27">
        <v>304.57183863715755</v>
      </c>
      <c r="AB27">
        <v>3148.946360153257</v>
      </c>
      <c r="AC27">
        <v>2109.724023264961</v>
      </c>
      <c r="AD27">
        <v>4223.3333333333339</v>
      </c>
      <c r="AE27">
        <v>3022.1840488888215</v>
      </c>
      <c r="AF27">
        <v>14.460553656946038</v>
      </c>
      <c r="AG27">
        <v>2.7636686590696118</v>
      </c>
      <c r="AH27">
        <v>0.26371565255382695</v>
      </c>
      <c r="AI27">
        <v>0.75717577755166932</v>
      </c>
      <c r="AJ27">
        <v>8.9794690027303909E-3</v>
      </c>
      <c r="AK27">
        <v>9.4351486637614723</v>
      </c>
      <c r="AL27">
        <v>22.675213840763934</v>
      </c>
      <c r="AM27">
        <v>3.7306672771147249</v>
      </c>
      <c r="AN27">
        <v>1.1130357599622887</v>
      </c>
      <c r="AO27">
        <v>0.64381535038005877</v>
      </c>
      <c r="AP27">
        <v>15.050780336821388</v>
      </c>
      <c r="AQ27">
        <v>2.7636686590696118</v>
      </c>
      <c r="AR27">
        <v>0.26371565255382695</v>
      </c>
      <c r="AS27">
        <v>0.75717577755166932</v>
      </c>
      <c r="AT27">
        <v>8.9794690027303909E-3</v>
      </c>
      <c r="AU27">
        <v>9.8202567724864309</v>
      </c>
      <c r="AV27">
        <v>22.675213840763934</v>
      </c>
      <c r="AW27">
        <v>3.7306672771147249</v>
      </c>
      <c r="AX27">
        <v>1.1130357599622887</v>
      </c>
      <c r="AY27">
        <v>0.64381535038005877</v>
      </c>
      <c r="AZ27">
        <v>158.68415326583155</v>
      </c>
      <c r="BA27">
        <v>-74.684153265831583</v>
      </c>
      <c r="BB27">
        <v>136.74165128201381</v>
      </c>
      <c r="BC27">
        <v>21.089627064122173</v>
      </c>
      <c r="BD27">
        <v>11.294108810390382</v>
      </c>
      <c r="BE27">
        <v>3.370200350579061</v>
      </c>
      <c r="BF27">
        <v>172.49558750710543</v>
      </c>
      <c r="BG27">
        <v>50.399831000000127</v>
      </c>
      <c r="BH27">
        <v>-122.09575650710531</v>
      </c>
      <c r="BI27" t="s">
        <v>95</v>
      </c>
      <c r="BJ27" t="s">
        <v>86</v>
      </c>
    </row>
    <row r="28" spans="1:62">
      <c r="A28" t="s">
        <v>105</v>
      </c>
      <c r="B28" t="s">
        <v>102</v>
      </c>
      <c r="C28">
        <v>1980</v>
      </c>
      <c r="D28" t="s">
        <v>77</v>
      </c>
      <c r="E28" t="s">
        <v>106</v>
      </c>
      <c r="F28">
        <v>0</v>
      </c>
      <c r="G28">
        <v>0</v>
      </c>
      <c r="H28">
        <v>0</v>
      </c>
      <c r="I28">
        <v>50</v>
      </c>
      <c r="J28">
        <v>49</v>
      </c>
      <c r="K28">
        <v>99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87.651880000000006</v>
      </c>
      <c r="V28">
        <v>4</v>
      </c>
      <c r="W28">
        <v>6.9</v>
      </c>
      <c r="X28">
        <v>0</v>
      </c>
      <c r="Y28">
        <v>9.4083526682134568</v>
      </c>
      <c r="Z28">
        <v>41</v>
      </c>
      <c r="AA28">
        <v>277.31689095127609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99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87.651880000000006</v>
      </c>
      <c r="BH28">
        <v>87.651880000000006</v>
      </c>
      <c r="BI28" t="s">
        <v>95</v>
      </c>
      <c r="BJ28" t="s">
        <v>86</v>
      </c>
    </row>
    <row r="29" spans="1:62">
      <c r="A29" t="s">
        <v>105</v>
      </c>
      <c r="B29" t="s">
        <v>102</v>
      </c>
      <c r="C29">
        <v>1981</v>
      </c>
      <c r="D29" t="s">
        <v>77</v>
      </c>
      <c r="E29" t="s">
        <v>106</v>
      </c>
      <c r="F29">
        <v>263.22750000000002</v>
      </c>
      <c r="G29">
        <v>263.22750000000002</v>
      </c>
      <c r="H29">
        <v>0</v>
      </c>
      <c r="I29">
        <v>50</v>
      </c>
      <c r="J29">
        <v>49</v>
      </c>
      <c r="K29">
        <v>362.22750000000002</v>
      </c>
      <c r="L29">
        <v>100</v>
      </c>
      <c r="M29">
        <v>0</v>
      </c>
      <c r="N29">
        <v>0</v>
      </c>
      <c r="O29">
        <v>0</v>
      </c>
      <c r="P29">
        <v>0</v>
      </c>
      <c r="Q29">
        <v>157.63499999999999</v>
      </c>
      <c r="R29">
        <v>151.065</v>
      </c>
      <c r="S29">
        <v>20.295000000000005</v>
      </c>
      <c r="T29">
        <v>58.364999999999995</v>
      </c>
      <c r="U29">
        <v>87.651880000000006</v>
      </c>
      <c r="V29">
        <v>4</v>
      </c>
      <c r="W29">
        <v>5.9</v>
      </c>
      <c r="X29">
        <v>-1</v>
      </c>
      <c r="Y29">
        <v>15.78</v>
      </c>
      <c r="Z29">
        <v>41</v>
      </c>
      <c r="AA29">
        <v>296.30439999999999</v>
      </c>
      <c r="AB29">
        <v>5390.6249999999991</v>
      </c>
      <c r="AC29">
        <v>4234.375</v>
      </c>
      <c r="AD29">
        <v>3307.291666666667</v>
      </c>
      <c r="AE29">
        <v>2130.2083333333335</v>
      </c>
      <c r="AF29">
        <v>12.671399999999998</v>
      </c>
      <c r="AG29">
        <v>2.7636686590696118</v>
      </c>
      <c r="AH29">
        <v>0.26371565255382695</v>
      </c>
      <c r="AI29">
        <v>0.75717577755166932</v>
      </c>
      <c r="AJ29">
        <v>8.9794690027303909E-3</v>
      </c>
      <c r="AK29">
        <v>7.5068000000000001</v>
      </c>
      <c r="AL29">
        <v>22.675213840763934</v>
      </c>
      <c r="AM29">
        <v>3.7306672771147249</v>
      </c>
      <c r="AN29">
        <v>1.1130357599622887</v>
      </c>
      <c r="AO29">
        <v>0.64381535038005877</v>
      </c>
      <c r="AP29">
        <v>13.188599999999999</v>
      </c>
      <c r="AQ29">
        <v>2.7636686590696118</v>
      </c>
      <c r="AR29">
        <v>0.26371565255382695</v>
      </c>
      <c r="AS29">
        <v>0.75717577755166932</v>
      </c>
      <c r="AT29">
        <v>8.9794690027303909E-3</v>
      </c>
      <c r="AU29">
        <v>7.8132000000000001</v>
      </c>
      <c r="AV29">
        <v>22.675213840763934</v>
      </c>
      <c r="AW29">
        <v>3.7306672771147249</v>
      </c>
      <c r="AX29">
        <v>1.1130357599622887</v>
      </c>
      <c r="AY29">
        <v>0.64381535038005877</v>
      </c>
      <c r="AZ29">
        <v>160.35566249999997</v>
      </c>
      <c r="BA29">
        <v>201.87183750000005</v>
      </c>
      <c r="BB29">
        <v>168.35644778156134</v>
      </c>
      <c r="BC29">
        <v>26.037919543745232</v>
      </c>
      <c r="BD29">
        <v>13.66986066242294</v>
      </c>
      <c r="BE29">
        <v>4.175719121869748</v>
      </c>
      <c r="BF29">
        <v>212.23994710959926</v>
      </c>
      <c r="BG29">
        <v>475.01188000000002</v>
      </c>
      <c r="BH29">
        <v>262.77193289040076</v>
      </c>
      <c r="BI29" t="s">
        <v>95</v>
      </c>
      <c r="BJ29" t="s">
        <v>86</v>
      </c>
    </row>
    <row r="30" spans="1:62">
      <c r="A30" t="s">
        <v>105</v>
      </c>
      <c r="B30" t="s">
        <v>102</v>
      </c>
      <c r="C30">
        <v>1982</v>
      </c>
      <c r="D30" t="s">
        <v>77</v>
      </c>
      <c r="E30" t="s">
        <v>106</v>
      </c>
      <c r="F30">
        <v>263.22750000000002</v>
      </c>
      <c r="G30">
        <v>263.22750000000002</v>
      </c>
      <c r="H30">
        <v>0</v>
      </c>
      <c r="I30">
        <v>50</v>
      </c>
      <c r="J30">
        <v>49</v>
      </c>
      <c r="K30">
        <v>362.22750000000002</v>
      </c>
      <c r="L30">
        <v>100</v>
      </c>
      <c r="M30">
        <v>0</v>
      </c>
      <c r="N30">
        <v>0</v>
      </c>
      <c r="O30">
        <v>0</v>
      </c>
      <c r="P30">
        <v>0</v>
      </c>
      <c r="Q30">
        <v>157.63499999999999</v>
      </c>
      <c r="R30">
        <v>151.065</v>
      </c>
      <c r="S30">
        <v>20.295000000000005</v>
      </c>
      <c r="T30">
        <v>58.364999999999995</v>
      </c>
      <c r="U30">
        <v>87.651880000000006</v>
      </c>
      <c r="V30">
        <v>4</v>
      </c>
      <c r="W30">
        <v>5.7</v>
      </c>
      <c r="X30">
        <v>-1.2000000000000002</v>
      </c>
      <c r="Y30">
        <v>14.5</v>
      </c>
      <c r="Z30">
        <v>41</v>
      </c>
      <c r="AA30">
        <v>292.49</v>
      </c>
      <c r="AB30">
        <v>5328.125</v>
      </c>
      <c r="AC30">
        <v>2338.541666666667</v>
      </c>
      <c r="AD30">
        <v>3880.208333333333</v>
      </c>
      <c r="AE30">
        <v>2437.5</v>
      </c>
      <c r="AF30">
        <v>12.671399999999998</v>
      </c>
      <c r="AG30">
        <v>2.7636686590696118</v>
      </c>
      <c r="AH30">
        <v>0.26371565255382695</v>
      </c>
      <c r="AI30">
        <v>0.75717577755166932</v>
      </c>
      <c r="AJ30">
        <v>8.9794690027303909E-3</v>
      </c>
      <c r="AK30">
        <v>7.5068000000000001</v>
      </c>
      <c r="AL30">
        <v>22.675213840763934</v>
      </c>
      <c r="AM30">
        <v>3.7306672771147249</v>
      </c>
      <c r="AN30">
        <v>1.1130357599622887</v>
      </c>
      <c r="AO30">
        <v>0.64381535038005877</v>
      </c>
      <c r="AP30">
        <v>13.188599999999999</v>
      </c>
      <c r="AQ30">
        <v>2.7636686590696118</v>
      </c>
      <c r="AR30">
        <v>0.26371565255382695</v>
      </c>
      <c r="AS30">
        <v>0.75717577755166932</v>
      </c>
      <c r="AT30">
        <v>8.9794690027303909E-3</v>
      </c>
      <c r="AU30">
        <v>7.8132000000000001</v>
      </c>
      <c r="AV30">
        <v>22.675213840763934</v>
      </c>
      <c r="AW30">
        <v>3.7306672771147249</v>
      </c>
      <c r="AX30">
        <v>1.1130357599622887</v>
      </c>
      <c r="AY30">
        <v>0.64381535038005877</v>
      </c>
      <c r="AZ30">
        <v>155.28895833333331</v>
      </c>
      <c r="BA30">
        <v>206.93854166666671</v>
      </c>
      <c r="BB30">
        <v>133.74654833966463</v>
      </c>
      <c r="BC30">
        <v>20.246203993902963</v>
      </c>
      <c r="BD30">
        <v>12.288232117691511</v>
      </c>
      <c r="BE30">
        <v>3.1575748827882357</v>
      </c>
      <c r="BF30">
        <v>169.43855933404731</v>
      </c>
      <c r="BG30">
        <v>475.01188000000002</v>
      </c>
      <c r="BH30">
        <v>305.57332066595268</v>
      </c>
      <c r="BI30" t="s">
        <v>95</v>
      </c>
      <c r="BJ30" t="s">
        <v>86</v>
      </c>
    </row>
    <row r="31" spans="1:62">
      <c r="A31" t="s">
        <v>105</v>
      </c>
      <c r="B31" t="s">
        <v>102</v>
      </c>
      <c r="C31">
        <v>1983</v>
      </c>
      <c r="D31" t="s">
        <v>77</v>
      </c>
      <c r="E31" t="s">
        <v>106</v>
      </c>
      <c r="F31">
        <v>263.22750000000002</v>
      </c>
      <c r="G31">
        <v>263.22750000000002</v>
      </c>
      <c r="H31">
        <v>0</v>
      </c>
      <c r="I31">
        <v>50</v>
      </c>
      <c r="J31">
        <v>49</v>
      </c>
      <c r="K31">
        <v>362.22750000000002</v>
      </c>
      <c r="L31">
        <v>100</v>
      </c>
      <c r="M31">
        <v>0</v>
      </c>
      <c r="N31">
        <v>0</v>
      </c>
      <c r="O31">
        <v>0</v>
      </c>
      <c r="P31">
        <v>0</v>
      </c>
      <c r="Q31">
        <v>157.63499999999999</v>
      </c>
      <c r="R31">
        <v>151.065</v>
      </c>
      <c r="S31">
        <v>20.295000000000005</v>
      </c>
      <c r="T31">
        <v>58.364999999999995</v>
      </c>
      <c r="U31">
        <v>87.651880000000006</v>
      </c>
      <c r="V31">
        <v>4</v>
      </c>
      <c r="W31">
        <v>5.2</v>
      </c>
      <c r="X31">
        <v>-1.7000000000000002</v>
      </c>
      <c r="Y31">
        <v>18.64</v>
      </c>
      <c r="Z31">
        <v>41</v>
      </c>
      <c r="AA31">
        <v>304.8272</v>
      </c>
      <c r="AB31">
        <v>4218.75</v>
      </c>
      <c r="AC31">
        <v>3750</v>
      </c>
      <c r="AD31">
        <v>4343.75</v>
      </c>
      <c r="AE31">
        <v>3593.75</v>
      </c>
      <c r="AF31">
        <v>10.750599999999999</v>
      </c>
      <c r="AG31">
        <v>2.7636686590696118</v>
      </c>
      <c r="AH31">
        <v>0.26371565255382695</v>
      </c>
      <c r="AI31">
        <v>0.75717577755166932</v>
      </c>
      <c r="AJ31">
        <v>8.9794690027303909E-3</v>
      </c>
      <c r="AK31">
        <v>7.0947099999999992</v>
      </c>
      <c r="AL31">
        <v>22.675213840763934</v>
      </c>
      <c r="AM31">
        <v>3.7306672771147249</v>
      </c>
      <c r="AN31">
        <v>1.1130357599622887</v>
      </c>
      <c r="AO31">
        <v>0.64381535038005877</v>
      </c>
      <c r="AP31">
        <v>11.189400000000001</v>
      </c>
      <c r="AQ31">
        <v>2.7636686590696118</v>
      </c>
      <c r="AR31">
        <v>0.26371565255382695</v>
      </c>
      <c r="AS31">
        <v>0.75717577755166932</v>
      </c>
      <c r="AT31">
        <v>8.9794690027303909E-3</v>
      </c>
      <c r="AU31">
        <v>7.38429</v>
      </c>
      <c r="AV31">
        <v>22.675213840763934</v>
      </c>
      <c r="AW31">
        <v>3.7306672771147249</v>
      </c>
      <c r="AX31">
        <v>1.1130357599622887</v>
      </c>
      <c r="AY31">
        <v>0.64381535038005877</v>
      </c>
      <c r="AZ31">
        <v>147.10050468749998</v>
      </c>
      <c r="BA31">
        <v>215.12699531250004</v>
      </c>
      <c r="BB31">
        <v>190.18501453639368</v>
      </c>
      <c r="BC31">
        <v>29.655153091303404</v>
      </c>
      <c r="BD31">
        <v>14.657173957509226</v>
      </c>
      <c r="BE31">
        <v>4.8049056826894354</v>
      </c>
      <c r="BF31">
        <v>239.30224726789575</v>
      </c>
      <c r="BG31">
        <v>475.01188000000002</v>
      </c>
      <c r="BH31">
        <v>235.70963273210427</v>
      </c>
      <c r="BI31" t="s">
        <v>95</v>
      </c>
      <c r="BJ31" t="s">
        <v>86</v>
      </c>
    </row>
    <row r="32" spans="1:62">
      <c r="A32" t="s">
        <v>105</v>
      </c>
      <c r="B32" t="s">
        <v>102</v>
      </c>
      <c r="C32">
        <v>1984</v>
      </c>
      <c r="D32" t="s">
        <v>77</v>
      </c>
      <c r="E32" t="s">
        <v>106</v>
      </c>
      <c r="F32">
        <v>263.22750000000002</v>
      </c>
      <c r="G32">
        <v>263.22750000000002</v>
      </c>
      <c r="H32">
        <v>0</v>
      </c>
      <c r="I32">
        <v>50</v>
      </c>
      <c r="J32">
        <v>49</v>
      </c>
      <c r="K32">
        <v>362.22750000000002</v>
      </c>
      <c r="L32">
        <v>100</v>
      </c>
      <c r="M32">
        <v>0</v>
      </c>
      <c r="N32">
        <v>0</v>
      </c>
      <c r="O32">
        <v>0</v>
      </c>
      <c r="P32">
        <v>0</v>
      </c>
      <c r="Q32">
        <v>157.63499999999999</v>
      </c>
      <c r="R32">
        <v>151.065</v>
      </c>
      <c r="S32">
        <v>20.295000000000002</v>
      </c>
      <c r="T32">
        <v>58.365000000000002</v>
      </c>
      <c r="U32">
        <v>87.651880000000006</v>
      </c>
      <c r="V32">
        <v>4</v>
      </c>
      <c r="W32">
        <v>5.99</v>
      </c>
      <c r="X32">
        <v>-0.91000000000000014</v>
      </c>
      <c r="Y32">
        <v>17.77</v>
      </c>
      <c r="Z32">
        <v>41</v>
      </c>
      <c r="AA32">
        <v>302.2346</v>
      </c>
      <c r="AB32">
        <v>5614.5833333333339</v>
      </c>
      <c r="AC32">
        <v>4036.458333333333</v>
      </c>
      <c r="AD32">
        <v>3130.208333333333</v>
      </c>
      <c r="AE32">
        <v>2859.375</v>
      </c>
      <c r="AF32">
        <v>10.750599999999999</v>
      </c>
      <c r="AG32">
        <v>2.7636686590696118</v>
      </c>
      <c r="AH32">
        <v>0.26371565255382695</v>
      </c>
      <c r="AI32">
        <v>0.75717577755166932</v>
      </c>
      <c r="AJ32">
        <v>8.9794690027303909E-3</v>
      </c>
      <c r="AK32">
        <v>7.0947099999999992</v>
      </c>
      <c r="AL32">
        <v>22.675213840763934</v>
      </c>
      <c r="AM32">
        <v>3.7306672771147249</v>
      </c>
      <c r="AN32">
        <v>1.1130357599622887</v>
      </c>
      <c r="AO32">
        <v>0.64381535038005877</v>
      </c>
      <c r="AP32">
        <v>11.189400000000001</v>
      </c>
      <c r="AQ32">
        <v>2.7636686590696118</v>
      </c>
      <c r="AR32">
        <v>0.26371565255382695</v>
      </c>
      <c r="AS32">
        <v>0.75717577755166932</v>
      </c>
      <c r="AT32">
        <v>8.9794690027303909E-3</v>
      </c>
      <c r="AU32">
        <v>7.38429</v>
      </c>
      <c r="AV32">
        <v>22.675213840763934</v>
      </c>
      <c r="AW32">
        <v>3.7306672771147249</v>
      </c>
      <c r="AX32">
        <v>1.1130357599622887</v>
      </c>
      <c r="AY32">
        <v>0.64381535038005877</v>
      </c>
      <c r="AZ32">
        <v>145.13724822916663</v>
      </c>
      <c r="BA32">
        <v>217.09025177083339</v>
      </c>
      <c r="BB32">
        <v>180.53220210286108</v>
      </c>
      <c r="BC32">
        <v>28.032198205925887</v>
      </c>
      <c r="BD32">
        <v>14.296653524475639</v>
      </c>
      <c r="BE32">
        <v>4.5181669393686574</v>
      </c>
      <c r="BF32">
        <v>227.37922077263124</v>
      </c>
      <c r="BG32">
        <v>475.01188000000002</v>
      </c>
      <c r="BH32">
        <v>247.63265922736878</v>
      </c>
      <c r="BI32" t="s">
        <v>95</v>
      </c>
      <c r="BJ32" t="s">
        <v>86</v>
      </c>
    </row>
    <row r="33" spans="1:62">
      <c r="A33" t="s">
        <v>105</v>
      </c>
      <c r="B33" t="s">
        <v>102</v>
      </c>
      <c r="C33">
        <v>1985</v>
      </c>
      <c r="D33" t="s">
        <v>77</v>
      </c>
      <c r="E33" t="s">
        <v>106</v>
      </c>
      <c r="F33">
        <v>263.22750000000002</v>
      </c>
      <c r="G33">
        <v>263.22750000000002</v>
      </c>
      <c r="H33">
        <v>0</v>
      </c>
      <c r="I33">
        <v>50</v>
      </c>
      <c r="J33">
        <v>49</v>
      </c>
      <c r="K33">
        <v>362.22750000000002</v>
      </c>
      <c r="L33">
        <v>100</v>
      </c>
      <c r="M33">
        <v>0</v>
      </c>
      <c r="N33">
        <v>0</v>
      </c>
      <c r="O33">
        <v>0</v>
      </c>
      <c r="P33">
        <v>0</v>
      </c>
      <c r="Q33">
        <v>157.63499999999999</v>
      </c>
      <c r="R33">
        <v>151.065</v>
      </c>
      <c r="S33">
        <v>20.295000000000002</v>
      </c>
      <c r="T33">
        <v>58.365000000000002</v>
      </c>
      <c r="U33">
        <v>87.651880000000006</v>
      </c>
      <c r="V33">
        <v>4</v>
      </c>
      <c r="W33">
        <v>5.88</v>
      </c>
      <c r="X33">
        <v>-1.0200000000000005</v>
      </c>
      <c r="Y33">
        <v>17.2</v>
      </c>
      <c r="Z33">
        <v>41</v>
      </c>
      <c r="AA33">
        <v>300.536</v>
      </c>
      <c r="AB33">
        <v>5062.5</v>
      </c>
      <c r="AC33">
        <v>4364.583333333333</v>
      </c>
      <c r="AD33">
        <v>4057.291666666667</v>
      </c>
      <c r="AE33">
        <v>2927.083333333333</v>
      </c>
      <c r="AF33">
        <v>10.750599999999999</v>
      </c>
      <c r="AG33">
        <v>2.7636686590696118</v>
      </c>
      <c r="AH33">
        <v>0.26371565255382695</v>
      </c>
      <c r="AI33">
        <v>0.75717577755166932</v>
      </c>
      <c r="AJ33">
        <v>8.9794690027303909E-3</v>
      </c>
      <c r="AK33">
        <v>7.0947099999999992</v>
      </c>
      <c r="AL33">
        <v>22.675213840763934</v>
      </c>
      <c r="AM33">
        <v>3.7306672771147249</v>
      </c>
      <c r="AN33">
        <v>1.1130357599622887</v>
      </c>
      <c r="AO33">
        <v>0.64381535038005877</v>
      </c>
      <c r="AP33">
        <v>11.189400000000001</v>
      </c>
      <c r="AQ33">
        <v>2.7636686590696118</v>
      </c>
      <c r="AR33">
        <v>0.26371565255382695</v>
      </c>
      <c r="AS33">
        <v>0.75717577755166932</v>
      </c>
      <c r="AT33">
        <v>8.9794690027303909E-3</v>
      </c>
      <c r="AU33">
        <v>7.38429</v>
      </c>
      <c r="AV33">
        <v>22.675213840763934</v>
      </c>
      <c r="AW33">
        <v>3.7306672771147249</v>
      </c>
      <c r="AX33">
        <v>1.1130357599622887</v>
      </c>
      <c r="AY33">
        <v>0.64381535038005877</v>
      </c>
      <c r="AZ33">
        <v>152.40345708333334</v>
      </c>
      <c r="BA33">
        <v>209.82404291666668</v>
      </c>
      <c r="BB33">
        <v>190.5441833286479</v>
      </c>
      <c r="BC33">
        <v>29.607814039491487</v>
      </c>
      <c r="BD33">
        <v>15.021171096042588</v>
      </c>
      <c r="BE33">
        <v>4.7763778164367867</v>
      </c>
      <c r="BF33">
        <v>239.94954628061879</v>
      </c>
      <c r="BG33">
        <v>475.01188000000002</v>
      </c>
      <c r="BH33">
        <v>235.06233371938123</v>
      </c>
      <c r="BI33" t="s">
        <v>95</v>
      </c>
      <c r="BJ33" t="s">
        <v>86</v>
      </c>
    </row>
    <row r="34" spans="1:62">
      <c r="A34" t="s">
        <v>105</v>
      </c>
      <c r="B34" t="s">
        <v>102</v>
      </c>
      <c r="C34">
        <v>1986</v>
      </c>
      <c r="D34" t="s">
        <v>77</v>
      </c>
      <c r="E34" t="s">
        <v>106</v>
      </c>
      <c r="F34">
        <v>263.22750000000002</v>
      </c>
      <c r="G34">
        <v>263.22750000000002</v>
      </c>
      <c r="H34">
        <v>0</v>
      </c>
      <c r="I34">
        <v>50</v>
      </c>
      <c r="J34">
        <v>49</v>
      </c>
      <c r="K34">
        <v>362.22750000000002</v>
      </c>
      <c r="L34">
        <v>100</v>
      </c>
      <c r="M34">
        <v>0</v>
      </c>
      <c r="N34">
        <v>0</v>
      </c>
      <c r="O34">
        <v>0</v>
      </c>
      <c r="P34">
        <v>0</v>
      </c>
      <c r="Q34">
        <v>157.63499999999999</v>
      </c>
      <c r="R34">
        <v>151.065</v>
      </c>
      <c r="S34">
        <v>20.295000000000002</v>
      </c>
      <c r="T34">
        <v>58.365000000000002</v>
      </c>
      <c r="U34">
        <v>87.651880000000006</v>
      </c>
      <c r="V34">
        <v>4</v>
      </c>
      <c r="W34">
        <v>5.79</v>
      </c>
      <c r="X34">
        <v>-1.1100000000000003</v>
      </c>
      <c r="Y34">
        <v>19.100000000000001</v>
      </c>
      <c r="Z34">
        <v>41</v>
      </c>
      <c r="AA34">
        <v>306.19799999999998</v>
      </c>
      <c r="AB34">
        <v>5046.8750000000009</v>
      </c>
      <c r="AC34">
        <v>3515.625</v>
      </c>
      <c r="AD34">
        <v>4442.708333333333</v>
      </c>
      <c r="AE34">
        <v>3473.958333333333</v>
      </c>
      <c r="AF34">
        <v>9.0811700000000002</v>
      </c>
      <c r="AG34">
        <v>2.7636686590696118</v>
      </c>
      <c r="AH34">
        <v>0.26371565255382695</v>
      </c>
      <c r="AI34">
        <v>0.75717577755166932</v>
      </c>
      <c r="AJ34">
        <v>8.9794690027303909E-3</v>
      </c>
      <c r="AK34">
        <v>6.9771099999999997</v>
      </c>
      <c r="AL34">
        <v>22.675213840763934</v>
      </c>
      <c r="AM34">
        <v>3.7306672771147249</v>
      </c>
      <c r="AN34">
        <v>1.1130357599622887</v>
      </c>
      <c r="AO34">
        <v>0.64381535038005877</v>
      </c>
      <c r="AP34">
        <v>9.4518299999999993</v>
      </c>
      <c r="AQ34">
        <v>2.7636686590696118</v>
      </c>
      <c r="AR34">
        <v>0.26371565255382695</v>
      </c>
      <c r="AS34">
        <v>0.75717577755166932</v>
      </c>
      <c r="AT34">
        <v>8.9794690027303909E-3</v>
      </c>
      <c r="AU34">
        <v>7.2618899999999993</v>
      </c>
      <c r="AV34">
        <v>22.675213840763934</v>
      </c>
      <c r="AW34">
        <v>3.7306672771147249</v>
      </c>
      <c r="AX34">
        <v>1.1130357599622887</v>
      </c>
      <c r="AY34">
        <v>0.64381535038005877</v>
      </c>
      <c r="AZ34">
        <v>137.57965937499998</v>
      </c>
      <c r="BA34">
        <v>224.64784062500004</v>
      </c>
      <c r="BB34">
        <v>184.71636078713559</v>
      </c>
      <c r="BC34">
        <v>28.578361483547052</v>
      </c>
      <c r="BD34">
        <v>14.964938836294444</v>
      </c>
      <c r="BE34">
        <v>4.5852124621511123</v>
      </c>
      <c r="BF34">
        <v>232.84487356912817</v>
      </c>
      <c r="BG34">
        <v>475.01188000000002</v>
      </c>
      <c r="BH34">
        <v>242.16700643087185</v>
      </c>
      <c r="BI34" t="s">
        <v>95</v>
      </c>
      <c r="BJ34" t="s">
        <v>86</v>
      </c>
    </row>
    <row r="35" spans="1:62">
      <c r="A35" t="s">
        <v>105</v>
      </c>
      <c r="B35" t="s">
        <v>102</v>
      </c>
      <c r="C35">
        <v>1987</v>
      </c>
      <c r="D35" t="s">
        <v>77</v>
      </c>
      <c r="E35" t="s">
        <v>106</v>
      </c>
      <c r="F35">
        <v>263.22750000000002</v>
      </c>
      <c r="G35">
        <v>263.22750000000002</v>
      </c>
      <c r="H35">
        <v>0</v>
      </c>
      <c r="I35">
        <v>50</v>
      </c>
      <c r="J35">
        <v>49</v>
      </c>
      <c r="K35">
        <v>362.22750000000002</v>
      </c>
      <c r="L35">
        <v>100</v>
      </c>
      <c r="M35">
        <v>0</v>
      </c>
      <c r="N35">
        <v>0</v>
      </c>
      <c r="O35">
        <v>0</v>
      </c>
      <c r="P35">
        <v>0</v>
      </c>
      <c r="Q35">
        <v>157.63499999999999</v>
      </c>
      <c r="R35">
        <v>151.065</v>
      </c>
      <c r="S35">
        <v>20.295000000000002</v>
      </c>
      <c r="T35">
        <v>58.365000000000002</v>
      </c>
      <c r="U35">
        <v>87.651880000000006</v>
      </c>
      <c r="V35">
        <v>4</v>
      </c>
      <c r="W35">
        <v>5.76</v>
      </c>
      <c r="X35">
        <v>-1.1400000000000006</v>
      </c>
      <c r="Y35">
        <v>18.57</v>
      </c>
      <c r="Z35">
        <v>41</v>
      </c>
      <c r="AA35">
        <v>304.61860000000001</v>
      </c>
      <c r="AB35">
        <v>5145.833333333333</v>
      </c>
      <c r="AC35">
        <v>2947.9166666666665</v>
      </c>
      <c r="AD35">
        <v>3020.833333333333</v>
      </c>
      <c r="AE35">
        <v>2973.9583333333335</v>
      </c>
      <c r="AF35">
        <v>10.506580000000001</v>
      </c>
      <c r="AG35">
        <v>2.7636686590696118</v>
      </c>
      <c r="AH35">
        <v>0.26371565255382695</v>
      </c>
      <c r="AI35">
        <v>0.75717577755166932</v>
      </c>
      <c r="AJ35">
        <v>8.9794690027303909E-3</v>
      </c>
      <c r="AK35">
        <v>6.1984999999999992</v>
      </c>
      <c r="AL35">
        <v>22.675213840763934</v>
      </c>
      <c r="AM35">
        <v>3.7306672771147249</v>
      </c>
      <c r="AN35">
        <v>1.1130357599622887</v>
      </c>
      <c r="AO35">
        <v>0.64381535038005877</v>
      </c>
      <c r="AP35">
        <v>10.935420000000002</v>
      </c>
      <c r="AQ35">
        <v>2.7636686590696118</v>
      </c>
      <c r="AR35">
        <v>0.26371565255382695</v>
      </c>
      <c r="AS35">
        <v>0.75717577755166932</v>
      </c>
      <c r="AT35">
        <v>8.9794690027303909E-3</v>
      </c>
      <c r="AU35">
        <v>6.4514999999999993</v>
      </c>
      <c r="AV35">
        <v>22.675213840763934</v>
      </c>
      <c r="AW35">
        <v>3.7306672771147249</v>
      </c>
      <c r="AX35">
        <v>1.1130357599622887</v>
      </c>
      <c r="AY35">
        <v>0.64381535038005877</v>
      </c>
      <c r="AZ35">
        <v>124.55834447916666</v>
      </c>
      <c r="BA35">
        <v>237.66915552083336</v>
      </c>
      <c r="BB35">
        <v>156.8497426790091</v>
      </c>
      <c r="BC35">
        <v>24.24622311085335</v>
      </c>
      <c r="BD35">
        <v>12.774860824365311</v>
      </c>
      <c r="BE35">
        <v>3.8859263582208756</v>
      </c>
      <c r="BF35">
        <v>197.75675297244862</v>
      </c>
      <c r="BG35">
        <v>475.01188000000002</v>
      </c>
      <c r="BH35">
        <v>277.2551270275514</v>
      </c>
      <c r="BI35" t="s">
        <v>95</v>
      </c>
      <c r="BJ35" t="s">
        <v>86</v>
      </c>
    </row>
    <row r="36" spans="1:62">
      <c r="A36" t="s">
        <v>105</v>
      </c>
      <c r="B36" t="s">
        <v>102</v>
      </c>
      <c r="C36">
        <v>1988</v>
      </c>
      <c r="D36" t="s">
        <v>77</v>
      </c>
      <c r="E36" t="s">
        <v>106</v>
      </c>
      <c r="F36">
        <v>263.22750000000002</v>
      </c>
      <c r="G36">
        <v>263.22750000000002</v>
      </c>
      <c r="H36">
        <v>0</v>
      </c>
      <c r="I36">
        <v>50</v>
      </c>
      <c r="J36">
        <v>49</v>
      </c>
      <c r="K36">
        <v>362.22750000000002</v>
      </c>
      <c r="L36">
        <v>100</v>
      </c>
      <c r="M36">
        <v>0</v>
      </c>
      <c r="N36">
        <v>0</v>
      </c>
      <c r="O36">
        <v>0</v>
      </c>
      <c r="P36">
        <v>0</v>
      </c>
      <c r="Q36">
        <v>157.63499999999999</v>
      </c>
      <c r="R36">
        <v>151.065</v>
      </c>
      <c r="S36">
        <v>20.295000000000002</v>
      </c>
      <c r="T36">
        <v>58.365000000000002</v>
      </c>
      <c r="U36">
        <v>87.651880000000006</v>
      </c>
      <c r="V36">
        <v>4</v>
      </c>
      <c r="W36">
        <v>6.13</v>
      </c>
      <c r="X36">
        <v>-0.77000000000000046</v>
      </c>
      <c r="Y36">
        <v>19.348999999999997</v>
      </c>
      <c r="Z36">
        <v>41</v>
      </c>
      <c r="AA36">
        <v>306.94002</v>
      </c>
      <c r="AB36">
        <v>3708.3333333333335</v>
      </c>
      <c r="AC36">
        <v>2619.7916666666665</v>
      </c>
      <c r="AD36">
        <v>4567.708333333333</v>
      </c>
      <c r="AE36">
        <v>2880.2083333333335</v>
      </c>
      <c r="AF36">
        <v>10.506580000000001</v>
      </c>
      <c r="AG36">
        <v>2.7636686590696118</v>
      </c>
      <c r="AH36">
        <v>0.26371565255382695</v>
      </c>
      <c r="AI36">
        <v>0.75717577755166932</v>
      </c>
      <c r="AJ36">
        <v>8.9794690027303909E-3</v>
      </c>
      <c r="AK36">
        <v>6.1984999999999992</v>
      </c>
      <c r="AL36">
        <v>22.675213840763934</v>
      </c>
      <c r="AM36">
        <v>3.7306672771147249</v>
      </c>
      <c r="AN36">
        <v>1.1130357599622887</v>
      </c>
      <c r="AO36">
        <v>0.64381535038005877</v>
      </c>
      <c r="AP36">
        <v>10.935420000000002</v>
      </c>
      <c r="AQ36">
        <v>2.7636686590696118</v>
      </c>
      <c r="AR36">
        <v>0.26371565255382695</v>
      </c>
      <c r="AS36">
        <v>0.75717577755166932</v>
      </c>
      <c r="AT36">
        <v>8.9794690027303909E-3</v>
      </c>
      <c r="AU36">
        <v>6.4514999999999993</v>
      </c>
      <c r="AV36">
        <v>22.675213840763934</v>
      </c>
      <c r="AW36">
        <v>3.7306672771147249</v>
      </c>
      <c r="AX36">
        <v>1.1130357599622887</v>
      </c>
      <c r="AY36">
        <v>0.64381535038005877</v>
      </c>
      <c r="AZ36">
        <v>123.73215260416669</v>
      </c>
      <c r="BA36">
        <v>238.49534739583333</v>
      </c>
      <c r="BB36">
        <v>147.58591309952251</v>
      </c>
      <c r="BC36">
        <v>22.701191752818644</v>
      </c>
      <c r="BD36">
        <v>12.388114963800936</v>
      </c>
      <c r="BE36">
        <v>3.6152988867014613</v>
      </c>
      <c r="BF36">
        <v>186.29051870284354</v>
      </c>
      <c r="BG36">
        <v>475.01188000000002</v>
      </c>
      <c r="BH36">
        <v>288.72136129715648</v>
      </c>
      <c r="BI36" t="s">
        <v>95</v>
      </c>
      <c r="BJ36" t="s">
        <v>86</v>
      </c>
    </row>
    <row r="37" spans="1:62">
      <c r="A37" t="s">
        <v>105</v>
      </c>
      <c r="B37" t="s">
        <v>102</v>
      </c>
      <c r="C37">
        <v>1989</v>
      </c>
      <c r="D37" t="s">
        <v>77</v>
      </c>
      <c r="E37" t="s">
        <v>106</v>
      </c>
      <c r="F37">
        <v>263.22750000000002</v>
      </c>
      <c r="G37">
        <v>263.22750000000002</v>
      </c>
      <c r="H37">
        <v>0</v>
      </c>
      <c r="I37">
        <v>50</v>
      </c>
      <c r="J37">
        <v>49</v>
      </c>
      <c r="K37">
        <v>362.22750000000002</v>
      </c>
      <c r="L37">
        <v>100</v>
      </c>
      <c r="M37">
        <v>0</v>
      </c>
      <c r="N37">
        <v>0</v>
      </c>
      <c r="O37">
        <v>0</v>
      </c>
      <c r="P37">
        <v>0</v>
      </c>
      <c r="Q37">
        <v>157.63499999999999</v>
      </c>
      <c r="R37">
        <v>151.065</v>
      </c>
      <c r="S37">
        <v>20.295000000000002</v>
      </c>
      <c r="T37">
        <v>58.365000000000002</v>
      </c>
      <c r="U37">
        <v>87.651880000000006</v>
      </c>
      <c r="V37">
        <v>4</v>
      </c>
      <c r="W37">
        <v>6.5</v>
      </c>
      <c r="X37">
        <v>-0.40000000000000036</v>
      </c>
      <c r="Y37">
        <v>20.127999999999997</v>
      </c>
      <c r="Z37">
        <v>41</v>
      </c>
      <c r="AA37">
        <v>309.26143999999999</v>
      </c>
      <c r="AB37">
        <v>4854.166666666667</v>
      </c>
      <c r="AC37">
        <v>4031.25</v>
      </c>
      <c r="AD37">
        <v>4390.6250000000009</v>
      </c>
      <c r="AE37">
        <v>3026.0416666666661</v>
      </c>
      <c r="AF37">
        <v>10.506580000000001</v>
      </c>
      <c r="AG37">
        <v>2.7636686590696118</v>
      </c>
      <c r="AH37">
        <v>0.26371565255382695</v>
      </c>
      <c r="AI37">
        <v>0.75717577755166932</v>
      </c>
      <c r="AJ37">
        <v>8.9794690027303909E-3</v>
      </c>
      <c r="AK37">
        <v>6.1984999999999992</v>
      </c>
      <c r="AL37">
        <v>22.675213840763934</v>
      </c>
      <c r="AM37">
        <v>3.7306672771147249</v>
      </c>
      <c r="AN37">
        <v>1.1130357599622887</v>
      </c>
      <c r="AO37">
        <v>0.64381535038005877</v>
      </c>
      <c r="AP37">
        <v>10.935420000000002</v>
      </c>
      <c r="AQ37">
        <v>2.7636686590696118</v>
      </c>
      <c r="AR37">
        <v>0.26371565255382695</v>
      </c>
      <c r="AS37">
        <v>0.75717577755166932</v>
      </c>
      <c r="AT37">
        <v>8.9794690027303909E-3</v>
      </c>
      <c r="AU37">
        <v>6.4514999999999993</v>
      </c>
      <c r="AV37">
        <v>22.675213840763934</v>
      </c>
      <c r="AW37">
        <v>3.7306672771147249</v>
      </c>
      <c r="AX37">
        <v>1.1130357599622887</v>
      </c>
      <c r="AY37">
        <v>0.64381535038005877</v>
      </c>
      <c r="AZ37">
        <v>143.5242297916667</v>
      </c>
      <c r="BA37">
        <v>218.70327020833332</v>
      </c>
      <c r="BB37">
        <v>185.57513866710255</v>
      </c>
      <c r="BC37">
        <v>28.766403352986949</v>
      </c>
      <c r="BD37">
        <v>14.854950311995387</v>
      </c>
      <c r="BE37">
        <v>4.6266060273168019</v>
      </c>
      <c r="BF37">
        <v>233.82309835940168</v>
      </c>
      <c r="BG37">
        <v>475.01188000000002</v>
      </c>
      <c r="BH37">
        <v>241.18878164059834</v>
      </c>
      <c r="BI37" t="s">
        <v>95</v>
      </c>
      <c r="BJ37" t="s">
        <v>86</v>
      </c>
    </row>
    <row r="38" spans="1:62">
      <c r="A38" t="s">
        <v>105</v>
      </c>
      <c r="B38" t="s">
        <v>102</v>
      </c>
      <c r="C38">
        <v>1990</v>
      </c>
      <c r="D38" t="s">
        <v>77</v>
      </c>
      <c r="E38" t="s">
        <v>106</v>
      </c>
      <c r="F38">
        <v>263.22750000000002</v>
      </c>
      <c r="G38">
        <v>263.22750000000002</v>
      </c>
      <c r="H38">
        <v>0</v>
      </c>
      <c r="I38">
        <v>50</v>
      </c>
      <c r="J38">
        <v>49</v>
      </c>
      <c r="K38">
        <v>362.22750000000002</v>
      </c>
      <c r="L38">
        <v>100</v>
      </c>
      <c r="M38">
        <v>0</v>
      </c>
      <c r="N38">
        <v>0</v>
      </c>
      <c r="O38">
        <v>0</v>
      </c>
      <c r="P38">
        <v>0</v>
      </c>
      <c r="Q38">
        <v>157.63499999999999</v>
      </c>
      <c r="R38">
        <v>151.065</v>
      </c>
      <c r="S38">
        <v>20.295000000000002</v>
      </c>
      <c r="T38">
        <v>58.365000000000002</v>
      </c>
      <c r="U38">
        <v>87.651880000000006</v>
      </c>
      <c r="V38">
        <v>4</v>
      </c>
      <c r="W38">
        <v>5.81</v>
      </c>
      <c r="X38">
        <v>-1.0900000000000007</v>
      </c>
      <c r="Y38">
        <v>17.45</v>
      </c>
      <c r="Z38">
        <v>41</v>
      </c>
      <c r="AA38">
        <v>301.28100000000001</v>
      </c>
      <c r="AB38">
        <v>5458.3333333333339</v>
      </c>
      <c r="AC38">
        <v>2979.1666666666665</v>
      </c>
      <c r="AD38">
        <v>4458.3333333333339</v>
      </c>
      <c r="AE38">
        <v>3567.708333333333</v>
      </c>
      <c r="AF38">
        <v>10.506580000000001</v>
      </c>
      <c r="AG38">
        <v>2.7636686590696118</v>
      </c>
      <c r="AH38">
        <v>0.26371565255382695</v>
      </c>
      <c r="AI38">
        <v>0.75717577755166932</v>
      </c>
      <c r="AJ38">
        <v>8.9794690027303909E-3</v>
      </c>
      <c r="AK38">
        <v>6.1984999999999992</v>
      </c>
      <c r="AL38">
        <v>22.675213840763934</v>
      </c>
      <c r="AM38">
        <v>3.7306672771147249</v>
      </c>
      <c r="AN38">
        <v>1.1130357599622887</v>
      </c>
      <c r="AO38">
        <v>0.64381535038005877</v>
      </c>
      <c r="AP38">
        <v>10.935420000000002</v>
      </c>
      <c r="AQ38">
        <v>2.7636686590696118</v>
      </c>
      <c r="AR38">
        <v>0.26371565255382695</v>
      </c>
      <c r="AS38">
        <v>0.75717577755166932</v>
      </c>
      <c r="AT38">
        <v>8.9794690027303909E-3</v>
      </c>
      <c r="AU38">
        <v>6.4514999999999993</v>
      </c>
      <c r="AV38">
        <v>22.675213840763934</v>
      </c>
      <c r="AW38">
        <v>3.7306672771147249</v>
      </c>
      <c r="AX38">
        <v>1.1130357599622887</v>
      </c>
      <c r="AY38">
        <v>0.64381535038005877</v>
      </c>
      <c r="AZ38">
        <v>147.58559822916669</v>
      </c>
      <c r="BA38">
        <v>214.64190177083333</v>
      </c>
      <c r="BB38">
        <v>175.85817148285835</v>
      </c>
      <c r="BC38">
        <v>27.039392551019247</v>
      </c>
      <c r="BD38">
        <v>14.795565785057162</v>
      </c>
      <c r="BE38">
        <v>4.3040250229631898</v>
      </c>
      <c r="BF38">
        <v>221.99715484189795</v>
      </c>
      <c r="BG38">
        <v>475.01188000000002</v>
      </c>
      <c r="BH38">
        <v>253.01472515810207</v>
      </c>
      <c r="BI38" t="s">
        <v>95</v>
      </c>
      <c r="BJ38" t="s">
        <v>86</v>
      </c>
    </row>
    <row r="39" spans="1:62">
      <c r="A39" t="s">
        <v>105</v>
      </c>
      <c r="B39" t="s">
        <v>102</v>
      </c>
      <c r="C39">
        <v>1991</v>
      </c>
      <c r="D39" t="s">
        <v>77</v>
      </c>
      <c r="E39" t="s">
        <v>106</v>
      </c>
      <c r="F39">
        <v>263.22750000000002</v>
      </c>
      <c r="G39">
        <v>263.22750000000002</v>
      </c>
      <c r="H39">
        <v>0</v>
      </c>
      <c r="I39">
        <v>50</v>
      </c>
      <c r="J39">
        <v>49</v>
      </c>
      <c r="K39">
        <v>362.22750000000002</v>
      </c>
      <c r="L39">
        <v>100</v>
      </c>
      <c r="M39">
        <v>0</v>
      </c>
      <c r="N39">
        <v>0</v>
      </c>
      <c r="O39">
        <v>0</v>
      </c>
      <c r="P39">
        <v>0</v>
      </c>
      <c r="Q39">
        <v>157.63499999999999</v>
      </c>
      <c r="R39">
        <v>151.065</v>
      </c>
      <c r="S39">
        <v>20.295000000000002</v>
      </c>
      <c r="T39">
        <v>58.365000000000002</v>
      </c>
      <c r="U39">
        <v>87.651880000000006</v>
      </c>
      <c r="V39">
        <v>4</v>
      </c>
      <c r="W39">
        <v>5.7949999999999999</v>
      </c>
      <c r="X39">
        <v>-1.1050000000000004</v>
      </c>
      <c r="Y39">
        <v>19.244999999999997</v>
      </c>
      <c r="Z39">
        <v>41</v>
      </c>
      <c r="AA39">
        <v>306.63009999999997</v>
      </c>
      <c r="AB39">
        <v>5244.791666666667</v>
      </c>
      <c r="AC39">
        <v>4083.3333333333339</v>
      </c>
      <c r="AD39">
        <v>4583.333333333333</v>
      </c>
      <c r="AE39">
        <v>3177.083333333333</v>
      </c>
      <c r="AF39">
        <v>10.506580000000001</v>
      </c>
      <c r="AG39">
        <v>2.7636686590696118</v>
      </c>
      <c r="AH39">
        <v>0.26371565255382695</v>
      </c>
      <c r="AI39">
        <v>0.75717577755166932</v>
      </c>
      <c r="AJ39">
        <v>8.9794690027303909E-3</v>
      </c>
      <c r="AK39">
        <v>6.1984999999999992</v>
      </c>
      <c r="AL39">
        <v>22.675213840763934</v>
      </c>
      <c r="AM39">
        <v>3.7306672771147249</v>
      </c>
      <c r="AN39">
        <v>1.1130357599622887</v>
      </c>
      <c r="AO39">
        <v>0.64381535038005877</v>
      </c>
      <c r="AP39">
        <v>10.935420000000002</v>
      </c>
      <c r="AQ39">
        <v>2.7636686590696118</v>
      </c>
      <c r="AR39">
        <v>0.26371565255382695</v>
      </c>
      <c r="AS39">
        <v>0.75717577755166932</v>
      </c>
      <c r="AT39">
        <v>8.9794690027303909E-3</v>
      </c>
      <c r="AU39">
        <v>6.4514999999999993</v>
      </c>
      <c r="AV39">
        <v>22.675213840763934</v>
      </c>
      <c r="AW39">
        <v>3.7306672771147249</v>
      </c>
      <c r="AX39">
        <v>1.1130357599622887</v>
      </c>
      <c r="AY39">
        <v>0.64381535038005877</v>
      </c>
      <c r="AZ39">
        <v>151.03299302083335</v>
      </c>
      <c r="BA39">
        <v>211.19450697916668</v>
      </c>
      <c r="BB39">
        <v>191.79318152963165</v>
      </c>
      <c r="BC39">
        <v>29.678029274307278</v>
      </c>
      <c r="BD39">
        <v>15.522721570976202</v>
      </c>
      <c r="BE39">
        <v>4.7626190439476774</v>
      </c>
      <c r="BF39">
        <v>241.75655141886278</v>
      </c>
      <c r="BG39">
        <v>475.01188000000002</v>
      </c>
      <c r="BH39">
        <v>233.25532858113723</v>
      </c>
      <c r="BI39" t="s">
        <v>95</v>
      </c>
      <c r="BJ39" t="s">
        <v>86</v>
      </c>
    </row>
    <row r="40" spans="1:62">
      <c r="A40" t="s">
        <v>105</v>
      </c>
      <c r="B40" t="s">
        <v>102</v>
      </c>
      <c r="C40">
        <v>1993</v>
      </c>
      <c r="D40" t="s">
        <v>77</v>
      </c>
      <c r="E40" t="s">
        <v>106</v>
      </c>
      <c r="F40">
        <v>263.22750000000002</v>
      </c>
      <c r="G40">
        <v>263.22750000000002</v>
      </c>
      <c r="H40">
        <v>0</v>
      </c>
      <c r="I40">
        <v>50</v>
      </c>
      <c r="J40">
        <v>50.4</v>
      </c>
      <c r="K40">
        <v>363.6275</v>
      </c>
      <c r="L40">
        <v>100</v>
      </c>
      <c r="M40">
        <v>0</v>
      </c>
      <c r="N40">
        <v>0</v>
      </c>
      <c r="O40">
        <v>0</v>
      </c>
      <c r="P40">
        <v>0</v>
      </c>
      <c r="Q40">
        <v>157.63499999999999</v>
      </c>
      <c r="R40">
        <v>151.065</v>
      </c>
      <c r="S40">
        <v>20.295000000000002</v>
      </c>
      <c r="T40">
        <v>58.365000000000002</v>
      </c>
      <c r="U40">
        <v>87.651880000000006</v>
      </c>
      <c r="V40">
        <v>4</v>
      </c>
      <c r="W40">
        <v>5.78</v>
      </c>
      <c r="X40">
        <v>-1.1200000000000001</v>
      </c>
      <c r="Y40">
        <v>21.04</v>
      </c>
      <c r="Z40">
        <v>41</v>
      </c>
      <c r="AA40">
        <v>311.97919999999999</v>
      </c>
      <c r="AB40">
        <v>4593.75</v>
      </c>
      <c r="AC40">
        <v>3576.4647467725918</v>
      </c>
      <c r="AD40">
        <v>5203.1250000000009</v>
      </c>
      <c r="AE40">
        <v>3606.7116477272725</v>
      </c>
      <c r="AF40">
        <v>10.506580000000001</v>
      </c>
      <c r="AG40">
        <v>2.7636686590696118</v>
      </c>
      <c r="AH40">
        <v>0.26371565255382695</v>
      </c>
      <c r="AI40">
        <v>0.75717577755166932</v>
      </c>
      <c r="AJ40">
        <v>8.9794690027303909E-3</v>
      </c>
      <c r="AK40">
        <v>6.1984999999999992</v>
      </c>
      <c r="AL40">
        <v>22.675213840763934</v>
      </c>
      <c r="AM40">
        <v>3.7306672771147249</v>
      </c>
      <c r="AN40">
        <v>1.1130357599622887</v>
      </c>
      <c r="AO40">
        <v>0.64381535038005877</v>
      </c>
      <c r="AP40">
        <v>10.935420000000002</v>
      </c>
      <c r="AQ40">
        <v>2.7636686590696118</v>
      </c>
      <c r="AR40">
        <v>0.26371565255382695</v>
      </c>
      <c r="AS40">
        <v>0.75717577755166932</v>
      </c>
      <c r="AT40">
        <v>8.9794690027303909E-3</v>
      </c>
      <c r="AU40">
        <v>6.4514999999999993</v>
      </c>
      <c r="AV40">
        <v>22.675213840763934</v>
      </c>
      <c r="AW40">
        <v>3.7306672771147249</v>
      </c>
      <c r="AX40">
        <v>1.1130357599622887</v>
      </c>
      <c r="AY40">
        <v>0.64381535038005877</v>
      </c>
      <c r="AZ40">
        <v>150.60037599068244</v>
      </c>
      <c r="BA40">
        <v>213.02712400931756</v>
      </c>
      <c r="BB40">
        <v>189.95537719553471</v>
      </c>
      <c r="BC40">
        <v>29.381630404316848</v>
      </c>
      <c r="BD40">
        <v>15.41308864289684</v>
      </c>
      <c r="BE40">
        <v>4.7126099626528211</v>
      </c>
      <c r="BF40">
        <v>239.46270620540122</v>
      </c>
      <c r="BG40">
        <v>475.01188000000002</v>
      </c>
      <c r="BH40">
        <v>235.5491737945988</v>
      </c>
      <c r="BI40" t="s">
        <v>95</v>
      </c>
      <c r="BJ40" t="s">
        <v>86</v>
      </c>
    </row>
    <row r="41" spans="1:62">
      <c r="A41" t="s">
        <v>105</v>
      </c>
      <c r="B41" t="s">
        <v>102</v>
      </c>
      <c r="C41">
        <v>1994</v>
      </c>
      <c r="D41" t="s">
        <v>77</v>
      </c>
      <c r="E41" t="s">
        <v>106</v>
      </c>
      <c r="F41">
        <v>263.22750000000002</v>
      </c>
      <c r="G41">
        <v>263.22750000000002</v>
      </c>
      <c r="H41">
        <v>0</v>
      </c>
      <c r="I41">
        <v>50</v>
      </c>
      <c r="J41">
        <v>46.2</v>
      </c>
      <c r="K41">
        <v>359.42750000000001</v>
      </c>
      <c r="L41">
        <v>100</v>
      </c>
      <c r="M41">
        <v>0</v>
      </c>
      <c r="N41">
        <v>0</v>
      </c>
      <c r="O41">
        <v>0</v>
      </c>
      <c r="P41">
        <v>0</v>
      </c>
      <c r="Q41">
        <v>157.63499999999999</v>
      </c>
      <c r="R41">
        <v>151.065</v>
      </c>
      <c r="S41">
        <v>20.295000000000002</v>
      </c>
      <c r="T41">
        <v>58.365000000000002</v>
      </c>
      <c r="U41">
        <v>87.651880000000006</v>
      </c>
      <c r="V41">
        <v>4</v>
      </c>
      <c r="W41">
        <v>5.6750000000000007</v>
      </c>
      <c r="X41">
        <v>-1.2249999999999996</v>
      </c>
      <c r="Y41">
        <v>21.372999999999998</v>
      </c>
      <c r="Z41">
        <v>41</v>
      </c>
      <c r="AA41">
        <v>312.97154</v>
      </c>
      <c r="AB41">
        <v>4833.333333333333</v>
      </c>
      <c r="AC41">
        <v>3762.9923866269451</v>
      </c>
      <c r="AD41">
        <v>4338.541666666667</v>
      </c>
      <c r="AE41">
        <v>3007.398200757576</v>
      </c>
      <c r="AF41">
        <v>10.506580000000001</v>
      </c>
      <c r="AG41">
        <v>2.7636686590696118</v>
      </c>
      <c r="AH41">
        <v>0.26371565255382695</v>
      </c>
      <c r="AI41">
        <v>0.75717577755166932</v>
      </c>
      <c r="AJ41">
        <v>8.9794690027303909E-3</v>
      </c>
      <c r="AK41">
        <v>6.1984999999999992</v>
      </c>
      <c r="AL41">
        <v>22.675213840763934</v>
      </c>
      <c r="AM41">
        <v>3.7306672771147249</v>
      </c>
      <c r="AN41">
        <v>1.1130357599622887</v>
      </c>
      <c r="AO41">
        <v>0.64381535038005877</v>
      </c>
      <c r="AP41">
        <v>10.935420000000002</v>
      </c>
      <c r="AQ41">
        <v>2.7636686590696118</v>
      </c>
      <c r="AR41">
        <v>0.26371565255382695</v>
      </c>
      <c r="AS41">
        <v>0.75717577755166932</v>
      </c>
      <c r="AT41">
        <v>8.9794690027303909E-3</v>
      </c>
      <c r="AU41">
        <v>6.4514999999999993</v>
      </c>
      <c r="AV41">
        <v>22.675213840763934</v>
      </c>
      <c r="AW41">
        <v>3.7306672771147249</v>
      </c>
      <c r="AX41">
        <v>1.1130357599622887</v>
      </c>
      <c r="AY41">
        <v>0.64381535038005877</v>
      </c>
      <c r="AZ41">
        <v>140.95271644652797</v>
      </c>
      <c r="BA41">
        <v>218.47478355347204</v>
      </c>
      <c r="BB41">
        <v>178.86807783684344</v>
      </c>
      <c r="BC41">
        <v>27.676841618408108</v>
      </c>
      <c r="BD41">
        <v>14.480408417402774</v>
      </c>
      <c r="BE41">
        <v>4.4412399554862354</v>
      </c>
      <c r="BF41">
        <v>225.46656782814054</v>
      </c>
      <c r="BG41">
        <v>475.01188000000002</v>
      </c>
      <c r="BH41">
        <v>249.54531217185948</v>
      </c>
      <c r="BI41" t="s">
        <v>95</v>
      </c>
      <c r="BJ41" t="s">
        <v>86</v>
      </c>
    </row>
    <row r="42" spans="1:62">
      <c r="A42" t="s">
        <v>105</v>
      </c>
      <c r="B42" t="s">
        <v>102</v>
      </c>
      <c r="C42">
        <v>1996</v>
      </c>
      <c r="D42" t="s">
        <v>77</v>
      </c>
      <c r="E42" t="s">
        <v>106</v>
      </c>
      <c r="F42">
        <v>263.22750000000002</v>
      </c>
      <c r="G42">
        <v>263.22750000000002</v>
      </c>
      <c r="H42">
        <v>0</v>
      </c>
      <c r="I42">
        <v>50</v>
      </c>
      <c r="J42">
        <v>39.199999999999996</v>
      </c>
      <c r="K42">
        <v>352.42750000000001</v>
      </c>
      <c r="L42">
        <v>100</v>
      </c>
      <c r="M42">
        <v>0</v>
      </c>
      <c r="N42">
        <v>0</v>
      </c>
      <c r="O42">
        <v>0</v>
      </c>
      <c r="P42">
        <v>0</v>
      </c>
      <c r="Q42">
        <v>157.63499999999999</v>
      </c>
      <c r="R42">
        <v>151.065</v>
      </c>
      <c r="S42">
        <v>20.295000000000002</v>
      </c>
      <c r="T42">
        <v>58.365000000000002</v>
      </c>
      <c r="U42">
        <v>87.651880000000006</v>
      </c>
      <c r="V42">
        <v>4</v>
      </c>
      <c r="W42">
        <v>5.57</v>
      </c>
      <c r="X42">
        <v>-1.33</v>
      </c>
      <c r="Y42">
        <v>21.706</v>
      </c>
      <c r="Z42">
        <v>41</v>
      </c>
      <c r="AA42">
        <v>313.96388000000002</v>
      </c>
      <c r="AB42">
        <v>4635.416666666667</v>
      </c>
      <c r="AC42">
        <v>3608.9043363124797</v>
      </c>
      <c r="AD42">
        <v>4614.583333333333</v>
      </c>
      <c r="AE42">
        <v>3198.7452651515155</v>
      </c>
      <c r="AF42">
        <v>10.506580000000001</v>
      </c>
      <c r="AG42">
        <v>2.7636686590696118</v>
      </c>
      <c r="AH42">
        <v>0.26371565255382695</v>
      </c>
      <c r="AI42">
        <v>0.75717577755166932</v>
      </c>
      <c r="AJ42">
        <v>8.9794690027303909E-3</v>
      </c>
      <c r="AK42">
        <v>6.1984999999999992</v>
      </c>
      <c r="AL42">
        <v>22.675213840763934</v>
      </c>
      <c r="AM42">
        <v>3.7306672771147249</v>
      </c>
      <c r="AN42">
        <v>1.1130357599622887</v>
      </c>
      <c r="AO42">
        <v>0.64381535038005877</v>
      </c>
      <c r="AP42">
        <v>10.935420000000002</v>
      </c>
      <c r="AQ42">
        <v>2.7636686590696118</v>
      </c>
      <c r="AR42">
        <v>0.26371565255382695</v>
      </c>
      <c r="AS42">
        <v>0.75717577755166932</v>
      </c>
      <c r="AT42">
        <v>8.9794690027303909E-3</v>
      </c>
      <c r="AU42">
        <v>6.4514999999999993</v>
      </c>
      <c r="AV42">
        <v>22.675213840763934</v>
      </c>
      <c r="AW42">
        <v>3.7306672771147249</v>
      </c>
      <c r="AX42">
        <v>1.1130357599622887</v>
      </c>
      <c r="AY42">
        <v>0.64381535038005877</v>
      </c>
      <c r="AZ42">
        <v>142.17128152342457</v>
      </c>
      <c r="BA42">
        <v>210.25621847657544</v>
      </c>
      <c r="BB42">
        <v>179.92884556258139</v>
      </c>
      <c r="BC42">
        <v>27.836445388367729</v>
      </c>
      <c r="BD42">
        <v>14.58103339007539</v>
      </c>
      <c r="BE42">
        <v>4.4659294017064655</v>
      </c>
      <c r="BF42">
        <v>226.81225374273097</v>
      </c>
      <c r="BG42">
        <v>475.01188000000002</v>
      </c>
      <c r="BH42">
        <v>248.19962625726905</v>
      </c>
      <c r="BI42" t="s">
        <v>95</v>
      </c>
      <c r="BJ42" t="s">
        <v>86</v>
      </c>
    </row>
    <row r="43" spans="1:62">
      <c r="A43" t="s">
        <v>105</v>
      </c>
      <c r="B43" t="s">
        <v>102</v>
      </c>
      <c r="C43">
        <v>1997</v>
      </c>
      <c r="D43" t="s">
        <v>77</v>
      </c>
      <c r="E43" t="s">
        <v>106</v>
      </c>
      <c r="F43">
        <v>263.22750000000002</v>
      </c>
      <c r="G43">
        <v>263.22750000000002</v>
      </c>
      <c r="H43">
        <v>0</v>
      </c>
      <c r="I43">
        <v>50</v>
      </c>
      <c r="J43">
        <v>43.4</v>
      </c>
      <c r="K43">
        <v>356.6275</v>
      </c>
      <c r="L43">
        <v>100</v>
      </c>
      <c r="M43">
        <v>0</v>
      </c>
      <c r="N43">
        <v>0</v>
      </c>
      <c r="O43">
        <v>0</v>
      </c>
      <c r="P43">
        <v>0</v>
      </c>
      <c r="Q43">
        <v>157.63499999999999</v>
      </c>
      <c r="R43">
        <v>151.065</v>
      </c>
      <c r="S43">
        <v>20.295000000000002</v>
      </c>
      <c r="T43">
        <v>58.365000000000002</v>
      </c>
      <c r="U43">
        <v>87.651880000000006</v>
      </c>
      <c r="V43">
        <v>4</v>
      </c>
      <c r="W43">
        <v>5.6449999999999996</v>
      </c>
      <c r="X43">
        <v>-1.2550000000000008</v>
      </c>
      <c r="Y43">
        <v>19.225999999999999</v>
      </c>
      <c r="Z43">
        <v>41</v>
      </c>
      <c r="AA43">
        <v>306.57348000000002</v>
      </c>
      <c r="AB43">
        <v>4427.083333333333</v>
      </c>
      <c r="AC43">
        <v>3446.7063886130418</v>
      </c>
      <c r="AD43">
        <v>3802.083333333333</v>
      </c>
      <c r="AE43">
        <v>2635.5350378787884</v>
      </c>
      <c r="AF43">
        <v>10.506580000000001</v>
      </c>
      <c r="AG43">
        <v>2.7636686590696118</v>
      </c>
      <c r="AH43">
        <v>0.26371565255382695</v>
      </c>
      <c r="AI43">
        <v>0.75717577755166932</v>
      </c>
      <c r="AJ43">
        <v>8.9794690027303909E-3</v>
      </c>
      <c r="AK43">
        <v>6.1984999999999992</v>
      </c>
      <c r="AL43">
        <v>22.675213840763934</v>
      </c>
      <c r="AM43">
        <v>3.7306672771147249</v>
      </c>
      <c r="AN43">
        <v>1.1130357599622887</v>
      </c>
      <c r="AO43">
        <v>0.64381535038005877</v>
      </c>
      <c r="AP43">
        <v>10.935420000000002</v>
      </c>
      <c r="AQ43">
        <v>2.7636686590696118</v>
      </c>
      <c r="AR43">
        <v>0.26371565255382695</v>
      </c>
      <c r="AS43">
        <v>0.75717577755166932</v>
      </c>
      <c r="AT43">
        <v>8.9794690027303909E-3</v>
      </c>
      <c r="AU43">
        <v>6.4514999999999993</v>
      </c>
      <c r="AV43">
        <v>22.675213840763934</v>
      </c>
      <c r="AW43">
        <v>3.7306672771147249</v>
      </c>
      <c r="AX43">
        <v>1.1130357599622887</v>
      </c>
      <c r="AY43">
        <v>0.64381535038005877</v>
      </c>
      <c r="AZ43">
        <v>126.45844718002628</v>
      </c>
      <c r="BA43">
        <v>230.16905281997373</v>
      </c>
      <c r="BB43">
        <v>160.65881498378235</v>
      </c>
      <c r="BC43">
        <v>24.860979118798859</v>
      </c>
      <c r="BD43">
        <v>13.00067787784506</v>
      </c>
      <c r="BE43">
        <v>3.9897339420945812</v>
      </c>
      <c r="BF43">
        <v>202.51020592252084</v>
      </c>
      <c r="BG43">
        <v>475.01188000000002</v>
      </c>
      <c r="BH43">
        <v>272.50167407747915</v>
      </c>
      <c r="BI43" t="s">
        <v>95</v>
      </c>
      <c r="BJ43" t="s">
        <v>86</v>
      </c>
    </row>
    <row r="44" spans="1:62">
      <c r="A44" t="s">
        <v>105</v>
      </c>
      <c r="B44" t="s">
        <v>102</v>
      </c>
      <c r="C44">
        <v>1998</v>
      </c>
      <c r="D44" t="s">
        <v>77</v>
      </c>
      <c r="E44" t="s">
        <v>106</v>
      </c>
      <c r="F44">
        <v>263.22750000000002</v>
      </c>
      <c r="G44">
        <v>263.22750000000002</v>
      </c>
      <c r="H44">
        <v>0</v>
      </c>
      <c r="I44">
        <v>50</v>
      </c>
      <c r="J44">
        <v>42</v>
      </c>
      <c r="K44">
        <v>355.22750000000002</v>
      </c>
      <c r="L44">
        <v>100</v>
      </c>
      <c r="M44">
        <v>0</v>
      </c>
      <c r="N44">
        <v>0</v>
      </c>
      <c r="O44">
        <v>0</v>
      </c>
      <c r="P44">
        <v>0</v>
      </c>
      <c r="Q44">
        <v>157.63499999999999</v>
      </c>
      <c r="R44">
        <v>151.065</v>
      </c>
      <c r="S44">
        <v>20.295000000000002</v>
      </c>
      <c r="T44">
        <v>58.365000000000002</v>
      </c>
      <c r="U44">
        <v>87.651880000000006</v>
      </c>
      <c r="V44">
        <v>4</v>
      </c>
      <c r="W44">
        <v>5.72</v>
      </c>
      <c r="X44">
        <v>-1.1800000000000006</v>
      </c>
      <c r="Y44">
        <v>16.746000000000002</v>
      </c>
      <c r="Z44">
        <v>41</v>
      </c>
      <c r="AA44">
        <v>299.18308000000002</v>
      </c>
      <c r="AB44">
        <v>4598.958333333333</v>
      </c>
      <c r="AC44">
        <v>3580.5196954650783</v>
      </c>
      <c r="AD44">
        <v>5473.9583333333339</v>
      </c>
      <c r="AE44">
        <v>3794.4483901515146</v>
      </c>
      <c r="AF44">
        <v>10.506580000000001</v>
      </c>
      <c r="AG44">
        <v>2.7636686590696118</v>
      </c>
      <c r="AH44">
        <v>0.26371565255382695</v>
      </c>
      <c r="AI44">
        <v>0.75717577755166932</v>
      </c>
      <c r="AJ44">
        <v>8.9794690027303909E-3</v>
      </c>
      <c r="AK44">
        <v>6.1984999999999992</v>
      </c>
      <c r="AL44">
        <v>22.675213840763934</v>
      </c>
      <c r="AM44">
        <v>3.7306672771147249</v>
      </c>
      <c r="AN44">
        <v>1.1130357599622887</v>
      </c>
      <c r="AO44">
        <v>0.64381535038005877</v>
      </c>
      <c r="AP44">
        <v>10.935420000000002</v>
      </c>
      <c r="AQ44">
        <v>2.7636686590696118</v>
      </c>
      <c r="AR44">
        <v>0.26371565255382695</v>
      </c>
      <c r="AS44">
        <v>0.75717577755166932</v>
      </c>
      <c r="AT44">
        <v>8.9794690027303909E-3</v>
      </c>
      <c r="AU44">
        <v>6.4514999999999993</v>
      </c>
      <c r="AV44">
        <v>22.675213840763934</v>
      </c>
      <c r="AW44">
        <v>3.7306672771147249</v>
      </c>
      <c r="AX44">
        <v>1.1130357599622887</v>
      </c>
      <c r="AY44">
        <v>0.64381535038005877</v>
      </c>
      <c r="AZ44">
        <v>154.85309220473613</v>
      </c>
      <c r="BA44">
        <v>200.37440779526389</v>
      </c>
      <c r="BB44">
        <v>195.06718250725226</v>
      </c>
      <c r="BC44">
        <v>30.169937898645571</v>
      </c>
      <c r="BD44">
        <v>15.835571717168394</v>
      </c>
      <c r="BE44">
        <v>4.8385671050584174</v>
      </c>
      <c r="BF44">
        <v>245.91125922812464</v>
      </c>
      <c r="BG44">
        <v>475.01188000000002</v>
      </c>
      <c r="BH44">
        <v>229.10062077187538</v>
      </c>
      <c r="BI44" t="s">
        <v>95</v>
      </c>
      <c r="BJ44" t="s">
        <v>86</v>
      </c>
    </row>
    <row r="45" spans="1:62">
      <c r="A45" t="s">
        <v>105</v>
      </c>
      <c r="B45" t="s">
        <v>102</v>
      </c>
      <c r="C45">
        <v>1999</v>
      </c>
      <c r="D45" t="s">
        <v>77</v>
      </c>
      <c r="E45" t="s">
        <v>106</v>
      </c>
      <c r="F45">
        <v>263.22750000000002</v>
      </c>
      <c r="G45">
        <v>263.22750000000002</v>
      </c>
      <c r="H45">
        <v>0</v>
      </c>
      <c r="I45">
        <v>50</v>
      </c>
      <c r="J45">
        <v>50.4</v>
      </c>
      <c r="K45">
        <v>363.6275</v>
      </c>
      <c r="L45">
        <v>100</v>
      </c>
      <c r="M45">
        <v>0</v>
      </c>
      <c r="N45">
        <v>0</v>
      </c>
      <c r="O45">
        <v>0</v>
      </c>
      <c r="P45">
        <v>0</v>
      </c>
      <c r="Q45">
        <v>157.63499999999999</v>
      </c>
      <c r="R45">
        <v>151.065</v>
      </c>
      <c r="S45">
        <v>20.295000000000002</v>
      </c>
      <c r="T45">
        <v>58.365000000000002</v>
      </c>
      <c r="U45">
        <v>87.651880000000006</v>
      </c>
      <c r="V45">
        <v>4</v>
      </c>
      <c r="W45">
        <v>5.4816666666666665</v>
      </c>
      <c r="X45">
        <v>-1.4183333333333339</v>
      </c>
      <c r="Y45">
        <v>17.288284137870978</v>
      </c>
      <c r="Z45">
        <v>41</v>
      </c>
      <c r="AA45">
        <v>300.79908673085549</v>
      </c>
      <c r="AB45">
        <v>4312.5000000000009</v>
      </c>
      <c r="AC45">
        <v>3357.4975173783519</v>
      </c>
      <c r="AD45">
        <v>4848.9583333333339</v>
      </c>
      <c r="AE45">
        <v>3361.209753787879</v>
      </c>
      <c r="AF45">
        <v>10.506580000000001</v>
      </c>
      <c r="AG45">
        <v>2.7636686590696118</v>
      </c>
      <c r="AH45">
        <v>0.26371565255382695</v>
      </c>
      <c r="AI45">
        <v>0.75717577755166932</v>
      </c>
      <c r="AJ45">
        <v>8.9794690027303909E-3</v>
      </c>
      <c r="AK45">
        <v>6.1984999999999992</v>
      </c>
      <c r="AL45">
        <v>22.675213840763934</v>
      </c>
      <c r="AM45">
        <v>3.7306672771147249</v>
      </c>
      <c r="AN45">
        <v>1.1130357599622887</v>
      </c>
      <c r="AO45">
        <v>0.64381535038005877</v>
      </c>
      <c r="AP45">
        <v>10.935420000000002</v>
      </c>
      <c r="AQ45">
        <v>2.7636686590696118</v>
      </c>
      <c r="AR45">
        <v>0.26371565255382695</v>
      </c>
      <c r="AS45">
        <v>0.75717577755166932</v>
      </c>
      <c r="AT45">
        <v>8.9794690027303909E-3</v>
      </c>
      <c r="AU45">
        <v>6.4514999999999993</v>
      </c>
      <c r="AV45">
        <v>22.675213840763934</v>
      </c>
      <c r="AW45">
        <v>3.7306672771147249</v>
      </c>
      <c r="AX45">
        <v>1.1130357599622887</v>
      </c>
      <c r="AY45">
        <v>0.64381535038005877</v>
      </c>
      <c r="AZ45">
        <v>140.83131527553226</v>
      </c>
      <c r="BA45">
        <v>222.79618472446774</v>
      </c>
      <c r="BB45">
        <v>177.66735937439526</v>
      </c>
      <c r="BC45">
        <v>27.481281323772325</v>
      </c>
      <c r="BD45">
        <v>14.414995790575549</v>
      </c>
      <c r="BE45">
        <v>4.4078719070109083</v>
      </c>
      <c r="BF45">
        <v>223.97150839575403</v>
      </c>
      <c r="BG45">
        <v>475.01188000000002</v>
      </c>
      <c r="BH45">
        <v>251.04037160424599</v>
      </c>
      <c r="BI45" t="s">
        <v>95</v>
      </c>
      <c r="BJ45" t="s">
        <v>86</v>
      </c>
    </row>
    <row r="46" spans="1:62">
      <c r="A46" t="s">
        <v>105</v>
      </c>
      <c r="B46" t="s">
        <v>102</v>
      </c>
      <c r="C46">
        <v>2003</v>
      </c>
      <c r="D46" t="s">
        <v>77</v>
      </c>
      <c r="E46" t="s">
        <v>106</v>
      </c>
      <c r="F46">
        <v>263.22750000000002</v>
      </c>
      <c r="G46">
        <v>263.22750000000002</v>
      </c>
      <c r="H46">
        <v>0</v>
      </c>
      <c r="I46">
        <v>50</v>
      </c>
      <c r="J46">
        <v>53.2</v>
      </c>
      <c r="K46">
        <v>366.42750000000001</v>
      </c>
      <c r="L46">
        <v>100</v>
      </c>
      <c r="M46">
        <v>0</v>
      </c>
      <c r="N46">
        <v>0</v>
      </c>
      <c r="O46">
        <v>0</v>
      </c>
      <c r="P46">
        <v>0</v>
      </c>
      <c r="Q46">
        <v>157.63499999999999</v>
      </c>
      <c r="R46">
        <v>151.065</v>
      </c>
      <c r="S46">
        <v>20.295000000000002</v>
      </c>
      <c r="T46">
        <v>58.365000000000002</v>
      </c>
      <c r="U46">
        <v>64.27804533333348</v>
      </c>
      <c r="V46">
        <v>4</v>
      </c>
      <c r="W46">
        <v>5.2433333333333332</v>
      </c>
      <c r="X46">
        <v>-1.6566666666666672</v>
      </c>
      <c r="Y46">
        <v>17.830568275741953</v>
      </c>
      <c r="Z46">
        <v>41</v>
      </c>
      <c r="AA46">
        <v>302.41509346171102</v>
      </c>
      <c r="AB46">
        <v>5208.3333333333339</v>
      </c>
      <c r="AC46">
        <v>4054.948692485932</v>
      </c>
      <c r="AD46">
        <v>4510.4166666666661</v>
      </c>
      <c r="AE46">
        <v>3126.538825757576</v>
      </c>
      <c r="AF46">
        <v>10.506580000000001</v>
      </c>
      <c r="AG46">
        <v>2.7636686590696118</v>
      </c>
      <c r="AH46">
        <v>0.26371565255382695</v>
      </c>
      <c r="AI46">
        <v>0.75717577755166932</v>
      </c>
      <c r="AJ46">
        <v>8.9794690027303909E-3</v>
      </c>
      <c r="AK46">
        <v>6.1984999999999992</v>
      </c>
      <c r="AL46">
        <v>22.675213840763934</v>
      </c>
      <c r="AM46">
        <v>3.7306672771147249</v>
      </c>
      <c r="AN46">
        <v>1.1130357599622887</v>
      </c>
      <c r="AO46">
        <v>0.64381535038005877</v>
      </c>
      <c r="AP46">
        <v>10.935420000000002</v>
      </c>
      <c r="AQ46">
        <v>2.7636686590696118</v>
      </c>
      <c r="AR46">
        <v>0.26371565255382695</v>
      </c>
      <c r="AS46">
        <v>0.75717577755166932</v>
      </c>
      <c r="AT46">
        <v>8.9794690027303909E-3</v>
      </c>
      <c r="AU46">
        <v>6.4514999999999993</v>
      </c>
      <c r="AV46">
        <v>22.675213840763934</v>
      </c>
      <c r="AW46">
        <v>3.7306672771147249</v>
      </c>
      <c r="AX46">
        <v>1.1130357599622887</v>
      </c>
      <c r="AY46">
        <v>0.64381535038005877</v>
      </c>
      <c r="AZ46">
        <v>149.35053616308241</v>
      </c>
      <c r="BA46">
        <v>217.0769638369176</v>
      </c>
      <c r="BB46">
        <v>189.70116995128143</v>
      </c>
      <c r="BC46">
        <v>29.354726983576402</v>
      </c>
      <c r="BD46">
        <v>15.352054505608137</v>
      </c>
      <c r="BE46">
        <v>4.7108211171782486</v>
      </c>
      <c r="BF46">
        <v>239.11877255764423</v>
      </c>
      <c r="BG46">
        <v>451.63804533333348</v>
      </c>
      <c r="BH46">
        <v>212.51927277568925</v>
      </c>
      <c r="BI46" t="s">
        <v>95</v>
      </c>
      <c r="BJ46" t="s">
        <v>86</v>
      </c>
    </row>
    <row r="47" spans="1:62">
      <c r="A47" t="s">
        <v>105</v>
      </c>
      <c r="B47" t="s">
        <v>102</v>
      </c>
      <c r="C47">
        <v>2004</v>
      </c>
      <c r="D47" t="s">
        <v>77</v>
      </c>
      <c r="E47" t="s">
        <v>106</v>
      </c>
      <c r="F47">
        <v>263.22750000000002</v>
      </c>
      <c r="G47">
        <v>263.22750000000002</v>
      </c>
      <c r="H47">
        <v>0</v>
      </c>
      <c r="I47">
        <v>50</v>
      </c>
      <c r="J47">
        <v>54.6</v>
      </c>
      <c r="K47">
        <v>367.82750000000004</v>
      </c>
      <c r="L47">
        <v>100</v>
      </c>
      <c r="M47">
        <v>0</v>
      </c>
      <c r="N47">
        <v>0</v>
      </c>
      <c r="O47">
        <v>0</v>
      </c>
      <c r="P47">
        <v>0</v>
      </c>
      <c r="Q47">
        <v>157.63499999999999</v>
      </c>
      <c r="R47">
        <v>151.065</v>
      </c>
      <c r="S47">
        <v>20.295000000000002</v>
      </c>
      <c r="T47">
        <v>58.365000000000002</v>
      </c>
      <c r="U47">
        <v>62.08674833333324</v>
      </c>
      <c r="V47">
        <v>4</v>
      </c>
      <c r="W47">
        <v>5.0783333333333331</v>
      </c>
      <c r="X47">
        <v>-1.8216666666666672</v>
      </c>
      <c r="Y47">
        <v>19.333461207054192</v>
      </c>
      <c r="Z47">
        <v>41</v>
      </c>
      <c r="AA47">
        <v>306.89371439702148</v>
      </c>
      <c r="AB47">
        <v>5645.833333333333</v>
      </c>
      <c r="AC47">
        <v>4395.5643826547512</v>
      </c>
      <c r="AD47">
        <v>4710.9375</v>
      </c>
      <c r="AE47">
        <v>3265.5362215909095</v>
      </c>
      <c r="AF47">
        <v>10.506580000000001</v>
      </c>
      <c r="AG47">
        <v>2.7636686590696118</v>
      </c>
      <c r="AH47">
        <v>0.26371565255382695</v>
      </c>
      <c r="AI47">
        <v>0.75717577755166932</v>
      </c>
      <c r="AJ47">
        <v>8.9794690027303909E-3</v>
      </c>
      <c r="AK47">
        <v>6.1984999999999992</v>
      </c>
      <c r="AL47">
        <v>22.675213840763934</v>
      </c>
      <c r="AM47">
        <v>3.7306672771147249</v>
      </c>
      <c r="AN47">
        <v>1.1130357599622887</v>
      </c>
      <c r="AO47">
        <v>0.64381535038005877</v>
      </c>
      <c r="AP47">
        <v>10.935420000000002</v>
      </c>
      <c r="AQ47">
        <v>2.7636686590696118</v>
      </c>
      <c r="AR47">
        <v>0.26371565255382695</v>
      </c>
      <c r="AS47">
        <v>0.75717577755166932</v>
      </c>
      <c r="AT47">
        <v>8.9794690027303909E-3</v>
      </c>
      <c r="AU47">
        <v>6.4514999999999993</v>
      </c>
      <c r="AV47">
        <v>22.675213840763934</v>
      </c>
      <c r="AW47">
        <v>3.7306672771147249</v>
      </c>
      <c r="AX47">
        <v>1.1130357599622887</v>
      </c>
      <c r="AY47">
        <v>0.64381535038005877</v>
      </c>
      <c r="AZ47">
        <v>159.14799249906255</v>
      </c>
      <c r="BA47">
        <v>208.67950750093749</v>
      </c>
      <c r="BB47">
        <v>202.33977741812575</v>
      </c>
      <c r="BC47">
        <v>31.312259909606073</v>
      </c>
      <c r="BD47">
        <v>16.368974941847732</v>
      </c>
      <c r="BE47">
        <v>5.0253324724855997</v>
      </c>
      <c r="BF47">
        <v>255.04634474206514</v>
      </c>
      <c r="BG47">
        <v>449.44674833333323</v>
      </c>
      <c r="BH47">
        <v>194.40040359126809</v>
      </c>
      <c r="BI47" t="s">
        <v>95</v>
      </c>
      <c r="BJ47" t="s">
        <v>86</v>
      </c>
    </row>
    <row r="48" spans="1:62">
      <c r="A48" t="s">
        <v>105</v>
      </c>
      <c r="B48" t="s">
        <v>102</v>
      </c>
      <c r="C48">
        <v>2007</v>
      </c>
      <c r="D48" t="s">
        <v>77</v>
      </c>
      <c r="E48" t="s">
        <v>106</v>
      </c>
      <c r="F48">
        <v>263.22750000000002</v>
      </c>
      <c r="G48">
        <v>263.22750000000002</v>
      </c>
      <c r="H48">
        <v>0</v>
      </c>
      <c r="I48">
        <v>50</v>
      </c>
      <c r="J48">
        <v>46.2</v>
      </c>
      <c r="K48">
        <v>359.42750000000001</v>
      </c>
      <c r="L48">
        <v>100</v>
      </c>
      <c r="M48">
        <v>0</v>
      </c>
      <c r="N48">
        <v>0</v>
      </c>
      <c r="O48">
        <v>0</v>
      </c>
      <c r="P48">
        <v>0</v>
      </c>
      <c r="Q48">
        <v>157.63499999999999</v>
      </c>
      <c r="R48">
        <v>151.065</v>
      </c>
      <c r="S48">
        <v>20.295000000000002</v>
      </c>
      <c r="T48">
        <v>58.365000000000002</v>
      </c>
      <c r="U48">
        <v>57.704154333333356</v>
      </c>
      <c r="V48">
        <v>4</v>
      </c>
      <c r="W48">
        <v>4.9133333333333331</v>
      </c>
      <c r="X48">
        <v>-1.9866666666666672</v>
      </c>
      <c r="Y48">
        <v>20.836354138366435</v>
      </c>
      <c r="Z48">
        <v>41</v>
      </c>
      <c r="AA48">
        <v>311.372335332332</v>
      </c>
      <c r="AB48">
        <v>5322.9166666666661</v>
      </c>
      <c r="AC48">
        <v>4088.541666666667</v>
      </c>
      <c r="AD48">
        <v>4078.1249999999995</v>
      </c>
      <c r="AE48">
        <v>2665.4411764705883</v>
      </c>
      <c r="AF48">
        <v>10.506580000000001</v>
      </c>
      <c r="AG48">
        <v>2.7636686590696118</v>
      </c>
      <c r="AH48">
        <v>0.26371565255382695</v>
      </c>
      <c r="AI48">
        <v>0.75717577755166932</v>
      </c>
      <c r="AJ48">
        <v>8.9794690027303909E-3</v>
      </c>
      <c r="AK48">
        <v>6.1984999999999992</v>
      </c>
      <c r="AL48">
        <v>22.675213840763934</v>
      </c>
      <c r="AM48">
        <v>3.7306672771147249</v>
      </c>
      <c r="AN48">
        <v>1.1130357599622887</v>
      </c>
      <c r="AO48">
        <v>0.64381535038005877</v>
      </c>
      <c r="AP48">
        <v>10.935420000000002</v>
      </c>
      <c r="AQ48">
        <v>2.7636686590696118</v>
      </c>
      <c r="AR48">
        <v>0.26371565255382695</v>
      </c>
      <c r="AS48">
        <v>0.75717577755166932</v>
      </c>
      <c r="AT48">
        <v>8.9794690027303909E-3</v>
      </c>
      <c r="AU48">
        <v>6.4514999999999993</v>
      </c>
      <c r="AV48">
        <v>22.675213840763934</v>
      </c>
      <c r="AW48">
        <v>3.7306672771147249</v>
      </c>
      <c r="AX48">
        <v>1.1130357599622887</v>
      </c>
      <c r="AY48">
        <v>0.64381535038005877</v>
      </c>
      <c r="AZ48">
        <v>143.06057874999999</v>
      </c>
      <c r="BA48">
        <v>216.36692125000002</v>
      </c>
      <c r="BB48">
        <v>179.12936946176225</v>
      </c>
      <c r="BC48">
        <v>27.676064620897147</v>
      </c>
      <c r="BD48">
        <v>14.635665460337506</v>
      </c>
      <c r="BE48">
        <v>4.4327341928545287</v>
      </c>
      <c r="BF48">
        <v>225.87383373585141</v>
      </c>
      <c r="BG48">
        <v>445.06415433333336</v>
      </c>
      <c r="BH48">
        <v>219.19032059748196</v>
      </c>
      <c r="BI48" t="s">
        <v>95</v>
      </c>
      <c r="BJ48" t="s">
        <v>86</v>
      </c>
    </row>
    <row r="49" spans="1:62">
      <c r="A49" t="s">
        <v>105</v>
      </c>
      <c r="B49" t="s">
        <v>102</v>
      </c>
      <c r="C49">
        <v>2008</v>
      </c>
      <c r="D49" t="s">
        <v>77</v>
      </c>
      <c r="E49" t="s">
        <v>106</v>
      </c>
      <c r="F49">
        <v>263.22750000000002</v>
      </c>
      <c r="G49">
        <v>263.22750000000002</v>
      </c>
      <c r="H49">
        <v>0</v>
      </c>
      <c r="I49">
        <v>50</v>
      </c>
      <c r="J49">
        <v>44.800000000000004</v>
      </c>
      <c r="K49">
        <v>358.02750000000003</v>
      </c>
      <c r="L49">
        <v>100</v>
      </c>
      <c r="M49">
        <v>0</v>
      </c>
      <c r="N49">
        <v>0</v>
      </c>
      <c r="O49">
        <v>0</v>
      </c>
      <c r="P49">
        <v>0</v>
      </c>
      <c r="Q49">
        <v>157.63499999999999</v>
      </c>
      <c r="R49">
        <v>151.065</v>
      </c>
      <c r="S49">
        <v>20.295000000000002</v>
      </c>
      <c r="T49">
        <v>58.365000000000002</v>
      </c>
      <c r="U49">
        <v>56.243289666666826</v>
      </c>
      <c r="V49">
        <v>4</v>
      </c>
      <c r="W49">
        <v>5.1550000000000002</v>
      </c>
      <c r="X49">
        <v>-1.8826666666666672</v>
      </c>
      <c r="Y49">
        <v>23.89462134399238</v>
      </c>
      <c r="Z49">
        <v>41</v>
      </c>
      <c r="AA49">
        <v>320.48597160509729</v>
      </c>
      <c r="AB49">
        <v>4968.75</v>
      </c>
      <c r="AC49">
        <v>3447.9166666666661</v>
      </c>
      <c r="AD49">
        <v>4437.4999999999991</v>
      </c>
      <c r="AE49">
        <v>2900.3267973856214</v>
      </c>
      <c r="AF49">
        <v>10.506580000000001</v>
      </c>
      <c r="AG49">
        <v>2.7636686590696118</v>
      </c>
      <c r="AH49">
        <v>0.26371565255382695</v>
      </c>
      <c r="AI49">
        <v>0.75717577755166932</v>
      </c>
      <c r="AJ49">
        <v>8.9794690027303909E-3</v>
      </c>
      <c r="AK49">
        <v>6.1984999999999992</v>
      </c>
      <c r="AL49">
        <v>22.675213840763934</v>
      </c>
      <c r="AM49">
        <v>3.7306672771147249</v>
      </c>
      <c r="AN49">
        <v>1.1130357599622887</v>
      </c>
      <c r="AO49">
        <v>0.64381535038005877</v>
      </c>
      <c r="AP49">
        <v>10.935420000000002</v>
      </c>
      <c r="AQ49">
        <v>2.7636686590696118</v>
      </c>
      <c r="AR49">
        <v>0.26371565255382695</v>
      </c>
      <c r="AS49">
        <v>0.75717577755166932</v>
      </c>
      <c r="AT49">
        <v>8.9794690027303909E-3</v>
      </c>
      <c r="AU49">
        <v>6.4514999999999993</v>
      </c>
      <c r="AV49">
        <v>22.675213840763934</v>
      </c>
      <c r="AW49">
        <v>3.7306672771147249</v>
      </c>
      <c r="AX49">
        <v>1.1130357599622887</v>
      </c>
      <c r="AY49">
        <v>0.64381535038005877</v>
      </c>
      <c r="AZ49">
        <v>140.81386541666666</v>
      </c>
      <c r="BA49">
        <v>217.21363458333337</v>
      </c>
      <c r="BB49">
        <v>169.94353638499115</v>
      </c>
      <c r="BC49">
        <v>26.16375951533173</v>
      </c>
      <c r="BD49">
        <v>14.188006646032459</v>
      </c>
      <c r="BE49">
        <v>4.1715597204136738</v>
      </c>
      <c r="BF49">
        <v>214.466862266769</v>
      </c>
      <c r="BG49">
        <v>443.60328966666685</v>
      </c>
      <c r="BH49">
        <v>229.13642739989785</v>
      </c>
      <c r="BI49" t="s">
        <v>95</v>
      </c>
      <c r="BJ49" t="s">
        <v>86</v>
      </c>
    </row>
    <row r="50" spans="1:62">
      <c r="A50" t="s">
        <v>105</v>
      </c>
      <c r="B50" t="s">
        <v>102</v>
      </c>
      <c r="C50">
        <v>2009</v>
      </c>
      <c r="D50" t="s">
        <v>77</v>
      </c>
      <c r="E50" t="s">
        <v>106</v>
      </c>
      <c r="F50">
        <v>263.22750000000002</v>
      </c>
      <c r="G50">
        <v>263.22750000000002</v>
      </c>
      <c r="H50">
        <v>0</v>
      </c>
      <c r="I50">
        <v>50</v>
      </c>
      <c r="J50">
        <v>43.6</v>
      </c>
      <c r="K50">
        <v>356.82750000000004</v>
      </c>
      <c r="L50">
        <v>100</v>
      </c>
      <c r="M50">
        <v>0</v>
      </c>
      <c r="N50">
        <v>0</v>
      </c>
      <c r="O50">
        <v>0</v>
      </c>
      <c r="P50">
        <v>0</v>
      </c>
      <c r="Q50">
        <v>157.63499999999999</v>
      </c>
      <c r="R50">
        <v>151.065</v>
      </c>
      <c r="S50">
        <v>20.295000000000002</v>
      </c>
      <c r="T50">
        <v>58.365000000000002</v>
      </c>
      <c r="U50">
        <v>55.512857333333415</v>
      </c>
      <c r="V50">
        <v>4</v>
      </c>
      <c r="W50">
        <v>5.1213333333333333</v>
      </c>
      <c r="X50">
        <v>-1.7786666666666671</v>
      </c>
      <c r="Y50">
        <v>26.952888549618326</v>
      </c>
      <c r="Z50">
        <v>41</v>
      </c>
      <c r="AA50">
        <v>329.59960787786258</v>
      </c>
      <c r="AB50">
        <v>6526.0416666666679</v>
      </c>
      <c r="AC50">
        <v>3402.0833333333339</v>
      </c>
      <c r="AD50">
        <v>6619.791666666667</v>
      </c>
      <c r="AE50">
        <v>4326.6612200435729</v>
      </c>
      <c r="AF50">
        <v>10.506580000000001</v>
      </c>
      <c r="AG50">
        <v>2.7636686590696118</v>
      </c>
      <c r="AH50">
        <v>0.26371565255382695</v>
      </c>
      <c r="AI50">
        <v>0.75717577755166932</v>
      </c>
      <c r="AJ50">
        <v>8.9794690027303909E-3</v>
      </c>
      <c r="AK50">
        <v>6.1984999999999992</v>
      </c>
      <c r="AL50">
        <v>22.675213840763934</v>
      </c>
      <c r="AM50">
        <v>3.7306672771147249</v>
      </c>
      <c r="AN50">
        <v>1.1130357599622887</v>
      </c>
      <c r="AO50">
        <v>0.64381535038005877</v>
      </c>
      <c r="AP50">
        <v>10.935420000000002</v>
      </c>
      <c r="AQ50">
        <v>2.7636686590696118</v>
      </c>
      <c r="AR50">
        <v>0.26371565255382695</v>
      </c>
      <c r="AS50">
        <v>0.75717577755166932</v>
      </c>
      <c r="AT50">
        <v>8.9794690027303909E-3</v>
      </c>
      <c r="AU50">
        <v>6.4514999999999993</v>
      </c>
      <c r="AV50">
        <v>22.675213840763934</v>
      </c>
      <c r="AW50">
        <v>3.7306672771147249</v>
      </c>
      <c r="AX50">
        <v>1.1130357599622887</v>
      </c>
      <c r="AY50">
        <v>0.64381535038005877</v>
      </c>
      <c r="AZ50">
        <v>189.95784944444446</v>
      </c>
      <c r="BA50">
        <v>166.86965055555558</v>
      </c>
      <c r="BB50">
        <v>211.58166304914684</v>
      </c>
      <c r="BC50">
        <v>32.300136414325735</v>
      </c>
      <c r="BD50">
        <v>18.556075643253585</v>
      </c>
      <c r="BE50">
        <v>5.0939269855620513</v>
      </c>
      <c r="BF50">
        <v>267.53180209228822</v>
      </c>
      <c r="BG50">
        <v>442.8728573333334</v>
      </c>
      <c r="BH50">
        <v>175.34105524104518</v>
      </c>
      <c r="BI50" t="s">
        <v>95</v>
      </c>
      <c r="BJ50" t="s">
        <v>86</v>
      </c>
    </row>
    <row r="51" spans="1:62">
      <c r="A51" t="s">
        <v>105</v>
      </c>
      <c r="B51" t="s">
        <v>102</v>
      </c>
      <c r="C51">
        <v>2012</v>
      </c>
      <c r="D51" t="s">
        <v>77</v>
      </c>
      <c r="E51" t="s">
        <v>106</v>
      </c>
      <c r="F51">
        <v>263.22750000000002</v>
      </c>
      <c r="G51">
        <v>263.22750000000002</v>
      </c>
      <c r="H51">
        <v>0</v>
      </c>
      <c r="I51">
        <v>50</v>
      </c>
      <c r="J51">
        <v>39.999999999999993</v>
      </c>
      <c r="K51">
        <v>353.22750000000002</v>
      </c>
      <c r="L51">
        <v>100</v>
      </c>
      <c r="M51">
        <v>0</v>
      </c>
      <c r="N51">
        <v>0</v>
      </c>
      <c r="O51">
        <v>0</v>
      </c>
      <c r="P51">
        <v>0</v>
      </c>
      <c r="Q51">
        <v>157.63499999999999</v>
      </c>
      <c r="R51">
        <v>151.065</v>
      </c>
      <c r="S51">
        <v>20.295000000000002</v>
      </c>
      <c r="T51">
        <v>58.365000000000002</v>
      </c>
      <c r="U51">
        <v>52.591128000000062</v>
      </c>
      <c r="V51">
        <v>4</v>
      </c>
      <c r="W51">
        <v>5.3966666666666674</v>
      </c>
      <c r="X51">
        <v>-1.503333333333333</v>
      </c>
      <c r="Y51">
        <v>25.865071561406367</v>
      </c>
      <c r="Z51">
        <v>41</v>
      </c>
      <c r="AA51">
        <v>326.35791325299095</v>
      </c>
      <c r="AB51">
        <v>5888.020833333333</v>
      </c>
      <c r="AC51">
        <v>3484.0359960552273</v>
      </c>
      <c r="AD51">
        <v>4583.333333333333</v>
      </c>
      <c r="AE51">
        <v>3096.8468468468468</v>
      </c>
      <c r="AF51">
        <v>10.506580000000001</v>
      </c>
      <c r="AG51">
        <v>2.7636686590696118</v>
      </c>
      <c r="AH51">
        <v>0.26371565255382695</v>
      </c>
      <c r="AI51">
        <v>0.75717577755166932</v>
      </c>
      <c r="AJ51">
        <v>8.9794690027303909E-3</v>
      </c>
      <c r="AK51">
        <v>6.1984999999999992</v>
      </c>
      <c r="AL51">
        <v>22.675213840763934</v>
      </c>
      <c r="AM51">
        <v>3.7306672771147249</v>
      </c>
      <c r="AN51">
        <v>1.1130357599622887</v>
      </c>
      <c r="AO51">
        <v>0.64381535038005877</v>
      </c>
      <c r="AP51">
        <v>10.935420000000002</v>
      </c>
      <c r="AQ51">
        <v>2.7636686590696118</v>
      </c>
      <c r="AR51">
        <v>0.26371565255382695</v>
      </c>
      <c r="AS51">
        <v>0.75717577755166932</v>
      </c>
      <c r="AT51">
        <v>8.9794690027303909E-3</v>
      </c>
      <c r="AU51">
        <v>6.4514999999999993</v>
      </c>
      <c r="AV51">
        <v>22.675213840763934</v>
      </c>
      <c r="AW51">
        <v>3.7306672771147249</v>
      </c>
      <c r="AX51">
        <v>1.1130357599622887</v>
      </c>
      <c r="AY51">
        <v>0.64381535038005877</v>
      </c>
      <c r="AZ51">
        <v>153.55874148106409</v>
      </c>
      <c r="BA51">
        <v>199.66875851893593</v>
      </c>
      <c r="BB51">
        <v>178.16227905225367</v>
      </c>
      <c r="BC51">
        <v>27.312544273725226</v>
      </c>
      <c r="BD51">
        <v>15.253413669437043</v>
      </c>
      <c r="BE51">
        <v>4.3309005934693108</v>
      </c>
      <c r="BF51">
        <v>225.05913758888525</v>
      </c>
      <c r="BG51">
        <v>439.9511280000001</v>
      </c>
      <c r="BH51">
        <v>214.89199041111485</v>
      </c>
      <c r="BI51" t="s">
        <v>95</v>
      </c>
      <c r="BJ51" t="s">
        <v>86</v>
      </c>
    </row>
    <row r="52" spans="1:62">
      <c r="A52" t="s">
        <v>105</v>
      </c>
      <c r="B52" t="s">
        <v>102</v>
      </c>
      <c r="C52">
        <v>2013</v>
      </c>
      <c r="D52" t="s">
        <v>77</v>
      </c>
      <c r="E52" t="s">
        <v>106</v>
      </c>
      <c r="F52">
        <v>263.22750000000002</v>
      </c>
      <c r="G52">
        <v>263.22750000000002</v>
      </c>
      <c r="H52">
        <v>0</v>
      </c>
      <c r="I52">
        <v>50</v>
      </c>
      <c r="J52">
        <v>38.79999999999999</v>
      </c>
      <c r="K52">
        <v>352.02750000000003</v>
      </c>
      <c r="L52">
        <v>100</v>
      </c>
      <c r="M52">
        <v>0</v>
      </c>
      <c r="N52">
        <v>0</v>
      </c>
      <c r="O52">
        <v>0</v>
      </c>
      <c r="P52">
        <v>0</v>
      </c>
      <c r="Q52">
        <v>157.63499999999999</v>
      </c>
      <c r="R52">
        <v>151.065</v>
      </c>
      <c r="S52">
        <v>20.295000000000002</v>
      </c>
      <c r="T52">
        <v>58.365000000000002</v>
      </c>
      <c r="U52">
        <v>51.860695666666651</v>
      </c>
      <c r="V52">
        <v>4</v>
      </c>
      <c r="W52">
        <v>5.3800000000000008</v>
      </c>
      <c r="X52">
        <v>-1.5199999999999996</v>
      </c>
      <c r="Y52">
        <v>25.821169428329064</v>
      </c>
      <c r="Z52">
        <v>41</v>
      </c>
      <c r="AA52">
        <v>326.22708489642059</v>
      </c>
      <c r="AB52">
        <v>5677.0833333333339</v>
      </c>
      <c r="AC52">
        <v>3615.9766454352443</v>
      </c>
      <c r="AD52">
        <v>5242.1875000000009</v>
      </c>
      <c r="AE52">
        <v>3542.0185810810813</v>
      </c>
      <c r="AF52">
        <v>10.506580000000001</v>
      </c>
      <c r="AG52">
        <v>2.7636686590696118</v>
      </c>
      <c r="AH52">
        <v>0.26371565255382695</v>
      </c>
      <c r="AI52">
        <v>0.75717577755166932</v>
      </c>
      <c r="AJ52">
        <v>8.9794690027303909E-3</v>
      </c>
      <c r="AK52">
        <v>6.1984999999999992</v>
      </c>
      <c r="AL52">
        <v>22.675213840763934</v>
      </c>
      <c r="AM52">
        <v>3.7306672771147249</v>
      </c>
      <c r="AN52">
        <v>1.1130357599622887</v>
      </c>
      <c r="AO52">
        <v>0.64381535038005877</v>
      </c>
      <c r="AP52">
        <v>10.935420000000002</v>
      </c>
      <c r="AQ52">
        <v>2.7636686590696118</v>
      </c>
      <c r="AR52">
        <v>0.26371565255382695</v>
      </c>
      <c r="AS52">
        <v>0.75717577755166932</v>
      </c>
      <c r="AT52">
        <v>8.9794690027303909E-3</v>
      </c>
      <c r="AU52">
        <v>6.4514999999999993</v>
      </c>
      <c r="AV52">
        <v>22.675213840763934</v>
      </c>
      <c r="AW52">
        <v>3.7306672771147249</v>
      </c>
      <c r="AX52">
        <v>1.1130357599622887</v>
      </c>
      <c r="AY52">
        <v>0.64381535038005877</v>
      </c>
      <c r="AZ52">
        <v>162.23721635215833</v>
      </c>
      <c r="BA52">
        <v>189.7902836478417</v>
      </c>
      <c r="BB52">
        <v>192.4863190144014</v>
      </c>
      <c r="BC52">
        <v>29.583681194532328</v>
      </c>
      <c r="BD52">
        <v>16.234912040278466</v>
      </c>
      <c r="BE52">
        <v>4.7064764587587318</v>
      </c>
      <c r="BF52">
        <v>243.01138870797092</v>
      </c>
      <c r="BG52">
        <v>439.22069566666664</v>
      </c>
      <c r="BH52">
        <v>196.20930695869572</v>
      </c>
      <c r="BI52" t="s">
        <v>95</v>
      </c>
      <c r="BJ52" t="s">
        <v>86</v>
      </c>
    </row>
    <row r="53" spans="1:62">
      <c r="A53" t="s">
        <v>105</v>
      </c>
      <c r="B53" t="s">
        <v>102</v>
      </c>
      <c r="C53">
        <v>2017</v>
      </c>
      <c r="D53" t="s">
        <v>77</v>
      </c>
      <c r="E53" t="s">
        <v>106</v>
      </c>
      <c r="F53">
        <v>263.22750000000002</v>
      </c>
      <c r="G53">
        <v>263.22750000000002</v>
      </c>
      <c r="H53">
        <v>0</v>
      </c>
      <c r="I53">
        <v>50</v>
      </c>
      <c r="J53">
        <v>33.999999999999979</v>
      </c>
      <c r="K53">
        <v>347.22750000000002</v>
      </c>
      <c r="L53">
        <v>100</v>
      </c>
      <c r="M53">
        <v>0</v>
      </c>
      <c r="N53">
        <v>0</v>
      </c>
      <c r="O53">
        <v>0</v>
      </c>
      <c r="P53">
        <v>0</v>
      </c>
      <c r="Q53">
        <v>157.63499999999999</v>
      </c>
      <c r="R53">
        <v>151.065</v>
      </c>
      <c r="S53">
        <v>20.295000000000002</v>
      </c>
      <c r="T53">
        <v>58.365000000000002</v>
      </c>
      <c r="U53">
        <v>50.399831000000127</v>
      </c>
      <c r="V53">
        <v>4</v>
      </c>
      <c r="W53">
        <v>5.3633333333333342</v>
      </c>
      <c r="X53">
        <v>-1.5366666666666662</v>
      </c>
      <c r="Y53">
        <v>25.202139249518908</v>
      </c>
      <c r="Z53">
        <v>41</v>
      </c>
      <c r="AA53">
        <v>324.38237496356635</v>
      </c>
      <c r="AB53">
        <v>8045.977011494253</v>
      </c>
      <c r="AC53">
        <v>4963.0749527957578</v>
      </c>
      <c r="AD53">
        <v>6545.0000000000009</v>
      </c>
      <c r="AE53">
        <v>4957.9712632880346</v>
      </c>
      <c r="AF53">
        <v>20.257725180802105</v>
      </c>
      <c r="AG53">
        <v>2.7636686590696118</v>
      </c>
      <c r="AH53">
        <v>0.26371565255382695</v>
      </c>
      <c r="AI53">
        <v>0.75717577755166932</v>
      </c>
      <c r="AJ53">
        <v>8.9794690027303909E-3</v>
      </c>
      <c r="AK53">
        <v>15.844351675207422</v>
      </c>
      <c r="AL53">
        <v>22.675213840763934</v>
      </c>
      <c r="AM53">
        <v>3.7306672771147249</v>
      </c>
      <c r="AN53">
        <v>1.1130357599622887</v>
      </c>
      <c r="AO53">
        <v>0.64381535038005877</v>
      </c>
      <c r="AP53">
        <v>21.084571106549127</v>
      </c>
      <c r="AQ53">
        <v>2.7636686590696118</v>
      </c>
      <c r="AR53">
        <v>0.26371565255382695</v>
      </c>
      <c r="AS53">
        <v>0.75717577755166932</v>
      </c>
      <c r="AT53">
        <v>8.9794690027303909E-3</v>
      </c>
      <c r="AU53">
        <v>16.491059906848541</v>
      </c>
      <c r="AV53">
        <v>22.675213840763934</v>
      </c>
      <c r="AW53">
        <v>3.7306672771147249</v>
      </c>
      <c r="AX53">
        <v>1.1130357599622887</v>
      </c>
      <c r="AY53">
        <v>0.64381535038005877</v>
      </c>
      <c r="AZ53">
        <v>461.39061506409206</v>
      </c>
      <c r="BA53">
        <v>-114.16311506409204</v>
      </c>
      <c r="BB53">
        <v>265.28647034567371</v>
      </c>
      <c r="BC53">
        <v>40.859991497070759</v>
      </c>
      <c r="BD53">
        <v>22.090413578656502</v>
      </c>
      <c r="BE53">
        <v>6.5183410715390071</v>
      </c>
      <c r="BF53">
        <v>334.75521649294001</v>
      </c>
      <c r="BG53">
        <v>437.75983100000013</v>
      </c>
      <c r="BH53">
        <v>103.00461450706013</v>
      </c>
      <c r="BI53" t="s">
        <v>95</v>
      </c>
      <c r="BJ53" t="s">
        <v>86</v>
      </c>
    </row>
    <row r="54" spans="1:62">
      <c r="A54" t="s">
        <v>105</v>
      </c>
      <c r="B54" t="s">
        <v>102</v>
      </c>
      <c r="C54">
        <v>1980</v>
      </c>
      <c r="D54" t="s">
        <v>77</v>
      </c>
      <c r="E54" t="s">
        <v>107</v>
      </c>
      <c r="F54">
        <v>0</v>
      </c>
      <c r="G54">
        <v>0</v>
      </c>
      <c r="H54">
        <v>0</v>
      </c>
      <c r="I54">
        <v>50</v>
      </c>
      <c r="J54">
        <v>49</v>
      </c>
      <c r="K54">
        <v>99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87.651880000000006</v>
      </c>
      <c r="V54">
        <v>4</v>
      </c>
      <c r="W54">
        <v>6.9</v>
      </c>
      <c r="X54">
        <v>0</v>
      </c>
      <c r="Y54">
        <v>9.4083526682134568</v>
      </c>
      <c r="Z54">
        <v>41</v>
      </c>
      <c r="AA54">
        <v>277.31689095127609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99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87.651880000000006</v>
      </c>
      <c r="BH54">
        <v>87.651880000000006</v>
      </c>
      <c r="BI54" t="s">
        <v>95</v>
      </c>
      <c r="BJ54" t="s">
        <v>86</v>
      </c>
    </row>
    <row r="55" spans="1:62">
      <c r="A55" t="s">
        <v>105</v>
      </c>
      <c r="B55" t="s">
        <v>102</v>
      </c>
      <c r="C55">
        <v>1981</v>
      </c>
      <c r="D55" t="s">
        <v>77</v>
      </c>
      <c r="E55" t="s">
        <v>107</v>
      </c>
      <c r="F55">
        <v>263.22750000000002</v>
      </c>
      <c r="G55">
        <v>263.22750000000002</v>
      </c>
      <c r="H55">
        <v>0</v>
      </c>
      <c r="I55">
        <v>50</v>
      </c>
      <c r="J55">
        <v>49</v>
      </c>
      <c r="K55">
        <v>362.22750000000002</v>
      </c>
      <c r="L55">
        <v>100</v>
      </c>
      <c r="M55">
        <v>0</v>
      </c>
      <c r="N55">
        <v>0</v>
      </c>
      <c r="O55">
        <v>0</v>
      </c>
      <c r="P55">
        <v>0</v>
      </c>
      <c r="Q55">
        <v>157.63499999999999</v>
      </c>
      <c r="R55">
        <v>151.065</v>
      </c>
      <c r="S55">
        <v>20.295000000000002</v>
      </c>
      <c r="T55">
        <v>58.365000000000002</v>
      </c>
      <c r="U55">
        <v>87.651880000000006</v>
      </c>
      <c r="V55">
        <v>4</v>
      </c>
      <c r="W55">
        <v>5.8</v>
      </c>
      <c r="X55">
        <v>-1.1000000000000005</v>
      </c>
      <c r="Y55">
        <v>17.16</v>
      </c>
      <c r="Z55">
        <v>41</v>
      </c>
      <c r="AA55">
        <v>300.41679999999997</v>
      </c>
      <c r="AB55">
        <v>4864.5833333333339</v>
      </c>
      <c r="AC55">
        <v>3604.1666666666665</v>
      </c>
      <c r="AD55">
        <v>3588.541666666667</v>
      </c>
      <c r="AE55">
        <v>2895.833333333333</v>
      </c>
      <c r="AF55">
        <v>10.613399999999999</v>
      </c>
      <c r="AG55">
        <v>2.7636686590696118</v>
      </c>
      <c r="AH55">
        <v>0.26371565255382695</v>
      </c>
      <c r="AI55">
        <v>0.75717577755166932</v>
      </c>
      <c r="AJ55">
        <v>8.9794690027303909E-3</v>
      </c>
      <c r="AK55">
        <v>7.0657999999999994</v>
      </c>
      <c r="AL55">
        <v>22.675213840763934</v>
      </c>
      <c r="AM55">
        <v>3.7306672771147249</v>
      </c>
      <c r="AN55">
        <v>1.1130357599622887</v>
      </c>
      <c r="AO55">
        <v>0.64381535038005877</v>
      </c>
      <c r="AP55">
        <v>11.0466</v>
      </c>
      <c r="AQ55">
        <v>2.7636686590696118</v>
      </c>
      <c r="AR55">
        <v>0.26371565255382695</v>
      </c>
      <c r="AS55">
        <v>0.75717577755166932</v>
      </c>
      <c r="AT55">
        <v>8.9794690027303909E-3</v>
      </c>
      <c r="AU55">
        <v>7.3542000000000005</v>
      </c>
      <c r="AV55">
        <v>22.675213840763934</v>
      </c>
      <c r="AW55">
        <v>3.7306672771147249</v>
      </c>
      <c r="AX55">
        <v>1.1130357599622887</v>
      </c>
      <c r="AY55">
        <v>0.64381535038005877</v>
      </c>
      <c r="AZ55">
        <v>138.03381145833333</v>
      </c>
      <c r="BA55">
        <v>224.19368854166669</v>
      </c>
      <c r="BB55">
        <v>170.75052659866336</v>
      </c>
      <c r="BC55">
        <v>26.478558676739777</v>
      </c>
      <c r="BD55">
        <v>13.635233934371332</v>
      </c>
      <c r="BE55">
        <v>4.2607043513840868</v>
      </c>
      <c r="BF55">
        <v>215.12502356115854</v>
      </c>
      <c r="BG55">
        <v>475.01188000000002</v>
      </c>
      <c r="BH55">
        <v>259.88685643884151</v>
      </c>
      <c r="BI55" t="s">
        <v>95</v>
      </c>
      <c r="BJ55" t="s">
        <v>86</v>
      </c>
    </row>
    <row r="56" spans="1:62">
      <c r="A56" t="s">
        <v>105</v>
      </c>
      <c r="B56" t="s">
        <v>102</v>
      </c>
      <c r="C56">
        <v>1982</v>
      </c>
      <c r="D56" t="s">
        <v>77</v>
      </c>
      <c r="E56" t="s">
        <v>107</v>
      </c>
      <c r="F56">
        <v>263.22750000000002</v>
      </c>
      <c r="G56">
        <v>263.22750000000002</v>
      </c>
      <c r="H56">
        <v>0</v>
      </c>
      <c r="I56">
        <v>50</v>
      </c>
      <c r="J56">
        <v>49</v>
      </c>
      <c r="K56">
        <v>362.22750000000002</v>
      </c>
      <c r="L56">
        <v>100</v>
      </c>
      <c r="M56">
        <v>0</v>
      </c>
      <c r="N56">
        <v>0</v>
      </c>
      <c r="O56">
        <v>0</v>
      </c>
      <c r="P56">
        <v>0</v>
      </c>
      <c r="Q56">
        <v>157.63499999999999</v>
      </c>
      <c r="R56">
        <v>151.065</v>
      </c>
      <c r="S56">
        <v>20.295000000000002</v>
      </c>
      <c r="T56">
        <v>58.365000000000002</v>
      </c>
      <c r="U56">
        <v>87.651880000000006</v>
      </c>
      <c r="V56">
        <v>4</v>
      </c>
      <c r="W56">
        <v>5.5</v>
      </c>
      <c r="X56">
        <v>-1.4000000000000004</v>
      </c>
      <c r="Y56">
        <v>14.89</v>
      </c>
      <c r="Z56">
        <v>41</v>
      </c>
      <c r="AA56">
        <v>293.65219999999999</v>
      </c>
      <c r="AB56">
        <v>4625</v>
      </c>
      <c r="AC56">
        <v>2307.2916666666665</v>
      </c>
      <c r="AD56">
        <v>4421.875</v>
      </c>
      <c r="AE56">
        <v>2875.0000000000005</v>
      </c>
      <c r="AF56">
        <v>10.613399999999999</v>
      </c>
      <c r="AG56">
        <v>2.7636686590696118</v>
      </c>
      <c r="AH56">
        <v>0.26371565255382695</v>
      </c>
      <c r="AI56">
        <v>0.75717577755166932</v>
      </c>
      <c r="AJ56">
        <v>8.9794690027303909E-3</v>
      </c>
      <c r="AK56">
        <v>7.0657999999999994</v>
      </c>
      <c r="AL56">
        <v>22.675213840763934</v>
      </c>
      <c r="AM56">
        <v>3.7306672771147249</v>
      </c>
      <c r="AN56">
        <v>1.1130357599622887</v>
      </c>
      <c r="AO56">
        <v>0.64381535038005877</v>
      </c>
      <c r="AP56">
        <v>11.0466</v>
      </c>
      <c r="AQ56">
        <v>2.7636686590696118</v>
      </c>
      <c r="AR56">
        <v>0.26371565255382695</v>
      </c>
      <c r="AS56">
        <v>0.75717577755166932</v>
      </c>
      <c r="AT56">
        <v>8.9794690027303909E-3</v>
      </c>
      <c r="AU56">
        <v>7.3542000000000005</v>
      </c>
      <c r="AV56">
        <v>22.675213840763934</v>
      </c>
      <c r="AW56">
        <v>3.7306672771147249</v>
      </c>
      <c r="AX56">
        <v>1.1130357599622887</v>
      </c>
      <c r="AY56">
        <v>0.64381535038005877</v>
      </c>
      <c r="AZ56">
        <v>135.37984583333332</v>
      </c>
      <c r="BA56">
        <v>226.8476541666667</v>
      </c>
      <c r="BB56">
        <v>142.51213662689602</v>
      </c>
      <c r="BC56">
        <v>21.719208485495567</v>
      </c>
      <c r="BD56">
        <v>12.618150556092329</v>
      </c>
      <c r="BE56">
        <v>3.4176750587807354</v>
      </c>
      <c r="BF56">
        <v>180.26717072726464</v>
      </c>
      <c r="BG56">
        <v>475.01188000000002</v>
      </c>
      <c r="BH56">
        <v>294.74470927273535</v>
      </c>
      <c r="BI56" t="s">
        <v>95</v>
      </c>
      <c r="BJ56" t="s">
        <v>86</v>
      </c>
    </row>
    <row r="57" spans="1:62">
      <c r="A57" t="s">
        <v>105</v>
      </c>
      <c r="B57" t="s">
        <v>102</v>
      </c>
      <c r="C57">
        <v>1983</v>
      </c>
      <c r="D57" t="s">
        <v>77</v>
      </c>
      <c r="E57" t="s">
        <v>107</v>
      </c>
      <c r="F57">
        <v>263.22750000000002</v>
      </c>
      <c r="G57">
        <v>263.22750000000002</v>
      </c>
      <c r="H57">
        <v>0</v>
      </c>
      <c r="I57">
        <v>50</v>
      </c>
      <c r="J57">
        <v>49</v>
      </c>
      <c r="K57">
        <v>362.22750000000002</v>
      </c>
      <c r="L57">
        <v>100</v>
      </c>
      <c r="M57">
        <v>0</v>
      </c>
      <c r="N57">
        <v>0</v>
      </c>
      <c r="O57">
        <v>0</v>
      </c>
      <c r="P57">
        <v>0</v>
      </c>
      <c r="Q57">
        <v>157.63499999999999</v>
      </c>
      <c r="R57">
        <v>151.065</v>
      </c>
      <c r="S57">
        <v>20.295000000000002</v>
      </c>
      <c r="T57">
        <v>58.365000000000002</v>
      </c>
      <c r="U57">
        <v>87.651880000000006</v>
      </c>
      <c r="V57">
        <v>4</v>
      </c>
      <c r="W57">
        <v>5.4</v>
      </c>
      <c r="X57">
        <v>-1.5</v>
      </c>
      <c r="Y57">
        <v>18.09</v>
      </c>
      <c r="Z57">
        <v>41</v>
      </c>
      <c r="AA57">
        <v>303.18819999999999</v>
      </c>
      <c r="AB57">
        <v>3588.541666666667</v>
      </c>
      <c r="AC57">
        <v>2968.75</v>
      </c>
      <c r="AD57">
        <v>4921.875</v>
      </c>
      <c r="AE57">
        <v>4609.375</v>
      </c>
      <c r="AF57">
        <v>10.755009999999999</v>
      </c>
      <c r="AG57">
        <v>2.7636686590696118</v>
      </c>
      <c r="AH57">
        <v>0.26371565255382695</v>
      </c>
      <c r="AI57">
        <v>0.75717577755166932</v>
      </c>
      <c r="AJ57">
        <v>8.9794690027303909E-3</v>
      </c>
      <c r="AK57">
        <v>8.2354300000000009</v>
      </c>
      <c r="AL57">
        <v>22.675213840763934</v>
      </c>
      <c r="AM57">
        <v>3.7306672771147249</v>
      </c>
      <c r="AN57">
        <v>1.1130357599622887</v>
      </c>
      <c r="AO57">
        <v>0.64381535038005877</v>
      </c>
      <c r="AP57">
        <v>11.193989999999998</v>
      </c>
      <c r="AQ57">
        <v>2.7636686590696118</v>
      </c>
      <c r="AR57">
        <v>0.26371565255382695</v>
      </c>
      <c r="AS57">
        <v>0.75717577755166932</v>
      </c>
      <c r="AT57">
        <v>8.9794690027303909E-3</v>
      </c>
      <c r="AU57">
        <v>8.5715700000000012</v>
      </c>
      <c r="AV57">
        <v>22.675213840763934</v>
      </c>
      <c r="AW57">
        <v>3.7306672771147249</v>
      </c>
      <c r="AX57">
        <v>1.1130357599622887</v>
      </c>
      <c r="AY57">
        <v>0.64381535038005877</v>
      </c>
      <c r="AZ57">
        <v>157.64873432291665</v>
      </c>
      <c r="BA57">
        <v>204.57876567708337</v>
      </c>
      <c r="BB57">
        <v>195.35557670432951</v>
      </c>
      <c r="BC57">
        <v>30.515793044139986</v>
      </c>
      <c r="BD57">
        <v>14.878605475336236</v>
      </c>
      <c r="BE57">
        <v>4.9553322247575364</v>
      </c>
      <c r="BF57">
        <v>245.70530744856327</v>
      </c>
      <c r="BG57">
        <v>475.01188000000002</v>
      </c>
      <c r="BH57">
        <v>229.30657255143674</v>
      </c>
      <c r="BI57" t="s">
        <v>95</v>
      </c>
      <c r="BJ57" t="s">
        <v>86</v>
      </c>
    </row>
    <row r="58" spans="1:62">
      <c r="A58" t="s">
        <v>105</v>
      </c>
      <c r="B58" t="s">
        <v>102</v>
      </c>
      <c r="C58">
        <v>1984</v>
      </c>
      <c r="D58" t="s">
        <v>77</v>
      </c>
      <c r="E58" t="s">
        <v>107</v>
      </c>
      <c r="F58">
        <v>263.22750000000002</v>
      </c>
      <c r="G58">
        <v>263.22750000000002</v>
      </c>
      <c r="H58">
        <v>0</v>
      </c>
      <c r="I58">
        <v>50</v>
      </c>
      <c r="J58">
        <v>49</v>
      </c>
      <c r="K58">
        <v>362.22750000000002</v>
      </c>
      <c r="L58">
        <v>100</v>
      </c>
      <c r="M58">
        <v>0</v>
      </c>
      <c r="N58">
        <v>0</v>
      </c>
      <c r="O58">
        <v>0</v>
      </c>
      <c r="P58">
        <v>0</v>
      </c>
      <c r="Q58">
        <v>157.63499999999999</v>
      </c>
      <c r="R58">
        <v>151.065</v>
      </c>
      <c r="S58">
        <v>20.295000000000002</v>
      </c>
      <c r="T58">
        <v>58.365000000000002</v>
      </c>
      <c r="U58">
        <v>87.651880000000006</v>
      </c>
      <c r="V58">
        <v>4</v>
      </c>
      <c r="W58">
        <v>5.87</v>
      </c>
      <c r="X58">
        <v>-1.0300000000000002</v>
      </c>
      <c r="Y58">
        <v>17.09</v>
      </c>
      <c r="Z58">
        <v>41</v>
      </c>
      <c r="AA58">
        <v>300.20819999999998</v>
      </c>
      <c r="AB58">
        <v>5078.125</v>
      </c>
      <c r="AC58">
        <v>3406.25</v>
      </c>
      <c r="AD58">
        <v>3432.291666666667</v>
      </c>
      <c r="AE58">
        <v>3010.416666666667</v>
      </c>
      <c r="AF58">
        <v>10.755009999999999</v>
      </c>
      <c r="AG58">
        <v>2.7636686590696118</v>
      </c>
      <c r="AH58">
        <v>0.26371565255382695</v>
      </c>
      <c r="AI58">
        <v>0.75717577755166932</v>
      </c>
      <c r="AJ58">
        <v>8.9794690027303909E-3</v>
      </c>
      <c r="AK58">
        <v>8.2354300000000009</v>
      </c>
      <c r="AL58">
        <v>22.675213840763934</v>
      </c>
      <c r="AM58">
        <v>3.7306672771147249</v>
      </c>
      <c r="AN58">
        <v>1.1130357599622887</v>
      </c>
      <c r="AO58">
        <v>0.64381535038005877</v>
      </c>
      <c r="AP58">
        <v>11.193989999999998</v>
      </c>
      <c r="AQ58">
        <v>2.7636686590696118</v>
      </c>
      <c r="AR58">
        <v>0.26371565255382695</v>
      </c>
      <c r="AS58">
        <v>0.75717577755166932</v>
      </c>
      <c r="AT58">
        <v>8.9794690027303909E-3</v>
      </c>
      <c r="AU58">
        <v>8.5715700000000012</v>
      </c>
      <c r="AV58">
        <v>22.675213840763934</v>
      </c>
      <c r="AW58">
        <v>3.7306672771147249</v>
      </c>
      <c r="AX58">
        <v>1.1130357599622887</v>
      </c>
      <c r="AY58">
        <v>0.64381535038005877</v>
      </c>
      <c r="AZ58">
        <v>146.89225437500002</v>
      </c>
      <c r="BA58">
        <v>215.335245625</v>
      </c>
      <c r="BB58">
        <v>169.01926062885894</v>
      </c>
      <c r="BC58">
        <v>26.182778446241119</v>
      </c>
      <c r="BD58">
        <v>13.58586081663004</v>
      </c>
      <c r="BE58">
        <v>4.2075675209306977</v>
      </c>
      <c r="BF58">
        <v>212.99546741266079</v>
      </c>
      <c r="BG58">
        <v>475.01188000000002</v>
      </c>
      <c r="BH58">
        <v>262.01641258733923</v>
      </c>
      <c r="BI58" t="s">
        <v>95</v>
      </c>
      <c r="BJ58" t="s">
        <v>86</v>
      </c>
    </row>
    <row r="59" spans="1:62">
      <c r="A59" t="s">
        <v>105</v>
      </c>
      <c r="B59" t="s">
        <v>102</v>
      </c>
      <c r="C59">
        <v>1985</v>
      </c>
      <c r="D59" t="s">
        <v>77</v>
      </c>
      <c r="E59" t="s">
        <v>107</v>
      </c>
      <c r="F59">
        <v>263.22750000000002</v>
      </c>
      <c r="G59">
        <v>263.22750000000002</v>
      </c>
      <c r="H59">
        <v>0</v>
      </c>
      <c r="I59">
        <v>50</v>
      </c>
      <c r="J59">
        <v>49</v>
      </c>
      <c r="K59">
        <v>362.22750000000002</v>
      </c>
      <c r="L59">
        <v>100</v>
      </c>
      <c r="M59">
        <v>0</v>
      </c>
      <c r="N59">
        <v>0</v>
      </c>
      <c r="O59">
        <v>0</v>
      </c>
      <c r="P59">
        <v>0</v>
      </c>
      <c r="Q59">
        <v>157.63499999999999</v>
      </c>
      <c r="R59">
        <v>151.065</v>
      </c>
      <c r="S59">
        <v>20.295000000000002</v>
      </c>
      <c r="T59">
        <v>58.365000000000002</v>
      </c>
      <c r="U59">
        <v>87.651880000000006</v>
      </c>
      <c r="V59">
        <v>4</v>
      </c>
      <c r="W59">
        <v>5.72</v>
      </c>
      <c r="X59">
        <v>-1.1800000000000006</v>
      </c>
      <c r="Y59">
        <v>17.329999999999998</v>
      </c>
      <c r="Z59">
        <v>41</v>
      </c>
      <c r="AA59">
        <v>300.92340000000002</v>
      </c>
      <c r="AB59">
        <v>4609.375</v>
      </c>
      <c r="AC59">
        <v>3807.2916666666661</v>
      </c>
      <c r="AD59">
        <v>4458.333333333333</v>
      </c>
      <c r="AE59">
        <v>3374.9999999999995</v>
      </c>
      <c r="AF59">
        <v>10.755009999999999</v>
      </c>
      <c r="AG59">
        <v>2.7636686590696118</v>
      </c>
      <c r="AH59">
        <v>0.26371565255382695</v>
      </c>
      <c r="AI59">
        <v>0.75717577755166932</v>
      </c>
      <c r="AJ59">
        <v>8.9794690027303909E-3</v>
      </c>
      <c r="AK59">
        <v>8.2354300000000009</v>
      </c>
      <c r="AL59">
        <v>22.675213840763934</v>
      </c>
      <c r="AM59">
        <v>3.7306672771147249</v>
      </c>
      <c r="AN59">
        <v>1.1130357599622887</v>
      </c>
      <c r="AO59">
        <v>0.64381535038005877</v>
      </c>
      <c r="AP59">
        <v>11.193989999999998</v>
      </c>
      <c r="AQ59">
        <v>2.7636686590696118</v>
      </c>
      <c r="AR59">
        <v>0.26371565255382695</v>
      </c>
      <c r="AS59">
        <v>0.75717577755166932</v>
      </c>
      <c r="AT59">
        <v>8.9794690027303909E-3</v>
      </c>
      <c r="AU59">
        <v>8.5715700000000012</v>
      </c>
      <c r="AV59">
        <v>22.675213840763934</v>
      </c>
      <c r="AW59">
        <v>3.7306672771147249</v>
      </c>
      <c r="AX59">
        <v>1.1130357599622887</v>
      </c>
      <c r="AY59">
        <v>0.64381535038005877</v>
      </c>
      <c r="AZ59">
        <v>159.76414572916664</v>
      </c>
      <c r="BA59">
        <v>202.46335427083338</v>
      </c>
      <c r="BB59">
        <v>187.92014073882112</v>
      </c>
      <c r="BC59">
        <v>29.186037115819882</v>
      </c>
      <c r="BD59">
        <v>14.859996571382561</v>
      </c>
      <c r="BE59">
        <v>4.7054928318117417</v>
      </c>
      <c r="BF59">
        <v>236.67166725783531</v>
      </c>
      <c r="BG59">
        <v>475.01188000000002</v>
      </c>
      <c r="BH59">
        <v>238.34021274216471</v>
      </c>
      <c r="BI59" t="s">
        <v>95</v>
      </c>
      <c r="BJ59" t="s">
        <v>86</v>
      </c>
    </row>
    <row r="60" spans="1:62">
      <c r="A60" t="s">
        <v>105</v>
      </c>
      <c r="B60" t="s">
        <v>102</v>
      </c>
      <c r="C60">
        <v>1986</v>
      </c>
      <c r="D60" t="s">
        <v>77</v>
      </c>
      <c r="E60" t="s">
        <v>107</v>
      </c>
      <c r="F60">
        <v>263.22750000000002</v>
      </c>
      <c r="G60">
        <v>263.22750000000002</v>
      </c>
      <c r="H60">
        <v>0</v>
      </c>
      <c r="I60">
        <v>50</v>
      </c>
      <c r="J60">
        <v>49</v>
      </c>
      <c r="K60">
        <v>362.22750000000002</v>
      </c>
      <c r="L60">
        <v>100</v>
      </c>
      <c r="M60">
        <v>0</v>
      </c>
      <c r="N60">
        <v>0</v>
      </c>
      <c r="O60">
        <v>0</v>
      </c>
      <c r="P60">
        <v>0</v>
      </c>
      <c r="Q60">
        <v>157.63499999999999</v>
      </c>
      <c r="R60">
        <v>151.065</v>
      </c>
      <c r="S60">
        <v>20.295000000000002</v>
      </c>
      <c r="T60">
        <v>58.365000000000002</v>
      </c>
      <c r="U60">
        <v>87.651880000000006</v>
      </c>
      <c r="V60">
        <v>4</v>
      </c>
      <c r="W60">
        <v>5.61</v>
      </c>
      <c r="X60">
        <v>-1.29</v>
      </c>
      <c r="Y60">
        <v>18.7</v>
      </c>
      <c r="Z60">
        <v>41</v>
      </c>
      <c r="AA60">
        <v>305.00599999999997</v>
      </c>
      <c r="AB60">
        <v>4296.875</v>
      </c>
      <c r="AC60">
        <v>2932.291666666667</v>
      </c>
      <c r="AD60">
        <v>4895.833333333333</v>
      </c>
      <c r="AE60">
        <v>3760.4166666666665</v>
      </c>
      <c r="AF60">
        <v>9.6363400000000006</v>
      </c>
      <c r="AG60">
        <v>2.7636686590696118</v>
      </c>
      <c r="AH60">
        <v>0.26371565255382695</v>
      </c>
      <c r="AI60">
        <v>0.75717577755166932</v>
      </c>
      <c r="AJ60">
        <v>8.9794690027303909E-3</v>
      </c>
      <c r="AK60">
        <v>5.6251999999999995</v>
      </c>
      <c r="AL60">
        <v>22.675213840763934</v>
      </c>
      <c r="AM60">
        <v>3.7306672771147249</v>
      </c>
      <c r="AN60">
        <v>1.1130357599622887</v>
      </c>
      <c r="AO60">
        <v>0.64381535038005877</v>
      </c>
      <c r="AP60">
        <v>10.02966</v>
      </c>
      <c r="AQ60">
        <v>2.7636686590696118</v>
      </c>
      <c r="AR60">
        <v>0.26371565255382695</v>
      </c>
      <c r="AS60">
        <v>0.75717577755166932</v>
      </c>
      <c r="AT60">
        <v>8.9794690027303909E-3</v>
      </c>
      <c r="AU60">
        <v>5.8547999999999991</v>
      </c>
      <c r="AV60">
        <v>22.675213840763934</v>
      </c>
      <c r="AW60">
        <v>3.7306672771147249</v>
      </c>
      <c r="AX60">
        <v>1.1130357599622887</v>
      </c>
      <c r="AY60">
        <v>0.64381535038005877</v>
      </c>
      <c r="AZ60">
        <v>129.02090677083334</v>
      </c>
      <c r="BA60">
        <v>233.20659322916669</v>
      </c>
      <c r="BB60">
        <v>177.16419254499749</v>
      </c>
      <c r="BC60">
        <v>27.392529051301704</v>
      </c>
      <c r="BD60">
        <v>14.409719786094985</v>
      </c>
      <c r="BE60">
        <v>4.391414000146848</v>
      </c>
      <c r="BF60">
        <v>223.35785538254103</v>
      </c>
      <c r="BG60">
        <v>475.01188000000002</v>
      </c>
      <c r="BH60">
        <v>251.65402461745899</v>
      </c>
      <c r="BI60" t="s">
        <v>95</v>
      </c>
      <c r="BJ60" t="s">
        <v>86</v>
      </c>
    </row>
    <row r="61" spans="1:62">
      <c r="A61" t="s">
        <v>105</v>
      </c>
      <c r="B61" t="s">
        <v>102</v>
      </c>
      <c r="C61">
        <v>1987</v>
      </c>
      <c r="D61" t="s">
        <v>77</v>
      </c>
      <c r="E61" t="s">
        <v>107</v>
      </c>
      <c r="F61">
        <v>263.22750000000002</v>
      </c>
      <c r="G61">
        <v>263.22750000000002</v>
      </c>
      <c r="H61">
        <v>0</v>
      </c>
      <c r="I61">
        <v>50</v>
      </c>
      <c r="J61">
        <v>49</v>
      </c>
      <c r="K61">
        <v>362.22750000000002</v>
      </c>
      <c r="L61">
        <v>100</v>
      </c>
      <c r="M61">
        <v>0</v>
      </c>
      <c r="N61">
        <v>0</v>
      </c>
      <c r="O61">
        <v>0</v>
      </c>
      <c r="P61">
        <v>0</v>
      </c>
      <c r="Q61">
        <v>157.63499999999999</v>
      </c>
      <c r="R61">
        <v>151.065</v>
      </c>
      <c r="S61">
        <v>20.295000000000002</v>
      </c>
      <c r="T61">
        <v>58.365000000000002</v>
      </c>
      <c r="U61">
        <v>87.651880000000006</v>
      </c>
      <c r="V61">
        <v>4</v>
      </c>
      <c r="W61">
        <v>5.63</v>
      </c>
      <c r="X61">
        <v>-1.2700000000000005</v>
      </c>
      <c r="Y61">
        <v>18.54</v>
      </c>
      <c r="Z61">
        <v>41</v>
      </c>
      <c r="AA61">
        <v>304.5292</v>
      </c>
      <c r="AB61">
        <v>4729.166666666667</v>
      </c>
      <c r="AC61">
        <v>2578.125</v>
      </c>
      <c r="AD61">
        <v>3177.083333333333</v>
      </c>
      <c r="AE61">
        <v>3296.8749999999995</v>
      </c>
      <c r="AF61">
        <v>10.30241333333333</v>
      </c>
      <c r="AG61">
        <v>2.7636686590696118</v>
      </c>
      <c r="AH61">
        <v>0.26371565255382695</v>
      </c>
      <c r="AI61">
        <v>0.75717577755166932</v>
      </c>
      <c r="AJ61">
        <v>8.9794690027303909E-3</v>
      </c>
      <c r="AK61">
        <v>5.6325499999999993</v>
      </c>
      <c r="AL61">
        <v>22.675213840763934</v>
      </c>
      <c r="AM61">
        <v>3.7306672771147249</v>
      </c>
      <c r="AN61">
        <v>1.1130357599622887</v>
      </c>
      <c r="AO61">
        <v>0.64381535038005877</v>
      </c>
      <c r="AP61">
        <v>10.722919999999998</v>
      </c>
      <c r="AQ61">
        <v>2.7636686590696118</v>
      </c>
      <c r="AR61">
        <v>0.26371565255382695</v>
      </c>
      <c r="AS61">
        <v>0.75717577755166932</v>
      </c>
      <c r="AT61">
        <v>8.9794690027303909E-3</v>
      </c>
      <c r="AU61">
        <v>5.8624499999999999</v>
      </c>
      <c r="AV61">
        <v>22.675213840763934</v>
      </c>
      <c r="AW61">
        <v>3.7306672771147249</v>
      </c>
      <c r="AX61">
        <v>1.1130357599622887</v>
      </c>
      <c r="AY61">
        <v>0.64381535038005877</v>
      </c>
      <c r="AZ61">
        <v>116.63862295138885</v>
      </c>
      <c r="BA61">
        <v>245.58887704861115</v>
      </c>
      <c r="BB61">
        <v>155.06713665025723</v>
      </c>
      <c r="BC61">
        <v>24.002672131052702</v>
      </c>
      <c r="BD61">
        <v>12.525506081046331</v>
      </c>
      <c r="BE61">
        <v>3.853409110285682</v>
      </c>
      <c r="BF61">
        <v>195.44872397264191</v>
      </c>
      <c r="BG61">
        <v>475.01188000000002</v>
      </c>
      <c r="BH61">
        <v>279.5631560273581</v>
      </c>
      <c r="BI61" t="s">
        <v>95</v>
      </c>
      <c r="BJ61" t="s">
        <v>86</v>
      </c>
    </row>
    <row r="62" spans="1:62">
      <c r="A62" t="s">
        <v>105</v>
      </c>
      <c r="B62" t="s">
        <v>102</v>
      </c>
      <c r="C62">
        <v>1988</v>
      </c>
      <c r="D62" t="s">
        <v>77</v>
      </c>
      <c r="E62" t="s">
        <v>107</v>
      </c>
      <c r="F62">
        <v>263.22750000000002</v>
      </c>
      <c r="G62">
        <v>263.22750000000002</v>
      </c>
      <c r="H62">
        <v>0</v>
      </c>
      <c r="I62">
        <v>50</v>
      </c>
      <c r="J62">
        <v>49</v>
      </c>
      <c r="K62">
        <v>362.22750000000002</v>
      </c>
      <c r="L62">
        <v>100</v>
      </c>
      <c r="M62">
        <v>0</v>
      </c>
      <c r="N62">
        <v>0</v>
      </c>
      <c r="O62">
        <v>0</v>
      </c>
      <c r="P62">
        <v>0</v>
      </c>
      <c r="Q62">
        <v>157.63499999999999</v>
      </c>
      <c r="R62">
        <v>151.065</v>
      </c>
      <c r="S62">
        <v>20.295000000000002</v>
      </c>
      <c r="T62">
        <v>58.365000000000002</v>
      </c>
      <c r="U62">
        <v>87.651880000000006</v>
      </c>
      <c r="V62">
        <v>4</v>
      </c>
      <c r="W62">
        <v>5.93</v>
      </c>
      <c r="X62">
        <v>-0.97000000000000064</v>
      </c>
      <c r="Y62">
        <v>18.876000000000001</v>
      </c>
      <c r="Z62">
        <v>41</v>
      </c>
      <c r="AA62">
        <v>305.53048000000001</v>
      </c>
      <c r="AB62">
        <v>4151.041666666667</v>
      </c>
      <c r="AC62">
        <v>2286.4583333333335</v>
      </c>
      <c r="AD62">
        <v>4020.833333333333</v>
      </c>
      <c r="AE62">
        <v>3718.75</v>
      </c>
      <c r="AF62">
        <v>10.30241333333333</v>
      </c>
      <c r="AG62">
        <v>2.7636686590696118</v>
      </c>
      <c r="AH62">
        <v>0.26371565255382695</v>
      </c>
      <c r="AI62">
        <v>0.75717577755166932</v>
      </c>
      <c r="AJ62">
        <v>8.9794690027303909E-3</v>
      </c>
      <c r="AK62">
        <v>5.6325499999999993</v>
      </c>
      <c r="AL62">
        <v>22.675213840763934</v>
      </c>
      <c r="AM62">
        <v>3.7306672771147249</v>
      </c>
      <c r="AN62">
        <v>1.1130357599622887</v>
      </c>
      <c r="AO62">
        <v>0.64381535038005877</v>
      </c>
      <c r="AP62">
        <v>10.722919999999998</v>
      </c>
      <c r="AQ62">
        <v>2.7636686590696118</v>
      </c>
      <c r="AR62">
        <v>0.26371565255382695</v>
      </c>
      <c r="AS62">
        <v>0.75717577755166932</v>
      </c>
      <c r="AT62">
        <v>8.9794690027303909E-3</v>
      </c>
      <c r="AU62">
        <v>5.8624499999999999</v>
      </c>
      <c r="AV62">
        <v>22.675213840763934</v>
      </c>
      <c r="AW62">
        <v>3.7306672771147249</v>
      </c>
      <c r="AX62">
        <v>1.1130357599622887</v>
      </c>
      <c r="AY62">
        <v>0.64381535038005877</v>
      </c>
      <c r="AZ62">
        <v>120.56039800347222</v>
      </c>
      <c r="BA62">
        <v>241.6671019965278</v>
      </c>
      <c r="BB62">
        <v>158.75373794000541</v>
      </c>
      <c r="BC62">
        <v>24.558485569636627</v>
      </c>
      <c r="BD62">
        <v>12.871557428203584</v>
      </c>
      <c r="BE62">
        <v>3.9396244054869363</v>
      </c>
      <c r="BF62">
        <v>200.12340534333254</v>
      </c>
      <c r="BG62">
        <v>475.01188000000002</v>
      </c>
      <c r="BH62">
        <v>274.88847465666748</v>
      </c>
      <c r="BI62" t="s">
        <v>95</v>
      </c>
      <c r="BJ62" t="s">
        <v>86</v>
      </c>
    </row>
    <row r="63" spans="1:62">
      <c r="A63" t="s">
        <v>105</v>
      </c>
      <c r="B63" t="s">
        <v>102</v>
      </c>
      <c r="C63">
        <v>1989</v>
      </c>
      <c r="D63" t="s">
        <v>77</v>
      </c>
      <c r="E63" t="s">
        <v>107</v>
      </c>
      <c r="F63">
        <v>263.22750000000002</v>
      </c>
      <c r="G63">
        <v>263.22750000000002</v>
      </c>
      <c r="H63">
        <v>0</v>
      </c>
      <c r="I63">
        <v>50</v>
      </c>
      <c r="J63">
        <v>49</v>
      </c>
      <c r="K63">
        <v>362.22750000000002</v>
      </c>
      <c r="L63">
        <v>100</v>
      </c>
      <c r="M63">
        <v>0</v>
      </c>
      <c r="N63">
        <v>0</v>
      </c>
      <c r="O63">
        <v>0</v>
      </c>
      <c r="P63">
        <v>0</v>
      </c>
      <c r="Q63">
        <v>157.63499999999999</v>
      </c>
      <c r="R63">
        <v>151.065</v>
      </c>
      <c r="S63">
        <v>20.295000000000002</v>
      </c>
      <c r="T63">
        <v>58.365000000000002</v>
      </c>
      <c r="U63">
        <v>87.651880000000006</v>
      </c>
      <c r="V63">
        <v>4</v>
      </c>
      <c r="W63">
        <v>6.23</v>
      </c>
      <c r="X63">
        <v>-0.66999999999999993</v>
      </c>
      <c r="Y63">
        <v>19.212000000000003</v>
      </c>
      <c r="Z63">
        <v>41</v>
      </c>
      <c r="AA63">
        <v>306.53176000000002</v>
      </c>
      <c r="AB63">
        <v>4557.291666666667</v>
      </c>
      <c r="AC63">
        <v>3390.625</v>
      </c>
      <c r="AD63">
        <v>4755.2083333333339</v>
      </c>
      <c r="AE63">
        <v>3286.458333333333</v>
      </c>
      <c r="AF63">
        <v>10.30241333333333</v>
      </c>
      <c r="AG63">
        <v>2.7636686590696118</v>
      </c>
      <c r="AH63">
        <v>0.26371565255382695</v>
      </c>
      <c r="AI63">
        <v>0.75717577755166932</v>
      </c>
      <c r="AJ63">
        <v>8.9794690027303909E-3</v>
      </c>
      <c r="AK63">
        <v>5.6325499999999993</v>
      </c>
      <c r="AL63">
        <v>22.675213840763934</v>
      </c>
      <c r="AM63">
        <v>3.7306672771147249</v>
      </c>
      <c r="AN63">
        <v>1.1130357599622887</v>
      </c>
      <c r="AO63">
        <v>0.64381535038005877</v>
      </c>
      <c r="AP63">
        <v>10.722919999999998</v>
      </c>
      <c r="AQ63">
        <v>2.7636686590696118</v>
      </c>
      <c r="AR63">
        <v>0.26371565255382695</v>
      </c>
      <c r="AS63">
        <v>0.75717577755166932</v>
      </c>
      <c r="AT63">
        <v>8.9794690027303909E-3</v>
      </c>
      <c r="AU63">
        <v>5.8624499999999999</v>
      </c>
      <c r="AV63">
        <v>22.675213840763934</v>
      </c>
      <c r="AW63">
        <v>3.7306672771147249</v>
      </c>
      <c r="AX63">
        <v>1.1130357599622887</v>
      </c>
      <c r="AY63">
        <v>0.64381535038005877</v>
      </c>
      <c r="AZ63">
        <v>136.30538347222222</v>
      </c>
      <c r="BA63">
        <v>225.9221165277778</v>
      </c>
      <c r="BB63">
        <v>177.14095680351994</v>
      </c>
      <c r="BC63">
        <v>27.365828312642289</v>
      </c>
      <c r="BD63">
        <v>14.483031950698118</v>
      </c>
      <c r="BE63">
        <v>4.3824300508547767</v>
      </c>
      <c r="BF63">
        <v>223.37224711771512</v>
      </c>
      <c r="BG63">
        <v>475.01188000000002</v>
      </c>
      <c r="BH63">
        <v>251.6396328822849</v>
      </c>
      <c r="BI63" t="s">
        <v>95</v>
      </c>
      <c r="BJ63" t="s">
        <v>86</v>
      </c>
    </row>
    <row r="64" spans="1:62">
      <c r="A64" t="s">
        <v>105</v>
      </c>
      <c r="B64" t="s">
        <v>102</v>
      </c>
      <c r="C64">
        <v>1990</v>
      </c>
      <c r="D64" t="s">
        <v>77</v>
      </c>
      <c r="E64" t="s">
        <v>107</v>
      </c>
      <c r="F64">
        <v>263.22750000000002</v>
      </c>
      <c r="G64">
        <v>263.22750000000002</v>
      </c>
      <c r="H64">
        <v>0</v>
      </c>
      <c r="I64">
        <v>50</v>
      </c>
      <c r="J64">
        <v>49</v>
      </c>
      <c r="K64">
        <v>362.22750000000002</v>
      </c>
      <c r="L64">
        <v>100</v>
      </c>
      <c r="M64">
        <v>0</v>
      </c>
      <c r="N64">
        <v>0</v>
      </c>
      <c r="O64">
        <v>0</v>
      </c>
      <c r="P64">
        <v>0</v>
      </c>
      <c r="Q64">
        <v>157.63499999999999</v>
      </c>
      <c r="R64">
        <v>151.065</v>
      </c>
      <c r="S64">
        <v>20.295000000000002</v>
      </c>
      <c r="T64">
        <v>58.365000000000002</v>
      </c>
      <c r="U64">
        <v>87.651880000000006</v>
      </c>
      <c r="V64">
        <v>4</v>
      </c>
      <c r="W64">
        <v>5.83</v>
      </c>
      <c r="X64">
        <v>-1.0700000000000003</v>
      </c>
      <c r="Y64">
        <v>19.13</v>
      </c>
      <c r="Z64">
        <v>41</v>
      </c>
      <c r="AA64">
        <v>306.28739999999999</v>
      </c>
      <c r="AB64">
        <v>4703.125</v>
      </c>
      <c r="AC64">
        <v>2661.4583333333335</v>
      </c>
      <c r="AD64">
        <v>4859.375</v>
      </c>
      <c r="AE64">
        <v>4036.458333333333</v>
      </c>
      <c r="AF64">
        <v>10.30241333333333</v>
      </c>
      <c r="AG64">
        <v>2.7636686590696118</v>
      </c>
      <c r="AH64">
        <v>0.26371565255382695</v>
      </c>
      <c r="AI64">
        <v>0.75717577755166932</v>
      </c>
      <c r="AJ64">
        <v>8.9794690027303909E-3</v>
      </c>
      <c r="AK64">
        <v>5.6325499999999993</v>
      </c>
      <c r="AL64">
        <v>22.675213840763934</v>
      </c>
      <c r="AM64">
        <v>3.7306672771147249</v>
      </c>
      <c r="AN64">
        <v>1.1130357599622887</v>
      </c>
      <c r="AO64">
        <v>0.64381535038005877</v>
      </c>
      <c r="AP64">
        <v>10.722919999999998</v>
      </c>
      <c r="AQ64">
        <v>2.7636686590696118</v>
      </c>
      <c r="AR64">
        <v>0.26371565255382695</v>
      </c>
      <c r="AS64">
        <v>0.75717577755166932</v>
      </c>
      <c r="AT64">
        <v>8.9794690027303909E-3</v>
      </c>
      <c r="AU64">
        <v>5.8624499999999999</v>
      </c>
      <c r="AV64">
        <v>22.675213840763934</v>
      </c>
      <c r="AW64">
        <v>3.7306672771147249</v>
      </c>
      <c r="AX64">
        <v>1.1130357599622887</v>
      </c>
      <c r="AY64">
        <v>0.64381535038005877</v>
      </c>
      <c r="AZ64">
        <v>139.21455937499999</v>
      </c>
      <c r="BA64">
        <v>223.01294062500003</v>
      </c>
      <c r="BB64">
        <v>178.3042742566366</v>
      </c>
      <c r="BC64">
        <v>27.509479460720634</v>
      </c>
      <c r="BD64">
        <v>14.695514140085251</v>
      </c>
      <c r="BE64">
        <v>4.398087737905044</v>
      </c>
      <c r="BF64">
        <v>224.9073555953475</v>
      </c>
      <c r="BG64">
        <v>475.01188000000002</v>
      </c>
      <c r="BH64">
        <v>250.10452440465252</v>
      </c>
      <c r="BI64" t="s">
        <v>95</v>
      </c>
      <c r="BJ64" t="s">
        <v>86</v>
      </c>
    </row>
    <row r="65" spans="1:62">
      <c r="A65" t="s">
        <v>105</v>
      </c>
      <c r="B65" t="s">
        <v>102</v>
      </c>
      <c r="C65">
        <v>1991</v>
      </c>
      <c r="D65" t="s">
        <v>77</v>
      </c>
      <c r="E65" t="s">
        <v>107</v>
      </c>
      <c r="F65">
        <v>263.22750000000002</v>
      </c>
      <c r="G65">
        <v>263.22750000000002</v>
      </c>
      <c r="H65">
        <v>0</v>
      </c>
      <c r="I65">
        <v>50</v>
      </c>
      <c r="J65">
        <v>49</v>
      </c>
      <c r="K65">
        <v>362.22750000000002</v>
      </c>
      <c r="L65">
        <v>100</v>
      </c>
      <c r="M65">
        <v>0</v>
      </c>
      <c r="N65">
        <v>0</v>
      </c>
      <c r="O65">
        <v>0</v>
      </c>
      <c r="P65">
        <v>0</v>
      </c>
      <c r="Q65">
        <v>157.63499999999999</v>
      </c>
      <c r="R65">
        <v>151.065</v>
      </c>
      <c r="S65">
        <v>20.295000000000002</v>
      </c>
      <c r="T65">
        <v>58.365000000000002</v>
      </c>
      <c r="U65">
        <v>87.651880000000006</v>
      </c>
      <c r="V65">
        <v>4</v>
      </c>
      <c r="W65">
        <v>5.79</v>
      </c>
      <c r="X65">
        <v>-1.1100000000000003</v>
      </c>
      <c r="Y65">
        <v>20.045000000000002</v>
      </c>
      <c r="Z65">
        <v>41</v>
      </c>
      <c r="AA65">
        <v>309.01409999999998</v>
      </c>
      <c r="AB65">
        <v>4968.75</v>
      </c>
      <c r="AC65">
        <v>3906.25</v>
      </c>
      <c r="AD65">
        <v>4703.125</v>
      </c>
      <c r="AE65">
        <v>3125</v>
      </c>
      <c r="AF65">
        <v>10.30241333333333</v>
      </c>
      <c r="AG65">
        <v>2.7636686590696118</v>
      </c>
      <c r="AH65">
        <v>0.26371565255382695</v>
      </c>
      <c r="AI65">
        <v>0.75717577755166932</v>
      </c>
      <c r="AJ65">
        <v>8.9794690027303909E-3</v>
      </c>
      <c r="AK65">
        <v>5.6325499999999993</v>
      </c>
      <c r="AL65">
        <v>22.675213840763934</v>
      </c>
      <c r="AM65">
        <v>3.7306672771147249</v>
      </c>
      <c r="AN65">
        <v>1.1130357599622887</v>
      </c>
      <c r="AO65">
        <v>0.64381535038005877</v>
      </c>
      <c r="AP65">
        <v>10.722919999999998</v>
      </c>
      <c r="AQ65">
        <v>2.7636686590696118</v>
      </c>
      <c r="AR65">
        <v>0.26371565255382695</v>
      </c>
      <c r="AS65">
        <v>0.75717577755166932</v>
      </c>
      <c r="AT65">
        <v>8.9794690027303909E-3</v>
      </c>
      <c r="AU65">
        <v>5.8624499999999999</v>
      </c>
      <c r="AV65">
        <v>22.675213840763934</v>
      </c>
      <c r="AW65">
        <v>3.7306672771147249</v>
      </c>
      <c r="AX65">
        <v>1.1130357599622887</v>
      </c>
      <c r="AY65">
        <v>0.64381535038005877</v>
      </c>
      <c r="AZ65">
        <v>141.94365406249997</v>
      </c>
      <c r="BA65">
        <v>220.28384593750005</v>
      </c>
      <c r="BB65">
        <v>186.16495512981032</v>
      </c>
      <c r="BC65">
        <v>28.781879119256956</v>
      </c>
      <c r="BD65">
        <v>15.149342160742394</v>
      </c>
      <c r="BE65">
        <v>4.6136749841205713</v>
      </c>
      <c r="BF65">
        <v>234.70985139393025</v>
      </c>
      <c r="BG65">
        <v>475.01188000000002</v>
      </c>
      <c r="BH65">
        <v>240.30202860606977</v>
      </c>
      <c r="BI65" t="s">
        <v>95</v>
      </c>
      <c r="BJ65" t="s">
        <v>86</v>
      </c>
    </row>
    <row r="66" spans="1:62">
      <c r="A66" t="s">
        <v>105</v>
      </c>
      <c r="B66" t="s">
        <v>102</v>
      </c>
      <c r="C66">
        <v>1993</v>
      </c>
      <c r="D66" t="s">
        <v>77</v>
      </c>
      <c r="E66" t="s">
        <v>107</v>
      </c>
      <c r="F66">
        <v>263.22750000000002</v>
      </c>
      <c r="G66">
        <v>263.22750000000002</v>
      </c>
      <c r="H66">
        <v>0</v>
      </c>
      <c r="I66">
        <v>50</v>
      </c>
      <c r="J66">
        <v>50.4</v>
      </c>
      <c r="K66">
        <v>363.6275</v>
      </c>
      <c r="L66">
        <v>100</v>
      </c>
      <c r="M66">
        <v>0</v>
      </c>
      <c r="N66">
        <v>0</v>
      </c>
      <c r="O66">
        <v>0</v>
      </c>
      <c r="P66">
        <v>0</v>
      </c>
      <c r="Q66">
        <v>157.63499999999999</v>
      </c>
      <c r="R66">
        <v>151.065</v>
      </c>
      <c r="S66">
        <v>20.295000000000002</v>
      </c>
      <c r="T66">
        <v>58.365000000000002</v>
      </c>
      <c r="U66">
        <v>87.651880000000006</v>
      </c>
      <c r="V66">
        <v>4</v>
      </c>
      <c r="W66">
        <v>5.75</v>
      </c>
      <c r="X66">
        <v>-1.1500000000000004</v>
      </c>
      <c r="Y66">
        <v>20.96</v>
      </c>
      <c r="Z66">
        <v>41</v>
      </c>
      <c r="AA66">
        <v>311.74079999999998</v>
      </c>
      <c r="AB66">
        <v>4744.7916666666661</v>
      </c>
      <c r="AC66">
        <v>3730.1821278825996</v>
      </c>
      <c r="AD66">
        <v>6036.458333333333</v>
      </c>
      <c r="AE66">
        <v>4010.9357696566999</v>
      </c>
      <c r="AF66">
        <v>10.30241333333333</v>
      </c>
      <c r="AG66">
        <v>2.7636686590696118</v>
      </c>
      <c r="AH66">
        <v>0.26371565255382695</v>
      </c>
      <c r="AI66">
        <v>0.75717577755166932</v>
      </c>
      <c r="AJ66">
        <v>8.9794690027303909E-3</v>
      </c>
      <c r="AK66">
        <v>5.6325499999999993</v>
      </c>
      <c r="AL66">
        <v>22.675213840763934</v>
      </c>
      <c r="AM66">
        <v>3.7306672771147249</v>
      </c>
      <c r="AN66">
        <v>1.1130357599622887</v>
      </c>
      <c r="AO66">
        <v>0.64381535038005877</v>
      </c>
      <c r="AP66">
        <v>10.722919999999998</v>
      </c>
      <c r="AQ66">
        <v>2.7636686590696118</v>
      </c>
      <c r="AR66">
        <v>0.26371565255382695</v>
      </c>
      <c r="AS66">
        <v>0.75717577755166932</v>
      </c>
      <c r="AT66">
        <v>8.9794690027303909E-3</v>
      </c>
      <c r="AU66">
        <v>5.8624499999999999</v>
      </c>
      <c r="AV66">
        <v>22.675213840763934</v>
      </c>
      <c r="AW66">
        <v>3.7306672771147249</v>
      </c>
      <c r="AX66">
        <v>1.1130357599622887</v>
      </c>
      <c r="AY66">
        <v>0.64381535038005877</v>
      </c>
      <c r="AZ66">
        <v>158.13561246945125</v>
      </c>
      <c r="BA66">
        <v>205.49188753054875</v>
      </c>
      <c r="BB66">
        <v>205.32730642386278</v>
      </c>
      <c r="BC66">
        <v>31.722719607732952</v>
      </c>
      <c r="BD66">
        <v>16.779442393774261</v>
      </c>
      <c r="BE66">
        <v>5.0806604317232953</v>
      </c>
      <c r="BF66">
        <v>258.9101288570933</v>
      </c>
      <c r="BG66">
        <v>475.01188000000002</v>
      </c>
      <c r="BH66">
        <v>216.10175114290672</v>
      </c>
      <c r="BI66" t="s">
        <v>95</v>
      </c>
      <c r="BJ66" t="s">
        <v>86</v>
      </c>
    </row>
    <row r="67" spans="1:62">
      <c r="A67" t="s">
        <v>105</v>
      </c>
      <c r="B67" t="s">
        <v>102</v>
      </c>
      <c r="C67">
        <v>1994</v>
      </c>
      <c r="D67" t="s">
        <v>77</v>
      </c>
      <c r="E67" t="s">
        <v>107</v>
      </c>
      <c r="F67">
        <v>263.22750000000002</v>
      </c>
      <c r="G67">
        <v>263.22750000000002</v>
      </c>
      <c r="H67">
        <v>0</v>
      </c>
      <c r="I67">
        <v>50</v>
      </c>
      <c r="J67">
        <v>46.2</v>
      </c>
      <c r="K67">
        <v>359.42750000000001</v>
      </c>
      <c r="L67">
        <v>100</v>
      </c>
      <c r="M67">
        <v>0</v>
      </c>
      <c r="N67">
        <v>0</v>
      </c>
      <c r="O67">
        <v>0</v>
      </c>
      <c r="P67">
        <v>0</v>
      </c>
      <c r="Q67">
        <v>157.63499999999999</v>
      </c>
      <c r="R67">
        <v>151.065</v>
      </c>
      <c r="S67">
        <v>20.295000000000002</v>
      </c>
      <c r="T67">
        <v>58.365000000000002</v>
      </c>
      <c r="U67">
        <v>87.651880000000006</v>
      </c>
      <c r="V67">
        <v>4</v>
      </c>
      <c r="W67">
        <v>5.5449999999999999</v>
      </c>
      <c r="X67">
        <v>-1.3550000000000004</v>
      </c>
      <c r="Y67">
        <v>21.298000000000002</v>
      </c>
      <c r="Z67">
        <v>41</v>
      </c>
      <c r="AA67">
        <v>312.74804</v>
      </c>
      <c r="AB67">
        <v>4848.958333333333</v>
      </c>
      <c r="AC67">
        <v>3812.0741614255758</v>
      </c>
      <c r="AD67">
        <v>4265.625</v>
      </c>
      <c r="AE67">
        <v>2834.3023255813955</v>
      </c>
      <c r="AF67">
        <v>10.30241333333333</v>
      </c>
      <c r="AG67">
        <v>2.7636686590696118</v>
      </c>
      <c r="AH67">
        <v>0.26371565255382695</v>
      </c>
      <c r="AI67">
        <v>0.75717577755166932</v>
      </c>
      <c r="AJ67">
        <v>8.9794690027303909E-3</v>
      </c>
      <c r="AK67">
        <v>5.6325499999999993</v>
      </c>
      <c r="AL67">
        <v>22.675213840763934</v>
      </c>
      <c r="AM67">
        <v>3.7306672771147249</v>
      </c>
      <c r="AN67">
        <v>1.1130357599622887</v>
      </c>
      <c r="AO67">
        <v>0.64381535038005877</v>
      </c>
      <c r="AP67">
        <v>10.722919999999998</v>
      </c>
      <c r="AQ67">
        <v>2.7636686590696118</v>
      </c>
      <c r="AR67">
        <v>0.26371565255382695</v>
      </c>
      <c r="AS67">
        <v>0.75717577755166932</v>
      </c>
      <c r="AT67">
        <v>8.9794690027303909E-3</v>
      </c>
      <c r="AU67">
        <v>5.8624499999999999</v>
      </c>
      <c r="AV67">
        <v>22.675213840763934</v>
      </c>
      <c r="AW67">
        <v>3.7306672771147249</v>
      </c>
      <c r="AX67">
        <v>1.1130357599622887</v>
      </c>
      <c r="AY67">
        <v>0.64381535038005877</v>
      </c>
      <c r="AZ67">
        <v>133.78358259765335</v>
      </c>
      <c r="BA67">
        <v>225.64391740234666</v>
      </c>
      <c r="BB67">
        <v>175.89769640792005</v>
      </c>
      <c r="BC67">
        <v>27.199077562967869</v>
      </c>
      <c r="BD67">
        <v>14.298996426687443</v>
      </c>
      <c r="BE67">
        <v>4.3608833252546475</v>
      </c>
      <c r="BF67">
        <v>221.75665372282998</v>
      </c>
      <c r="BG67">
        <v>475.01188000000002</v>
      </c>
      <c r="BH67">
        <v>253.25522627717004</v>
      </c>
      <c r="BI67" t="s">
        <v>95</v>
      </c>
      <c r="BJ67" t="s">
        <v>86</v>
      </c>
    </row>
    <row r="68" spans="1:62">
      <c r="A68" t="s">
        <v>105</v>
      </c>
      <c r="B68" t="s">
        <v>102</v>
      </c>
      <c r="C68">
        <v>1996</v>
      </c>
      <c r="D68" t="s">
        <v>77</v>
      </c>
      <c r="E68" t="s">
        <v>107</v>
      </c>
      <c r="F68">
        <v>263.22750000000002</v>
      </c>
      <c r="G68">
        <v>263.22750000000002</v>
      </c>
      <c r="H68">
        <v>0</v>
      </c>
      <c r="I68">
        <v>50</v>
      </c>
      <c r="J68">
        <v>39.199999999999996</v>
      </c>
      <c r="K68">
        <v>352.42750000000001</v>
      </c>
      <c r="L68">
        <v>100</v>
      </c>
      <c r="M68">
        <v>0</v>
      </c>
      <c r="N68">
        <v>0</v>
      </c>
      <c r="O68">
        <v>0</v>
      </c>
      <c r="P68">
        <v>0</v>
      </c>
      <c r="Q68">
        <v>157.63499999999999</v>
      </c>
      <c r="R68">
        <v>151.065</v>
      </c>
      <c r="S68">
        <v>20.295000000000002</v>
      </c>
      <c r="T68">
        <v>58.365000000000002</v>
      </c>
      <c r="U68">
        <v>87.651880000000006</v>
      </c>
      <c r="V68">
        <v>4</v>
      </c>
      <c r="W68">
        <v>5.34</v>
      </c>
      <c r="X68">
        <v>-1.5600000000000005</v>
      </c>
      <c r="Y68">
        <v>21.636000000000003</v>
      </c>
      <c r="Z68">
        <v>41</v>
      </c>
      <c r="AA68">
        <v>313.75527999999997</v>
      </c>
      <c r="AB68">
        <v>4598.958333333333</v>
      </c>
      <c r="AC68">
        <v>3615.5332809224315</v>
      </c>
      <c r="AD68">
        <v>5156.25</v>
      </c>
      <c r="AE68">
        <v>3426.0797342192695</v>
      </c>
      <c r="AF68">
        <v>10.30241333333333</v>
      </c>
      <c r="AG68">
        <v>2.7636686590696118</v>
      </c>
      <c r="AH68">
        <v>0.26371565255382695</v>
      </c>
      <c r="AI68">
        <v>0.75717577755166932</v>
      </c>
      <c r="AJ68">
        <v>8.9794690027303909E-3</v>
      </c>
      <c r="AK68">
        <v>5.6325499999999993</v>
      </c>
      <c r="AL68">
        <v>22.675213840763934</v>
      </c>
      <c r="AM68">
        <v>3.7306672771147249</v>
      </c>
      <c r="AN68">
        <v>1.1130357599622887</v>
      </c>
      <c r="AO68">
        <v>0.64381535038005877</v>
      </c>
      <c r="AP68">
        <v>10.722919999999998</v>
      </c>
      <c r="AQ68">
        <v>2.7636686590696118</v>
      </c>
      <c r="AR68">
        <v>0.26371565255382695</v>
      </c>
      <c r="AS68">
        <v>0.75717577755166932</v>
      </c>
      <c r="AT68">
        <v>8.9794690027303909E-3</v>
      </c>
      <c r="AU68">
        <v>5.8624499999999999</v>
      </c>
      <c r="AV68">
        <v>22.675213840763934</v>
      </c>
      <c r="AW68">
        <v>3.7306672771147249</v>
      </c>
      <c r="AX68">
        <v>1.1130357599622887</v>
      </c>
      <c r="AY68">
        <v>0.64381535038005877</v>
      </c>
      <c r="AZ68">
        <v>143.12031902211112</v>
      </c>
      <c r="BA68">
        <v>209.30718097788889</v>
      </c>
      <c r="BB68">
        <v>186.6302444357726</v>
      </c>
      <c r="BC68">
        <v>28.842516385117825</v>
      </c>
      <c r="BD68">
        <v>15.223974548638777</v>
      </c>
      <c r="BE68">
        <v>4.6210951414285804</v>
      </c>
      <c r="BF68">
        <v>235.31783051095778</v>
      </c>
      <c r="BG68">
        <v>475.01188000000002</v>
      </c>
      <c r="BH68">
        <v>239.69404948904224</v>
      </c>
      <c r="BI68" t="s">
        <v>95</v>
      </c>
      <c r="BJ68" t="s">
        <v>86</v>
      </c>
    </row>
    <row r="69" spans="1:62">
      <c r="A69" t="s">
        <v>105</v>
      </c>
      <c r="B69" t="s">
        <v>102</v>
      </c>
      <c r="C69">
        <v>1997</v>
      </c>
      <c r="D69" t="s">
        <v>77</v>
      </c>
      <c r="E69" t="s">
        <v>107</v>
      </c>
      <c r="F69">
        <v>263.22750000000002</v>
      </c>
      <c r="G69">
        <v>263.22750000000002</v>
      </c>
      <c r="H69">
        <v>0</v>
      </c>
      <c r="I69">
        <v>50</v>
      </c>
      <c r="J69">
        <v>43.4</v>
      </c>
      <c r="K69">
        <v>356.6275</v>
      </c>
      <c r="L69">
        <v>100</v>
      </c>
      <c r="M69">
        <v>0</v>
      </c>
      <c r="N69">
        <v>0</v>
      </c>
      <c r="O69">
        <v>0</v>
      </c>
      <c r="P69">
        <v>0</v>
      </c>
      <c r="Q69">
        <v>157.63499999999999</v>
      </c>
      <c r="R69">
        <v>151.065</v>
      </c>
      <c r="S69">
        <v>20.295000000000002</v>
      </c>
      <c r="T69">
        <v>58.365000000000002</v>
      </c>
      <c r="U69">
        <v>87.651880000000006</v>
      </c>
      <c r="V69">
        <v>4</v>
      </c>
      <c r="W69">
        <v>5.5</v>
      </c>
      <c r="X69">
        <v>-1.4000000000000004</v>
      </c>
      <c r="Y69">
        <v>21.728000000000002</v>
      </c>
      <c r="Z69">
        <v>41</v>
      </c>
      <c r="AA69">
        <v>314.02944000000002</v>
      </c>
      <c r="AB69">
        <v>4687.5</v>
      </c>
      <c r="AC69">
        <v>3685.1415094339623</v>
      </c>
      <c r="AD69">
        <v>3880.208333333333</v>
      </c>
      <c r="AE69">
        <v>2578.2115171650057</v>
      </c>
      <c r="AF69">
        <v>10.30241333333333</v>
      </c>
      <c r="AG69">
        <v>2.7636686590696118</v>
      </c>
      <c r="AH69">
        <v>0.26371565255382695</v>
      </c>
      <c r="AI69">
        <v>0.75717577755166932</v>
      </c>
      <c r="AJ69">
        <v>8.9794690027303909E-3</v>
      </c>
      <c r="AK69">
        <v>5.6325499999999993</v>
      </c>
      <c r="AL69">
        <v>22.675213840763934</v>
      </c>
      <c r="AM69">
        <v>3.7306672771147249</v>
      </c>
      <c r="AN69">
        <v>1.1130357599622887</v>
      </c>
      <c r="AO69">
        <v>0.64381535038005877</v>
      </c>
      <c r="AP69">
        <v>10.722919999999998</v>
      </c>
      <c r="AQ69">
        <v>2.7636686590696118</v>
      </c>
      <c r="AR69">
        <v>0.26371565255382695</v>
      </c>
      <c r="AS69">
        <v>0.75717577755166932</v>
      </c>
      <c r="AT69">
        <v>8.9794690027303909E-3</v>
      </c>
      <c r="AU69">
        <v>5.8624499999999999</v>
      </c>
      <c r="AV69">
        <v>22.675213840763934</v>
      </c>
      <c r="AW69">
        <v>3.7306672771147249</v>
      </c>
      <c r="AX69">
        <v>1.1130357599622887</v>
      </c>
      <c r="AY69">
        <v>0.64381535038005877</v>
      </c>
      <c r="AZ69">
        <v>125.77110595943289</v>
      </c>
      <c r="BA69">
        <v>230.85639404056712</v>
      </c>
      <c r="BB69">
        <v>165.70117623921047</v>
      </c>
      <c r="BC69">
        <v>25.625924975366107</v>
      </c>
      <c r="BD69">
        <v>13.458597115000266</v>
      </c>
      <c r="BE69">
        <v>4.1093762947774177</v>
      </c>
      <c r="BF69">
        <v>208.89507462435424</v>
      </c>
      <c r="BG69">
        <v>475.01188000000002</v>
      </c>
      <c r="BH69">
        <v>266.11680537564575</v>
      </c>
      <c r="BI69" t="s">
        <v>95</v>
      </c>
      <c r="BJ69" t="s">
        <v>86</v>
      </c>
    </row>
    <row r="70" spans="1:62">
      <c r="A70" t="s">
        <v>105</v>
      </c>
      <c r="B70" t="s">
        <v>102</v>
      </c>
      <c r="C70">
        <v>1998</v>
      </c>
      <c r="D70" t="s">
        <v>77</v>
      </c>
      <c r="E70" t="s">
        <v>107</v>
      </c>
      <c r="F70">
        <v>263.22750000000002</v>
      </c>
      <c r="G70">
        <v>263.22750000000002</v>
      </c>
      <c r="H70">
        <v>0</v>
      </c>
      <c r="I70">
        <v>50</v>
      </c>
      <c r="J70">
        <v>42</v>
      </c>
      <c r="K70">
        <v>355.22750000000002</v>
      </c>
      <c r="L70">
        <v>100</v>
      </c>
      <c r="M70">
        <v>0</v>
      </c>
      <c r="N70">
        <v>0</v>
      </c>
      <c r="O70">
        <v>0</v>
      </c>
      <c r="P70">
        <v>0</v>
      </c>
      <c r="Q70">
        <v>157.63499999999999</v>
      </c>
      <c r="R70">
        <v>151.065</v>
      </c>
      <c r="S70">
        <v>20.295000000000002</v>
      </c>
      <c r="T70">
        <v>58.365000000000002</v>
      </c>
      <c r="U70">
        <v>87.651880000000006</v>
      </c>
      <c r="V70">
        <v>4</v>
      </c>
      <c r="W70">
        <v>5.66</v>
      </c>
      <c r="X70">
        <v>-1.2400000000000002</v>
      </c>
      <c r="Y70">
        <v>21.82</v>
      </c>
      <c r="Z70">
        <v>41</v>
      </c>
      <c r="AA70">
        <v>314.30360000000002</v>
      </c>
      <c r="AB70">
        <v>4322.916666666667</v>
      </c>
      <c r="AC70">
        <v>3398.5193920335428</v>
      </c>
      <c r="AD70">
        <v>5822.9166666666679</v>
      </c>
      <c r="AE70">
        <v>3869.0476190476188</v>
      </c>
      <c r="AF70">
        <v>10.30241333333333</v>
      </c>
      <c r="AG70">
        <v>2.7636686590696118</v>
      </c>
      <c r="AH70">
        <v>0.26371565255382695</v>
      </c>
      <c r="AI70">
        <v>0.75717577755166932</v>
      </c>
      <c r="AJ70">
        <v>8.9794690027303909E-3</v>
      </c>
      <c r="AK70">
        <v>5.6325499999999993</v>
      </c>
      <c r="AL70">
        <v>22.675213840763934</v>
      </c>
      <c r="AM70">
        <v>3.7306672771147249</v>
      </c>
      <c r="AN70">
        <v>1.1130357599622887</v>
      </c>
      <c r="AO70">
        <v>0.64381535038005877</v>
      </c>
      <c r="AP70">
        <v>10.722919999999998</v>
      </c>
      <c r="AQ70">
        <v>2.7636686590696118</v>
      </c>
      <c r="AR70">
        <v>0.26371565255382695</v>
      </c>
      <c r="AS70">
        <v>0.75717577755166932</v>
      </c>
      <c r="AT70">
        <v>8.9794690027303909E-3</v>
      </c>
      <c r="AU70">
        <v>5.8624499999999999</v>
      </c>
      <c r="AV70">
        <v>22.675213840763934</v>
      </c>
      <c r="AW70">
        <v>3.7306672771147249</v>
      </c>
      <c r="AX70">
        <v>1.1130357599622887</v>
      </c>
      <c r="AY70">
        <v>0.64381535038005877</v>
      </c>
      <c r="AZ70">
        <v>148.79957250477312</v>
      </c>
      <c r="BA70">
        <v>206.4279274952269</v>
      </c>
      <c r="BB70">
        <v>192.83335768182408</v>
      </c>
      <c r="BC70">
        <v>29.788489490681329</v>
      </c>
      <c r="BD70">
        <v>15.771241214331894</v>
      </c>
      <c r="BE70">
        <v>4.7700753975733097</v>
      </c>
      <c r="BF70">
        <v>243.16316378441061</v>
      </c>
      <c r="BG70">
        <v>475.01188000000002</v>
      </c>
      <c r="BH70">
        <v>231.84871621558941</v>
      </c>
      <c r="BI70" t="s">
        <v>95</v>
      </c>
      <c r="BJ70" t="s">
        <v>86</v>
      </c>
    </row>
    <row r="71" spans="1:62">
      <c r="A71" t="s">
        <v>105</v>
      </c>
      <c r="B71" t="s">
        <v>102</v>
      </c>
      <c r="C71">
        <v>1999</v>
      </c>
      <c r="D71" t="s">
        <v>77</v>
      </c>
      <c r="E71" t="s">
        <v>107</v>
      </c>
      <c r="F71">
        <v>263.22750000000002</v>
      </c>
      <c r="G71">
        <v>263.22750000000002</v>
      </c>
      <c r="H71">
        <v>0</v>
      </c>
      <c r="I71">
        <v>50</v>
      </c>
      <c r="J71">
        <v>50.4</v>
      </c>
      <c r="K71">
        <v>363.6275</v>
      </c>
      <c r="L71">
        <v>100</v>
      </c>
      <c r="M71">
        <v>0</v>
      </c>
      <c r="N71">
        <v>0</v>
      </c>
      <c r="O71">
        <v>0</v>
      </c>
      <c r="P71">
        <v>0</v>
      </c>
      <c r="Q71">
        <v>157.63499999999999</v>
      </c>
      <c r="R71">
        <v>151.065</v>
      </c>
      <c r="S71">
        <v>20.295000000000002</v>
      </c>
      <c r="T71">
        <v>58.365000000000002</v>
      </c>
      <c r="U71">
        <v>87.651880000000006</v>
      </c>
      <c r="V71">
        <v>4</v>
      </c>
      <c r="W71">
        <v>5.42</v>
      </c>
      <c r="X71">
        <v>-1.4800000000000004</v>
      </c>
      <c r="Y71">
        <v>19.520945202339277</v>
      </c>
      <c r="Z71">
        <v>41</v>
      </c>
      <c r="AA71">
        <v>307.45241670297105</v>
      </c>
      <c r="AB71">
        <v>4416.666666666667</v>
      </c>
      <c r="AC71">
        <v>3472.2222222222226</v>
      </c>
      <c r="AD71">
        <v>4979.166666666667</v>
      </c>
      <c r="AE71">
        <v>3308.416389811739</v>
      </c>
      <c r="AF71">
        <v>10.30241333333333</v>
      </c>
      <c r="AG71">
        <v>2.7636686590696118</v>
      </c>
      <c r="AH71">
        <v>0.26371565255382695</v>
      </c>
      <c r="AI71">
        <v>0.75717577755166932</v>
      </c>
      <c r="AJ71">
        <v>8.9794690027303909E-3</v>
      </c>
      <c r="AK71">
        <v>5.6325499999999993</v>
      </c>
      <c r="AL71">
        <v>22.675213840763934</v>
      </c>
      <c r="AM71">
        <v>3.7306672771147249</v>
      </c>
      <c r="AN71">
        <v>1.1130357599622887</v>
      </c>
      <c r="AO71">
        <v>0.64381535038005877</v>
      </c>
      <c r="AP71">
        <v>10.722919999999998</v>
      </c>
      <c r="AQ71">
        <v>2.7636686590696118</v>
      </c>
      <c r="AR71">
        <v>0.26371565255382695</v>
      </c>
      <c r="AS71">
        <v>0.75717577755166932</v>
      </c>
      <c r="AT71">
        <v>8.9794690027303909E-3</v>
      </c>
      <c r="AU71">
        <v>5.8624499999999999</v>
      </c>
      <c r="AV71">
        <v>22.675213840763934</v>
      </c>
      <c r="AW71">
        <v>3.7306672771147249</v>
      </c>
      <c r="AX71">
        <v>1.1130357599622887</v>
      </c>
      <c r="AY71">
        <v>0.64381535038005877</v>
      </c>
      <c r="AZ71">
        <v>137.84642233111848</v>
      </c>
      <c r="BA71">
        <v>225.78107766888152</v>
      </c>
      <c r="BB71">
        <v>179.71940061398573</v>
      </c>
      <c r="BC71">
        <v>27.774134906642708</v>
      </c>
      <c r="BD71">
        <v>14.661390660487417</v>
      </c>
      <c r="BE71">
        <v>4.4498488179786886</v>
      </c>
      <c r="BF71">
        <v>226.60477499909453</v>
      </c>
      <c r="BG71">
        <v>475.01188000000002</v>
      </c>
      <c r="BH71">
        <v>248.40710500090549</v>
      </c>
      <c r="BI71" t="s">
        <v>95</v>
      </c>
      <c r="BJ71" t="s">
        <v>86</v>
      </c>
    </row>
    <row r="72" spans="1:62">
      <c r="A72" t="s">
        <v>105</v>
      </c>
      <c r="B72" t="s">
        <v>102</v>
      </c>
      <c r="C72">
        <v>2003</v>
      </c>
      <c r="D72" t="s">
        <v>77</v>
      </c>
      <c r="E72" t="s">
        <v>107</v>
      </c>
      <c r="F72">
        <v>263.22750000000002</v>
      </c>
      <c r="G72">
        <v>263.22750000000002</v>
      </c>
      <c r="H72">
        <v>0</v>
      </c>
      <c r="I72">
        <v>50</v>
      </c>
      <c r="J72">
        <v>53.2</v>
      </c>
      <c r="K72">
        <v>366.42750000000001</v>
      </c>
      <c r="L72">
        <v>100</v>
      </c>
      <c r="M72">
        <v>0</v>
      </c>
      <c r="N72">
        <v>0</v>
      </c>
      <c r="O72">
        <v>0</v>
      </c>
      <c r="P72">
        <v>0</v>
      </c>
      <c r="Q72">
        <v>157.63499999999999</v>
      </c>
      <c r="R72">
        <v>151.065</v>
      </c>
      <c r="S72">
        <v>20.295000000000002</v>
      </c>
      <c r="T72">
        <v>58.365000000000002</v>
      </c>
      <c r="U72">
        <v>64.27804533333348</v>
      </c>
      <c r="V72">
        <v>4</v>
      </c>
      <c r="W72">
        <v>5.18</v>
      </c>
      <c r="X72">
        <v>-1.7200000000000006</v>
      </c>
      <c r="Y72">
        <v>17.22189040467855</v>
      </c>
      <c r="Z72">
        <v>41</v>
      </c>
      <c r="AA72">
        <v>300.60123340594208</v>
      </c>
      <c r="AB72">
        <v>5598.9583333333339</v>
      </c>
      <c r="AC72">
        <v>4401.696802935011</v>
      </c>
      <c r="AD72">
        <v>4156.25</v>
      </c>
      <c r="AE72">
        <v>2761.6279069767443</v>
      </c>
      <c r="AF72">
        <v>10.30241333333333</v>
      </c>
      <c r="AG72">
        <v>2.7636686590696118</v>
      </c>
      <c r="AH72">
        <v>0.26371565255382695</v>
      </c>
      <c r="AI72">
        <v>0.75717577755166932</v>
      </c>
      <c r="AJ72">
        <v>8.9794690027303909E-3</v>
      </c>
      <c r="AK72">
        <v>5.6325499999999993</v>
      </c>
      <c r="AL72">
        <v>22.675213840763934</v>
      </c>
      <c r="AM72">
        <v>3.7306672771147249</v>
      </c>
      <c r="AN72">
        <v>1.1130357599622887</v>
      </c>
      <c r="AO72">
        <v>0.64381535038005877</v>
      </c>
      <c r="AP72">
        <v>10.722919999999998</v>
      </c>
      <c r="AQ72">
        <v>2.7636686590696118</v>
      </c>
      <c r="AR72">
        <v>0.26371565255382695</v>
      </c>
      <c r="AS72">
        <v>0.75717577755166932</v>
      </c>
      <c r="AT72">
        <v>8.9794690027303909E-3</v>
      </c>
      <c r="AU72">
        <v>5.8624499999999999</v>
      </c>
      <c r="AV72">
        <v>22.675213840763934</v>
      </c>
      <c r="AW72">
        <v>3.7306672771147249</v>
      </c>
      <c r="AX72">
        <v>1.1130357599622887</v>
      </c>
      <c r="AY72">
        <v>0.64381535038005877</v>
      </c>
      <c r="AZ72">
        <v>143.2326020867385</v>
      </c>
      <c r="BA72">
        <v>223.19489791326151</v>
      </c>
      <c r="BB72">
        <v>189.39008314160537</v>
      </c>
      <c r="BC72">
        <v>29.296582222038648</v>
      </c>
      <c r="BD72">
        <v>15.359444017323463</v>
      </c>
      <c r="BE72">
        <v>4.6994549988423131</v>
      </c>
      <c r="BF72">
        <v>238.74556437980976</v>
      </c>
      <c r="BG72">
        <v>451.63804533333348</v>
      </c>
      <c r="BH72">
        <v>212.89248095352372</v>
      </c>
      <c r="BI72" t="s">
        <v>95</v>
      </c>
      <c r="BJ72" t="s">
        <v>86</v>
      </c>
    </row>
    <row r="73" spans="1:62">
      <c r="A73" t="s">
        <v>105</v>
      </c>
      <c r="B73" t="s">
        <v>102</v>
      </c>
      <c r="C73">
        <v>2004</v>
      </c>
      <c r="D73" t="s">
        <v>77</v>
      </c>
      <c r="E73" t="s">
        <v>107</v>
      </c>
      <c r="F73">
        <v>263.22750000000002</v>
      </c>
      <c r="G73">
        <v>263.22750000000002</v>
      </c>
      <c r="H73">
        <v>0</v>
      </c>
      <c r="I73">
        <v>50</v>
      </c>
      <c r="J73">
        <v>54.6</v>
      </c>
      <c r="K73">
        <v>367.82750000000004</v>
      </c>
      <c r="L73">
        <v>100</v>
      </c>
      <c r="M73">
        <v>0</v>
      </c>
      <c r="N73">
        <v>0</v>
      </c>
      <c r="O73">
        <v>0</v>
      </c>
      <c r="P73">
        <v>0</v>
      </c>
      <c r="Q73">
        <v>157.63499999999999</v>
      </c>
      <c r="R73">
        <v>151.065</v>
      </c>
      <c r="S73">
        <v>20.295000000000002</v>
      </c>
      <c r="T73">
        <v>58.365000000000002</v>
      </c>
      <c r="U73">
        <v>62.08674833333324</v>
      </c>
      <c r="V73">
        <v>4</v>
      </c>
      <c r="W73">
        <v>5.0116666666666667</v>
      </c>
      <c r="X73">
        <v>-1.8883333333333336</v>
      </c>
      <c r="Y73">
        <v>18.718053229130849</v>
      </c>
      <c r="Z73">
        <v>41</v>
      </c>
      <c r="AA73">
        <v>305.05979862280992</v>
      </c>
      <c r="AB73">
        <v>5776.041666666667</v>
      </c>
      <c r="AC73">
        <v>4540.9132599580707</v>
      </c>
      <c r="AD73">
        <v>4828.125</v>
      </c>
      <c r="AE73">
        <v>3208.0564784053163</v>
      </c>
      <c r="AF73">
        <v>10.30241333333333</v>
      </c>
      <c r="AG73">
        <v>2.7636686590696118</v>
      </c>
      <c r="AH73">
        <v>0.26371565255382695</v>
      </c>
      <c r="AI73">
        <v>0.75717577755166932</v>
      </c>
      <c r="AJ73">
        <v>8.9794690027303909E-3</v>
      </c>
      <c r="AK73">
        <v>5.6325499999999993</v>
      </c>
      <c r="AL73">
        <v>22.675213840763934</v>
      </c>
      <c r="AM73">
        <v>3.7306672771147249</v>
      </c>
      <c r="AN73">
        <v>1.1130357599622887</v>
      </c>
      <c r="AO73">
        <v>0.64381535038005877</v>
      </c>
      <c r="AP73">
        <v>10.722919999999998</v>
      </c>
      <c r="AQ73">
        <v>2.7636686590696118</v>
      </c>
      <c r="AR73">
        <v>0.26371565255382695</v>
      </c>
      <c r="AS73">
        <v>0.75717577755166932</v>
      </c>
      <c r="AT73">
        <v>8.9794690027303909E-3</v>
      </c>
      <c r="AU73">
        <v>5.8624499999999999</v>
      </c>
      <c r="AV73">
        <v>22.675213840763934</v>
      </c>
      <c r="AW73">
        <v>3.7306672771147249</v>
      </c>
      <c r="AX73">
        <v>1.1130357599622887</v>
      </c>
      <c r="AY73">
        <v>0.64381535038005877</v>
      </c>
      <c r="AZ73">
        <v>155.66275848975957</v>
      </c>
      <c r="BA73">
        <v>212.16474151024048</v>
      </c>
      <c r="BB73">
        <v>205.0159489352157</v>
      </c>
      <c r="BC73">
        <v>31.705312566554078</v>
      </c>
      <c r="BD73">
        <v>16.654098562784895</v>
      </c>
      <c r="BE73">
        <v>5.0841254530720166</v>
      </c>
      <c r="BF73">
        <v>258.45948551762672</v>
      </c>
      <c r="BG73">
        <v>449.44674833333323</v>
      </c>
      <c r="BH73">
        <v>190.98726281570652</v>
      </c>
      <c r="BI73" t="s">
        <v>95</v>
      </c>
      <c r="BJ73" t="s">
        <v>86</v>
      </c>
    </row>
    <row r="74" spans="1:62">
      <c r="A74" t="s">
        <v>105</v>
      </c>
      <c r="B74" t="s">
        <v>102</v>
      </c>
      <c r="C74">
        <v>2007</v>
      </c>
      <c r="D74" t="s">
        <v>77</v>
      </c>
      <c r="E74" t="s">
        <v>107</v>
      </c>
      <c r="F74">
        <v>263.22750000000002</v>
      </c>
      <c r="G74">
        <v>263.22750000000002</v>
      </c>
      <c r="H74">
        <v>0</v>
      </c>
      <c r="I74">
        <v>50</v>
      </c>
      <c r="J74">
        <v>46.2</v>
      </c>
      <c r="K74">
        <v>359.42750000000001</v>
      </c>
      <c r="L74">
        <v>100</v>
      </c>
      <c r="M74">
        <v>0</v>
      </c>
      <c r="N74">
        <v>0</v>
      </c>
      <c r="O74">
        <v>0</v>
      </c>
      <c r="P74">
        <v>0</v>
      </c>
      <c r="Q74">
        <v>157.63499999999999</v>
      </c>
      <c r="R74">
        <v>151.065</v>
      </c>
      <c r="S74">
        <v>20.295000000000002</v>
      </c>
      <c r="T74">
        <v>58.365000000000002</v>
      </c>
      <c r="U74">
        <v>57.704154333333356</v>
      </c>
      <c r="V74">
        <v>4</v>
      </c>
      <c r="W74">
        <v>4.8433333333333328</v>
      </c>
      <c r="X74">
        <v>-2.0566666666666675</v>
      </c>
      <c r="Y74">
        <v>20.214216053583147</v>
      </c>
      <c r="Z74">
        <v>41</v>
      </c>
      <c r="AA74">
        <v>309.51836383967776</v>
      </c>
      <c r="AB74">
        <v>4812.5</v>
      </c>
      <c r="AC74">
        <v>3291.6666666666665</v>
      </c>
      <c r="AD74">
        <v>3598.958333333333</v>
      </c>
      <c r="AE74">
        <v>2235.3778467908901</v>
      </c>
      <c r="AF74">
        <v>10.30241333333333</v>
      </c>
      <c r="AG74">
        <v>2.7636686590696118</v>
      </c>
      <c r="AH74">
        <v>0.26371565255382695</v>
      </c>
      <c r="AI74">
        <v>0.75717577755166932</v>
      </c>
      <c r="AJ74">
        <v>8.9794690027303909E-3</v>
      </c>
      <c r="AK74">
        <v>5.6325499999999993</v>
      </c>
      <c r="AL74">
        <v>22.675213840763934</v>
      </c>
      <c r="AM74">
        <v>3.7306672771147249</v>
      </c>
      <c r="AN74">
        <v>1.1130357599622887</v>
      </c>
      <c r="AO74">
        <v>0.64381535038005877</v>
      </c>
      <c r="AP74">
        <v>10.722919999999998</v>
      </c>
      <c r="AQ74">
        <v>2.7636686590696118</v>
      </c>
      <c r="AR74">
        <v>0.26371565255382695</v>
      </c>
      <c r="AS74">
        <v>0.75717577755166932</v>
      </c>
      <c r="AT74">
        <v>8.9794690027303909E-3</v>
      </c>
      <c r="AU74">
        <v>5.8624499999999999</v>
      </c>
      <c r="AV74">
        <v>22.675213840763934</v>
      </c>
      <c r="AW74">
        <v>3.7306672771147249</v>
      </c>
      <c r="AX74">
        <v>1.1130357599622887</v>
      </c>
      <c r="AY74">
        <v>0.64381535038005877</v>
      </c>
      <c r="AZ74">
        <v>119.8169743995859</v>
      </c>
      <c r="BA74">
        <v>239.61052560041412</v>
      </c>
      <c r="BB74">
        <v>148.5734000229744</v>
      </c>
      <c r="BC74">
        <v>22.837797328816908</v>
      </c>
      <c r="BD74">
        <v>12.520750694266765</v>
      </c>
      <c r="BE74">
        <v>3.6339265293697838</v>
      </c>
      <c r="BF74">
        <v>187.56587457542784</v>
      </c>
      <c r="BG74">
        <v>445.06415433333336</v>
      </c>
      <c r="BH74">
        <v>257.49827975790549</v>
      </c>
      <c r="BI74" t="s">
        <v>95</v>
      </c>
      <c r="BJ74" t="s">
        <v>86</v>
      </c>
    </row>
    <row r="75" spans="1:62">
      <c r="A75" t="s">
        <v>105</v>
      </c>
      <c r="B75" t="s">
        <v>102</v>
      </c>
      <c r="C75">
        <v>2008</v>
      </c>
      <c r="D75" t="s">
        <v>77</v>
      </c>
      <c r="E75" t="s">
        <v>107</v>
      </c>
      <c r="F75">
        <v>263.22750000000002</v>
      </c>
      <c r="G75">
        <v>263.22750000000002</v>
      </c>
      <c r="H75">
        <v>0</v>
      </c>
      <c r="I75">
        <v>50</v>
      </c>
      <c r="J75">
        <v>44.800000000000004</v>
      </c>
      <c r="K75">
        <v>358.02750000000003</v>
      </c>
      <c r="L75">
        <v>100</v>
      </c>
      <c r="M75">
        <v>0</v>
      </c>
      <c r="N75">
        <v>0</v>
      </c>
      <c r="O75">
        <v>0</v>
      </c>
      <c r="P75">
        <v>0</v>
      </c>
      <c r="Q75">
        <v>157.63499999999999</v>
      </c>
      <c r="R75">
        <v>151.065</v>
      </c>
      <c r="S75">
        <v>20.295000000000002</v>
      </c>
      <c r="T75">
        <v>58.365000000000002</v>
      </c>
      <c r="U75">
        <v>56.243289666666826</v>
      </c>
      <c r="V75">
        <v>4</v>
      </c>
      <c r="W75">
        <v>5.16</v>
      </c>
      <c r="X75">
        <v>-1.9473333333333338</v>
      </c>
      <c r="Y75">
        <v>23.223390981621357</v>
      </c>
      <c r="Z75">
        <v>41</v>
      </c>
      <c r="AA75">
        <v>318.48570512523162</v>
      </c>
      <c r="AB75">
        <v>4588.5416666666661</v>
      </c>
      <c r="AC75">
        <v>3322.9166666666665</v>
      </c>
      <c r="AD75">
        <v>4395.8333333333339</v>
      </c>
      <c r="AE75">
        <v>2730.3312629399584</v>
      </c>
      <c r="AF75">
        <v>10.30241333333333</v>
      </c>
      <c r="AG75">
        <v>2.7636686590696118</v>
      </c>
      <c r="AH75">
        <v>0.26371565255382695</v>
      </c>
      <c r="AI75">
        <v>0.75717577755166932</v>
      </c>
      <c r="AJ75">
        <v>8.9794690027303909E-3</v>
      </c>
      <c r="AK75">
        <v>5.6325499999999993</v>
      </c>
      <c r="AL75">
        <v>22.675213840763934</v>
      </c>
      <c r="AM75">
        <v>3.7306672771147249</v>
      </c>
      <c r="AN75">
        <v>1.1130357599622887</v>
      </c>
      <c r="AO75">
        <v>0.64381535038005877</v>
      </c>
      <c r="AP75">
        <v>10.722919999999998</v>
      </c>
      <c r="AQ75">
        <v>2.7636686590696118</v>
      </c>
      <c r="AR75">
        <v>0.26371565255382695</v>
      </c>
      <c r="AS75">
        <v>0.75717577755166932</v>
      </c>
      <c r="AT75">
        <v>8.9794690027303909E-3</v>
      </c>
      <c r="AU75">
        <v>5.8624499999999999</v>
      </c>
      <c r="AV75">
        <v>22.675213840763934</v>
      </c>
      <c r="AW75">
        <v>3.7306672771147249</v>
      </c>
      <c r="AX75">
        <v>1.1130357599622887</v>
      </c>
      <c r="AY75">
        <v>0.64381535038005877</v>
      </c>
      <c r="AZ75">
        <v>129.13214679714457</v>
      </c>
      <c r="BA75">
        <v>228.89535320285546</v>
      </c>
      <c r="BB75">
        <v>162.08852684382029</v>
      </c>
      <c r="BC75">
        <v>24.951974287159182</v>
      </c>
      <c r="BD75">
        <v>13.540232536010638</v>
      </c>
      <c r="BE75">
        <v>3.9778488535584606</v>
      </c>
      <c r="BF75">
        <v>204.55858252054858</v>
      </c>
      <c r="BG75">
        <v>443.60328966666685</v>
      </c>
      <c r="BH75">
        <v>239.04470714611827</v>
      </c>
      <c r="BI75" t="s">
        <v>95</v>
      </c>
      <c r="BJ75" t="s">
        <v>86</v>
      </c>
    </row>
    <row r="76" spans="1:62">
      <c r="A76" t="s">
        <v>105</v>
      </c>
      <c r="B76" t="s">
        <v>102</v>
      </c>
      <c r="C76">
        <v>2009</v>
      </c>
      <c r="D76" t="s">
        <v>77</v>
      </c>
      <c r="E76" t="s">
        <v>107</v>
      </c>
      <c r="F76">
        <v>263.22750000000002</v>
      </c>
      <c r="G76">
        <v>263.22750000000002</v>
      </c>
      <c r="H76">
        <v>0</v>
      </c>
      <c r="I76">
        <v>50</v>
      </c>
      <c r="J76">
        <v>43.6</v>
      </c>
      <c r="K76">
        <v>356.82750000000004</v>
      </c>
      <c r="L76">
        <v>100</v>
      </c>
      <c r="M76">
        <v>0</v>
      </c>
      <c r="N76">
        <v>0</v>
      </c>
      <c r="O76">
        <v>0</v>
      </c>
      <c r="P76">
        <v>0</v>
      </c>
      <c r="Q76">
        <v>157.63499999999999</v>
      </c>
      <c r="R76">
        <v>151.065</v>
      </c>
      <c r="S76">
        <v>20.295000000000002</v>
      </c>
      <c r="T76">
        <v>58.365000000000002</v>
      </c>
      <c r="U76">
        <v>55.512857333333415</v>
      </c>
      <c r="V76">
        <v>4</v>
      </c>
      <c r="W76">
        <v>5.0620000000000003</v>
      </c>
      <c r="X76">
        <v>-1.8380000000000001</v>
      </c>
      <c r="Y76">
        <v>26.232565909659566</v>
      </c>
      <c r="Z76">
        <v>41</v>
      </c>
      <c r="AA76">
        <v>327.45304641078553</v>
      </c>
      <c r="AB76">
        <v>6213.5416666666679</v>
      </c>
      <c r="AC76">
        <v>3066.6666666666665</v>
      </c>
      <c r="AD76">
        <v>6661.458333333333</v>
      </c>
      <c r="AE76">
        <v>4137.5517598343677</v>
      </c>
      <c r="AF76">
        <v>10.30241333333333</v>
      </c>
      <c r="AG76">
        <v>2.7636686590696118</v>
      </c>
      <c r="AH76">
        <v>0.26371565255382695</v>
      </c>
      <c r="AI76">
        <v>0.75717577755166932</v>
      </c>
      <c r="AJ76">
        <v>8.9794690027303909E-3</v>
      </c>
      <c r="AK76">
        <v>5.6325499999999993</v>
      </c>
      <c r="AL76">
        <v>22.675213840763934</v>
      </c>
      <c r="AM76">
        <v>3.7306672771147249</v>
      </c>
      <c r="AN76">
        <v>1.1130357599622887</v>
      </c>
      <c r="AO76">
        <v>0.64381535038005877</v>
      </c>
      <c r="AP76">
        <v>10.722919999999998</v>
      </c>
      <c r="AQ76">
        <v>2.7636686590696118</v>
      </c>
      <c r="AR76">
        <v>0.26371565255382695</v>
      </c>
      <c r="AS76">
        <v>0.75717577755166932</v>
      </c>
      <c r="AT76">
        <v>8.9794690027303909E-3</v>
      </c>
      <c r="AU76">
        <v>5.8624499999999999</v>
      </c>
      <c r="AV76">
        <v>22.675213840763934</v>
      </c>
      <c r="AW76">
        <v>3.7306672771147249</v>
      </c>
      <c r="AX76">
        <v>1.1130357599622887</v>
      </c>
      <c r="AY76">
        <v>0.64381535038005877</v>
      </c>
      <c r="AZ76">
        <v>176.97410295332986</v>
      </c>
      <c r="BA76">
        <v>179.85339704667018</v>
      </c>
      <c r="BB76">
        <v>198.93942736200407</v>
      </c>
      <c r="BC76">
        <v>30.271880967564861</v>
      </c>
      <c r="BD76">
        <v>17.767190867252644</v>
      </c>
      <c r="BE76">
        <v>4.7537970738823931</v>
      </c>
      <c r="BF76">
        <v>251.73229627070398</v>
      </c>
      <c r="BG76">
        <v>442.8728573333334</v>
      </c>
      <c r="BH76">
        <v>191.14056106262942</v>
      </c>
      <c r="BI76" t="s">
        <v>95</v>
      </c>
      <c r="BJ76" t="s">
        <v>86</v>
      </c>
    </row>
    <row r="77" spans="1:62">
      <c r="A77" t="s">
        <v>105</v>
      </c>
      <c r="B77" t="s">
        <v>102</v>
      </c>
      <c r="C77">
        <v>2012</v>
      </c>
      <c r="D77" t="s">
        <v>77</v>
      </c>
      <c r="E77" t="s">
        <v>107</v>
      </c>
      <c r="F77">
        <v>263.22750000000002</v>
      </c>
      <c r="G77">
        <v>263.22750000000002</v>
      </c>
      <c r="H77">
        <v>0</v>
      </c>
      <c r="I77">
        <v>50</v>
      </c>
      <c r="J77">
        <v>39.999999999999993</v>
      </c>
      <c r="K77">
        <v>353.22750000000002</v>
      </c>
      <c r="L77">
        <v>100</v>
      </c>
      <c r="M77">
        <v>0</v>
      </c>
      <c r="N77">
        <v>0</v>
      </c>
      <c r="O77">
        <v>0</v>
      </c>
      <c r="P77">
        <v>0</v>
      </c>
      <c r="Q77">
        <v>157.63499999999999</v>
      </c>
      <c r="R77">
        <v>151.065</v>
      </c>
      <c r="S77">
        <v>20.295000000000002</v>
      </c>
      <c r="T77">
        <v>58.365000000000002</v>
      </c>
      <c r="U77">
        <v>52.591128000000062</v>
      </c>
      <c r="V77">
        <v>4</v>
      </c>
      <c r="W77">
        <v>5.4766666666666666</v>
      </c>
      <c r="X77">
        <v>-1.4233333333333338</v>
      </c>
      <c r="Y77">
        <v>25.521389953923276</v>
      </c>
      <c r="Z77">
        <v>41</v>
      </c>
      <c r="AA77">
        <v>325.33374206269139</v>
      </c>
      <c r="AB77">
        <v>5450.520833333333</v>
      </c>
      <c r="AC77">
        <v>3225.1602564102559</v>
      </c>
      <c r="AD77">
        <v>4921.875</v>
      </c>
      <c r="AE77">
        <v>3700.6578947368425</v>
      </c>
      <c r="AF77">
        <v>10.30241333333333</v>
      </c>
      <c r="AG77">
        <v>2.7636686590696118</v>
      </c>
      <c r="AH77">
        <v>0.26371565255382695</v>
      </c>
      <c r="AI77">
        <v>0.75717577755166932</v>
      </c>
      <c r="AJ77">
        <v>8.9794690027303909E-3</v>
      </c>
      <c r="AK77">
        <v>5.6325499999999993</v>
      </c>
      <c r="AL77">
        <v>22.675213840763934</v>
      </c>
      <c r="AM77">
        <v>3.7306672771147249</v>
      </c>
      <c r="AN77">
        <v>1.1130357599622887</v>
      </c>
      <c r="AO77">
        <v>0.64381535038005877</v>
      </c>
      <c r="AP77">
        <v>10.722919999999998</v>
      </c>
      <c r="AQ77">
        <v>2.7636686590696118</v>
      </c>
      <c r="AR77">
        <v>0.26371565255382695</v>
      </c>
      <c r="AS77">
        <v>0.75717577755166932</v>
      </c>
      <c r="AT77">
        <v>8.9794690027303909E-3</v>
      </c>
      <c r="AU77">
        <v>5.8624499999999999</v>
      </c>
      <c r="AV77">
        <v>22.675213840763934</v>
      </c>
      <c r="AW77">
        <v>3.7306672771147249</v>
      </c>
      <c r="AX77">
        <v>1.1130357599622887</v>
      </c>
      <c r="AY77">
        <v>0.64381535038005877</v>
      </c>
      <c r="AZ77">
        <v>148.79118865918798</v>
      </c>
      <c r="BA77">
        <v>204.43631134081204</v>
      </c>
      <c r="BB77">
        <v>185.71027288355231</v>
      </c>
      <c r="BC77">
        <v>28.57328627946578</v>
      </c>
      <c r="BD77">
        <v>15.562410149400487</v>
      </c>
      <c r="BE77">
        <v>4.5520866465188066</v>
      </c>
      <c r="BF77">
        <v>234.39805595893736</v>
      </c>
      <c r="BG77">
        <v>439.9511280000001</v>
      </c>
      <c r="BH77">
        <v>205.55307204106273</v>
      </c>
      <c r="BI77" t="s">
        <v>95</v>
      </c>
      <c r="BJ77" t="s">
        <v>86</v>
      </c>
    </row>
    <row r="78" spans="1:62">
      <c r="A78" t="s">
        <v>105</v>
      </c>
      <c r="B78" t="s">
        <v>102</v>
      </c>
      <c r="C78">
        <v>2013</v>
      </c>
      <c r="D78" t="s">
        <v>77</v>
      </c>
      <c r="E78" t="s">
        <v>107</v>
      </c>
      <c r="F78">
        <v>263.22750000000002</v>
      </c>
      <c r="G78">
        <v>263.22750000000002</v>
      </c>
      <c r="H78">
        <v>0</v>
      </c>
      <c r="I78">
        <v>50</v>
      </c>
      <c r="J78">
        <v>38.79999999999999</v>
      </c>
      <c r="K78">
        <v>352.02750000000003</v>
      </c>
      <c r="L78">
        <v>100</v>
      </c>
      <c r="M78">
        <v>0</v>
      </c>
      <c r="N78">
        <v>0</v>
      </c>
      <c r="O78">
        <v>0</v>
      </c>
      <c r="P78">
        <v>0</v>
      </c>
      <c r="Q78">
        <v>157.63499999999999</v>
      </c>
      <c r="R78">
        <v>151.065</v>
      </c>
      <c r="S78">
        <v>20.295000000000002</v>
      </c>
      <c r="T78">
        <v>58.365000000000002</v>
      </c>
      <c r="U78">
        <v>51.860695666666651</v>
      </c>
      <c r="V78">
        <v>4</v>
      </c>
      <c r="W78">
        <v>5.5166666666666675</v>
      </c>
      <c r="X78">
        <v>-1.3833333333333329</v>
      </c>
      <c r="Y78">
        <v>24.945381095272481</v>
      </c>
      <c r="Z78">
        <v>41</v>
      </c>
      <c r="AA78">
        <v>323.61723566391197</v>
      </c>
      <c r="AB78">
        <v>5651.0416666666661</v>
      </c>
      <c r="AC78">
        <v>5381.9444444444453</v>
      </c>
      <c r="AD78">
        <v>5723.958333333333</v>
      </c>
      <c r="AE78">
        <v>4303.728070175438</v>
      </c>
      <c r="AF78">
        <v>10.30241333333333</v>
      </c>
      <c r="AG78">
        <v>2.7636686590696118</v>
      </c>
      <c r="AH78">
        <v>0.26371565255382695</v>
      </c>
      <c r="AI78">
        <v>0.75717577755166932</v>
      </c>
      <c r="AJ78">
        <v>8.9794690027303909E-3</v>
      </c>
      <c r="AK78">
        <v>5.6325499999999993</v>
      </c>
      <c r="AL78">
        <v>22.675213840763934</v>
      </c>
      <c r="AM78">
        <v>3.7306672771147249</v>
      </c>
      <c r="AN78">
        <v>1.1130357599622887</v>
      </c>
      <c r="AO78">
        <v>0.64381535038005877</v>
      </c>
      <c r="AP78">
        <v>10.722919999999998</v>
      </c>
      <c r="AQ78">
        <v>2.7636686590696118</v>
      </c>
      <c r="AR78">
        <v>0.26371565255382695</v>
      </c>
      <c r="AS78">
        <v>0.75717577755166932</v>
      </c>
      <c r="AT78">
        <v>8.9794690027303909E-3</v>
      </c>
      <c r="AU78">
        <v>5.8624499999999999</v>
      </c>
      <c r="AV78">
        <v>22.675213840763934</v>
      </c>
      <c r="AW78">
        <v>3.7306672771147249</v>
      </c>
      <c r="AX78">
        <v>1.1130357599622887</v>
      </c>
      <c r="AY78">
        <v>0.64381535038005877</v>
      </c>
      <c r="AZ78">
        <v>175.14137611111107</v>
      </c>
      <c r="BA78">
        <v>176.88612388888896</v>
      </c>
      <c r="BB78">
        <v>251.06142645753241</v>
      </c>
      <c r="BC78">
        <v>39.133787054941671</v>
      </c>
      <c r="BD78">
        <v>19.393374337706032</v>
      </c>
      <c r="BE78">
        <v>6.3379261035725634</v>
      </c>
      <c r="BF78">
        <v>315.92651395375265</v>
      </c>
      <c r="BG78">
        <v>439.22069566666664</v>
      </c>
      <c r="BH78">
        <v>123.294181712914</v>
      </c>
      <c r="BI78" t="s">
        <v>95</v>
      </c>
      <c r="BJ78" t="s">
        <v>86</v>
      </c>
    </row>
    <row r="79" spans="1:62">
      <c r="A79" t="s">
        <v>105</v>
      </c>
      <c r="B79" t="s">
        <v>102</v>
      </c>
      <c r="C79">
        <v>2017</v>
      </c>
      <c r="D79" t="s">
        <v>77</v>
      </c>
      <c r="E79" t="s">
        <v>107</v>
      </c>
      <c r="F79">
        <v>263.22750000000002</v>
      </c>
      <c r="G79">
        <v>263.22750000000002</v>
      </c>
      <c r="H79">
        <v>0</v>
      </c>
      <c r="I79">
        <v>50</v>
      </c>
      <c r="J79">
        <v>33.999999999999979</v>
      </c>
      <c r="K79">
        <v>347.22750000000002</v>
      </c>
      <c r="L79">
        <v>100</v>
      </c>
      <c r="M79">
        <v>0</v>
      </c>
      <c r="N79">
        <v>0</v>
      </c>
      <c r="O79">
        <v>0</v>
      </c>
      <c r="P79">
        <v>0</v>
      </c>
      <c r="Q79">
        <v>157.63499999999999</v>
      </c>
      <c r="R79">
        <v>151.065</v>
      </c>
      <c r="S79">
        <v>20.295000000000002</v>
      </c>
      <c r="T79">
        <v>58.365000000000002</v>
      </c>
      <c r="U79">
        <v>50.399831000000127</v>
      </c>
      <c r="V79">
        <v>4</v>
      </c>
      <c r="W79">
        <v>5.5566666666666675</v>
      </c>
      <c r="X79">
        <v>-1.3433333333333328</v>
      </c>
      <c r="Y79">
        <v>24.790975832599159</v>
      </c>
      <c r="Z79">
        <v>41</v>
      </c>
      <c r="AA79">
        <v>323.15710798114549</v>
      </c>
      <c r="AB79">
        <v>7162.9549808429119</v>
      </c>
      <c r="AC79">
        <v>3917.6489513209308</v>
      </c>
      <c r="AD79">
        <v>6774.1666666666679</v>
      </c>
      <c r="AE79">
        <v>4907.3697970514131</v>
      </c>
      <c r="AF79">
        <v>17.880645586748305</v>
      </c>
      <c r="AG79">
        <v>2.7636686590696118</v>
      </c>
      <c r="AH79">
        <v>0.26371565255382695</v>
      </c>
      <c r="AI79">
        <v>0.75717577755166932</v>
      </c>
      <c r="AJ79">
        <v>8.9794690027303909E-3</v>
      </c>
      <c r="AK79">
        <v>10.293602926504823</v>
      </c>
      <c r="AL79">
        <v>22.675213840763934</v>
      </c>
      <c r="AM79">
        <v>3.7306672771147249</v>
      </c>
      <c r="AN79">
        <v>1.1130357599622887</v>
      </c>
      <c r="AO79">
        <v>0.64381535038005877</v>
      </c>
      <c r="AP79">
        <v>18.610467855595175</v>
      </c>
      <c r="AQ79">
        <v>2.7636686590696118</v>
      </c>
      <c r="AR79">
        <v>0.26371565255382695</v>
      </c>
      <c r="AS79">
        <v>0.75717577755166932</v>
      </c>
      <c r="AT79">
        <v>8.9794690027303909E-3</v>
      </c>
      <c r="AU79">
        <v>10.71374998472951</v>
      </c>
      <c r="AV79">
        <v>22.675213840763934</v>
      </c>
      <c r="AW79">
        <v>3.7306672771147249</v>
      </c>
      <c r="AX79">
        <v>1.1130357599622887</v>
      </c>
      <c r="AY79">
        <v>0.64381535038005877</v>
      </c>
      <c r="AZ79">
        <v>347.05172616328719</v>
      </c>
      <c r="BA79">
        <v>0.17577383671283542</v>
      </c>
      <c r="BB79">
        <v>238.62677356295666</v>
      </c>
      <c r="BC79">
        <v>36.598645794471715</v>
      </c>
      <c r="BD79">
        <v>20.375412369561328</v>
      </c>
      <c r="BE79">
        <v>5.8068304894150229</v>
      </c>
      <c r="BF79">
        <v>301.40766221640473</v>
      </c>
      <c r="BG79">
        <v>437.75983100000013</v>
      </c>
      <c r="BH79">
        <v>136.3521687835954</v>
      </c>
      <c r="BI79" t="s">
        <v>95</v>
      </c>
      <c r="BJ79" t="s">
        <v>86</v>
      </c>
    </row>
    <row r="80" spans="1:62">
      <c r="A80" t="s">
        <v>105</v>
      </c>
      <c r="B80" t="s">
        <v>102</v>
      </c>
      <c r="C80">
        <v>1980</v>
      </c>
      <c r="D80" t="s">
        <v>70</v>
      </c>
      <c r="E80" t="s">
        <v>70</v>
      </c>
      <c r="F80">
        <v>0</v>
      </c>
      <c r="G80">
        <v>0</v>
      </c>
      <c r="H80">
        <v>0</v>
      </c>
      <c r="I80">
        <v>50</v>
      </c>
      <c r="J80">
        <v>49</v>
      </c>
      <c r="K80">
        <v>99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87.651880000000006</v>
      </c>
      <c r="V80">
        <v>2</v>
      </c>
      <c r="W80">
        <v>6.9</v>
      </c>
      <c r="X80">
        <v>0</v>
      </c>
      <c r="Y80">
        <v>9.4083526682134568</v>
      </c>
      <c r="Z80">
        <v>41</v>
      </c>
      <c r="AA80">
        <v>277.31689095127609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99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87.651880000000006</v>
      </c>
      <c r="BH80">
        <v>87.651880000000006</v>
      </c>
      <c r="BI80" t="s">
        <v>95</v>
      </c>
      <c r="BJ80" t="s">
        <v>86</v>
      </c>
    </row>
    <row r="81" spans="1:62">
      <c r="A81" t="s">
        <v>105</v>
      </c>
      <c r="B81" t="s">
        <v>102</v>
      </c>
      <c r="C81">
        <v>1981</v>
      </c>
      <c r="D81" t="s">
        <v>70</v>
      </c>
      <c r="E81" t="s">
        <v>70</v>
      </c>
      <c r="F81">
        <v>180</v>
      </c>
      <c r="G81">
        <v>0</v>
      </c>
      <c r="H81">
        <v>180</v>
      </c>
      <c r="I81">
        <v>50</v>
      </c>
      <c r="J81">
        <v>49</v>
      </c>
      <c r="K81">
        <v>279</v>
      </c>
      <c r="L81">
        <v>0</v>
      </c>
      <c r="M81">
        <v>105</v>
      </c>
      <c r="N81">
        <v>75</v>
      </c>
      <c r="O81">
        <v>123.52941176470588</v>
      </c>
      <c r="P81">
        <v>62.25</v>
      </c>
      <c r="Q81">
        <v>0</v>
      </c>
      <c r="R81">
        <v>0</v>
      </c>
      <c r="S81">
        <v>0</v>
      </c>
      <c r="T81">
        <v>0</v>
      </c>
      <c r="U81">
        <v>87.651880000000006</v>
      </c>
      <c r="V81">
        <v>2</v>
      </c>
      <c r="W81">
        <v>5.7</v>
      </c>
      <c r="X81">
        <v>-1.2000000000000002</v>
      </c>
      <c r="Y81">
        <v>13.96</v>
      </c>
      <c r="Z81">
        <v>41</v>
      </c>
      <c r="AA81">
        <v>290.88080000000002</v>
      </c>
      <c r="AB81">
        <v>5052.0833333333339</v>
      </c>
      <c r="AC81">
        <v>4244.791666666667</v>
      </c>
      <c r="AD81">
        <v>3703.125</v>
      </c>
      <c r="AE81">
        <v>3213.5416666666665</v>
      </c>
      <c r="AF81">
        <v>13.0732</v>
      </c>
      <c r="AG81">
        <v>3.1197684192021522</v>
      </c>
      <c r="AH81">
        <v>0.28113669768795752</v>
      </c>
      <c r="AI81">
        <v>0.95033736483599807</v>
      </c>
      <c r="AJ81">
        <v>7.3636176728924321E-3</v>
      </c>
      <c r="AK81">
        <v>7.4382000000000001</v>
      </c>
      <c r="AL81">
        <v>22.739753629775375</v>
      </c>
      <c r="AM81">
        <v>3.9852092240107404</v>
      </c>
      <c r="AN81">
        <v>1.3866007760997268</v>
      </c>
      <c r="AO81">
        <v>0.43025766044455011</v>
      </c>
      <c r="AP81">
        <v>13.606800000000002</v>
      </c>
      <c r="AQ81">
        <v>3.1197684192021522</v>
      </c>
      <c r="AR81">
        <v>0.28113669768795752</v>
      </c>
      <c r="AS81">
        <v>0.95033736483599807</v>
      </c>
      <c r="AT81">
        <v>7.3636176728924321E-3</v>
      </c>
      <c r="AU81">
        <v>7.7418000000000013</v>
      </c>
      <c r="AV81">
        <v>22.739753629775375</v>
      </c>
      <c r="AW81">
        <v>3.9852092240107404</v>
      </c>
      <c r="AX81">
        <v>1.3866007760997268</v>
      </c>
      <c r="AY81">
        <v>0.43025766044455011</v>
      </c>
      <c r="AZ81">
        <v>172.88678333333331</v>
      </c>
      <c r="BA81">
        <v>106.11321666666669</v>
      </c>
      <c r="BB81">
        <v>196.9148849506102</v>
      </c>
      <c r="BC81">
        <v>32.184429154150195</v>
      </c>
      <c r="BD81">
        <v>18.662132404500632</v>
      </c>
      <c r="BE81">
        <v>3.2734750576287914</v>
      </c>
      <c r="BF81">
        <v>251.03492156688981</v>
      </c>
      <c r="BG81">
        <v>273.43129176470586</v>
      </c>
      <c r="BH81">
        <v>22.396370197816054</v>
      </c>
      <c r="BI81" t="s">
        <v>95</v>
      </c>
      <c r="BJ81" t="s">
        <v>86</v>
      </c>
    </row>
    <row r="82" spans="1:62">
      <c r="A82" t="s">
        <v>105</v>
      </c>
      <c r="B82" t="s">
        <v>102</v>
      </c>
      <c r="C82">
        <v>1982</v>
      </c>
      <c r="D82" t="s">
        <v>70</v>
      </c>
      <c r="E82" t="s">
        <v>70</v>
      </c>
      <c r="F82">
        <v>180</v>
      </c>
      <c r="G82">
        <v>0</v>
      </c>
      <c r="H82">
        <v>180</v>
      </c>
      <c r="I82">
        <v>50</v>
      </c>
      <c r="J82">
        <v>49</v>
      </c>
      <c r="K82">
        <v>279</v>
      </c>
      <c r="L82">
        <v>0</v>
      </c>
      <c r="M82">
        <v>105</v>
      </c>
      <c r="N82">
        <v>75</v>
      </c>
      <c r="O82">
        <v>123.52941176470588</v>
      </c>
      <c r="P82">
        <v>62.25</v>
      </c>
      <c r="Q82">
        <v>0</v>
      </c>
      <c r="R82">
        <v>0</v>
      </c>
      <c r="S82">
        <v>0</v>
      </c>
      <c r="T82">
        <v>0</v>
      </c>
      <c r="U82">
        <v>87.651880000000006</v>
      </c>
      <c r="V82">
        <v>2</v>
      </c>
      <c r="W82">
        <v>5.5</v>
      </c>
      <c r="X82">
        <v>-1.4000000000000004</v>
      </c>
      <c r="Y82">
        <v>14.2</v>
      </c>
      <c r="Z82">
        <v>41</v>
      </c>
      <c r="AA82">
        <v>291.596</v>
      </c>
      <c r="AB82">
        <v>5166.666666666667</v>
      </c>
      <c r="AC82">
        <v>2932.2916666666665</v>
      </c>
      <c r="AD82">
        <v>3854.166666666667</v>
      </c>
      <c r="AE82">
        <v>2500</v>
      </c>
      <c r="AF82">
        <v>13.0732</v>
      </c>
      <c r="AG82">
        <v>3.1197684192021522</v>
      </c>
      <c r="AH82">
        <v>0.28113669768795752</v>
      </c>
      <c r="AI82">
        <v>0.95033736483599807</v>
      </c>
      <c r="AJ82">
        <v>7.3636176728924321E-3</v>
      </c>
      <c r="AK82">
        <v>7.4382000000000001</v>
      </c>
      <c r="AL82">
        <v>22.739753629775375</v>
      </c>
      <c r="AM82">
        <v>3.9852092240107404</v>
      </c>
      <c r="AN82">
        <v>1.3866007760997268</v>
      </c>
      <c r="AO82">
        <v>0.43025766044455011</v>
      </c>
      <c r="AP82">
        <v>13.606800000000002</v>
      </c>
      <c r="AQ82">
        <v>3.1197684192021522</v>
      </c>
      <c r="AR82">
        <v>0.28113669768795752</v>
      </c>
      <c r="AS82">
        <v>0.95033736483599807</v>
      </c>
      <c r="AT82">
        <v>7.3636176728924321E-3</v>
      </c>
      <c r="AU82">
        <v>7.7418000000000013</v>
      </c>
      <c r="AV82">
        <v>22.739753629775375</v>
      </c>
      <c r="AW82">
        <v>3.9852092240107404</v>
      </c>
      <c r="AX82">
        <v>1.3866007760997268</v>
      </c>
      <c r="AY82">
        <v>0.43025766044455011</v>
      </c>
      <c r="AZ82">
        <v>161.15321354166667</v>
      </c>
      <c r="BA82">
        <v>117.84678645833333</v>
      </c>
      <c r="BB82">
        <v>151.67188509330128</v>
      </c>
      <c r="BC82">
        <v>24.184906151243464</v>
      </c>
      <c r="BD82">
        <v>16.105254819624811</v>
      </c>
      <c r="BE82">
        <v>2.4037110711099756</v>
      </c>
      <c r="BF82">
        <v>194.36575713527952</v>
      </c>
      <c r="BG82">
        <v>273.43129176470586</v>
      </c>
      <c r="BH82">
        <v>79.065534629426338</v>
      </c>
      <c r="BI82" t="s">
        <v>95</v>
      </c>
      <c r="BJ82" t="s">
        <v>86</v>
      </c>
    </row>
    <row r="83" spans="1:62">
      <c r="A83" t="s">
        <v>105</v>
      </c>
      <c r="B83" t="s">
        <v>102</v>
      </c>
      <c r="C83">
        <v>1983</v>
      </c>
      <c r="D83" t="s">
        <v>70</v>
      </c>
      <c r="E83" t="s">
        <v>70</v>
      </c>
      <c r="F83">
        <v>180</v>
      </c>
      <c r="G83">
        <v>0</v>
      </c>
      <c r="H83">
        <v>180</v>
      </c>
      <c r="I83">
        <v>50</v>
      </c>
      <c r="J83">
        <v>49</v>
      </c>
      <c r="K83">
        <v>279</v>
      </c>
      <c r="L83">
        <v>0</v>
      </c>
      <c r="M83">
        <v>105</v>
      </c>
      <c r="N83">
        <v>75</v>
      </c>
      <c r="O83">
        <v>123.52941176470588</v>
      </c>
      <c r="P83">
        <v>62.25</v>
      </c>
      <c r="Q83">
        <v>0</v>
      </c>
      <c r="R83">
        <v>0</v>
      </c>
      <c r="S83">
        <v>0</v>
      </c>
      <c r="T83">
        <v>0</v>
      </c>
      <c r="U83">
        <v>87.651880000000006</v>
      </c>
      <c r="V83">
        <v>2</v>
      </c>
      <c r="W83">
        <v>5.5</v>
      </c>
      <c r="X83">
        <v>-1.4000000000000004</v>
      </c>
      <c r="Y83">
        <v>17.12</v>
      </c>
      <c r="Z83">
        <v>41</v>
      </c>
      <c r="AA83">
        <v>300.29759999999999</v>
      </c>
      <c r="AB83">
        <v>3953.125</v>
      </c>
      <c r="AC83">
        <v>3723.958333333333</v>
      </c>
      <c r="AD83">
        <v>4239.5833333333339</v>
      </c>
      <c r="AE83">
        <v>3515.625</v>
      </c>
      <c r="AF83">
        <v>10.990700000000002</v>
      </c>
      <c r="AG83">
        <v>3.1197684192021522</v>
      </c>
      <c r="AH83">
        <v>0.28113669768795752</v>
      </c>
      <c r="AI83">
        <v>0.95033736483599807</v>
      </c>
      <c r="AJ83">
        <v>7.3636176728924321E-3</v>
      </c>
      <c r="AK83">
        <v>7.2711099999999993</v>
      </c>
      <c r="AL83">
        <v>22.739753629775375</v>
      </c>
      <c r="AM83">
        <v>3.9852092240107404</v>
      </c>
      <c r="AN83">
        <v>1.3866007760997268</v>
      </c>
      <c r="AO83">
        <v>0.43025766044455011</v>
      </c>
      <c r="AP83">
        <v>11.439300000000003</v>
      </c>
      <c r="AQ83">
        <v>3.1197684192021522</v>
      </c>
      <c r="AR83">
        <v>0.28113669768795752</v>
      </c>
      <c r="AS83">
        <v>0.95033736483599807</v>
      </c>
      <c r="AT83">
        <v>7.3636176728924321E-3</v>
      </c>
      <c r="AU83">
        <v>7.5678900000000002</v>
      </c>
      <c r="AV83">
        <v>22.739753629775375</v>
      </c>
      <c r="AW83">
        <v>3.9852092240107404</v>
      </c>
      <c r="AX83">
        <v>1.3866007760997268</v>
      </c>
      <c r="AY83">
        <v>0.43025766044455011</v>
      </c>
      <c r="AZ83">
        <v>145.62865052083336</v>
      </c>
      <c r="BA83">
        <v>133.37134947916664</v>
      </c>
      <c r="BB83">
        <v>190.18569410829559</v>
      </c>
      <c r="BC83">
        <v>31.154525243948367</v>
      </c>
      <c r="BD83">
        <v>17.824248717008569</v>
      </c>
      <c r="BE83">
        <v>3.1752141594655439</v>
      </c>
      <c r="BF83">
        <v>242.33968222871809</v>
      </c>
      <c r="BG83">
        <v>273.43129176470586</v>
      </c>
      <c r="BH83">
        <v>31.091609535987772</v>
      </c>
      <c r="BI83" t="s">
        <v>95</v>
      </c>
      <c r="BJ83" t="s">
        <v>86</v>
      </c>
    </row>
    <row r="84" spans="1:62">
      <c r="A84" t="s">
        <v>105</v>
      </c>
      <c r="B84" t="s">
        <v>102</v>
      </c>
      <c r="C84">
        <v>1984</v>
      </c>
      <c r="D84" t="s">
        <v>70</v>
      </c>
      <c r="E84" t="s">
        <v>70</v>
      </c>
      <c r="F84">
        <v>180</v>
      </c>
      <c r="G84">
        <v>0</v>
      </c>
      <c r="H84">
        <v>180</v>
      </c>
      <c r="I84">
        <v>50</v>
      </c>
      <c r="J84">
        <v>49</v>
      </c>
      <c r="K84">
        <v>279</v>
      </c>
      <c r="L84">
        <v>0</v>
      </c>
      <c r="M84">
        <v>105</v>
      </c>
      <c r="N84">
        <v>75</v>
      </c>
      <c r="O84">
        <v>123.52941176470588</v>
      </c>
      <c r="P84">
        <v>62.25</v>
      </c>
      <c r="Q84">
        <v>0</v>
      </c>
      <c r="R84">
        <v>0</v>
      </c>
      <c r="S84">
        <v>0</v>
      </c>
      <c r="T84">
        <v>0</v>
      </c>
      <c r="U84">
        <v>87.651880000000006</v>
      </c>
      <c r="V84">
        <v>2</v>
      </c>
      <c r="W84">
        <v>5.86</v>
      </c>
      <c r="X84">
        <v>-1.04</v>
      </c>
      <c r="Y84">
        <v>16.21</v>
      </c>
      <c r="Z84">
        <v>41</v>
      </c>
      <c r="AA84">
        <v>297.58580000000001</v>
      </c>
      <c r="AB84">
        <v>5187.5</v>
      </c>
      <c r="AC84">
        <v>3354.166666666667</v>
      </c>
      <c r="AD84">
        <v>3052.0833333333335</v>
      </c>
      <c r="AE84">
        <v>2515.6249999999995</v>
      </c>
      <c r="AF84">
        <v>10.990700000000002</v>
      </c>
      <c r="AG84">
        <v>3.1197684192021522</v>
      </c>
      <c r="AH84">
        <v>0.28113669768795752</v>
      </c>
      <c r="AI84">
        <v>0.95033736483599807</v>
      </c>
      <c r="AJ84">
        <v>7.3636176728924321E-3</v>
      </c>
      <c r="AK84">
        <v>7.2711099999999993</v>
      </c>
      <c r="AL84">
        <v>22.739753629775375</v>
      </c>
      <c r="AM84">
        <v>3.9852092240107404</v>
      </c>
      <c r="AN84">
        <v>1.3866007760997268</v>
      </c>
      <c r="AO84">
        <v>0.43025766044455011</v>
      </c>
      <c r="AP84">
        <v>11.439300000000003</v>
      </c>
      <c r="AQ84">
        <v>3.1197684192021522</v>
      </c>
      <c r="AR84">
        <v>0.28113669768795752</v>
      </c>
      <c r="AS84">
        <v>0.95033736483599807</v>
      </c>
      <c r="AT84">
        <v>7.3636176728924321E-3</v>
      </c>
      <c r="AU84">
        <v>7.5678900000000002</v>
      </c>
      <c r="AV84">
        <v>22.739753629775375</v>
      </c>
      <c r="AW84">
        <v>3.9852092240107404</v>
      </c>
      <c r="AX84">
        <v>1.3866007760997268</v>
      </c>
      <c r="AY84">
        <v>0.43025766044455011</v>
      </c>
      <c r="AZ84">
        <v>135.35444119791669</v>
      </c>
      <c r="BA84">
        <v>143.64555880208331</v>
      </c>
      <c r="BB84">
        <v>159.18320822882632</v>
      </c>
      <c r="BC84">
        <v>25.708797141679447</v>
      </c>
      <c r="BD84">
        <v>15.969441592890318</v>
      </c>
      <c r="BE84">
        <v>2.5861959712475202</v>
      </c>
      <c r="BF84">
        <v>203.4476429346436</v>
      </c>
      <c r="BG84">
        <v>273.43129176470586</v>
      </c>
      <c r="BH84">
        <v>69.983648830062265</v>
      </c>
      <c r="BI84" t="s">
        <v>95</v>
      </c>
      <c r="BJ84" t="s">
        <v>86</v>
      </c>
    </row>
    <row r="85" spans="1:62">
      <c r="A85" t="s">
        <v>105</v>
      </c>
      <c r="B85" t="s">
        <v>102</v>
      </c>
      <c r="C85">
        <v>1985</v>
      </c>
      <c r="D85" t="s">
        <v>70</v>
      </c>
      <c r="E85" t="s">
        <v>70</v>
      </c>
      <c r="F85">
        <v>180</v>
      </c>
      <c r="G85">
        <v>0</v>
      </c>
      <c r="H85">
        <v>180</v>
      </c>
      <c r="I85">
        <v>50</v>
      </c>
      <c r="J85">
        <v>49</v>
      </c>
      <c r="K85">
        <v>279</v>
      </c>
      <c r="L85">
        <v>0</v>
      </c>
      <c r="M85">
        <v>105</v>
      </c>
      <c r="N85">
        <v>75</v>
      </c>
      <c r="O85">
        <v>123.52941176470588</v>
      </c>
      <c r="P85">
        <v>62.25</v>
      </c>
      <c r="Q85">
        <v>0</v>
      </c>
      <c r="R85">
        <v>0</v>
      </c>
      <c r="S85">
        <v>0</v>
      </c>
      <c r="T85">
        <v>0</v>
      </c>
      <c r="U85">
        <v>87.651880000000006</v>
      </c>
      <c r="V85">
        <v>2</v>
      </c>
      <c r="W85">
        <v>6.03</v>
      </c>
      <c r="X85">
        <v>-0.87000000000000011</v>
      </c>
      <c r="Y85">
        <v>14.88</v>
      </c>
      <c r="Z85">
        <v>41</v>
      </c>
      <c r="AA85">
        <v>293.62239999999997</v>
      </c>
      <c r="AB85">
        <v>5031.2499999999991</v>
      </c>
      <c r="AC85">
        <v>4416.666666666667</v>
      </c>
      <c r="AD85">
        <v>3578.1250000000005</v>
      </c>
      <c r="AE85">
        <v>2421.875</v>
      </c>
      <c r="AF85">
        <v>10.990700000000002</v>
      </c>
      <c r="AG85">
        <v>3.1197684192021522</v>
      </c>
      <c r="AH85">
        <v>0.28113669768795752</v>
      </c>
      <c r="AI85">
        <v>0.95033736483599807</v>
      </c>
      <c r="AJ85">
        <v>7.3636176728924321E-3</v>
      </c>
      <c r="AK85">
        <v>7.2711099999999993</v>
      </c>
      <c r="AL85">
        <v>22.739753629775375</v>
      </c>
      <c r="AM85">
        <v>3.9852092240107404</v>
      </c>
      <c r="AN85">
        <v>1.3866007760997268</v>
      </c>
      <c r="AO85">
        <v>0.43025766044455011</v>
      </c>
      <c r="AP85">
        <v>11.439300000000003</v>
      </c>
      <c r="AQ85">
        <v>3.1197684192021522</v>
      </c>
      <c r="AR85">
        <v>0.28113669768795752</v>
      </c>
      <c r="AS85">
        <v>0.95033736483599807</v>
      </c>
      <c r="AT85">
        <v>7.3636176728924321E-3</v>
      </c>
      <c r="AU85">
        <v>7.5678900000000002</v>
      </c>
      <c r="AV85">
        <v>22.739753629775375</v>
      </c>
      <c r="AW85">
        <v>3.9852092240107404</v>
      </c>
      <c r="AX85">
        <v>1.3866007760997268</v>
      </c>
      <c r="AY85">
        <v>0.43025766044455011</v>
      </c>
      <c r="AZ85">
        <v>146.67075744791666</v>
      </c>
      <c r="BA85">
        <v>132.32924255208334</v>
      </c>
      <c r="BB85">
        <v>182.366008921022</v>
      </c>
      <c r="BC85">
        <v>29.673430585439046</v>
      </c>
      <c r="BD85">
        <v>17.66413793277524</v>
      </c>
      <c r="BE85">
        <v>3.005731084255133</v>
      </c>
      <c r="BF85">
        <v>232.70930852349142</v>
      </c>
      <c r="BG85">
        <v>273.43129176470586</v>
      </c>
      <c r="BH85">
        <v>40.721983241214446</v>
      </c>
      <c r="BI85" t="s">
        <v>95</v>
      </c>
      <c r="BJ85" t="s">
        <v>86</v>
      </c>
    </row>
    <row r="86" spans="1:62">
      <c r="A86" t="s">
        <v>105</v>
      </c>
      <c r="B86" t="s">
        <v>102</v>
      </c>
      <c r="C86">
        <v>1986</v>
      </c>
      <c r="D86" t="s">
        <v>70</v>
      </c>
      <c r="E86" t="s">
        <v>70</v>
      </c>
      <c r="F86">
        <v>180</v>
      </c>
      <c r="G86">
        <v>0</v>
      </c>
      <c r="H86">
        <v>180</v>
      </c>
      <c r="I86">
        <v>50</v>
      </c>
      <c r="J86">
        <v>49</v>
      </c>
      <c r="K86">
        <v>279</v>
      </c>
      <c r="L86">
        <v>0</v>
      </c>
      <c r="M86">
        <v>105</v>
      </c>
      <c r="N86">
        <v>75</v>
      </c>
      <c r="O86">
        <v>123.52941176470588</v>
      </c>
      <c r="P86">
        <v>62.25</v>
      </c>
      <c r="Q86">
        <v>0</v>
      </c>
      <c r="R86">
        <v>0</v>
      </c>
      <c r="S86">
        <v>0</v>
      </c>
      <c r="T86">
        <v>0</v>
      </c>
      <c r="U86">
        <v>87.651880000000006</v>
      </c>
      <c r="V86">
        <v>2</v>
      </c>
      <c r="W86">
        <v>6.01</v>
      </c>
      <c r="X86">
        <v>-0.89000000000000057</v>
      </c>
      <c r="Y86">
        <v>16.21</v>
      </c>
      <c r="Z86">
        <v>41</v>
      </c>
      <c r="AA86">
        <v>297.58580000000001</v>
      </c>
      <c r="AB86">
        <v>4937.5</v>
      </c>
      <c r="AC86">
        <v>3828.125</v>
      </c>
      <c r="AD86">
        <v>4411.458333333333</v>
      </c>
      <c r="AE86">
        <v>3385.416666666667</v>
      </c>
      <c r="AF86">
        <v>9.8450799999999994</v>
      </c>
      <c r="AG86">
        <v>3.1197684192021522</v>
      </c>
      <c r="AH86">
        <v>0.28113669768795752</v>
      </c>
      <c r="AI86">
        <v>0.95033736483599807</v>
      </c>
      <c r="AJ86">
        <v>7.3636176728924321E-3</v>
      </c>
      <c r="AK86">
        <v>5.3204199999999986</v>
      </c>
      <c r="AL86">
        <v>22.739753629775375</v>
      </c>
      <c r="AM86">
        <v>3.9852092240107404</v>
      </c>
      <c r="AN86">
        <v>1.3866007760997268</v>
      </c>
      <c r="AO86">
        <v>0.43025766044455011</v>
      </c>
      <c r="AP86">
        <v>10.246920000000001</v>
      </c>
      <c r="AQ86">
        <v>3.1197684192021522</v>
      </c>
      <c r="AR86">
        <v>0.28113669768795752</v>
      </c>
      <c r="AS86">
        <v>0.95033736483599807</v>
      </c>
      <c r="AT86">
        <v>7.3636176728924321E-3</v>
      </c>
      <c r="AU86">
        <v>5.5375799999999984</v>
      </c>
      <c r="AV86">
        <v>22.739753629775375</v>
      </c>
      <c r="AW86">
        <v>3.9852092240107404</v>
      </c>
      <c r="AX86">
        <v>1.3866007760997268</v>
      </c>
      <c r="AY86">
        <v>0.43025766044455011</v>
      </c>
      <c r="AZ86">
        <v>132.92819156249999</v>
      </c>
      <c r="BA86">
        <v>146.07180843750001</v>
      </c>
      <c r="BB86">
        <v>193.20074525888938</v>
      </c>
      <c r="BC86">
        <v>31.375808060441457</v>
      </c>
      <c r="BD86">
        <v>18.886966899889259</v>
      </c>
      <c r="BE86">
        <v>3.1725237158257493</v>
      </c>
      <c r="BF86">
        <v>246.63604393504588</v>
      </c>
      <c r="BG86">
        <v>273.43129176470586</v>
      </c>
      <c r="BH86">
        <v>26.795247829659985</v>
      </c>
      <c r="BI86" t="s">
        <v>95</v>
      </c>
      <c r="BJ86" t="s">
        <v>86</v>
      </c>
    </row>
    <row r="87" spans="1:62">
      <c r="A87" t="s">
        <v>105</v>
      </c>
      <c r="B87" t="s">
        <v>102</v>
      </c>
      <c r="C87">
        <v>1987</v>
      </c>
      <c r="D87" t="s">
        <v>70</v>
      </c>
      <c r="E87" t="s">
        <v>70</v>
      </c>
      <c r="F87">
        <v>180</v>
      </c>
      <c r="G87">
        <v>0</v>
      </c>
      <c r="H87">
        <v>180</v>
      </c>
      <c r="I87">
        <v>50</v>
      </c>
      <c r="J87">
        <v>49</v>
      </c>
      <c r="K87">
        <v>279</v>
      </c>
      <c r="L87">
        <v>0</v>
      </c>
      <c r="M87">
        <v>105</v>
      </c>
      <c r="N87">
        <v>75</v>
      </c>
      <c r="O87">
        <v>123.52941176470588</v>
      </c>
      <c r="P87">
        <v>62.25</v>
      </c>
      <c r="Q87">
        <v>0</v>
      </c>
      <c r="R87">
        <v>0</v>
      </c>
      <c r="S87">
        <v>0</v>
      </c>
      <c r="T87">
        <v>0</v>
      </c>
      <c r="U87">
        <v>87.651880000000006</v>
      </c>
      <c r="V87">
        <v>2</v>
      </c>
      <c r="W87">
        <v>5.83</v>
      </c>
      <c r="X87">
        <v>-1.0700000000000003</v>
      </c>
      <c r="Y87">
        <v>17.059999999999999</v>
      </c>
      <c r="Z87">
        <v>41</v>
      </c>
      <c r="AA87">
        <v>300.11879999999996</v>
      </c>
      <c r="AB87">
        <v>4979.166666666667</v>
      </c>
      <c r="AC87">
        <v>3098.958333333333</v>
      </c>
      <c r="AD87">
        <v>3098.958333333333</v>
      </c>
      <c r="AE87">
        <v>2958.3333333333335</v>
      </c>
      <c r="AF87">
        <v>10.430466666666664</v>
      </c>
      <c r="AG87">
        <v>3.1197684192021522</v>
      </c>
      <c r="AH87">
        <v>0.28113669768795752</v>
      </c>
      <c r="AI87">
        <v>0.95033736483599807</v>
      </c>
      <c r="AJ87">
        <v>7.3636176728924321E-3</v>
      </c>
      <c r="AK87">
        <v>6.6537100000000002</v>
      </c>
      <c r="AL87">
        <v>22.739753629775375</v>
      </c>
      <c r="AM87">
        <v>3.9852092240107404</v>
      </c>
      <c r="AN87">
        <v>1.3866007760997268</v>
      </c>
      <c r="AO87">
        <v>0.43025766044455011</v>
      </c>
      <c r="AP87">
        <v>10.856199999999998</v>
      </c>
      <c r="AQ87">
        <v>3.1197684192021522</v>
      </c>
      <c r="AR87">
        <v>0.28113669768795752</v>
      </c>
      <c r="AS87">
        <v>0.95033736483599807</v>
      </c>
      <c r="AT87">
        <v>7.3636176728924321E-3</v>
      </c>
      <c r="AU87">
        <v>6.9252900000000004</v>
      </c>
      <c r="AV87">
        <v>22.739753629775375</v>
      </c>
      <c r="AW87">
        <v>3.9852092240107404</v>
      </c>
      <c r="AX87">
        <v>1.3866007760997268</v>
      </c>
      <c r="AY87">
        <v>0.43025766044455011</v>
      </c>
      <c r="AZ87">
        <v>126.6848297048611</v>
      </c>
      <c r="BA87">
        <v>152.3151702951389</v>
      </c>
      <c r="BB87">
        <v>162.94319942505885</v>
      </c>
      <c r="BC87">
        <v>26.410632008533923</v>
      </c>
      <c r="BD87">
        <v>16.075989351378201</v>
      </c>
      <c r="BE87">
        <v>2.6656803651441039</v>
      </c>
      <c r="BF87">
        <v>208.0955011501151</v>
      </c>
      <c r="BG87">
        <v>273.43129176470586</v>
      </c>
      <c r="BH87">
        <v>65.335790614590763</v>
      </c>
      <c r="BI87" t="s">
        <v>95</v>
      </c>
      <c r="BJ87" t="s">
        <v>86</v>
      </c>
    </row>
    <row r="88" spans="1:62">
      <c r="A88" t="s">
        <v>105</v>
      </c>
      <c r="B88" t="s">
        <v>102</v>
      </c>
      <c r="C88">
        <v>1988</v>
      </c>
      <c r="D88" t="s">
        <v>70</v>
      </c>
      <c r="E88" t="s">
        <v>70</v>
      </c>
      <c r="F88">
        <v>180</v>
      </c>
      <c r="G88">
        <v>0</v>
      </c>
      <c r="H88">
        <v>180</v>
      </c>
      <c r="I88">
        <v>50</v>
      </c>
      <c r="J88">
        <v>49</v>
      </c>
      <c r="K88">
        <v>279</v>
      </c>
      <c r="L88">
        <v>0</v>
      </c>
      <c r="M88">
        <v>105</v>
      </c>
      <c r="N88">
        <v>75</v>
      </c>
      <c r="O88">
        <v>123.52941176470588</v>
      </c>
      <c r="P88">
        <v>62.25</v>
      </c>
      <c r="Q88">
        <v>0</v>
      </c>
      <c r="R88">
        <v>0</v>
      </c>
      <c r="S88">
        <v>0</v>
      </c>
      <c r="T88">
        <v>0</v>
      </c>
      <c r="U88">
        <v>87.651880000000006</v>
      </c>
      <c r="V88">
        <v>2</v>
      </c>
      <c r="W88">
        <v>6.1950000000000003</v>
      </c>
      <c r="X88">
        <v>-0.70500000000000007</v>
      </c>
      <c r="Y88">
        <v>16.829999999999998</v>
      </c>
      <c r="Z88">
        <v>41</v>
      </c>
      <c r="AA88">
        <v>299.43340000000001</v>
      </c>
      <c r="AB88">
        <v>4333.333333333333</v>
      </c>
      <c r="AC88">
        <v>2640.6250000000005</v>
      </c>
      <c r="AD88">
        <v>4500</v>
      </c>
      <c r="AE88">
        <v>4187.5</v>
      </c>
      <c r="AF88">
        <v>10.430466666666664</v>
      </c>
      <c r="AG88">
        <v>3.1197684192021522</v>
      </c>
      <c r="AH88">
        <v>0.28113669768795752</v>
      </c>
      <c r="AI88">
        <v>0.95033736483599807</v>
      </c>
      <c r="AJ88">
        <v>7.3636176728924321E-3</v>
      </c>
      <c r="AK88">
        <v>6.6537100000000002</v>
      </c>
      <c r="AL88">
        <v>22.739753629775375</v>
      </c>
      <c r="AM88">
        <v>3.9852092240107404</v>
      </c>
      <c r="AN88">
        <v>1.3866007760997268</v>
      </c>
      <c r="AO88">
        <v>0.43025766044455011</v>
      </c>
      <c r="AP88">
        <v>10.856199999999998</v>
      </c>
      <c r="AQ88">
        <v>3.1197684192021522</v>
      </c>
      <c r="AR88">
        <v>0.28113669768795752</v>
      </c>
      <c r="AS88">
        <v>0.95033736483599807</v>
      </c>
      <c r="AT88">
        <v>7.3636176728924321E-3</v>
      </c>
      <c r="AU88">
        <v>6.9252900000000004</v>
      </c>
      <c r="AV88">
        <v>22.739753629775375</v>
      </c>
      <c r="AW88">
        <v>3.9852092240107404</v>
      </c>
      <c r="AX88">
        <v>1.3866007760997268</v>
      </c>
      <c r="AY88">
        <v>0.43025766044455011</v>
      </c>
      <c r="AZ88">
        <v>140.62119373263889</v>
      </c>
      <c r="BA88">
        <v>138.37880626736111</v>
      </c>
      <c r="BB88">
        <v>182.82783462292898</v>
      </c>
      <c r="BC88">
        <v>29.69488089560863</v>
      </c>
      <c r="BD88">
        <v>17.862530147023929</v>
      </c>
      <c r="BE88">
        <v>3.0028983771668272</v>
      </c>
      <c r="BF88">
        <v>233.38814404272836</v>
      </c>
      <c r="BG88">
        <v>273.43129176470586</v>
      </c>
      <c r="BH88">
        <v>40.043147721977505</v>
      </c>
      <c r="BI88" t="s">
        <v>95</v>
      </c>
      <c r="BJ88" t="s">
        <v>86</v>
      </c>
    </row>
    <row r="89" spans="1:62">
      <c r="A89" t="s">
        <v>105</v>
      </c>
      <c r="B89" t="s">
        <v>102</v>
      </c>
      <c r="C89">
        <v>1989</v>
      </c>
      <c r="D89" t="s">
        <v>70</v>
      </c>
      <c r="E89" t="s">
        <v>70</v>
      </c>
      <c r="F89">
        <v>180</v>
      </c>
      <c r="G89">
        <v>0</v>
      </c>
      <c r="H89">
        <v>180</v>
      </c>
      <c r="I89">
        <v>50</v>
      </c>
      <c r="J89">
        <v>49</v>
      </c>
      <c r="K89">
        <v>279</v>
      </c>
      <c r="L89">
        <v>0</v>
      </c>
      <c r="M89">
        <v>105</v>
      </c>
      <c r="N89">
        <v>112.5</v>
      </c>
      <c r="O89">
        <v>123.52941176470588</v>
      </c>
      <c r="P89">
        <v>93.375</v>
      </c>
      <c r="Q89">
        <v>0</v>
      </c>
      <c r="R89">
        <v>0</v>
      </c>
      <c r="S89">
        <v>0</v>
      </c>
      <c r="T89">
        <v>0</v>
      </c>
      <c r="U89">
        <v>87.651880000000006</v>
      </c>
      <c r="V89">
        <v>2</v>
      </c>
      <c r="W89">
        <v>6.56</v>
      </c>
      <c r="X89">
        <v>-0.34000000000000075</v>
      </c>
      <c r="Y89">
        <v>16.600000000000001</v>
      </c>
      <c r="Z89">
        <v>41</v>
      </c>
      <c r="AA89">
        <v>298.74799999999999</v>
      </c>
      <c r="AB89">
        <v>4286.4583333333339</v>
      </c>
      <c r="AC89">
        <v>3520.8333333333335</v>
      </c>
      <c r="AD89">
        <v>3781.25</v>
      </c>
      <c r="AE89">
        <v>2822.9166666666665</v>
      </c>
      <c r="AF89">
        <v>10.430466666666664</v>
      </c>
      <c r="AG89">
        <v>3.1197684192021522</v>
      </c>
      <c r="AH89">
        <v>0.28113669768795752</v>
      </c>
      <c r="AI89">
        <v>0.95033736483599807</v>
      </c>
      <c r="AJ89">
        <v>7.3636176728924321E-3</v>
      </c>
      <c r="AK89">
        <v>6.6537100000000002</v>
      </c>
      <c r="AL89">
        <v>22.739753629775375</v>
      </c>
      <c r="AM89">
        <v>3.9852092240107404</v>
      </c>
      <c r="AN89">
        <v>1.3866007760997268</v>
      </c>
      <c r="AO89">
        <v>0.43025766044455011</v>
      </c>
      <c r="AP89">
        <v>10.856199999999998</v>
      </c>
      <c r="AQ89">
        <v>3.1197684192021522</v>
      </c>
      <c r="AR89">
        <v>0.28113669768795752</v>
      </c>
      <c r="AS89">
        <v>0.95033736483599807</v>
      </c>
      <c r="AT89">
        <v>7.3636176728924321E-3</v>
      </c>
      <c r="AU89">
        <v>6.9252900000000004</v>
      </c>
      <c r="AV89">
        <v>22.739753629775375</v>
      </c>
      <c r="AW89">
        <v>3.9852092240107404</v>
      </c>
      <c r="AX89">
        <v>1.3866007760997268</v>
      </c>
      <c r="AY89">
        <v>0.43025766044455011</v>
      </c>
      <c r="AZ89">
        <v>128.73588753472222</v>
      </c>
      <c r="BA89">
        <v>150.26411246527778</v>
      </c>
      <c r="BB89">
        <v>169.42469376255491</v>
      </c>
      <c r="BC89">
        <v>27.549299893561081</v>
      </c>
      <c r="BD89">
        <v>16.463293351148064</v>
      </c>
      <c r="BE89">
        <v>2.7888545531081896</v>
      </c>
      <c r="BF89">
        <v>216.22614156037224</v>
      </c>
      <c r="BG89">
        <v>304.55629176470586</v>
      </c>
      <c r="BH89">
        <v>88.33015020433362</v>
      </c>
      <c r="BI89" t="s">
        <v>95</v>
      </c>
      <c r="BJ89" t="s">
        <v>86</v>
      </c>
    </row>
    <row r="90" spans="1:62">
      <c r="A90" t="s">
        <v>105</v>
      </c>
      <c r="B90" t="s">
        <v>102</v>
      </c>
      <c r="C90">
        <v>1990</v>
      </c>
      <c r="D90" t="s">
        <v>70</v>
      </c>
      <c r="E90" t="s">
        <v>70</v>
      </c>
      <c r="F90">
        <v>180</v>
      </c>
      <c r="G90">
        <v>0</v>
      </c>
      <c r="H90">
        <v>180</v>
      </c>
      <c r="I90">
        <v>50</v>
      </c>
      <c r="J90">
        <v>49</v>
      </c>
      <c r="K90">
        <v>279</v>
      </c>
      <c r="L90">
        <v>0</v>
      </c>
      <c r="M90">
        <v>105</v>
      </c>
      <c r="N90">
        <v>112.5</v>
      </c>
      <c r="O90">
        <v>123.52941176470588</v>
      </c>
      <c r="P90">
        <v>93.375</v>
      </c>
      <c r="Q90">
        <v>0</v>
      </c>
      <c r="R90">
        <v>0</v>
      </c>
      <c r="S90">
        <v>0</v>
      </c>
      <c r="T90">
        <v>0</v>
      </c>
      <c r="U90">
        <v>87.651880000000006</v>
      </c>
      <c r="V90">
        <v>2</v>
      </c>
      <c r="W90">
        <v>6.5</v>
      </c>
      <c r="X90">
        <v>-0.40000000000000036</v>
      </c>
      <c r="Y90">
        <v>16.96</v>
      </c>
      <c r="Z90">
        <v>41</v>
      </c>
      <c r="AA90">
        <v>299.82080000000002</v>
      </c>
      <c r="AB90">
        <v>4885.416666666667</v>
      </c>
      <c r="AC90">
        <v>2645.8333333333335</v>
      </c>
      <c r="AD90">
        <v>3942.7083333333335</v>
      </c>
      <c r="AE90">
        <v>3411.458333333333</v>
      </c>
      <c r="AF90">
        <v>10.430466666666664</v>
      </c>
      <c r="AG90">
        <v>3.1197684192021522</v>
      </c>
      <c r="AH90">
        <v>0.28113669768795752</v>
      </c>
      <c r="AI90">
        <v>0.95033736483599807</v>
      </c>
      <c r="AJ90">
        <v>7.3636176728924321E-3</v>
      </c>
      <c r="AK90">
        <v>6.6537100000000002</v>
      </c>
      <c r="AL90">
        <v>22.739753629775375</v>
      </c>
      <c r="AM90">
        <v>3.9852092240107404</v>
      </c>
      <c r="AN90">
        <v>1.3866007760997268</v>
      </c>
      <c r="AO90">
        <v>0.43025766044455011</v>
      </c>
      <c r="AP90">
        <v>10.856199999999998</v>
      </c>
      <c r="AQ90">
        <v>3.1197684192021522</v>
      </c>
      <c r="AR90">
        <v>0.28113669768795752</v>
      </c>
      <c r="AS90">
        <v>0.95033736483599807</v>
      </c>
      <c r="AT90">
        <v>7.3636176728924321E-3</v>
      </c>
      <c r="AU90">
        <v>6.9252900000000004</v>
      </c>
      <c r="AV90">
        <v>22.739753629775375</v>
      </c>
      <c r="AW90">
        <v>3.9852092240107404</v>
      </c>
      <c r="AX90">
        <v>1.3866007760997268</v>
      </c>
      <c r="AY90">
        <v>0.43025766044455011</v>
      </c>
      <c r="AZ90">
        <v>134.98995189236109</v>
      </c>
      <c r="BA90">
        <v>144.01004810763891</v>
      </c>
      <c r="BB90">
        <v>165.28302573946047</v>
      </c>
      <c r="BC90">
        <v>26.62148453179989</v>
      </c>
      <c r="BD90">
        <v>16.788742375005203</v>
      </c>
      <c r="BE90">
        <v>2.671203078398773</v>
      </c>
      <c r="BF90">
        <v>211.36445572466434</v>
      </c>
      <c r="BG90">
        <v>304.55629176470586</v>
      </c>
      <c r="BH90">
        <v>93.191836040041522</v>
      </c>
      <c r="BI90" t="s">
        <v>95</v>
      </c>
      <c r="BJ90" t="s">
        <v>86</v>
      </c>
    </row>
    <row r="91" spans="1:62">
      <c r="A91" t="s">
        <v>105</v>
      </c>
      <c r="B91" t="s">
        <v>102</v>
      </c>
      <c r="C91">
        <v>1991</v>
      </c>
      <c r="D91" t="s">
        <v>70</v>
      </c>
      <c r="E91" t="s">
        <v>70</v>
      </c>
      <c r="F91">
        <v>180</v>
      </c>
      <c r="G91">
        <v>0</v>
      </c>
      <c r="H91">
        <v>180</v>
      </c>
      <c r="I91">
        <v>50</v>
      </c>
      <c r="J91">
        <v>49</v>
      </c>
      <c r="K91">
        <v>279</v>
      </c>
      <c r="L91">
        <v>0</v>
      </c>
      <c r="M91">
        <v>105</v>
      </c>
      <c r="N91">
        <v>112.5</v>
      </c>
      <c r="O91">
        <v>123.52941176470588</v>
      </c>
      <c r="P91">
        <v>93.375</v>
      </c>
      <c r="Q91">
        <v>0</v>
      </c>
      <c r="R91">
        <v>0</v>
      </c>
      <c r="S91">
        <v>0</v>
      </c>
      <c r="T91">
        <v>0</v>
      </c>
      <c r="U91">
        <v>87.651880000000006</v>
      </c>
      <c r="V91">
        <v>2</v>
      </c>
      <c r="W91">
        <v>6.32</v>
      </c>
      <c r="X91">
        <v>-0.58000000000000007</v>
      </c>
      <c r="Y91">
        <v>17.73</v>
      </c>
      <c r="Z91">
        <v>41</v>
      </c>
      <c r="AA91">
        <v>302.11540000000002</v>
      </c>
      <c r="AB91">
        <v>4916.666666666667</v>
      </c>
      <c r="AC91">
        <v>4046.8749999999991</v>
      </c>
      <c r="AD91">
        <v>4166.666666666667</v>
      </c>
      <c r="AE91">
        <v>2786.458333333333</v>
      </c>
      <c r="AF91">
        <v>10.430466666666664</v>
      </c>
      <c r="AG91">
        <v>3.1197684192021522</v>
      </c>
      <c r="AH91">
        <v>0.28113669768795752</v>
      </c>
      <c r="AI91">
        <v>0.95033736483599807</v>
      </c>
      <c r="AJ91">
        <v>7.3636176728924321E-3</v>
      </c>
      <c r="AK91">
        <v>6.6537100000000002</v>
      </c>
      <c r="AL91">
        <v>22.739753629775375</v>
      </c>
      <c r="AM91">
        <v>3.9852092240107404</v>
      </c>
      <c r="AN91">
        <v>1.3866007760997268</v>
      </c>
      <c r="AO91">
        <v>0.43025766044455011</v>
      </c>
      <c r="AP91">
        <v>10.856199999999998</v>
      </c>
      <c r="AQ91">
        <v>3.1197684192021522</v>
      </c>
      <c r="AR91">
        <v>0.28113669768795752</v>
      </c>
      <c r="AS91">
        <v>0.95033736483599807</v>
      </c>
      <c r="AT91">
        <v>7.3636176728924321E-3</v>
      </c>
      <c r="AU91">
        <v>6.9252900000000004</v>
      </c>
      <c r="AV91">
        <v>22.739753629775375</v>
      </c>
      <c r="AW91">
        <v>3.9852092240107404</v>
      </c>
      <c r="AX91">
        <v>1.3866007760997268</v>
      </c>
      <c r="AY91">
        <v>0.43025766044455011</v>
      </c>
      <c r="AZ91">
        <v>142.74105913194444</v>
      </c>
      <c r="BA91">
        <v>136.25894086805556</v>
      </c>
      <c r="BB91">
        <v>183.72621294455126</v>
      </c>
      <c r="BC91">
        <v>29.785921368072334</v>
      </c>
      <c r="BD91">
        <v>18.107336367275114</v>
      </c>
      <c r="BE91">
        <v>3.0069802068998648</v>
      </c>
      <c r="BF91">
        <v>234.62645088679858</v>
      </c>
      <c r="BG91">
        <v>304.55629176470586</v>
      </c>
      <c r="BH91">
        <v>69.929840877907282</v>
      </c>
      <c r="BI91" t="s">
        <v>95</v>
      </c>
      <c r="BJ91" t="s">
        <v>86</v>
      </c>
    </row>
    <row r="92" spans="1:62">
      <c r="A92" t="s">
        <v>105</v>
      </c>
      <c r="B92" t="s">
        <v>102</v>
      </c>
      <c r="C92">
        <v>1993</v>
      </c>
      <c r="D92" t="s">
        <v>70</v>
      </c>
      <c r="E92" t="s">
        <v>70</v>
      </c>
      <c r="F92">
        <v>180</v>
      </c>
      <c r="G92">
        <v>0</v>
      </c>
      <c r="H92">
        <v>180</v>
      </c>
      <c r="I92">
        <v>50</v>
      </c>
      <c r="J92">
        <v>50.4</v>
      </c>
      <c r="K92">
        <v>280.39999999999998</v>
      </c>
      <c r="L92">
        <v>0</v>
      </c>
      <c r="M92">
        <v>105</v>
      </c>
      <c r="N92">
        <v>112.5</v>
      </c>
      <c r="O92">
        <v>123.52941176470588</v>
      </c>
      <c r="P92">
        <v>93.375</v>
      </c>
      <c r="Q92">
        <v>0</v>
      </c>
      <c r="R92">
        <v>0</v>
      </c>
      <c r="S92">
        <v>0</v>
      </c>
      <c r="T92">
        <v>0</v>
      </c>
      <c r="U92">
        <v>87.651880000000006</v>
      </c>
      <c r="V92">
        <v>2</v>
      </c>
      <c r="W92">
        <v>6.14</v>
      </c>
      <c r="X92">
        <v>-0.76000000000000068</v>
      </c>
      <c r="Y92">
        <v>18.5</v>
      </c>
      <c r="Z92">
        <v>41</v>
      </c>
      <c r="AA92">
        <v>304.40999999999997</v>
      </c>
      <c r="AB92">
        <v>4645.833333333333</v>
      </c>
      <c r="AC92">
        <v>3823.9539194915246</v>
      </c>
      <c r="AD92">
        <v>5020.833333333333</v>
      </c>
      <c r="AE92">
        <v>3357.6822916666665</v>
      </c>
      <c r="AF92">
        <v>10.430466666666664</v>
      </c>
      <c r="AG92">
        <v>3.1197684192021522</v>
      </c>
      <c r="AH92">
        <v>0.28113669768795752</v>
      </c>
      <c r="AI92">
        <v>0.95033736483599807</v>
      </c>
      <c r="AJ92">
        <v>7.3636176728924321E-3</v>
      </c>
      <c r="AK92">
        <v>6.6537100000000002</v>
      </c>
      <c r="AL92">
        <v>22.739753629775375</v>
      </c>
      <c r="AM92">
        <v>3.9852092240107404</v>
      </c>
      <c r="AN92">
        <v>1.3866007760997268</v>
      </c>
      <c r="AO92">
        <v>0.43025766044455011</v>
      </c>
      <c r="AP92">
        <v>10.856199999999998</v>
      </c>
      <c r="AQ92">
        <v>3.1197684192021522</v>
      </c>
      <c r="AR92">
        <v>0.28113669768795752</v>
      </c>
      <c r="AS92">
        <v>0.95033736483599807</v>
      </c>
      <c r="AT92">
        <v>7.3636176728924321E-3</v>
      </c>
      <c r="AU92">
        <v>6.9252900000000004</v>
      </c>
      <c r="AV92">
        <v>22.739753629775375</v>
      </c>
      <c r="AW92">
        <v>3.9852092240107404</v>
      </c>
      <c r="AX92">
        <v>1.3866007760997268</v>
      </c>
      <c r="AY92">
        <v>0.43025766044455011</v>
      </c>
      <c r="AZ92">
        <v>151.6617845868717</v>
      </c>
      <c r="BA92">
        <v>128.73821541312827</v>
      </c>
      <c r="BB92">
        <v>193.46639948603155</v>
      </c>
      <c r="BC92">
        <v>31.337977616514088</v>
      </c>
      <c r="BD92">
        <v>19.144656870805832</v>
      </c>
      <c r="BE92">
        <v>3.1611356318814132</v>
      </c>
      <c r="BF92">
        <v>247.11016960523287</v>
      </c>
      <c r="BG92">
        <v>304.55629176470586</v>
      </c>
      <c r="BH92">
        <v>57.446122159472992</v>
      </c>
      <c r="BI92" t="s">
        <v>95</v>
      </c>
      <c r="BJ92" t="s">
        <v>86</v>
      </c>
    </row>
    <row r="93" spans="1:62">
      <c r="A93" t="s">
        <v>105</v>
      </c>
      <c r="B93" t="s">
        <v>102</v>
      </c>
      <c r="C93">
        <v>1994</v>
      </c>
      <c r="D93" t="s">
        <v>70</v>
      </c>
      <c r="E93" t="s">
        <v>70</v>
      </c>
      <c r="F93">
        <v>180</v>
      </c>
      <c r="G93">
        <v>0</v>
      </c>
      <c r="H93">
        <v>180</v>
      </c>
      <c r="I93">
        <v>50</v>
      </c>
      <c r="J93">
        <v>46.2</v>
      </c>
      <c r="K93">
        <v>276.2</v>
      </c>
      <c r="L93">
        <v>0</v>
      </c>
      <c r="M93">
        <v>105</v>
      </c>
      <c r="N93">
        <v>112.5</v>
      </c>
      <c r="O93">
        <v>123.52941176470588</v>
      </c>
      <c r="P93">
        <v>93.375</v>
      </c>
      <c r="Q93">
        <v>0</v>
      </c>
      <c r="R93">
        <v>0</v>
      </c>
      <c r="S93">
        <v>0</v>
      </c>
      <c r="T93">
        <v>0</v>
      </c>
      <c r="U93">
        <v>87.651880000000006</v>
      </c>
      <c r="V93">
        <v>2</v>
      </c>
      <c r="W93">
        <v>6.05</v>
      </c>
      <c r="X93">
        <v>-0.85000000000000053</v>
      </c>
      <c r="Y93">
        <v>18.3535</v>
      </c>
      <c r="Z93">
        <v>41</v>
      </c>
      <c r="AA93">
        <v>303.97343000000001</v>
      </c>
      <c r="AB93">
        <v>4520.8333333333339</v>
      </c>
      <c r="AC93">
        <v>3721.0672669491519</v>
      </c>
      <c r="AD93">
        <v>4124.9999999999991</v>
      </c>
      <c r="AE93">
        <v>2758.59375</v>
      </c>
      <c r="AF93">
        <v>10.430466666666664</v>
      </c>
      <c r="AG93">
        <v>3.1197684192021522</v>
      </c>
      <c r="AH93">
        <v>0.28113669768795752</v>
      </c>
      <c r="AI93">
        <v>0.95033736483599807</v>
      </c>
      <c r="AJ93">
        <v>7.3636176728924321E-3</v>
      </c>
      <c r="AK93">
        <v>6.6537100000000002</v>
      </c>
      <c r="AL93">
        <v>22.739753629775375</v>
      </c>
      <c r="AM93">
        <v>3.9852092240107404</v>
      </c>
      <c r="AN93">
        <v>1.3866007760997268</v>
      </c>
      <c r="AO93">
        <v>0.43025766044455011</v>
      </c>
      <c r="AP93">
        <v>10.856199999999998</v>
      </c>
      <c r="AQ93">
        <v>3.1197684192021522</v>
      </c>
      <c r="AR93">
        <v>0.28113669768795752</v>
      </c>
      <c r="AS93">
        <v>0.95033736483599807</v>
      </c>
      <c r="AT93">
        <v>7.3636176728924321E-3</v>
      </c>
      <c r="AU93">
        <v>6.9252900000000004</v>
      </c>
      <c r="AV93">
        <v>22.739753629775375</v>
      </c>
      <c r="AW93">
        <v>3.9852092240107404</v>
      </c>
      <c r="AX93">
        <v>1.3866007760997268</v>
      </c>
      <c r="AY93">
        <v>0.43025766044455011</v>
      </c>
      <c r="AZ93">
        <v>135.79919058459859</v>
      </c>
      <c r="BA93">
        <v>140.4008094154014</v>
      </c>
      <c r="BB93">
        <v>174.31889292090207</v>
      </c>
      <c r="BC93">
        <v>28.253465885302372</v>
      </c>
      <c r="BD93">
        <v>17.201161461776071</v>
      </c>
      <c r="BE93">
        <v>2.851588400756512</v>
      </c>
      <c r="BF93">
        <v>222.62510866873703</v>
      </c>
      <c r="BG93">
        <v>304.55629176470586</v>
      </c>
      <c r="BH93">
        <v>81.931183095968834</v>
      </c>
      <c r="BI93" t="s">
        <v>95</v>
      </c>
      <c r="BJ93" t="s">
        <v>86</v>
      </c>
    </row>
    <row r="94" spans="1:62">
      <c r="A94" t="s">
        <v>105</v>
      </c>
      <c r="B94" t="s">
        <v>102</v>
      </c>
      <c r="C94">
        <v>1996</v>
      </c>
      <c r="D94" t="s">
        <v>70</v>
      </c>
      <c r="E94" t="s">
        <v>70</v>
      </c>
      <c r="F94">
        <v>228</v>
      </c>
      <c r="G94">
        <v>0</v>
      </c>
      <c r="H94">
        <v>228</v>
      </c>
      <c r="I94">
        <v>50</v>
      </c>
      <c r="J94">
        <v>39.199999999999996</v>
      </c>
      <c r="K94">
        <v>317.2</v>
      </c>
      <c r="L94">
        <v>0</v>
      </c>
      <c r="M94">
        <v>105</v>
      </c>
      <c r="N94">
        <v>210</v>
      </c>
      <c r="O94">
        <v>123.52941176470588</v>
      </c>
      <c r="P94">
        <v>174.29999999999998</v>
      </c>
      <c r="Q94">
        <v>0</v>
      </c>
      <c r="R94">
        <v>0</v>
      </c>
      <c r="S94">
        <v>0</v>
      </c>
      <c r="T94">
        <v>0</v>
      </c>
      <c r="U94">
        <v>87.651880000000006</v>
      </c>
      <c r="V94">
        <v>2</v>
      </c>
      <c r="W94">
        <v>5.96</v>
      </c>
      <c r="X94">
        <v>-0.94000000000000039</v>
      </c>
      <c r="Y94">
        <v>18.207000000000001</v>
      </c>
      <c r="Z94">
        <v>41</v>
      </c>
      <c r="AA94">
        <v>303.53685999999999</v>
      </c>
      <c r="AB94">
        <v>4276.0416666666661</v>
      </c>
      <c r="AC94">
        <v>3519.5809057203383</v>
      </c>
      <c r="AD94">
        <v>3760.4166666666665</v>
      </c>
      <c r="AE94">
        <v>2514.7786458333339</v>
      </c>
      <c r="AF94">
        <v>10.430466666666664</v>
      </c>
      <c r="AG94">
        <v>3.1197684192021522</v>
      </c>
      <c r="AH94">
        <v>0.28113669768795752</v>
      </c>
      <c r="AI94">
        <v>0.95033736483599807</v>
      </c>
      <c r="AJ94">
        <v>7.3636176728924321E-3</v>
      </c>
      <c r="AK94">
        <v>6.6537100000000002</v>
      </c>
      <c r="AL94">
        <v>22.739753629775375</v>
      </c>
      <c r="AM94">
        <v>3.9852092240107404</v>
      </c>
      <c r="AN94">
        <v>1.3866007760997268</v>
      </c>
      <c r="AO94">
        <v>0.43025766044455011</v>
      </c>
      <c r="AP94">
        <v>10.856199999999998</v>
      </c>
      <c r="AQ94">
        <v>3.1197684192021522</v>
      </c>
      <c r="AR94">
        <v>0.28113669768795752</v>
      </c>
      <c r="AS94">
        <v>0.95033736483599807</v>
      </c>
      <c r="AT94">
        <v>7.3636176728924321E-3</v>
      </c>
      <c r="AU94">
        <v>6.9252900000000004</v>
      </c>
      <c r="AV94">
        <v>22.739753629775375</v>
      </c>
      <c r="AW94">
        <v>3.9852092240107404</v>
      </c>
      <c r="AX94">
        <v>1.3866007760997268</v>
      </c>
      <c r="AY94">
        <v>0.43025766044455011</v>
      </c>
      <c r="AZ94">
        <v>126.25878756251468</v>
      </c>
      <c r="BA94">
        <v>190.94121243748532</v>
      </c>
      <c r="BB94">
        <v>162.29173842637962</v>
      </c>
      <c r="BC94">
        <v>26.307528702789213</v>
      </c>
      <c r="BD94">
        <v>16.004594272563416</v>
      </c>
      <c r="BE94">
        <v>2.6555068295435049</v>
      </c>
      <c r="BF94">
        <v>207.25936823127574</v>
      </c>
      <c r="BG94">
        <v>385.48129176470587</v>
      </c>
      <c r="BH94">
        <v>178.22192353343013</v>
      </c>
      <c r="BI94" t="s">
        <v>95</v>
      </c>
      <c r="BJ94" t="s">
        <v>86</v>
      </c>
    </row>
    <row r="95" spans="1:62">
      <c r="A95" t="s">
        <v>105</v>
      </c>
      <c r="B95" t="s">
        <v>102</v>
      </c>
      <c r="C95">
        <v>1997</v>
      </c>
      <c r="D95" t="s">
        <v>70</v>
      </c>
      <c r="E95" t="s">
        <v>70</v>
      </c>
      <c r="F95">
        <v>228</v>
      </c>
      <c r="G95">
        <v>0</v>
      </c>
      <c r="H95">
        <v>228</v>
      </c>
      <c r="I95">
        <v>50</v>
      </c>
      <c r="J95">
        <v>43.4</v>
      </c>
      <c r="K95">
        <v>321.39999999999998</v>
      </c>
      <c r="L95">
        <v>0</v>
      </c>
      <c r="M95">
        <v>105</v>
      </c>
      <c r="N95">
        <v>210</v>
      </c>
      <c r="O95">
        <v>123.52941176470588</v>
      </c>
      <c r="P95">
        <v>174.29999999999998</v>
      </c>
      <c r="Q95">
        <v>0</v>
      </c>
      <c r="R95">
        <v>0</v>
      </c>
      <c r="S95">
        <v>0</v>
      </c>
      <c r="T95">
        <v>0</v>
      </c>
      <c r="U95">
        <v>87.651880000000006</v>
      </c>
      <c r="V95">
        <v>2</v>
      </c>
      <c r="W95">
        <v>6.08</v>
      </c>
      <c r="X95">
        <v>-0.82000000000000028</v>
      </c>
      <c r="Y95">
        <v>17.918999999999997</v>
      </c>
      <c r="Z95">
        <v>41</v>
      </c>
      <c r="AA95">
        <v>302.67861999999997</v>
      </c>
      <c r="AB95">
        <v>4375</v>
      </c>
      <c r="AC95">
        <v>3601.0328389830497</v>
      </c>
      <c r="AD95">
        <v>3161.458333333333</v>
      </c>
      <c r="AE95">
        <v>2114.2252604166665</v>
      </c>
      <c r="AF95">
        <v>10.430466666666664</v>
      </c>
      <c r="AG95">
        <v>3.1197684192021522</v>
      </c>
      <c r="AH95">
        <v>0.28113669768795752</v>
      </c>
      <c r="AI95">
        <v>0.95033736483599807</v>
      </c>
      <c r="AJ95">
        <v>7.3636176728924321E-3</v>
      </c>
      <c r="AK95">
        <v>6.6537100000000002</v>
      </c>
      <c r="AL95">
        <v>22.739753629775375</v>
      </c>
      <c r="AM95">
        <v>3.9852092240107404</v>
      </c>
      <c r="AN95">
        <v>1.3866007760997268</v>
      </c>
      <c r="AO95">
        <v>0.43025766044455011</v>
      </c>
      <c r="AP95">
        <v>10.856199999999998</v>
      </c>
      <c r="AQ95">
        <v>3.1197684192021522</v>
      </c>
      <c r="AR95">
        <v>0.28113669768795752</v>
      </c>
      <c r="AS95">
        <v>0.95033736483599807</v>
      </c>
      <c r="AT95">
        <v>7.3636176728924321E-3</v>
      </c>
      <c r="AU95">
        <v>6.9252900000000004</v>
      </c>
      <c r="AV95">
        <v>22.739753629775375</v>
      </c>
      <c r="AW95">
        <v>3.9852092240107404</v>
      </c>
      <c r="AX95">
        <v>1.3866007760997268</v>
      </c>
      <c r="AY95">
        <v>0.43025766044455011</v>
      </c>
      <c r="AZ95">
        <v>118.55656688978084</v>
      </c>
      <c r="BA95">
        <v>202.84343311021914</v>
      </c>
      <c r="BB95">
        <v>153.47556581189403</v>
      </c>
      <c r="BC95">
        <v>24.895274303426064</v>
      </c>
      <c r="BD95">
        <v>15.086959268934194</v>
      </c>
      <c r="BE95">
        <v>2.5145291764588387</v>
      </c>
      <c r="BF95">
        <v>195.97232856071315</v>
      </c>
      <c r="BG95">
        <v>385.48129176470587</v>
      </c>
      <c r="BH95">
        <v>189.50896320399272</v>
      </c>
      <c r="BI95" t="s">
        <v>95</v>
      </c>
      <c r="BJ95" t="s">
        <v>86</v>
      </c>
    </row>
    <row r="96" spans="1:62">
      <c r="A96" t="s">
        <v>105</v>
      </c>
      <c r="B96" t="s">
        <v>102</v>
      </c>
      <c r="C96">
        <v>1998</v>
      </c>
      <c r="D96" t="s">
        <v>70</v>
      </c>
      <c r="E96" t="s">
        <v>70</v>
      </c>
      <c r="F96">
        <v>228</v>
      </c>
      <c r="G96">
        <v>0</v>
      </c>
      <c r="H96">
        <v>228</v>
      </c>
      <c r="I96">
        <v>50</v>
      </c>
      <c r="J96">
        <v>42</v>
      </c>
      <c r="K96">
        <v>320</v>
      </c>
      <c r="L96">
        <v>0</v>
      </c>
      <c r="M96">
        <v>105</v>
      </c>
      <c r="N96">
        <v>210</v>
      </c>
      <c r="O96">
        <v>123.52941176470588</v>
      </c>
      <c r="P96">
        <v>174.29999999999998</v>
      </c>
      <c r="Q96">
        <v>0</v>
      </c>
      <c r="R96">
        <v>0</v>
      </c>
      <c r="S96">
        <v>0</v>
      </c>
      <c r="T96">
        <v>0</v>
      </c>
      <c r="U96">
        <v>87.651880000000006</v>
      </c>
      <c r="V96">
        <v>2</v>
      </c>
      <c r="W96">
        <v>6.2</v>
      </c>
      <c r="X96">
        <v>-0.70000000000000018</v>
      </c>
      <c r="Y96">
        <v>17.630999999999997</v>
      </c>
      <c r="Z96">
        <v>41</v>
      </c>
      <c r="AA96">
        <v>301.82038</v>
      </c>
      <c r="AB96">
        <v>3729.1666666666661</v>
      </c>
      <c r="AC96">
        <v>3069.4518008474565</v>
      </c>
      <c r="AD96">
        <v>4968.75</v>
      </c>
      <c r="AE96">
        <v>3322.8515625</v>
      </c>
      <c r="AF96">
        <v>10.430466666666664</v>
      </c>
      <c r="AG96">
        <v>3.1197684192021522</v>
      </c>
      <c r="AH96">
        <v>0.28113669768795752</v>
      </c>
      <c r="AI96">
        <v>0.95033736483599807</v>
      </c>
      <c r="AJ96">
        <v>7.3636176728924321E-3</v>
      </c>
      <c r="AK96">
        <v>6.6537100000000002</v>
      </c>
      <c r="AL96">
        <v>22.739753629775375</v>
      </c>
      <c r="AM96">
        <v>3.9852092240107404</v>
      </c>
      <c r="AN96">
        <v>1.3866007760997268</v>
      </c>
      <c r="AO96">
        <v>0.43025766044455011</v>
      </c>
      <c r="AP96">
        <v>10.856199999999998</v>
      </c>
      <c r="AQ96">
        <v>3.1197684192021522</v>
      </c>
      <c r="AR96">
        <v>0.28113669768795752</v>
      </c>
      <c r="AS96">
        <v>0.95033736483599807</v>
      </c>
      <c r="AT96">
        <v>7.3636176728924321E-3</v>
      </c>
      <c r="AU96">
        <v>6.9252900000000004</v>
      </c>
      <c r="AV96">
        <v>22.739753629775375</v>
      </c>
      <c r="AW96">
        <v>3.9852092240107404</v>
      </c>
      <c r="AX96">
        <v>1.3866007760997268</v>
      </c>
      <c r="AY96">
        <v>0.43025766044455011</v>
      </c>
      <c r="AZ96">
        <v>136.27364520019344</v>
      </c>
      <c r="BA96">
        <v>183.72635479980656</v>
      </c>
      <c r="BB96">
        <v>172.49488933882441</v>
      </c>
      <c r="BC96">
        <v>27.919969894718879</v>
      </c>
      <c r="BD96">
        <v>17.129528009245586</v>
      </c>
      <c r="BE96">
        <v>2.8143856228497182</v>
      </c>
      <c r="BF96">
        <v>220.3587728656386</v>
      </c>
      <c r="BG96">
        <v>385.48129176470587</v>
      </c>
      <c r="BH96">
        <v>165.12251889906727</v>
      </c>
      <c r="BI96" t="s">
        <v>95</v>
      </c>
      <c r="BJ96" t="s">
        <v>86</v>
      </c>
    </row>
    <row r="97" spans="1:62">
      <c r="A97" t="s">
        <v>105</v>
      </c>
      <c r="B97" t="s">
        <v>102</v>
      </c>
      <c r="C97">
        <v>1999</v>
      </c>
      <c r="D97" t="s">
        <v>70</v>
      </c>
      <c r="E97" t="s">
        <v>70</v>
      </c>
      <c r="F97">
        <v>228</v>
      </c>
      <c r="G97">
        <v>0</v>
      </c>
      <c r="H97">
        <v>228</v>
      </c>
      <c r="I97">
        <v>50</v>
      </c>
      <c r="J97">
        <v>50.4</v>
      </c>
      <c r="K97">
        <v>328.4</v>
      </c>
      <c r="L97">
        <v>0</v>
      </c>
      <c r="M97">
        <v>105</v>
      </c>
      <c r="N97">
        <v>210</v>
      </c>
      <c r="O97">
        <v>123.52941176470588</v>
      </c>
      <c r="P97">
        <v>174.29999999999998</v>
      </c>
      <c r="Q97">
        <v>0</v>
      </c>
      <c r="R97">
        <v>0</v>
      </c>
      <c r="S97">
        <v>0</v>
      </c>
      <c r="T97">
        <v>0</v>
      </c>
      <c r="U97">
        <v>87.651880000000006</v>
      </c>
      <c r="V97">
        <v>2</v>
      </c>
      <c r="W97">
        <v>5.8616666666666664</v>
      </c>
      <c r="X97">
        <v>-1.038333333333334</v>
      </c>
      <c r="Y97">
        <v>16.237144223104163</v>
      </c>
      <c r="Z97">
        <v>41</v>
      </c>
      <c r="AA97">
        <v>297.6666897848504</v>
      </c>
      <c r="AB97">
        <v>3973.9583333333339</v>
      </c>
      <c r="AC97">
        <v>3270.9381620762706</v>
      </c>
      <c r="AD97">
        <v>4484.375</v>
      </c>
      <c r="AE97">
        <v>2998.9257812499995</v>
      </c>
      <c r="AF97">
        <v>10.430466666666664</v>
      </c>
      <c r="AG97">
        <v>3.1197684192021522</v>
      </c>
      <c r="AH97">
        <v>0.28113669768795752</v>
      </c>
      <c r="AI97">
        <v>0.95033736483599807</v>
      </c>
      <c r="AJ97">
        <v>7.3636176728924321E-3</v>
      </c>
      <c r="AK97">
        <v>6.6537100000000002</v>
      </c>
      <c r="AL97">
        <v>22.739753629775375</v>
      </c>
      <c r="AM97">
        <v>3.9852092240107404</v>
      </c>
      <c r="AN97">
        <v>1.3866007760997268</v>
      </c>
      <c r="AO97">
        <v>0.43025766044455011</v>
      </c>
      <c r="AP97">
        <v>10.856199999999998</v>
      </c>
      <c r="AQ97">
        <v>3.1197684192021522</v>
      </c>
      <c r="AR97">
        <v>0.28113669768795752</v>
      </c>
      <c r="AS97">
        <v>0.95033736483599807</v>
      </c>
      <c r="AT97">
        <v>7.3636176728924321E-3</v>
      </c>
      <c r="AU97">
        <v>6.9252900000000004</v>
      </c>
      <c r="AV97">
        <v>22.739753629775375</v>
      </c>
      <c r="AW97">
        <v>3.9852092240107404</v>
      </c>
      <c r="AX97">
        <v>1.3866007760997268</v>
      </c>
      <c r="AY97">
        <v>0.43025766044455011</v>
      </c>
      <c r="AZ97">
        <v>132.66581648757685</v>
      </c>
      <c r="BA97">
        <v>195.73418351242313</v>
      </c>
      <c r="BB97">
        <v>168.9632025758695</v>
      </c>
      <c r="BC97">
        <v>27.364667521513514</v>
      </c>
      <c r="BD97">
        <v>16.732068420760385</v>
      </c>
      <c r="BE97">
        <v>2.7599409243777511</v>
      </c>
      <c r="BF97">
        <v>215.81987944252117</v>
      </c>
      <c r="BG97">
        <v>385.48129176470587</v>
      </c>
      <c r="BH97">
        <v>169.6614123221847</v>
      </c>
      <c r="BI97" t="s">
        <v>95</v>
      </c>
      <c r="BJ97" t="s">
        <v>86</v>
      </c>
    </row>
    <row r="98" spans="1:62">
      <c r="A98" t="s">
        <v>105</v>
      </c>
      <c r="B98" t="s">
        <v>102</v>
      </c>
      <c r="C98">
        <v>2003</v>
      </c>
      <c r="D98" t="s">
        <v>70</v>
      </c>
      <c r="E98" t="s">
        <v>70</v>
      </c>
      <c r="F98">
        <v>228</v>
      </c>
      <c r="G98">
        <v>0</v>
      </c>
      <c r="H98">
        <v>228</v>
      </c>
      <c r="I98">
        <v>50</v>
      </c>
      <c r="J98">
        <v>53.2</v>
      </c>
      <c r="K98">
        <v>331.2</v>
      </c>
      <c r="L98">
        <v>0</v>
      </c>
      <c r="M98">
        <v>105</v>
      </c>
      <c r="N98">
        <v>210</v>
      </c>
      <c r="O98">
        <v>123.52941176470588</v>
      </c>
      <c r="P98">
        <v>174.29999999999998</v>
      </c>
      <c r="Q98">
        <v>0</v>
      </c>
      <c r="R98">
        <v>0</v>
      </c>
      <c r="S98">
        <v>0</v>
      </c>
      <c r="T98">
        <v>0</v>
      </c>
      <c r="U98">
        <v>64.27804533333348</v>
      </c>
      <c r="V98">
        <v>2</v>
      </c>
      <c r="W98">
        <v>5.5233333333333334</v>
      </c>
      <c r="X98">
        <v>-1.3766666666666669</v>
      </c>
      <c r="Y98">
        <v>14.843288446208328</v>
      </c>
      <c r="Z98">
        <v>41</v>
      </c>
      <c r="AA98">
        <v>293.51299956970081</v>
      </c>
      <c r="AB98">
        <v>4869.791666666667</v>
      </c>
      <c r="AC98">
        <v>4008.2925052966089</v>
      </c>
      <c r="AD98">
        <v>4296.875</v>
      </c>
      <c r="AE98">
        <v>2873.53515625</v>
      </c>
      <c r="AF98">
        <v>10.430466666666664</v>
      </c>
      <c r="AG98">
        <v>3.1197684192021522</v>
      </c>
      <c r="AH98">
        <v>0.28113669768795752</v>
      </c>
      <c r="AI98">
        <v>0.95033736483599807</v>
      </c>
      <c r="AJ98">
        <v>7.3636176728924321E-3</v>
      </c>
      <c r="AK98">
        <v>6.6537100000000002</v>
      </c>
      <c r="AL98">
        <v>22.739753629775375</v>
      </c>
      <c r="AM98">
        <v>3.9852092240107404</v>
      </c>
      <c r="AN98">
        <v>1.3866007760997268</v>
      </c>
      <c r="AO98">
        <v>0.43025766044455011</v>
      </c>
      <c r="AP98">
        <v>10.856199999999998</v>
      </c>
      <c r="AQ98">
        <v>3.1197684192021522</v>
      </c>
      <c r="AR98">
        <v>0.28113669768795752</v>
      </c>
      <c r="AS98">
        <v>0.95033736483599807</v>
      </c>
      <c r="AT98">
        <v>7.3636176728924321E-3</v>
      </c>
      <c r="AU98">
        <v>6.9252900000000004</v>
      </c>
      <c r="AV98">
        <v>22.739753629775375</v>
      </c>
      <c r="AW98">
        <v>3.9852092240107404</v>
      </c>
      <c r="AX98">
        <v>1.3866007760997268</v>
      </c>
      <c r="AY98">
        <v>0.43025766044455011</v>
      </c>
      <c r="AZ98">
        <v>144.01201423542145</v>
      </c>
      <c r="BA98">
        <v>187.18798576457854</v>
      </c>
      <c r="BB98">
        <v>185.08894272216281</v>
      </c>
      <c r="BC98">
        <v>30.002609470320753</v>
      </c>
      <c r="BD98">
        <v>18.253773420815079</v>
      </c>
      <c r="BE98">
        <v>3.028458897907814</v>
      </c>
      <c r="BF98">
        <v>236.37378451120648</v>
      </c>
      <c r="BG98">
        <v>362.10745709803933</v>
      </c>
      <c r="BH98">
        <v>125.73367258683285</v>
      </c>
      <c r="BI98" t="s">
        <v>95</v>
      </c>
      <c r="BJ98" t="s">
        <v>86</v>
      </c>
    </row>
    <row r="99" spans="1:62">
      <c r="A99" t="s">
        <v>105</v>
      </c>
      <c r="B99" t="s">
        <v>102</v>
      </c>
      <c r="C99">
        <v>2004</v>
      </c>
      <c r="D99" t="s">
        <v>70</v>
      </c>
      <c r="E99" t="s">
        <v>70</v>
      </c>
      <c r="F99">
        <v>228</v>
      </c>
      <c r="G99">
        <v>0</v>
      </c>
      <c r="H99">
        <v>228</v>
      </c>
      <c r="I99">
        <v>50</v>
      </c>
      <c r="J99">
        <v>54.6</v>
      </c>
      <c r="K99">
        <v>332.6</v>
      </c>
      <c r="L99">
        <v>0</v>
      </c>
      <c r="M99">
        <v>105</v>
      </c>
      <c r="N99">
        <v>210</v>
      </c>
      <c r="O99">
        <v>123.52941176470588</v>
      </c>
      <c r="P99">
        <v>174.29999999999998</v>
      </c>
      <c r="Q99">
        <v>0</v>
      </c>
      <c r="R99">
        <v>0</v>
      </c>
      <c r="S99">
        <v>0</v>
      </c>
      <c r="T99">
        <v>0</v>
      </c>
      <c r="U99">
        <v>62.08674833333324</v>
      </c>
      <c r="V99">
        <v>2</v>
      </c>
      <c r="W99">
        <v>5.1383333333333336</v>
      </c>
      <c r="X99">
        <v>-1.7616666666666667</v>
      </c>
      <c r="Y99">
        <v>16.175580807070492</v>
      </c>
      <c r="Z99">
        <v>41</v>
      </c>
      <c r="AA99">
        <v>297.48323080507009</v>
      </c>
      <c r="AB99">
        <v>5203.1250000000009</v>
      </c>
      <c r="AC99">
        <v>4282.6569120762706</v>
      </c>
      <c r="AD99">
        <v>4291.666666666667</v>
      </c>
      <c r="AE99">
        <v>2870.0520833333339</v>
      </c>
      <c r="AF99">
        <v>10.430466666666664</v>
      </c>
      <c r="AG99">
        <v>3.1197684192021522</v>
      </c>
      <c r="AH99">
        <v>0.28113669768795752</v>
      </c>
      <c r="AI99">
        <v>0.95033736483599807</v>
      </c>
      <c r="AJ99">
        <v>7.3636176728924321E-3</v>
      </c>
      <c r="AK99">
        <v>6.6537100000000002</v>
      </c>
      <c r="AL99">
        <v>22.739753629775375</v>
      </c>
      <c r="AM99">
        <v>3.9852092240107404</v>
      </c>
      <c r="AN99">
        <v>1.3866007760997268</v>
      </c>
      <c r="AO99">
        <v>0.43025766044455011</v>
      </c>
      <c r="AP99">
        <v>10.856199999999998</v>
      </c>
      <c r="AQ99">
        <v>3.1197684192021522</v>
      </c>
      <c r="AR99">
        <v>0.28113669768795752</v>
      </c>
      <c r="AS99">
        <v>0.95033736483599807</v>
      </c>
      <c r="AT99">
        <v>7.3636176728924321E-3</v>
      </c>
      <c r="AU99">
        <v>6.9252900000000004</v>
      </c>
      <c r="AV99">
        <v>22.739753629775375</v>
      </c>
      <c r="AW99">
        <v>3.9852092240107404</v>
      </c>
      <c r="AX99">
        <v>1.3866007760997268</v>
      </c>
      <c r="AY99">
        <v>0.43025766044455011</v>
      </c>
      <c r="AZ99">
        <v>149.23371365630516</v>
      </c>
      <c r="BA99">
        <v>183.36628634369487</v>
      </c>
      <c r="BB99">
        <v>192.27239152966297</v>
      </c>
      <c r="BC99">
        <v>31.174376239572762</v>
      </c>
      <c r="BD99">
        <v>18.941207136417251</v>
      </c>
      <c r="BE99">
        <v>3.1474238539227231</v>
      </c>
      <c r="BF99">
        <v>245.53539875957571</v>
      </c>
      <c r="BG99">
        <v>359.91616009803909</v>
      </c>
      <c r="BH99">
        <v>114.38076133846337</v>
      </c>
      <c r="BI99" t="s">
        <v>95</v>
      </c>
      <c r="BJ99" t="s">
        <v>86</v>
      </c>
    </row>
    <row r="100" spans="1:62">
      <c r="A100" t="s">
        <v>105</v>
      </c>
      <c r="B100" t="s">
        <v>102</v>
      </c>
      <c r="C100">
        <v>2007</v>
      </c>
      <c r="D100" t="s">
        <v>70</v>
      </c>
      <c r="E100" t="s">
        <v>70</v>
      </c>
      <c r="F100">
        <v>228</v>
      </c>
      <c r="G100">
        <v>0</v>
      </c>
      <c r="H100">
        <v>228</v>
      </c>
      <c r="I100">
        <v>50</v>
      </c>
      <c r="J100">
        <v>46.2</v>
      </c>
      <c r="K100">
        <v>324.2</v>
      </c>
      <c r="L100">
        <v>0</v>
      </c>
      <c r="M100">
        <v>105</v>
      </c>
      <c r="N100">
        <v>210</v>
      </c>
      <c r="O100">
        <v>123.52941176470588</v>
      </c>
      <c r="P100">
        <v>174.29999999999998</v>
      </c>
      <c r="Q100">
        <v>0</v>
      </c>
      <c r="R100">
        <v>0</v>
      </c>
      <c r="S100">
        <v>0</v>
      </c>
      <c r="T100">
        <v>0</v>
      </c>
      <c r="U100">
        <v>57.704154333333356</v>
      </c>
      <c r="V100">
        <v>2</v>
      </c>
      <c r="W100">
        <v>4.7533333333333339</v>
      </c>
      <c r="X100">
        <v>-2.1466666666666665</v>
      </c>
      <c r="Y100">
        <v>17.507873167932654</v>
      </c>
      <c r="Z100">
        <v>41</v>
      </c>
      <c r="AA100">
        <v>301.45346204043932</v>
      </c>
      <c r="AB100">
        <v>4614.583333333333</v>
      </c>
      <c r="AC100">
        <v>3671.875</v>
      </c>
      <c r="AD100">
        <v>3885.4166666666661</v>
      </c>
      <c r="AE100">
        <v>2369.1565040650407</v>
      </c>
      <c r="AF100">
        <v>10.430466666666664</v>
      </c>
      <c r="AG100">
        <v>3.1197684192021522</v>
      </c>
      <c r="AH100">
        <v>0.28113669768795752</v>
      </c>
      <c r="AI100">
        <v>0.95033736483599807</v>
      </c>
      <c r="AJ100">
        <v>7.3636176728924321E-3</v>
      </c>
      <c r="AK100">
        <v>6.6537100000000002</v>
      </c>
      <c r="AL100">
        <v>22.739753629775375</v>
      </c>
      <c r="AM100">
        <v>3.9852092240107404</v>
      </c>
      <c r="AN100">
        <v>1.3866007760997268</v>
      </c>
      <c r="AO100">
        <v>0.43025766044455011</v>
      </c>
      <c r="AP100">
        <v>10.856199999999998</v>
      </c>
      <c r="AQ100">
        <v>3.1197684192021522</v>
      </c>
      <c r="AR100">
        <v>0.28113669768795752</v>
      </c>
      <c r="AS100">
        <v>0.95033736483599807</v>
      </c>
      <c r="AT100">
        <v>7.3636176728924321E-3</v>
      </c>
      <c r="AU100">
        <v>6.9252900000000004</v>
      </c>
      <c r="AV100">
        <v>22.739753629775375</v>
      </c>
      <c r="AW100">
        <v>3.9852092240107404</v>
      </c>
      <c r="AX100">
        <v>1.3866007760997268</v>
      </c>
      <c r="AY100">
        <v>0.43025766044455011</v>
      </c>
      <c r="AZ100">
        <v>131.15180530784212</v>
      </c>
      <c r="BA100">
        <v>193.04819469215786</v>
      </c>
      <c r="BB100">
        <v>163.88959963536871</v>
      </c>
      <c r="BC100">
        <v>26.464436402887117</v>
      </c>
      <c r="BD100">
        <v>16.454366573085469</v>
      </c>
      <c r="BE100">
        <v>2.6617908318304315</v>
      </c>
      <c r="BF100">
        <v>209.47019344317175</v>
      </c>
      <c r="BG100">
        <v>355.53356609803922</v>
      </c>
      <c r="BH100">
        <v>146.06337265486746</v>
      </c>
      <c r="BI100" t="s">
        <v>95</v>
      </c>
      <c r="BJ100" t="s">
        <v>86</v>
      </c>
    </row>
    <row r="101" spans="1:62">
      <c r="A101" t="s">
        <v>105</v>
      </c>
      <c r="B101" t="s">
        <v>102</v>
      </c>
      <c r="C101">
        <v>2008</v>
      </c>
      <c r="D101" t="s">
        <v>70</v>
      </c>
      <c r="E101" t="s">
        <v>70</v>
      </c>
      <c r="F101">
        <v>228</v>
      </c>
      <c r="G101">
        <v>0</v>
      </c>
      <c r="H101">
        <v>228</v>
      </c>
      <c r="I101">
        <v>50</v>
      </c>
      <c r="J101">
        <v>44.800000000000004</v>
      </c>
      <c r="K101">
        <v>322.8</v>
      </c>
      <c r="L101">
        <v>0</v>
      </c>
      <c r="M101">
        <v>105</v>
      </c>
      <c r="N101">
        <v>210</v>
      </c>
      <c r="O101">
        <v>123.52941176470588</v>
      </c>
      <c r="P101">
        <v>174.29999999999998</v>
      </c>
      <c r="Q101">
        <v>0</v>
      </c>
      <c r="R101">
        <v>0</v>
      </c>
      <c r="S101">
        <v>0</v>
      </c>
      <c r="T101">
        <v>0</v>
      </c>
      <c r="U101">
        <v>56.243289666666826</v>
      </c>
      <c r="V101">
        <v>2</v>
      </c>
      <c r="W101">
        <v>4.8949999999999996</v>
      </c>
      <c r="X101">
        <v>-2.0210000000000008</v>
      </c>
      <c r="Y101">
        <v>18.99788046872532</v>
      </c>
      <c r="Z101">
        <v>41</v>
      </c>
      <c r="AA101">
        <v>305.89368379680144</v>
      </c>
      <c r="AB101">
        <v>4515.625</v>
      </c>
      <c r="AC101">
        <v>3083.3333333333335</v>
      </c>
      <c r="AD101">
        <v>4223.958333333333</v>
      </c>
      <c r="AE101">
        <v>2575.584349593496</v>
      </c>
      <c r="AF101">
        <v>10.430466666666664</v>
      </c>
      <c r="AG101">
        <v>3.1197684192021522</v>
      </c>
      <c r="AH101">
        <v>0.28113669768795752</v>
      </c>
      <c r="AI101">
        <v>0.95033736483599807</v>
      </c>
      <c r="AJ101">
        <v>7.3636176728924321E-3</v>
      </c>
      <c r="AK101">
        <v>6.6537100000000002</v>
      </c>
      <c r="AL101">
        <v>22.739753629775375</v>
      </c>
      <c r="AM101">
        <v>3.9852092240107404</v>
      </c>
      <c r="AN101">
        <v>1.3866007760997268</v>
      </c>
      <c r="AO101">
        <v>0.43025766044455011</v>
      </c>
      <c r="AP101">
        <v>10.856199999999998</v>
      </c>
      <c r="AQ101">
        <v>3.1197684192021522</v>
      </c>
      <c r="AR101">
        <v>0.28113669768795752</v>
      </c>
      <c r="AS101">
        <v>0.95033736483599807</v>
      </c>
      <c r="AT101">
        <v>7.3636176728924321E-3</v>
      </c>
      <c r="AU101">
        <v>6.9252900000000004</v>
      </c>
      <c r="AV101">
        <v>22.739753629775375</v>
      </c>
      <c r="AW101">
        <v>3.9852092240107404</v>
      </c>
      <c r="AX101">
        <v>1.3866007760997268</v>
      </c>
      <c r="AY101">
        <v>0.43025766044455011</v>
      </c>
      <c r="AZ101">
        <v>131.30848687372966</v>
      </c>
      <c r="BA101">
        <v>191.49151312627035</v>
      </c>
      <c r="BB101">
        <v>155.94787000125424</v>
      </c>
      <c r="BC101">
        <v>25.00898854541953</v>
      </c>
      <c r="BD101">
        <v>16.152212245795418</v>
      </c>
      <c r="BE101">
        <v>2.4991476331914417</v>
      </c>
      <c r="BF101">
        <v>199.60821842566065</v>
      </c>
      <c r="BG101">
        <v>354.07270143137271</v>
      </c>
      <c r="BH101">
        <v>154.46448300571205</v>
      </c>
      <c r="BI101" t="s">
        <v>95</v>
      </c>
      <c r="BJ101" t="s">
        <v>86</v>
      </c>
    </row>
    <row r="102" spans="1:62">
      <c r="A102" t="s">
        <v>105</v>
      </c>
      <c r="B102" t="s">
        <v>102</v>
      </c>
      <c r="C102">
        <v>2009</v>
      </c>
      <c r="D102" t="s">
        <v>70</v>
      </c>
      <c r="E102" t="s">
        <v>70</v>
      </c>
      <c r="F102">
        <v>228</v>
      </c>
      <c r="G102">
        <v>0</v>
      </c>
      <c r="H102">
        <v>228</v>
      </c>
      <c r="I102">
        <v>50</v>
      </c>
      <c r="J102">
        <v>43.6</v>
      </c>
      <c r="K102">
        <v>321.60000000000002</v>
      </c>
      <c r="L102">
        <v>0</v>
      </c>
      <c r="M102">
        <v>105</v>
      </c>
      <c r="N102">
        <v>210</v>
      </c>
      <c r="O102">
        <v>123.52941176470588</v>
      </c>
      <c r="P102">
        <v>174.29999999999998</v>
      </c>
      <c r="Q102">
        <v>0</v>
      </c>
      <c r="R102">
        <v>0</v>
      </c>
      <c r="S102">
        <v>0</v>
      </c>
      <c r="T102">
        <v>0</v>
      </c>
      <c r="U102">
        <v>55.512857333333415</v>
      </c>
      <c r="V102">
        <v>2</v>
      </c>
      <c r="W102">
        <v>5.0046666666666662</v>
      </c>
      <c r="X102">
        <v>-1.8953333333333342</v>
      </c>
      <c r="Y102">
        <v>20.487887769517986</v>
      </c>
      <c r="Z102">
        <v>41</v>
      </c>
      <c r="AA102">
        <v>310.33390555316362</v>
      </c>
      <c r="AB102">
        <v>5713.541666666667</v>
      </c>
      <c r="AC102">
        <v>2946.875</v>
      </c>
      <c r="AD102">
        <v>5796.875</v>
      </c>
      <c r="AE102">
        <v>3534.6798780487811</v>
      </c>
      <c r="AF102">
        <v>10.430466666666664</v>
      </c>
      <c r="AG102">
        <v>3.1197684192021522</v>
      </c>
      <c r="AH102">
        <v>0.28113669768795752</v>
      </c>
      <c r="AI102">
        <v>0.95033736483599807</v>
      </c>
      <c r="AJ102">
        <v>7.3636176728924321E-3</v>
      </c>
      <c r="AK102">
        <v>6.6537100000000002</v>
      </c>
      <c r="AL102">
        <v>22.739753629775375</v>
      </c>
      <c r="AM102">
        <v>3.9852092240107404</v>
      </c>
      <c r="AN102">
        <v>1.3866007760997268</v>
      </c>
      <c r="AO102">
        <v>0.43025766044455011</v>
      </c>
      <c r="AP102">
        <v>10.856199999999998</v>
      </c>
      <c r="AQ102">
        <v>3.1197684192021522</v>
      </c>
      <c r="AR102">
        <v>0.28113669768795752</v>
      </c>
      <c r="AS102">
        <v>0.95033736483599807</v>
      </c>
      <c r="AT102">
        <v>7.3636176728924321E-3</v>
      </c>
      <c r="AU102">
        <v>6.9252900000000004</v>
      </c>
      <c r="AV102">
        <v>22.739753629775375</v>
      </c>
      <c r="AW102">
        <v>3.9852092240107404</v>
      </c>
      <c r="AX102">
        <v>1.3866007760997268</v>
      </c>
      <c r="AY102">
        <v>0.43025766044455011</v>
      </c>
      <c r="AZ102">
        <v>166.61327514668022</v>
      </c>
      <c r="BA102">
        <v>154.9867248533198</v>
      </c>
      <c r="BB102">
        <v>183.29879547322281</v>
      </c>
      <c r="BC102">
        <v>29.066352816610909</v>
      </c>
      <c r="BD102">
        <v>19.926108067399763</v>
      </c>
      <c r="BE102">
        <v>2.8734969454612518</v>
      </c>
      <c r="BF102">
        <v>235.16475330269472</v>
      </c>
      <c r="BG102">
        <v>353.34226909803931</v>
      </c>
      <c r="BH102">
        <v>118.17751579534459</v>
      </c>
      <c r="BI102" t="s">
        <v>95</v>
      </c>
      <c r="BJ102" t="s">
        <v>86</v>
      </c>
    </row>
    <row r="103" spans="1:62">
      <c r="A103" t="s">
        <v>105</v>
      </c>
      <c r="B103" t="s">
        <v>102</v>
      </c>
      <c r="C103">
        <v>2012</v>
      </c>
      <c r="D103" t="s">
        <v>70</v>
      </c>
      <c r="E103" t="s">
        <v>70</v>
      </c>
      <c r="F103">
        <v>228</v>
      </c>
      <c r="G103">
        <v>0</v>
      </c>
      <c r="H103">
        <v>228</v>
      </c>
      <c r="I103">
        <v>50</v>
      </c>
      <c r="J103">
        <v>39.999999999999993</v>
      </c>
      <c r="K103">
        <v>318</v>
      </c>
      <c r="L103">
        <v>0</v>
      </c>
      <c r="M103">
        <v>105</v>
      </c>
      <c r="N103">
        <v>210</v>
      </c>
      <c r="O103">
        <v>123.52941176470588</v>
      </c>
      <c r="P103">
        <v>174.29999999999998</v>
      </c>
      <c r="Q103">
        <v>0</v>
      </c>
      <c r="R103">
        <v>0</v>
      </c>
      <c r="S103">
        <v>0</v>
      </c>
      <c r="T103">
        <v>0</v>
      </c>
      <c r="U103">
        <v>52.591128000000062</v>
      </c>
      <c r="V103">
        <v>2</v>
      </c>
      <c r="W103">
        <v>5.0366666666666662</v>
      </c>
      <c r="X103">
        <v>-1.8633333333333342</v>
      </c>
      <c r="Y103">
        <v>21.338606429662686</v>
      </c>
      <c r="Z103">
        <v>41</v>
      </c>
      <c r="AA103">
        <v>312.86904716039481</v>
      </c>
      <c r="AB103">
        <v>5122.395833333333</v>
      </c>
      <c r="AC103">
        <v>3098.8480540431533</v>
      </c>
      <c r="AD103">
        <v>4166.666666666667</v>
      </c>
      <c r="AE103">
        <v>2525.2525252525256</v>
      </c>
      <c r="AF103">
        <v>10.430466666666664</v>
      </c>
      <c r="AG103">
        <v>3.1197684192021522</v>
      </c>
      <c r="AH103">
        <v>0.28113669768795752</v>
      </c>
      <c r="AI103">
        <v>0.95033736483599807</v>
      </c>
      <c r="AJ103">
        <v>7.3636176728924321E-3</v>
      </c>
      <c r="AK103">
        <v>6.6537100000000002</v>
      </c>
      <c r="AL103">
        <v>22.739753629775375</v>
      </c>
      <c r="AM103">
        <v>3.9852092240107404</v>
      </c>
      <c r="AN103">
        <v>1.3866007760997268</v>
      </c>
      <c r="AO103">
        <v>0.43025766044455011</v>
      </c>
      <c r="AP103">
        <v>10.856199999999998</v>
      </c>
      <c r="AQ103">
        <v>3.1197684192021522</v>
      </c>
      <c r="AR103">
        <v>0.28113669768795752</v>
      </c>
      <c r="AS103">
        <v>0.95033736483599807</v>
      </c>
      <c r="AT103">
        <v>7.3636176728924321E-3</v>
      </c>
      <c r="AU103">
        <v>6.9252900000000004</v>
      </c>
      <c r="AV103">
        <v>22.739753629775375</v>
      </c>
      <c r="AW103">
        <v>3.9852092240107404</v>
      </c>
      <c r="AX103">
        <v>1.3866007760997268</v>
      </c>
      <c r="AY103">
        <v>0.43025766044455011</v>
      </c>
      <c r="AZ103">
        <v>136.77008800599572</v>
      </c>
      <c r="BA103">
        <v>181.22991199400428</v>
      </c>
      <c r="BB103">
        <v>156.87038539375573</v>
      </c>
      <c r="BC103">
        <v>25.024713861240333</v>
      </c>
      <c r="BD103">
        <v>16.626125406161197</v>
      </c>
      <c r="BE103">
        <v>2.4882134621422001</v>
      </c>
      <c r="BF103">
        <v>201.00943812329947</v>
      </c>
      <c r="BG103">
        <v>350.42053976470595</v>
      </c>
      <c r="BH103">
        <v>149.41110164140647</v>
      </c>
      <c r="BI103" t="s">
        <v>95</v>
      </c>
      <c r="BJ103" t="s">
        <v>86</v>
      </c>
    </row>
    <row r="104" spans="1:62">
      <c r="A104" t="s">
        <v>105</v>
      </c>
      <c r="B104" t="s">
        <v>102</v>
      </c>
      <c r="C104">
        <v>2013</v>
      </c>
      <c r="D104" t="s">
        <v>70</v>
      </c>
      <c r="E104" t="s">
        <v>70</v>
      </c>
      <c r="F104">
        <v>228</v>
      </c>
      <c r="G104">
        <v>0</v>
      </c>
      <c r="H104">
        <v>228</v>
      </c>
      <c r="I104">
        <v>50</v>
      </c>
      <c r="J104">
        <v>38.79999999999999</v>
      </c>
      <c r="K104">
        <v>316.8</v>
      </c>
      <c r="L104">
        <v>0</v>
      </c>
      <c r="M104">
        <v>105</v>
      </c>
      <c r="N104">
        <v>210</v>
      </c>
      <c r="O104">
        <v>123.52941176470588</v>
      </c>
      <c r="P104">
        <v>174.29999999999998</v>
      </c>
      <c r="Q104">
        <v>0</v>
      </c>
      <c r="R104">
        <v>0</v>
      </c>
      <c r="S104">
        <v>0</v>
      </c>
      <c r="T104">
        <v>0</v>
      </c>
      <c r="U104">
        <v>51.860695666666651</v>
      </c>
      <c r="V104">
        <v>2</v>
      </c>
      <c r="W104">
        <v>5.1633333333333331</v>
      </c>
      <c r="X104">
        <v>-1.7366666666666672</v>
      </c>
      <c r="Y104">
        <v>20.801936491229704</v>
      </c>
      <c r="Z104">
        <v>41</v>
      </c>
      <c r="AA104">
        <v>311.26977074386451</v>
      </c>
      <c r="AB104">
        <v>4661.458333333333</v>
      </c>
      <c r="AC104">
        <v>2506.1603942652328</v>
      </c>
      <c r="AD104">
        <v>4403.645833333333</v>
      </c>
      <c r="AE104">
        <v>2668.8762626262628</v>
      </c>
      <c r="AF104">
        <v>10.430466666666664</v>
      </c>
      <c r="AG104">
        <v>3.1197684192021522</v>
      </c>
      <c r="AH104">
        <v>0.28113669768795752</v>
      </c>
      <c r="AI104">
        <v>0.95033736483599807</v>
      </c>
      <c r="AJ104">
        <v>7.3636176728924321E-3</v>
      </c>
      <c r="AK104">
        <v>6.6537100000000002</v>
      </c>
      <c r="AL104">
        <v>22.739753629775375</v>
      </c>
      <c r="AM104">
        <v>3.9852092240107404</v>
      </c>
      <c r="AN104">
        <v>1.3866007760997268</v>
      </c>
      <c r="AO104">
        <v>0.43025766044455011</v>
      </c>
      <c r="AP104">
        <v>10.856199999999998</v>
      </c>
      <c r="AQ104">
        <v>3.1197684192021522</v>
      </c>
      <c r="AR104">
        <v>0.28113669768795752</v>
      </c>
      <c r="AS104">
        <v>0.95033736483599807</v>
      </c>
      <c r="AT104">
        <v>7.3636176728924321E-3</v>
      </c>
      <c r="AU104">
        <v>6.9252900000000004</v>
      </c>
      <c r="AV104">
        <v>22.739753629775375</v>
      </c>
      <c r="AW104">
        <v>3.9852092240107404</v>
      </c>
      <c r="AX104">
        <v>1.3866007760997268</v>
      </c>
      <c r="AY104">
        <v>0.43025766044455011</v>
      </c>
      <c r="AZ104">
        <v>131.58605222945175</v>
      </c>
      <c r="BA104">
        <v>185.21394777054826</v>
      </c>
      <c r="BB104">
        <v>145.96008429871355</v>
      </c>
      <c r="BC104">
        <v>23.172137269251703</v>
      </c>
      <c r="BD104">
        <v>15.790617050504109</v>
      </c>
      <c r="BE104">
        <v>2.2933511259571984</v>
      </c>
      <c r="BF104">
        <v>187.21618974442654</v>
      </c>
      <c r="BG104">
        <v>349.6901074313725</v>
      </c>
      <c r="BH104">
        <v>162.47391768694595</v>
      </c>
      <c r="BI104" t="s">
        <v>95</v>
      </c>
      <c r="BJ104" t="s">
        <v>86</v>
      </c>
    </row>
    <row r="105" spans="1:62">
      <c r="A105" t="s">
        <v>105</v>
      </c>
      <c r="B105" t="s">
        <v>102</v>
      </c>
      <c r="C105">
        <v>2017</v>
      </c>
      <c r="D105" t="s">
        <v>70</v>
      </c>
      <c r="E105" t="s">
        <v>70</v>
      </c>
      <c r="F105">
        <v>228</v>
      </c>
      <c r="G105">
        <v>0</v>
      </c>
      <c r="H105">
        <v>228</v>
      </c>
      <c r="I105">
        <v>50</v>
      </c>
      <c r="J105">
        <v>33.999999999999979</v>
      </c>
      <c r="K105">
        <v>312</v>
      </c>
      <c r="L105">
        <v>0</v>
      </c>
      <c r="M105">
        <v>105</v>
      </c>
      <c r="N105">
        <v>210</v>
      </c>
      <c r="O105">
        <v>123.52941176470588</v>
      </c>
      <c r="P105">
        <v>174.29999999999998</v>
      </c>
      <c r="Q105">
        <v>0</v>
      </c>
      <c r="R105">
        <v>0</v>
      </c>
      <c r="S105">
        <v>0</v>
      </c>
      <c r="T105">
        <v>0</v>
      </c>
      <c r="U105">
        <v>50.399831000000127</v>
      </c>
      <c r="V105">
        <v>2</v>
      </c>
      <c r="W105">
        <v>5.29</v>
      </c>
      <c r="X105">
        <v>-1.6100000000000003</v>
      </c>
      <c r="Y105">
        <v>20.172878210717251</v>
      </c>
      <c r="Z105">
        <v>41</v>
      </c>
      <c r="AA105">
        <v>309.39517706793742</v>
      </c>
      <c r="AB105">
        <v>6417.6245210727966</v>
      </c>
      <c r="AC105">
        <v>3371.0738496334743</v>
      </c>
      <c r="AD105">
        <v>5812.5000000000018</v>
      </c>
      <c r="AE105">
        <v>4376.3549664180582</v>
      </c>
      <c r="AF105">
        <v>16.824290779766329</v>
      </c>
      <c r="AG105">
        <v>3.1197684192021522</v>
      </c>
      <c r="AH105">
        <v>0.28113669768795752</v>
      </c>
      <c r="AI105">
        <v>0.95033736483599807</v>
      </c>
      <c r="AJ105">
        <v>7.3636176728924321E-3</v>
      </c>
      <c r="AK105">
        <v>8.5004534574468078</v>
      </c>
      <c r="AL105">
        <v>22.739753629775375</v>
      </c>
      <c r="AM105">
        <v>3.9852092240107404</v>
      </c>
      <c r="AN105">
        <v>1.3866007760997268</v>
      </c>
      <c r="AO105">
        <v>0.43025766044455011</v>
      </c>
      <c r="AP105">
        <v>17.510996525879243</v>
      </c>
      <c r="AQ105">
        <v>3.1197684192021522</v>
      </c>
      <c r="AR105">
        <v>0.28113669768795752</v>
      </c>
      <c r="AS105">
        <v>0.95033736483599807</v>
      </c>
      <c r="AT105">
        <v>7.3636176728924321E-3</v>
      </c>
      <c r="AU105">
        <v>8.8474107414242305</v>
      </c>
      <c r="AV105">
        <v>22.739753629775375</v>
      </c>
      <c r="AW105">
        <v>3.9852092240107404</v>
      </c>
      <c r="AX105">
        <v>1.3866007760997268</v>
      </c>
      <c r="AY105">
        <v>0.43025766044455011</v>
      </c>
      <c r="AZ105">
        <v>277.12971466315827</v>
      </c>
      <c r="BA105">
        <v>34.870285336841732</v>
      </c>
      <c r="BB105">
        <v>214.32977878498693</v>
      </c>
      <c r="BC105">
        <v>34.313461600262094</v>
      </c>
      <c r="BD105">
        <v>22.36533511808689</v>
      </c>
      <c r="BE105">
        <v>3.4234485579200697</v>
      </c>
      <c r="BF105">
        <v>274.43202406125602</v>
      </c>
      <c r="BG105">
        <v>348.22924276470599</v>
      </c>
      <c r="BH105">
        <v>73.797218703449971</v>
      </c>
      <c r="BI105" t="s">
        <v>95</v>
      </c>
      <c r="BJ105" t="s">
        <v>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E4A44-57D3-40D5-A2FF-64C11DBCEBB9}">
  <dimension ref="A1:BL97"/>
  <sheetViews>
    <sheetView workbookViewId="0">
      <selection activeCell="D19" sqref="D19"/>
    </sheetView>
  </sheetViews>
  <sheetFormatPr defaultRowHeight="14.4"/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101</v>
      </c>
      <c r="B2" t="s">
        <v>102</v>
      </c>
      <c r="C2">
        <v>1981</v>
      </c>
      <c r="D2" t="s">
        <v>66</v>
      </c>
      <c r="E2" t="s">
        <v>66</v>
      </c>
      <c r="F2">
        <v>0</v>
      </c>
      <c r="G2">
        <v>0</v>
      </c>
      <c r="H2">
        <v>0</v>
      </c>
      <c r="I2">
        <v>50</v>
      </c>
      <c r="J2">
        <v>49</v>
      </c>
      <c r="K2">
        <v>99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87.651880000000006</v>
      </c>
      <c r="V2">
        <v>1</v>
      </c>
      <c r="W2">
        <v>6.9</v>
      </c>
      <c r="X2">
        <v>0</v>
      </c>
      <c r="Y2">
        <v>16.311</v>
      </c>
      <c r="Z2">
        <v>41</v>
      </c>
      <c r="AA2">
        <v>297.88677999999999</v>
      </c>
      <c r="AB2">
        <v>4306.8666666666668</v>
      </c>
      <c r="AC2">
        <v>2565.6995926680243</v>
      </c>
      <c r="AD2">
        <v>2406.6</v>
      </c>
      <c r="AE2">
        <v>1624.0858895705521</v>
      </c>
      <c r="AF2">
        <v>9.4472000000000005</v>
      </c>
      <c r="AG2">
        <v>2.7636686590696118</v>
      </c>
      <c r="AH2">
        <v>0.26371565255382695</v>
      </c>
      <c r="AI2">
        <v>0.75717577755166932</v>
      </c>
      <c r="AJ2">
        <v>8.9794690027303909E-3</v>
      </c>
      <c r="AK2">
        <v>4.4394</v>
      </c>
      <c r="AL2">
        <v>22.675213840763934</v>
      </c>
      <c r="AM2">
        <v>3.7306672771147249</v>
      </c>
      <c r="AN2">
        <v>1.1130357599622887</v>
      </c>
      <c r="AO2">
        <v>0.64381535038005877</v>
      </c>
      <c r="AP2">
        <v>9.8328000000000007</v>
      </c>
      <c r="AQ2">
        <v>2.7636686590696118</v>
      </c>
      <c r="AR2">
        <v>0.26371565255382695</v>
      </c>
      <c r="AS2">
        <v>0.75717577755166932</v>
      </c>
      <c r="AT2">
        <v>8.9794690027303909E-3</v>
      </c>
      <c r="AU2">
        <v>4.6206000000000005</v>
      </c>
      <c r="AV2">
        <v>22.675213840763934</v>
      </c>
      <c r="AW2">
        <v>3.7306672771147249</v>
      </c>
      <c r="AX2">
        <v>1.1130357599622887</v>
      </c>
      <c r="AY2">
        <v>0.64381535038005877</v>
      </c>
      <c r="AZ2">
        <v>83.245865286373459</v>
      </c>
      <c r="BA2">
        <v>15.754134713626541</v>
      </c>
      <c r="BB2">
        <v>113.55807917706316</v>
      </c>
      <c r="BC2">
        <v>17.401141839616162</v>
      </c>
      <c r="BD2">
        <v>9.7466554117029247</v>
      </c>
      <c r="BE2">
        <v>2.7577315740989099</v>
      </c>
      <c r="BF2">
        <v>143.46360800248115</v>
      </c>
      <c r="BG2">
        <v>87.651880000000006</v>
      </c>
      <c r="BH2">
        <v>-55.811728002481146</v>
      </c>
      <c r="BI2" t="s">
        <v>95</v>
      </c>
      <c r="BJ2" t="s">
        <v>86</v>
      </c>
    </row>
    <row r="3" spans="1:64">
      <c r="A3" t="s">
        <v>101</v>
      </c>
      <c r="B3" t="s">
        <v>102</v>
      </c>
      <c r="C3">
        <v>1982</v>
      </c>
      <c r="D3" t="s">
        <v>66</v>
      </c>
      <c r="E3" t="s">
        <v>66</v>
      </c>
      <c r="F3">
        <v>0</v>
      </c>
      <c r="G3">
        <v>0</v>
      </c>
      <c r="H3">
        <v>0</v>
      </c>
      <c r="I3">
        <v>50</v>
      </c>
      <c r="J3">
        <v>49</v>
      </c>
      <c r="K3">
        <v>99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87.651880000000006</v>
      </c>
      <c r="V3">
        <v>1</v>
      </c>
      <c r="W3">
        <v>6.2</v>
      </c>
      <c r="X3">
        <v>-0.70000000000000018</v>
      </c>
      <c r="Y3">
        <v>16.71</v>
      </c>
      <c r="Z3">
        <v>41</v>
      </c>
      <c r="AA3">
        <v>299.07580000000002</v>
      </c>
      <c r="AB3">
        <v>2833.6</v>
      </c>
      <c r="AC3">
        <v>1688.0407331975557</v>
      </c>
      <c r="AD3">
        <v>3086.5333333333333</v>
      </c>
      <c r="AE3">
        <v>2082.9366053169733</v>
      </c>
      <c r="AF3">
        <v>9.4472000000000005</v>
      </c>
      <c r="AG3">
        <v>2.7636686590696118</v>
      </c>
      <c r="AH3">
        <v>0.26371565255382695</v>
      </c>
      <c r="AI3">
        <v>0.75717577755166932</v>
      </c>
      <c r="AJ3">
        <v>8.9794690027303909E-3</v>
      </c>
      <c r="AK3">
        <v>4.4394</v>
      </c>
      <c r="AL3">
        <v>22.675213840763934</v>
      </c>
      <c r="AM3">
        <v>3.7306672771147249</v>
      </c>
      <c r="AN3">
        <v>1.1130357599622887</v>
      </c>
      <c r="AO3">
        <v>0.64381535038005877</v>
      </c>
      <c r="AP3">
        <v>9.8328000000000007</v>
      </c>
      <c r="AQ3">
        <v>2.7636686590696118</v>
      </c>
      <c r="AR3">
        <v>0.26371565255382695</v>
      </c>
      <c r="AS3">
        <v>0.75717577755166932</v>
      </c>
      <c r="AT3">
        <v>8.9794690027303909E-3</v>
      </c>
      <c r="AU3">
        <v>4.6206000000000005</v>
      </c>
      <c r="AV3">
        <v>22.675213840763934</v>
      </c>
      <c r="AW3">
        <v>3.7306672771147249</v>
      </c>
      <c r="AX3">
        <v>1.1130357599622887</v>
      </c>
      <c r="AY3">
        <v>0.64381535038005877</v>
      </c>
      <c r="AZ3">
        <v>74.237155789484831</v>
      </c>
      <c r="BA3">
        <v>24.762844210515169</v>
      </c>
      <c r="BB3">
        <v>101.86900449033844</v>
      </c>
      <c r="BC3">
        <v>15.629493584742992</v>
      </c>
      <c r="BD3">
        <v>8.6798141876503099</v>
      </c>
      <c r="BE3">
        <v>2.4809727502296903</v>
      </c>
      <c r="BF3">
        <v>128.65928501296142</v>
      </c>
      <c r="BG3">
        <v>87.651880000000006</v>
      </c>
      <c r="BH3">
        <v>-41.007405012961414</v>
      </c>
      <c r="BI3" t="s">
        <v>95</v>
      </c>
      <c r="BJ3" t="s">
        <v>86</v>
      </c>
    </row>
    <row r="4" spans="1:64">
      <c r="A4" t="s">
        <v>101</v>
      </c>
      <c r="B4" t="s">
        <v>102</v>
      </c>
      <c r="C4">
        <v>1983</v>
      </c>
      <c r="D4" t="s">
        <v>66</v>
      </c>
      <c r="E4" t="s">
        <v>66</v>
      </c>
      <c r="F4">
        <v>0</v>
      </c>
      <c r="G4">
        <v>0</v>
      </c>
      <c r="H4">
        <v>0</v>
      </c>
      <c r="I4">
        <v>50</v>
      </c>
      <c r="J4">
        <v>49</v>
      </c>
      <c r="K4">
        <v>99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87.651880000000006</v>
      </c>
      <c r="V4">
        <v>1</v>
      </c>
      <c r="W4">
        <v>5.2</v>
      </c>
      <c r="X4">
        <v>-1.7000000000000002</v>
      </c>
      <c r="Y4">
        <v>16.239999999999998</v>
      </c>
      <c r="Z4">
        <v>41</v>
      </c>
      <c r="AA4">
        <v>297.67520000000002</v>
      </c>
      <c r="AB4">
        <v>2893.3333333333339</v>
      </c>
      <c r="AC4">
        <v>1723.6252545824848</v>
      </c>
      <c r="AD4">
        <v>3140.2000000000003</v>
      </c>
      <c r="AE4">
        <v>2119.1533742331285</v>
      </c>
      <c r="AF4">
        <v>9.5030599999999978</v>
      </c>
      <c r="AG4">
        <v>2.7636686590696118</v>
      </c>
      <c r="AH4">
        <v>0.26371565255382695</v>
      </c>
      <c r="AI4">
        <v>0.75717577755166932</v>
      </c>
      <c r="AJ4">
        <v>8.9794690027303909E-3</v>
      </c>
      <c r="AK4">
        <v>5.4007799999999992</v>
      </c>
      <c r="AL4">
        <v>22.675213840763934</v>
      </c>
      <c r="AM4">
        <v>3.7306672771147249</v>
      </c>
      <c r="AN4">
        <v>1.1130357599622887</v>
      </c>
      <c r="AO4">
        <v>0.64381535038005877</v>
      </c>
      <c r="AP4">
        <v>9.8909399999999987</v>
      </c>
      <c r="AQ4">
        <v>2.7636686590696118</v>
      </c>
      <c r="AR4">
        <v>0.26371565255382695</v>
      </c>
      <c r="AS4">
        <v>0.75717577755166932</v>
      </c>
      <c r="AT4">
        <v>8.9794690027303909E-3</v>
      </c>
      <c r="AU4">
        <v>5.6212199999999992</v>
      </c>
      <c r="AV4">
        <v>22.675213840763934</v>
      </c>
      <c r="AW4">
        <v>3.7306672771147249</v>
      </c>
      <c r="AX4">
        <v>1.1130357599622887</v>
      </c>
      <c r="AY4">
        <v>0.64381535038005877</v>
      </c>
      <c r="AZ4">
        <v>79.776198187417407</v>
      </c>
      <c r="BA4">
        <v>19.223801812582593</v>
      </c>
      <c r="BB4">
        <v>103.81051412789678</v>
      </c>
      <c r="BC4">
        <v>15.927265663923466</v>
      </c>
      <c r="BD4">
        <v>8.8455953245412111</v>
      </c>
      <c r="BE4">
        <v>2.5282177948875333</v>
      </c>
      <c r="BF4">
        <v>131.11159291124898</v>
      </c>
      <c r="BG4">
        <v>87.651880000000006</v>
      </c>
      <c r="BH4">
        <v>-43.459712911248971</v>
      </c>
      <c r="BI4" t="s">
        <v>95</v>
      </c>
      <c r="BJ4" t="s">
        <v>86</v>
      </c>
    </row>
    <row r="5" spans="1:64">
      <c r="A5" t="s">
        <v>101</v>
      </c>
      <c r="B5" t="s">
        <v>102</v>
      </c>
      <c r="C5">
        <v>1984</v>
      </c>
      <c r="D5" t="s">
        <v>66</v>
      </c>
      <c r="E5" t="s">
        <v>66</v>
      </c>
      <c r="F5">
        <v>0</v>
      </c>
      <c r="G5">
        <v>0</v>
      </c>
      <c r="H5">
        <v>0</v>
      </c>
      <c r="I5">
        <v>50</v>
      </c>
      <c r="J5">
        <v>49</v>
      </c>
      <c r="K5">
        <v>99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87.651880000000006</v>
      </c>
      <c r="V5">
        <v>1</v>
      </c>
      <c r="W5">
        <v>5.5</v>
      </c>
      <c r="X5">
        <v>-1.4000000000000004</v>
      </c>
      <c r="Y5">
        <v>18.39</v>
      </c>
      <c r="Z5">
        <v>41</v>
      </c>
      <c r="AA5">
        <v>304.0822</v>
      </c>
      <c r="AB5">
        <v>1786.4000000000003</v>
      </c>
      <c r="AC5">
        <v>1064.1995926680243</v>
      </c>
      <c r="AD5">
        <v>2366.9333333333338</v>
      </c>
      <c r="AE5">
        <v>1597.3169734151329</v>
      </c>
      <c r="AF5">
        <v>9.5030599999999978</v>
      </c>
      <c r="AG5">
        <v>2.7636686590696118</v>
      </c>
      <c r="AH5">
        <v>0.26371565255382695</v>
      </c>
      <c r="AI5">
        <v>0.75717577755166932</v>
      </c>
      <c r="AJ5">
        <v>8.9794690027303909E-3</v>
      </c>
      <c r="AK5">
        <v>5.4007799999999992</v>
      </c>
      <c r="AL5">
        <v>22.675213840763934</v>
      </c>
      <c r="AM5">
        <v>3.7306672771147249</v>
      </c>
      <c r="AN5">
        <v>1.1130357599622887</v>
      </c>
      <c r="AO5">
        <v>0.64381535038005877</v>
      </c>
      <c r="AP5">
        <v>9.8909399999999987</v>
      </c>
      <c r="AQ5">
        <v>2.7636686590696118</v>
      </c>
      <c r="AR5">
        <v>0.26371565255382695</v>
      </c>
      <c r="AS5">
        <v>0.75717577755166932</v>
      </c>
      <c r="AT5">
        <v>8.9794690027303909E-3</v>
      </c>
      <c r="AU5">
        <v>5.6212199999999992</v>
      </c>
      <c r="AV5">
        <v>22.675213840763934</v>
      </c>
      <c r="AW5">
        <v>3.7306672771147249</v>
      </c>
      <c r="AX5">
        <v>1.1130357599622887</v>
      </c>
      <c r="AY5">
        <v>0.64381535038005877</v>
      </c>
      <c r="AZ5">
        <v>55.113839961390219</v>
      </c>
      <c r="BA5">
        <v>43.886160038609781</v>
      </c>
      <c r="BB5">
        <v>71.828894440673764</v>
      </c>
      <c r="BC5">
        <v>11.024531770858747</v>
      </c>
      <c r="BD5">
        <v>6.1071665098805212</v>
      </c>
      <c r="BE5">
        <v>1.7508199484598321</v>
      </c>
      <c r="BF5">
        <v>90.711412669872871</v>
      </c>
      <c r="BG5">
        <v>87.651880000000006</v>
      </c>
      <c r="BH5">
        <v>-3.0595326698728655</v>
      </c>
      <c r="BI5" t="s">
        <v>95</v>
      </c>
      <c r="BJ5" t="s">
        <v>86</v>
      </c>
    </row>
    <row r="6" spans="1:64">
      <c r="A6" t="s">
        <v>101</v>
      </c>
      <c r="B6" t="s">
        <v>102</v>
      </c>
      <c r="C6">
        <v>1985</v>
      </c>
      <c r="D6" t="s">
        <v>66</v>
      </c>
      <c r="E6" t="s">
        <v>66</v>
      </c>
      <c r="F6">
        <v>0</v>
      </c>
      <c r="G6">
        <v>0</v>
      </c>
      <c r="H6">
        <v>0</v>
      </c>
      <c r="I6">
        <v>50</v>
      </c>
      <c r="J6">
        <v>49</v>
      </c>
      <c r="K6">
        <v>99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87.651880000000006</v>
      </c>
      <c r="V6">
        <v>1</v>
      </c>
      <c r="W6">
        <v>5.62</v>
      </c>
      <c r="X6">
        <v>-1.2800000000000002</v>
      </c>
      <c r="Y6">
        <v>17.77</v>
      </c>
      <c r="Z6">
        <v>41</v>
      </c>
      <c r="AA6">
        <v>302.2346</v>
      </c>
      <c r="AB6">
        <v>2466.8000000000002</v>
      </c>
      <c r="AC6">
        <v>1469.5295315682281</v>
      </c>
      <c r="AD6">
        <v>3026.3333333333335</v>
      </c>
      <c r="AE6">
        <v>2042.3108384458078</v>
      </c>
      <c r="AF6">
        <v>9.5030599999999978</v>
      </c>
      <c r="AG6">
        <v>2.7636686590696118</v>
      </c>
      <c r="AH6">
        <v>0.26371565255382695</v>
      </c>
      <c r="AI6">
        <v>0.75717577755166932</v>
      </c>
      <c r="AJ6">
        <v>8.9794690027303909E-3</v>
      </c>
      <c r="AK6">
        <v>5.4007799999999992</v>
      </c>
      <c r="AL6">
        <v>22.675213840763934</v>
      </c>
      <c r="AM6">
        <v>3.7306672771147249</v>
      </c>
      <c r="AN6">
        <v>1.1130357599622887</v>
      </c>
      <c r="AO6">
        <v>0.64381535038005877</v>
      </c>
      <c r="AP6">
        <v>9.8909399999999987</v>
      </c>
      <c r="AQ6">
        <v>2.7636686590696118</v>
      </c>
      <c r="AR6">
        <v>0.26371565255382695</v>
      </c>
      <c r="AS6">
        <v>0.75717577755166932</v>
      </c>
      <c r="AT6">
        <v>8.9794690027303909E-3</v>
      </c>
      <c r="AU6">
        <v>5.6212199999999992</v>
      </c>
      <c r="AV6">
        <v>22.675213840763934</v>
      </c>
      <c r="AW6">
        <v>3.7306672771147249</v>
      </c>
      <c r="AX6">
        <v>1.1130357599622887</v>
      </c>
      <c r="AY6">
        <v>0.64381535038005877</v>
      </c>
      <c r="AZ6">
        <v>72.792314062791377</v>
      </c>
      <c r="BA6">
        <v>26.207685937208623</v>
      </c>
      <c r="BB6">
        <v>94.81293179811972</v>
      </c>
      <c r="BC6">
        <v>14.550133192427008</v>
      </c>
      <c r="BD6">
        <v>8.0680714179664772</v>
      </c>
      <c r="BE6">
        <v>2.3103021587939532</v>
      </c>
      <c r="BF6">
        <v>119.74143856730717</v>
      </c>
      <c r="BG6">
        <v>87.651880000000006</v>
      </c>
      <c r="BH6">
        <v>-32.089558567307165</v>
      </c>
      <c r="BI6" t="s">
        <v>95</v>
      </c>
      <c r="BJ6" t="s">
        <v>86</v>
      </c>
    </row>
    <row r="7" spans="1:64">
      <c r="A7" t="s">
        <v>101</v>
      </c>
      <c r="B7" t="s">
        <v>102</v>
      </c>
      <c r="C7">
        <v>1986</v>
      </c>
      <c r="D7" t="s">
        <v>66</v>
      </c>
      <c r="E7" t="s">
        <v>66</v>
      </c>
      <c r="F7">
        <v>0</v>
      </c>
      <c r="G7">
        <v>0</v>
      </c>
      <c r="H7">
        <v>0</v>
      </c>
      <c r="I7">
        <v>50</v>
      </c>
      <c r="J7">
        <v>49</v>
      </c>
      <c r="K7">
        <v>99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87.651880000000006</v>
      </c>
      <c r="V7">
        <v>1</v>
      </c>
      <c r="W7">
        <v>5.52</v>
      </c>
      <c r="X7">
        <v>-1.3800000000000008</v>
      </c>
      <c r="Y7">
        <v>17.940000000000001</v>
      </c>
      <c r="Z7">
        <v>41</v>
      </c>
      <c r="AA7">
        <v>302.74119999999999</v>
      </c>
      <c r="AB7">
        <v>3019.7999999999997</v>
      </c>
      <c r="AC7">
        <v>1798.9643584521386</v>
      </c>
      <c r="AD7">
        <v>3266.6666666666665</v>
      </c>
      <c r="AE7">
        <v>2204.4989775051126</v>
      </c>
      <c r="AF7">
        <v>8.9890499999999989</v>
      </c>
      <c r="AG7">
        <v>2.7636686590696118</v>
      </c>
      <c r="AH7">
        <v>0.26371565255382695</v>
      </c>
      <c r="AI7">
        <v>0.75717577755166932</v>
      </c>
      <c r="AJ7">
        <v>8.9794690027303909E-3</v>
      </c>
      <c r="AK7">
        <v>3.9185300000000005</v>
      </c>
      <c r="AL7">
        <v>22.675213840763934</v>
      </c>
      <c r="AM7">
        <v>3.7306672771147249</v>
      </c>
      <c r="AN7">
        <v>1.1130357599622887</v>
      </c>
      <c r="AO7">
        <v>0.64381535038005877</v>
      </c>
      <c r="AP7">
        <v>9.35595</v>
      </c>
      <c r="AQ7">
        <v>2.7636686590696118</v>
      </c>
      <c r="AR7">
        <v>0.26371565255382695</v>
      </c>
      <c r="AS7">
        <v>0.75717577755166932</v>
      </c>
      <c r="AT7">
        <v>8.9794690027303909E-3</v>
      </c>
      <c r="AU7">
        <v>4.0784700000000011</v>
      </c>
      <c r="AV7">
        <v>22.675213840763934</v>
      </c>
      <c r="AW7">
        <v>3.7306672771147249</v>
      </c>
      <c r="AX7">
        <v>1.1130357599622887</v>
      </c>
      <c r="AY7">
        <v>0.64381535038005877</v>
      </c>
      <c r="AZ7">
        <v>73.748181942310723</v>
      </c>
      <c r="BA7">
        <v>25.251818057689277</v>
      </c>
      <c r="BB7">
        <v>108.15309814944131</v>
      </c>
      <c r="BC7">
        <v>16.593429321842152</v>
      </c>
      <c r="BD7">
        <v>9.2159581430043218</v>
      </c>
      <c r="BE7">
        <v>2.6339402829430671</v>
      </c>
      <c r="BF7">
        <v>136.59642589723083</v>
      </c>
      <c r="BG7">
        <v>87.651880000000006</v>
      </c>
      <c r="BH7">
        <v>-48.944545897230824</v>
      </c>
      <c r="BI7" t="s">
        <v>95</v>
      </c>
      <c r="BJ7" t="s">
        <v>86</v>
      </c>
    </row>
    <row r="8" spans="1:64">
      <c r="A8" t="s">
        <v>101</v>
      </c>
      <c r="B8" t="s">
        <v>102</v>
      </c>
      <c r="C8">
        <v>1987</v>
      </c>
      <c r="D8" t="s">
        <v>66</v>
      </c>
      <c r="E8" t="s">
        <v>66</v>
      </c>
      <c r="F8">
        <v>0</v>
      </c>
      <c r="G8">
        <v>0</v>
      </c>
      <c r="H8">
        <v>0</v>
      </c>
      <c r="I8">
        <v>50</v>
      </c>
      <c r="J8">
        <v>49</v>
      </c>
      <c r="K8">
        <v>99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87.651880000000006</v>
      </c>
      <c r="V8">
        <v>1</v>
      </c>
      <c r="W8">
        <v>5.54</v>
      </c>
      <c r="X8">
        <v>-1.3600000000000003</v>
      </c>
      <c r="Y8">
        <v>17.329999999999998</v>
      </c>
      <c r="Z8">
        <v>41</v>
      </c>
      <c r="AA8">
        <v>300.92340000000002</v>
      </c>
      <c r="AB8">
        <v>3346.9333333333329</v>
      </c>
      <c r="AC8">
        <v>1993.8452138492869</v>
      </c>
      <c r="AD8">
        <v>1846.6000000000001</v>
      </c>
      <c r="AE8">
        <v>1246.1717791411043</v>
      </c>
      <c r="AF8">
        <v>8.9596499999999999</v>
      </c>
      <c r="AG8">
        <v>2.7636686590696118</v>
      </c>
      <c r="AH8">
        <v>0.26371565255382695</v>
      </c>
      <c r="AI8">
        <v>0.75717577755166932</v>
      </c>
      <c r="AJ8">
        <v>8.9794690027303909E-3</v>
      </c>
      <c r="AK8">
        <v>4.6971399999999992</v>
      </c>
      <c r="AL8">
        <v>22.675213840763934</v>
      </c>
      <c r="AM8">
        <v>3.7306672771147249</v>
      </c>
      <c r="AN8">
        <v>1.1130357599622887</v>
      </c>
      <c r="AO8">
        <v>0.64381535038005877</v>
      </c>
      <c r="AP8">
        <v>9.3253500000000003</v>
      </c>
      <c r="AQ8">
        <v>2.7636686590696118</v>
      </c>
      <c r="AR8">
        <v>0.26371565255382695</v>
      </c>
      <c r="AS8">
        <v>0.75717577755166932</v>
      </c>
      <c r="AT8">
        <v>8.9794690027303909E-3</v>
      </c>
      <c r="AU8">
        <v>4.8888600000000002</v>
      </c>
      <c r="AV8">
        <v>22.675213840763934</v>
      </c>
      <c r="AW8">
        <v>3.7306672771147249</v>
      </c>
      <c r="AX8">
        <v>1.1130357599622887</v>
      </c>
      <c r="AY8">
        <v>0.64381535038005877</v>
      </c>
      <c r="AZ8">
        <v>62.665272021951814</v>
      </c>
      <c r="BA8">
        <v>36.334727978048186</v>
      </c>
      <c r="BB8">
        <v>87.821283466932726</v>
      </c>
      <c r="BC8">
        <v>13.457041405104953</v>
      </c>
      <c r="BD8">
        <v>7.5386724159909679</v>
      </c>
      <c r="BE8">
        <v>2.132607847160767</v>
      </c>
      <c r="BF8">
        <v>110.94960513518942</v>
      </c>
      <c r="BG8">
        <v>87.651880000000006</v>
      </c>
      <c r="BH8">
        <v>-23.29772513518941</v>
      </c>
      <c r="BI8" t="s">
        <v>95</v>
      </c>
      <c r="BJ8" t="s">
        <v>86</v>
      </c>
    </row>
    <row r="9" spans="1:64">
      <c r="A9" t="s">
        <v>101</v>
      </c>
      <c r="B9" t="s">
        <v>102</v>
      </c>
      <c r="C9">
        <v>1988</v>
      </c>
      <c r="D9" t="s">
        <v>66</v>
      </c>
      <c r="E9" t="s">
        <v>66</v>
      </c>
      <c r="F9">
        <v>0</v>
      </c>
      <c r="G9">
        <v>0</v>
      </c>
      <c r="H9">
        <v>0</v>
      </c>
      <c r="I9">
        <v>50</v>
      </c>
      <c r="J9">
        <v>49</v>
      </c>
      <c r="K9">
        <v>99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87.651880000000006</v>
      </c>
      <c r="V9">
        <v>1</v>
      </c>
      <c r="W9">
        <v>5.42</v>
      </c>
      <c r="X9">
        <v>-1.4800000000000004</v>
      </c>
      <c r="Y9">
        <v>16.88</v>
      </c>
      <c r="Z9">
        <v>41</v>
      </c>
      <c r="AA9">
        <v>299.58240000000001</v>
      </c>
      <c r="AB9">
        <v>2673.0666666666671</v>
      </c>
      <c r="AC9">
        <v>1592.4073319755601</v>
      </c>
      <c r="AD9">
        <v>2359.4666666666672</v>
      </c>
      <c r="AE9">
        <v>1592.2781186094071</v>
      </c>
      <c r="AF9">
        <v>8.9596499999999999</v>
      </c>
      <c r="AG9">
        <v>2.7636686590696118</v>
      </c>
      <c r="AH9">
        <v>0.26371565255382695</v>
      </c>
      <c r="AI9">
        <v>0.75717577755166932</v>
      </c>
      <c r="AJ9">
        <v>8.9794690027303909E-3</v>
      </c>
      <c r="AK9">
        <v>4.6971399999999992</v>
      </c>
      <c r="AL9">
        <v>22.675213840763934</v>
      </c>
      <c r="AM9">
        <v>3.7306672771147249</v>
      </c>
      <c r="AN9">
        <v>1.1130357599622887</v>
      </c>
      <c r="AO9">
        <v>0.64381535038005877</v>
      </c>
      <c r="AP9">
        <v>9.3253500000000003</v>
      </c>
      <c r="AQ9">
        <v>2.7636686590696118</v>
      </c>
      <c r="AR9">
        <v>0.26371565255382695</v>
      </c>
      <c r="AS9">
        <v>0.75717577755166932</v>
      </c>
      <c r="AT9">
        <v>8.9794690027303909E-3</v>
      </c>
      <c r="AU9">
        <v>4.8888600000000002</v>
      </c>
      <c r="AV9">
        <v>22.675213840763934</v>
      </c>
      <c r="AW9">
        <v>3.7306672771147249</v>
      </c>
      <c r="AX9">
        <v>1.1130357599622887</v>
      </c>
      <c r="AY9">
        <v>0.64381535038005877</v>
      </c>
      <c r="AZ9">
        <v>61.216779218260477</v>
      </c>
      <c r="BA9">
        <v>37.783220781739523</v>
      </c>
      <c r="BB9">
        <v>86.121678256640237</v>
      </c>
      <c r="BC9">
        <v>13.208159610399587</v>
      </c>
      <c r="BD9">
        <v>7.355181130454044</v>
      </c>
      <c r="BE9">
        <v>2.09553885629051</v>
      </c>
      <c r="BF9">
        <v>108.78055785378439</v>
      </c>
      <c r="BG9">
        <v>87.651880000000006</v>
      </c>
      <c r="BH9">
        <v>-21.128677853784382</v>
      </c>
      <c r="BI9" t="s">
        <v>95</v>
      </c>
      <c r="BJ9" t="s">
        <v>86</v>
      </c>
    </row>
    <row r="10" spans="1:64">
      <c r="A10" t="s">
        <v>101</v>
      </c>
      <c r="B10" t="s">
        <v>102</v>
      </c>
      <c r="C10">
        <v>1990</v>
      </c>
      <c r="D10" t="s">
        <v>66</v>
      </c>
      <c r="E10" t="s">
        <v>66</v>
      </c>
      <c r="F10">
        <v>0</v>
      </c>
      <c r="G10">
        <v>0</v>
      </c>
      <c r="H10">
        <v>0</v>
      </c>
      <c r="I10">
        <v>50</v>
      </c>
      <c r="J10">
        <v>49</v>
      </c>
      <c r="K10">
        <v>99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87.651880000000006</v>
      </c>
      <c r="V10">
        <v>1</v>
      </c>
      <c r="W10">
        <v>6.03</v>
      </c>
      <c r="X10">
        <v>-0.87000000000000011</v>
      </c>
      <c r="Y10">
        <v>17.234999999999999</v>
      </c>
      <c r="Z10">
        <v>41</v>
      </c>
      <c r="AA10">
        <v>300.64030000000002</v>
      </c>
      <c r="AB10">
        <v>2746.8</v>
      </c>
      <c r="AC10">
        <v>1636.3319755600814</v>
      </c>
      <c r="AD10">
        <v>2211.5333333333338</v>
      </c>
      <c r="AE10">
        <v>1492.445807770961</v>
      </c>
      <c r="AF10">
        <v>9.4555299999999995</v>
      </c>
      <c r="AG10">
        <v>2.7636686590696118</v>
      </c>
      <c r="AH10">
        <v>0.26371565255382695</v>
      </c>
      <c r="AI10">
        <v>0.75717577755166932</v>
      </c>
      <c r="AJ10">
        <v>8.9794690027303909E-3</v>
      </c>
      <c r="AK10">
        <v>4.4295999999999989</v>
      </c>
      <c r="AL10">
        <v>22.675213840763934</v>
      </c>
      <c r="AM10">
        <v>3.7306672771147249</v>
      </c>
      <c r="AN10">
        <v>1.1130357599622887</v>
      </c>
      <c r="AO10">
        <v>0.64381535038005877</v>
      </c>
      <c r="AP10">
        <v>9.8414699999999993</v>
      </c>
      <c r="AQ10">
        <v>2.7636686590696118</v>
      </c>
      <c r="AR10">
        <v>0.26371565255382695</v>
      </c>
      <c r="AS10">
        <v>0.75717577755166932</v>
      </c>
      <c r="AT10">
        <v>8.9794690027303909E-3</v>
      </c>
      <c r="AU10">
        <v>4.6103999999999994</v>
      </c>
      <c r="AV10">
        <v>22.675213840763934</v>
      </c>
      <c r="AW10">
        <v>3.7306672771147249</v>
      </c>
      <c r="AX10">
        <v>1.1130357599622887</v>
      </c>
      <c r="AY10">
        <v>0.64381535038005877</v>
      </c>
      <c r="AZ10">
        <v>61.866257029088182</v>
      </c>
      <c r="BA10">
        <v>37.133742970911818</v>
      </c>
      <c r="BB10">
        <v>84.648895731816239</v>
      </c>
      <c r="BC10">
        <v>12.980019004216057</v>
      </c>
      <c r="BD10">
        <v>7.236771454850019</v>
      </c>
      <c r="BE10">
        <v>2.0588783653084901</v>
      </c>
      <c r="BF10">
        <v>106.9245645561908</v>
      </c>
      <c r="BG10">
        <v>87.651880000000006</v>
      </c>
      <c r="BH10">
        <v>-19.272684556190796</v>
      </c>
      <c r="BI10" t="s">
        <v>95</v>
      </c>
      <c r="BJ10" t="s">
        <v>86</v>
      </c>
    </row>
    <row r="11" spans="1:64">
      <c r="A11" t="s">
        <v>101</v>
      </c>
      <c r="B11" t="s">
        <v>102</v>
      </c>
      <c r="C11">
        <v>1991</v>
      </c>
      <c r="D11" t="s">
        <v>66</v>
      </c>
      <c r="E11" t="s">
        <v>66</v>
      </c>
      <c r="F11">
        <v>0</v>
      </c>
      <c r="G11">
        <v>0</v>
      </c>
      <c r="H11">
        <v>0</v>
      </c>
      <c r="I11">
        <v>50</v>
      </c>
      <c r="J11">
        <v>49</v>
      </c>
      <c r="K11">
        <v>99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87.651880000000006</v>
      </c>
      <c r="V11">
        <v>1</v>
      </c>
      <c r="W11">
        <v>5.96</v>
      </c>
      <c r="X11">
        <v>-0.94000000000000039</v>
      </c>
      <c r="Y11">
        <v>15.47</v>
      </c>
      <c r="Z11">
        <v>41</v>
      </c>
      <c r="AA11">
        <v>295.38060000000002</v>
      </c>
      <c r="AB11">
        <v>2293.2000000000003</v>
      </c>
      <c r="AC11">
        <v>1366.1120162932789</v>
      </c>
      <c r="AD11">
        <v>2766.4</v>
      </c>
      <c r="AE11">
        <v>1866.8957055214721</v>
      </c>
      <c r="AF11">
        <v>9.4555299999999995</v>
      </c>
      <c r="AG11">
        <v>2.7636686590696118</v>
      </c>
      <c r="AH11">
        <v>0.26371565255382695</v>
      </c>
      <c r="AI11">
        <v>0.75717577755166932</v>
      </c>
      <c r="AJ11">
        <v>8.9794690027303909E-3</v>
      </c>
      <c r="AK11">
        <v>4.4295999999999989</v>
      </c>
      <c r="AL11">
        <v>22.675213840763934</v>
      </c>
      <c r="AM11">
        <v>3.7306672771147249</v>
      </c>
      <c r="AN11">
        <v>1.1130357599622887</v>
      </c>
      <c r="AO11">
        <v>0.64381535038005877</v>
      </c>
      <c r="AP11">
        <v>9.8414699999999993</v>
      </c>
      <c r="AQ11">
        <v>2.7636686590696118</v>
      </c>
      <c r="AR11">
        <v>0.26371565255382695</v>
      </c>
      <c r="AS11">
        <v>0.75717577755166932</v>
      </c>
      <c r="AT11">
        <v>8.9794690027303909E-3</v>
      </c>
      <c r="AU11">
        <v>4.6103999999999994</v>
      </c>
      <c r="AV11">
        <v>22.675213840763934</v>
      </c>
      <c r="AW11">
        <v>3.7306672771147249</v>
      </c>
      <c r="AX11">
        <v>1.1130357599622887</v>
      </c>
      <c r="AY11">
        <v>0.64381535038005877</v>
      </c>
      <c r="AZ11">
        <v>63.567329752108897</v>
      </c>
      <c r="BA11">
        <v>35.432670247891103</v>
      </c>
      <c r="BB11">
        <v>87.292199388419135</v>
      </c>
      <c r="BC11">
        <v>13.395571830094861</v>
      </c>
      <c r="BD11">
        <v>7.4294597707144563</v>
      </c>
      <c r="BE11">
        <v>2.1268925205678144</v>
      </c>
      <c r="BF11">
        <v>110.24412350979628</v>
      </c>
      <c r="BG11">
        <v>87.651880000000006</v>
      </c>
      <c r="BH11">
        <v>-22.592243509796276</v>
      </c>
      <c r="BI11" t="s">
        <v>95</v>
      </c>
      <c r="BJ11" t="s">
        <v>86</v>
      </c>
    </row>
    <row r="12" spans="1:64">
      <c r="A12" t="s">
        <v>101</v>
      </c>
      <c r="B12" t="s">
        <v>102</v>
      </c>
      <c r="C12">
        <v>1993</v>
      </c>
      <c r="D12" t="s">
        <v>66</v>
      </c>
      <c r="E12" t="s">
        <v>66</v>
      </c>
      <c r="F12">
        <v>0</v>
      </c>
      <c r="G12">
        <v>0</v>
      </c>
      <c r="H12">
        <v>0</v>
      </c>
      <c r="I12">
        <v>50</v>
      </c>
      <c r="J12">
        <v>50.4</v>
      </c>
      <c r="K12">
        <v>100.4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87.651880000000006</v>
      </c>
      <c r="V12">
        <v>1</v>
      </c>
      <c r="W12">
        <v>5.78</v>
      </c>
      <c r="X12">
        <v>-1.1200000000000001</v>
      </c>
      <c r="Y12">
        <v>15.11600928074246</v>
      </c>
      <c r="Z12">
        <v>41</v>
      </c>
      <c r="AA12">
        <v>294.32570765661251</v>
      </c>
      <c r="AB12">
        <v>2612.400000000001</v>
      </c>
      <c r="AC12">
        <v>1556.2668024439918</v>
      </c>
      <c r="AD12">
        <v>2639.9333333333334</v>
      </c>
      <c r="AE12">
        <v>1781.5501022494889</v>
      </c>
      <c r="AF12">
        <v>9.4555299999999995</v>
      </c>
      <c r="AG12">
        <v>2.7636686590696118</v>
      </c>
      <c r="AH12">
        <v>0.26371565255382695</v>
      </c>
      <c r="AI12">
        <v>0.75717577755166932</v>
      </c>
      <c r="AJ12">
        <v>8.9794690027303909E-3</v>
      </c>
      <c r="AK12">
        <v>4.4295999999999989</v>
      </c>
      <c r="AL12">
        <v>22.675213840763934</v>
      </c>
      <c r="AM12">
        <v>3.7306672771147249</v>
      </c>
      <c r="AN12">
        <v>1.1130357599622887</v>
      </c>
      <c r="AO12">
        <v>0.64381535038005877</v>
      </c>
      <c r="AP12">
        <v>9.8414699999999993</v>
      </c>
      <c r="AQ12">
        <v>2.7636686590696118</v>
      </c>
      <c r="AR12">
        <v>0.26371565255382695</v>
      </c>
      <c r="AS12">
        <v>0.75717577755166932</v>
      </c>
      <c r="AT12">
        <v>8.9794690027303909E-3</v>
      </c>
      <c r="AU12">
        <v>4.6103999999999994</v>
      </c>
      <c r="AV12">
        <v>22.675213840763934</v>
      </c>
      <c r="AW12">
        <v>3.7306672771147249</v>
      </c>
      <c r="AX12">
        <v>1.1130357599622887</v>
      </c>
      <c r="AY12">
        <v>0.64381535038005877</v>
      </c>
      <c r="AZ12">
        <v>65.789749293516962</v>
      </c>
      <c r="BA12">
        <v>34.610250706483043</v>
      </c>
      <c r="BB12">
        <v>90.201421095561415</v>
      </c>
      <c r="BC12">
        <v>13.837406815770544</v>
      </c>
      <c r="BD12">
        <v>7.6920491507577005</v>
      </c>
      <c r="BE12">
        <v>2.1961009243583902</v>
      </c>
      <c r="BF12">
        <v>113.92697798644805</v>
      </c>
      <c r="BG12">
        <v>87.651880000000006</v>
      </c>
      <c r="BH12">
        <v>-26.275097986448046</v>
      </c>
      <c r="BI12" t="s">
        <v>95</v>
      </c>
      <c r="BJ12" t="s">
        <v>86</v>
      </c>
    </row>
    <row r="13" spans="1:64">
      <c r="A13" t="s">
        <v>101</v>
      </c>
      <c r="B13" t="s">
        <v>102</v>
      </c>
      <c r="C13">
        <v>1995</v>
      </c>
      <c r="D13" t="s">
        <v>66</v>
      </c>
      <c r="E13" t="s">
        <v>66</v>
      </c>
      <c r="F13">
        <v>0</v>
      </c>
      <c r="G13">
        <v>0</v>
      </c>
      <c r="H13">
        <v>0</v>
      </c>
      <c r="I13">
        <v>50</v>
      </c>
      <c r="J13">
        <v>37.800000000000004</v>
      </c>
      <c r="K13">
        <v>87.800000000000011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87.651880000000006</v>
      </c>
      <c r="V13">
        <v>1</v>
      </c>
      <c r="W13">
        <v>5.6449999999999996</v>
      </c>
      <c r="X13">
        <v>-1.2550000000000008</v>
      </c>
      <c r="Y13">
        <v>15.95300464037123</v>
      </c>
      <c r="Z13">
        <v>41</v>
      </c>
      <c r="AA13">
        <v>296.81995382830627</v>
      </c>
      <c r="AB13">
        <v>2359.056</v>
      </c>
      <c r="AC13">
        <v>1405.3439511201627</v>
      </c>
      <c r="AD13">
        <v>2099.1600000000003</v>
      </c>
      <c r="AE13">
        <v>1416.6110429447854</v>
      </c>
      <c r="AF13">
        <v>9.4555299999999995</v>
      </c>
      <c r="AG13">
        <v>2.7636686590696118</v>
      </c>
      <c r="AH13">
        <v>0.26371565255382695</v>
      </c>
      <c r="AI13">
        <v>0.75717577755166932</v>
      </c>
      <c r="AJ13">
        <v>8.9794690027303909E-3</v>
      </c>
      <c r="AK13">
        <v>4.4295999999999989</v>
      </c>
      <c r="AL13">
        <v>22.675213840763934</v>
      </c>
      <c r="AM13">
        <v>3.7306672771147249</v>
      </c>
      <c r="AN13">
        <v>1.1130357599622887</v>
      </c>
      <c r="AO13">
        <v>0.64381535038005877</v>
      </c>
      <c r="AP13">
        <v>9.8414699999999993</v>
      </c>
      <c r="AQ13">
        <v>2.7636686590696118</v>
      </c>
      <c r="AR13">
        <v>0.26371565255382695</v>
      </c>
      <c r="AS13">
        <v>0.75717577755166932</v>
      </c>
      <c r="AT13">
        <v>8.9794690027303909E-3</v>
      </c>
      <c r="AU13">
        <v>4.6103999999999994</v>
      </c>
      <c r="AV13">
        <v>22.675213840763934</v>
      </c>
      <c r="AW13">
        <v>3.7306672771147249</v>
      </c>
      <c r="AX13">
        <v>1.1130357599622887</v>
      </c>
      <c r="AY13">
        <v>0.64381535038005877</v>
      </c>
      <c r="AZ13">
        <v>55.721200063154512</v>
      </c>
      <c r="BA13">
        <v>32.078799936845499</v>
      </c>
      <c r="BB13">
        <v>76.309464773997107</v>
      </c>
      <c r="BC13">
        <v>11.703476495514494</v>
      </c>
      <c r="BD13">
        <v>6.5165899876917486</v>
      </c>
      <c r="BE13">
        <v>1.8568503556401579</v>
      </c>
      <c r="BF13">
        <v>96.386381612843508</v>
      </c>
      <c r="BG13">
        <v>87.651880000000006</v>
      </c>
      <c r="BH13">
        <v>-8.734501612843502</v>
      </c>
      <c r="BI13" t="s">
        <v>95</v>
      </c>
      <c r="BJ13" t="s">
        <v>86</v>
      </c>
    </row>
    <row r="14" spans="1:64">
      <c r="A14" t="s">
        <v>101</v>
      </c>
      <c r="B14" t="s">
        <v>102</v>
      </c>
      <c r="C14">
        <v>1996</v>
      </c>
      <c r="D14" t="s">
        <v>66</v>
      </c>
      <c r="E14" t="s">
        <v>66</v>
      </c>
      <c r="F14">
        <v>0</v>
      </c>
      <c r="G14">
        <v>0</v>
      </c>
      <c r="H14">
        <v>0</v>
      </c>
      <c r="I14">
        <v>50</v>
      </c>
      <c r="J14">
        <v>39.199999999999996</v>
      </c>
      <c r="K14">
        <v>89.199999999999989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87.651880000000006</v>
      </c>
      <c r="V14">
        <v>1</v>
      </c>
      <c r="W14">
        <v>5.51</v>
      </c>
      <c r="X14">
        <v>-1.3900000000000006</v>
      </c>
      <c r="Y14">
        <v>16.79</v>
      </c>
      <c r="Z14">
        <v>41</v>
      </c>
      <c r="AA14">
        <v>299.31419999999997</v>
      </c>
      <c r="AB14">
        <v>2625.6160000000004</v>
      </c>
      <c r="AC14">
        <v>1564.1398778004068</v>
      </c>
      <c r="AD14">
        <v>2449.02</v>
      </c>
      <c r="AE14">
        <v>1652.7128834355829</v>
      </c>
      <c r="AF14">
        <v>9.4555299999999995</v>
      </c>
      <c r="AG14">
        <v>2.7636686590696118</v>
      </c>
      <c r="AH14">
        <v>0.26371565255382695</v>
      </c>
      <c r="AI14">
        <v>0.75717577755166932</v>
      </c>
      <c r="AJ14">
        <v>8.9794690027303909E-3</v>
      </c>
      <c r="AK14">
        <v>4.4295999999999989</v>
      </c>
      <c r="AL14">
        <v>22.675213840763934</v>
      </c>
      <c r="AM14">
        <v>3.7306672771147249</v>
      </c>
      <c r="AN14">
        <v>1.1130357599622887</v>
      </c>
      <c r="AO14">
        <v>0.64381535038005877</v>
      </c>
      <c r="AP14">
        <v>9.8414699999999993</v>
      </c>
      <c r="AQ14">
        <v>2.7636686590696118</v>
      </c>
      <c r="AR14">
        <v>0.26371565255382695</v>
      </c>
      <c r="AS14">
        <v>0.75717577755166932</v>
      </c>
      <c r="AT14">
        <v>8.9794690027303909E-3</v>
      </c>
      <c r="AU14">
        <v>4.6103999999999994</v>
      </c>
      <c r="AV14">
        <v>22.675213840763934</v>
      </c>
      <c r="AW14">
        <v>3.7306672771147249</v>
      </c>
      <c r="AX14">
        <v>1.1130357599622887</v>
      </c>
      <c r="AY14">
        <v>0.64381535038005877</v>
      </c>
      <c r="AZ14">
        <v>63.476729196376084</v>
      </c>
      <c r="BA14">
        <v>25.723270803623905</v>
      </c>
      <c r="BB14">
        <v>86.967436724664381</v>
      </c>
      <c r="BC14">
        <v>13.339268275852396</v>
      </c>
      <c r="BD14">
        <v>7.4228636168807807</v>
      </c>
      <c r="BE14">
        <v>2.1166267242583481</v>
      </c>
      <c r="BF14">
        <v>109.8461953416559</v>
      </c>
      <c r="BG14">
        <v>87.651880000000006</v>
      </c>
      <c r="BH14">
        <v>-22.194315341655894</v>
      </c>
      <c r="BI14" t="s">
        <v>95</v>
      </c>
      <c r="BJ14" t="s">
        <v>86</v>
      </c>
    </row>
    <row r="15" spans="1:64">
      <c r="A15" t="s">
        <v>101</v>
      </c>
      <c r="B15" t="s">
        <v>102</v>
      </c>
      <c r="C15">
        <v>1997</v>
      </c>
      <c r="D15" t="s">
        <v>66</v>
      </c>
      <c r="E15" t="s">
        <v>66</v>
      </c>
      <c r="F15">
        <v>0</v>
      </c>
      <c r="G15">
        <v>0</v>
      </c>
      <c r="H15">
        <v>0</v>
      </c>
      <c r="I15">
        <v>50</v>
      </c>
      <c r="J15">
        <v>43.4</v>
      </c>
      <c r="K15">
        <v>93.4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87.651880000000006</v>
      </c>
      <c r="V15">
        <v>1</v>
      </c>
      <c r="W15">
        <v>5.27</v>
      </c>
      <c r="X15">
        <v>-1.6300000000000008</v>
      </c>
      <c r="Y15">
        <v>17.222999999999999</v>
      </c>
      <c r="Z15">
        <v>41</v>
      </c>
      <c r="AA15">
        <v>300.60453999999999</v>
      </c>
      <c r="AB15">
        <v>3145.4080000000008</v>
      </c>
      <c r="AC15">
        <v>1873.7919348268836</v>
      </c>
      <c r="AD15">
        <v>3125.4160000000002</v>
      </c>
      <c r="AE15">
        <v>2109.1764417177915</v>
      </c>
      <c r="AF15">
        <v>9.4555299999999995</v>
      </c>
      <c r="AG15">
        <v>2.7636686590696118</v>
      </c>
      <c r="AH15">
        <v>0.26371565255382695</v>
      </c>
      <c r="AI15">
        <v>0.75717577755166932</v>
      </c>
      <c r="AJ15">
        <v>8.9794690027303909E-3</v>
      </c>
      <c r="AK15">
        <v>4.4295999999999989</v>
      </c>
      <c r="AL15">
        <v>22.675213840763934</v>
      </c>
      <c r="AM15">
        <v>3.7306672771147249</v>
      </c>
      <c r="AN15">
        <v>1.1130357599622887</v>
      </c>
      <c r="AO15">
        <v>0.64381535038005877</v>
      </c>
      <c r="AP15">
        <v>9.8414699999999993</v>
      </c>
      <c r="AQ15">
        <v>2.7636686590696118</v>
      </c>
      <c r="AR15">
        <v>0.26371565255382695</v>
      </c>
      <c r="AS15">
        <v>0.75717577755166932</v>
      </c>
      <c r="AT15">
        <v>8.9794690027303909E-3</v>
      </c>
      <c r="AU15">
        <v>4.6103999999999994</v>
      </c>
      <c r="AV15">
        <v>22.675213840763934</v>
      </c>
      <c r="AW15">
        <v>3.7306672771147249</v>
      </c>
      <c r="AX15">
        <v>1.1130357599622887</v>
      </c>
      <c r="AY15">
        <v>0.64381535038005877</v>
      </c>
      <c r="AZ15">
        <v>78.524483329164866</v>
      </c>
      <c r="BA15">
        <v>14.87551667083514</v>
      </c>
      <c r="BB15">
        <v>107.64513941449242</v>
      </c>
      <c r="BC15">
        <v>16.512844231368177</v>
      </c>
      <c r="BD15">
        <v>9.181302271982835</v>
      </c>
      <c r="BE15">
        <v>2.620604850627382</v>
      </c>
      <c r="BF15">
        <v>135.95989076847081</v>
      </c>
      <c r="BG15">
        <v>87.651880000000006</v>
      </c>
      <c r="BH15">
        <v>-48.308010768470808</v>
      </c>
      <c r="BI15" t="s">
        <v>95</v>
      </c>
      <c r="BJ15" t="s">
        <v>86</v>
      </c>
    </row>
    <row r="16" spans="1:64">
      <c r="A16" t="s">
        <v>101</v>
      </c>
      <c r="B16" t="s">
        <v>102</v>
      </c>
      <c r="C16">
        <v>1999</v>
      </c>
      <c r="D16" t="s">
        <v>66</v>
      </c>
      <c r="E16" t="s">
        <v>66</v>
      </c>
      <c r="F16">
        <v>0</v>
      </c>
      <c r="G16">
        <v>0</v>
      </c>
      <c r="H16">
        <v>0</v>
      </c>
      <c r="I16">
        <v>50</v>
      </c>
      <c r="J16">
        <v>50.4</v>
      </c>
      <c r="K16">
        <v>100.4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87.651880000000006</v>
      </c>
      <c r="V16">
        <v>1</v>
      </c>
      <c r="W16">
        <v>5.69</v>
      </c>
      <c r="X16">
        <v>-1.21</v>
      </c>
      <c r="Y16">
        <v>16.042000000000002</v>
      </c>
      <c r="Z16">
        <v>41</v>
      </c>
      <c r="AA16">
        <v>297.08515999999997</v>
      </c>
      <c r="AB16">
        <v>2753.333333333333</v>
      </c>
      <c r="AC16">
        <v>1640.2240325865578</v>
      </c>
      <c r="AD16">
        <v>3106.6666666666665</v>
      </c>
      <c r="AE16">
        <v>2096.5235173824126</v>
      </c>
      <c r="AF16">
        <v>9.4555299999999995</v>
      </c>
      <c r="AG16">
        <v>2.7636686590696118</v>
      </c>
      <c r="AH16">
        <v>0.26371565255382695</v>
      </c>
      <c r="AI16">
        <v>0.75717577755166932</v>
      </c>
      <c r="AJ16">
        <v>8.9794690027303909E-3</v>
      </c>
      <c r="AK16">
        <v>4.4295999999999989</v>
      </c>
      <c r="AL16">
        <v>22.675213840763934</v>
      </c>
      <c r="AM16">
        <v>3.7306672771147249</v>
      </c>
      <c r="AN16">
        <v>1.1130357599622887</v>
      </c>
      <c r="AO16">
        <v>0.64381535038005877</v>
      </c>
      <c r="AP16">
        <v>9.8414699999999993</v>
      </c>
      <c r="AQ16">
        <v>2.7636686590696118</v>
      </c>
      <c r="AR16">
        <v>0.26371565255382695</v>
      </c>
      <c r="AS16">
        <v>0.75717577755166932</v>
      </c>
      <c r="AT16">
        <v>8.9794690027303909E-3</v>
      </c>
      <c r="AU16">
        <v>4.6103999999999994</v>
      </c>
      <c r="AV16">
        <v>22.675213840763934</v>
      </c>
      <c r="AW16">
        <v>3.7306672771147249</v>
      </c>
      <c r="AX16">
        <v>1.1130357599622887</v>
      </c>
      <c r="AY16">
        <v>0.64381535038005877</v>
      </c>
      <c r="AZ16">
        <v>73.539741132618616</v>
      </c>
      <c r="BA16">
        <v>26.86025886738139</v>
      </c>
      <c r="BB16">
        <v>100.92664810664503</v>
      </c>
      <c r="BC16">
        <v>15.485935531473283</v>
      </c>
      <c r="BD16">
        <v>8.5961837055197154</v>
      </c>
      <c r="BE16">
        <v>2.4583951215210993</v>
      </c>
      <c r="BF16">
        <v>127.46716246515913</v>
      </c>
      <c r="BG16">
        <v>87.651880000000006</v>
      </c>
      <c r="BH16">
        <v>-39.815282465159129</v>
      </c>
      <c r="BI16" t="s">
        <v>95</v>
      </c>
      <c r="BJ16" t="s">
        <v>86</v>
      </c>
    </row>
    <row r="17" spans="1:62">
      <c r="A17" t="s">
        <v>101</v>
      </c>
      <c r="B17" t="s">
        <v>102</v>
      </c>
      <c r="C17">
        <v>2001</v>
      </c>
      <c r="D17" t="s">
        <v>66</v>
      </c>
      <c r="E17" t="s">
        <v>66</v>
      </c>
      <c r="F17">
        <v>0</v>
      </c>
      <c r="G17">
        <v>0</v>
      </c>
      <c r="H17">
        <v>0</v>
      </c>
      <c r="I17">
        <v>50</v>
      </c>
      <c r="J17">
        <v>46.2</v>
      </c>
      <c r="K17">
        <v>96.2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73.043233333333234</v>
      </c>
      <c r="V17">
        <v>1</v>
      </c>
      <c r="W17">
        <v>5.38</v>
      </c>
      <c r="X17">
        <v>-1.5200000000000005</v>
      </c>
      <c r="Y17">
        <v>16.144431554524363</v>
      </c>
      <c r="Z17">
        <v>41</v>
      </c>
      <c r="AA17">
        <v>297.39040603248259</v>
      </c>
      <c r="AB17">
        <v>3660</v>
      </c>
      <c r="AC17">
        <v>1966.6666666666667</v>
      </c>
      <c r="AD17">
        <v>2339.9999999999995</v>
      </c>
      <c r="AE17">
        <v>1240</v>
      </c>
      <c r="AF17">
        <v>9.4555299999999995</v>
      </c>
      <c r="AG17">
        <v>2.7636686590696118</v>
      </c>
      <c r="AH17">
        <v>0.26371565255382695</v>
      </c>
      <c r="AI17">
        <v>0.75717577755166932</v>
      </c>
      <c r="AJ17">
        <v>8.9794690027303909E-3</v>
      </c>
      <c r="AK17">
        <v>4.4295999999999989</v>
      </c>
      <c r="AL17">
        <v>22.675213840763934</v>
      </c>
      <c r="AM17">
        <v>3.7306672771147249</v>
      </c>
      <c r="AN17">
        <v>1.1130357599622887</v>
      </c>
      <c r="AO17">
        <v>0.64381535038005877</v>
      </c>
      <c r="AP17">
        <v>9.8414699999999993</v>
      </c>
      <c r="AQ17">
        <v>2.7636686590696118</v>
      </c>
      <c r="AR17">
        <v>0.26371565255382695</v>
      </c>
      <c r="AS17">
        <v>0.75717577755166932</v>
      </c>
      <c r="AT17">
        <v>8.9794690027303909E-3</v>
      </c>
      <c r="AU17">
        <v>4.6103999999999994</v>
      </c>
      <c r="AV17">
        <v>22.675213840763934</v>
      </c>
      <c r="AW17">
        <v>3.7306672771147249</v>
      </c>
      <c r="AX17">
        <v>1.1130357599622887</v>
      </c>
      <c r="AY17">
        <v>0.64381535038005877</v>
      </c>
      <c r="AZ17">
        <v>72.064722266666649</v>
      </c>
      <c r="BA17">
        <v>24.135277733333353</v>
      </c>
      <c r="BB17">
        <v>89.293864337134025</v>
      </c>
      <c r="BC17">
        <v>13.545300317270845</v>
      </c>
      <c r="BD17">
        <v>8.1121893355890862</v>
      </c>
      <c r="BE17">
        <v>2.1183780375684371</v>
      </c>
      <c r="BF17">
        <v>113.06973202756238</v>
      </c>
      <c r="BG17">
        <v>73.043233333333234</v>
      </c>
      <c r="BH17">
        <v>-40.026498694229147</v>
      </c>
      <c r="BI17" t="s">
        <v>95</v>
      </c>
      <c r="BJ17" t="s">
        <v>86</v>
      </c>
    </row>
    <row r="18" spans="1:62">
      <c r="A18" t="s">
        <v>101</v>
      </c>
      <c r="B18" t="s">
        <v>102</v>
      </c>
      <c r="C18">
        <v>2003</v>
      </c>
      <c r="D18" t="s">
        <v>66</v>
      </c>
      <c r="E18" t="s">
        <v>66</v>
      </c>
      <c r="F18">
        <v>0</v>
      </c>
      <c r="G18">
        <v>0</v>
      </c>
      <c r="H18">
        <v>0</v>
      </c>
      <c r="I18">
        <v>50</v>
      </c>
      <c r="J18">
        <v>53.2</v>
      </c>
      <c r="K18">
        <v>103.2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64.27804533333348</v>
      </c>
      <c r="V18">
        <v>1</v>
      </c>
      <c r="W18">
        <v>5.18</v>
      </c>
      <c r="X18">
        <v>-1.7200000000000006</v>
      </c>
      <c r="Y18">
        <v>18.149999999999999</v>
      </c>
      <c r="Z18">
        <v>41</v>
      </c>
      <c r="AA18">
        <v>303.36699999999996</v>
      </c>
      <c r="AB18">
        <v>2613.3333333333335</v>
      </c>
      <c r="AC18">
        <v>1556.8228105906312</v>
      </c>
      <c r="AD18">
        <v>3213.333333333333</v>
      </c>
      <c r="AE18">
        <v>2168.5071574642125</v>
      </c>
      <c r="AF18">
        <v>9.4555299999999995</v>
      </c>
      <c r="AG18">
        <v>2.7636686590696118</v>
      </c>
      <c r="AH18">
        <v>0.26371565255382695</v>
      </c>
      <c r="AI18">
        <v>0.75717577755166932</v>
      </c>
      <c r="AJ18">
        <v>8.9794690027303909E-3</v>
      </c>
      <c r="AK18">
        <v>4.4295999999999989</v>
      </c>
      <c r="AL18">
        <v>22.675213840763934</v>
      </c>
      <c r="AM18">
        <v>3.7306672771147249</v>
      </c>
      <c r="AN18">
        <v>1.1130357599622887</v>
      </c>
      <c r="AO18">
        <v>0.64381535038005877</v>
      </c>
      <c r="AP18">
        <v>9.8414699999999993</v>
      </c>
      <c r="AQ18">
        <v>2.7636686590696118</v>
      </c>
      <c r="AR18">
        <v>0.26371565255382695</v>
      </c>
      <c r="AS18">
        <v>0.75717577755166932</v>
      </c>
      <c r="AT18">
        <v>8.9794690027303909E-3</v>
      </c>
      <c r="AU18">
        <v>4.6103999999999994</v>
      </c>
      <c r="AV18">
        <v>22.675213840763934</v>
      </c>
      <c r="AW18">
        <v>3.7306672771147249</v>
      </c>
      <c r="AX18">
        <v>1.1130357599622887</v>
      </c>
      <c r="AY18">
        <v>0.64381535038005877</v>
      </c>
      <c r="AZ18">
        <v>73.228163053898598</v>
      </c>
      <c r="BA18">
        <v>29.971836946101405</v>
      </c>
      <c r="BB18">
        <v>100.57562970656213</v>
      </c>
      <c r="BC18">
        <v>15.43454981049068</v>
      </c>
      <c r="BD18">
        <v>8.5582363359719391</v>
      </c>
      <c r="BE18">
        <v>2.4507449913871384</v>
      </c>
      <c r="BF18">
        <v>127.01916084441189</v>
      </c>
      <c r="BG18">
        <v>64.27804533333348</v>
      </c>
      <c r="BH18">
        <v>-62.741115511078405</v>
      </c>
      <c r="BI18" t="s">
        <v>95</v>
      </c>
      <c r="BJ18" t="s">
        <v>86</v>
      </c>
    </row>
    <row r="19" spans="1:62">
      <c r="A19" t="s">
        <v>101</v>
      </c>
      <c r="B19" t="s">
        <v>102</v>
      </c>
      <c r="C19">
        <v>2004</v>
      </c>
      <c r="D19" t="s">
        <v>66</v>
      </c>
      <c r="E19" t="s">
        <v>66</v>
      </c>
      <c r="F19">
        <v>0</v>
      </c>
      <c r="G19">
        <v>0</v>
      </c>
      <c r="H19">
        <v>0</v>
      </c>
      <c r="I19">
        <v>50</v>
      </c>
      <c r="J19">
        <v>54.6</v>
      </c>
      <c r="K19">
        <v>104.6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62.08674833333324</v>
      </c>
      <c r="V19">
        <v>1</v>
      </c>
      <c r="W19">
        <v>5.1966666666666663</v>
      </c>
      <c r="X19">
        <v>-1.703333333333334</v>
      </c>
      <c r="Y19">
        <v>13.415263403510876</v>
      </c>
      <c r="Z19">
        <v>41</v>
      </c>
      <c r="AA19">
        <v>289.25748494246238</v>
      </c>
      <c r="AB19">
        <v>3606.666666666667</v>
      </c>
      <c r="AC19">
        <v>2148.5743380855392</v>
      </c>
      <c r="AD19">
        <v>3653.333333333333</v>
      </c>
      <c r="AE19">
        <v>2465.4396728016354</v>
      </c>
      <c r="AF19">
        <v>9.4555299999999995</v>
      </c>
      <c r="AG19">
        <v>2.7636686590696118</v>
      </c>
      <c r="AH19">
        <v>0.26371565255382695</v>
      </c>
      <c r="AI19">
        <v>0.75717577755166932</v>
      </c>
      <c r="AJ19">
        <v>8.9794690027303909E-3</v>
      </c>
      <c r="AK19">
        <v>4.4295999999999989</v>
      </c>
      <c r="AL19">
        <v>22.675213840763934</v>
      </c>
      <c r="AM19">
        <v>3.7306672771147249</v>
      </c>
      <c r="AN19">
        <v>1.1130357599622887</v>
      </c>
      <c r="AO19">
        <v>0.64381535038005877</v>
      </c>
      <c r="AP19">
        <v>9.8414699999999993</v>
      </c>
      <c r="AQ19">
        <v>2.7636686590696118</v>
      </c>
      <c r="AR19">
        <v>0.26371565255382695</v>
      </c>
      <c r="AS19">
        <v>0.75717577755166932</v>
      </c>
      <c r="AT19">
        <v>8.9794690027303909E-3</v>
      </c>
      <c r="AU19">
        <v>4.6103999999999994</v>
      </c>
      <c r="AV19">
        <v>22.675213840763934</v>
      </c>
      <c r="AW19">
        <v>3.7306672771147249</v>
      </c>
      <c r="AX19">
        <v>1.1130357599622887</v>
      </c>
      <c r="AY19">
        <v>0.64381535038005877</v>
      </c>
      <c r="AZ19">
        <v>90.941103222135013</v>
      </c>
      <c r="BA19">
        <v>13.658896777864982</v>
      </c>
      <c r="BB19">
        <v>124.68798882599297</v>
      </c>
      <c r="BC19">
        <v>19.12792672410643</v>
      </c>
      <c r="BD19">
        <v>10.632658736109574</v>
      </c>
      <c r="BE19">
        <v>3.0357639920376491</v>
      </c>
      <c r="BF19">
        <v>157.48433827824664</v>
      </c>
      <c r="BG19">
        <v>62.08674833333324</v>
      </c>
      <c r="BH19">
        <v>-95.397589944913392</v>
      </c>
      <c r="BI19" t="s">
        <v>95</v>
      </c>
      <c r="BJ19" t="s">
        <v>86</v>
      </c>
    </row>
    <row r="20" spans="1:62">
      <c r="A20" t="s">
        <v>101</v>
      </c>
      <c r="B20" t="s">
        <v>102</v>
      </c>
      <c r="C20">
        <v>2007</v>
      </c>
      <c r="D20" t="s">
        <v>66</v>
      </c>
      <c r="E20" t="s">
        <v>66</v>
      </c>
      <c r="F20">
        <v>0</v>
      </c>
      <c r="G20">
        <v>0</v>
      </c>
      <c r="H20">
        <v>0</v>
      </c>
      <c r="I20">
        <v>50</v>
      </c>
      <c r="J20">
        <v>46.2</v>
      </c>
      <c r="K20">
        <v>96.2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57.704154333333356</v>
      </c>
      <c r="V20">
        <v>1</v>
      </c>
      <c r="W20">
        <v>5.2</v>
      </c>
      <c r="X20">
        <v>-1.7000000000000002</v>
      </c>
      <c r="Y20">
        <v>19.399999999999999</v>
      </c>
      <c r="Z20">
        <v>41</v>
      </c>
      <c r="AA20">
        <v>307.09199999999998</v>
      </c>
      <c r="AB20">
        <v>2433.333333333333</v>
      </c>
      <c r="AC20">
        <v>1449.5926680244397</v>
      </c>
      <c r="AD20">
        <v>3100</v>
      </c>
      <c r="AE20">
        <v>2092.0245398773004</v>
      </c>
      <c r="AF20">
        <v>9.4555299999999995</v>
      </c>
      <c r="AG20">
        <v>2.7636686590696118</v>
      </c>
      <c r="AH20">
        <v>0.26371565255382695</v>
      </c>
      <c r="AI20">
        <v>0.75717577755166932</v>
      </c>
      <c r="AJ20">
        <v>8.9794690027303909E-3</v>
      </c>
      <c r="AK20">
        <v>4.4295999999999989</v>
      </c>
      <c r="AL20">
        <v>22.675213840763934</v>
      </c>
      <c r="AM20">
        <v>3.7306672771147249</v>
      </c>
      <c r="AN20">
        <v>1.1130357599622887</v>
      </c>
      <c r="AO20">
        <v>0.64381535038005877</v>
      </c>
      <c r="AP20">
        <v>9.8414699999999993</v>
      </c>
      <c r="AQ20">
        <v>2.7636686590696118</v>
      </c>
      <c r="AR20">
        <v>0.26371565255382695</v>
      </c>
      <c r="AS20">
        <v>0.75717577755166932</v>
      </c>
      <c r="AT20">
        <v>8.9794690027303909E-3</v>
      </c>
      <c r="AU20">
        <v>4.6103999999999994</v>
      </c>
      <c r="AV20">
        <v>22.675213840763934</v>
      </c>
      <c r="AW20">
        <v>3.7306672771147249</v>
      </c>
      <c r="AX20">
        <v>1.1130357599622887</v>
      </c>
      <c r="AY20">
        <v>0.64381535038005877</v>
      </c>
      <c r="AZ20">
        <v>69.583198954264688</v>
      </c>
      <c r="BA20">
        <v>26.616801045735315</v>
      </c>
      <c r="BB20">
        <v>95.599227444819789</v>
      </c>
      <c r="BC20">
        <v>14.671822036383283</v>
      </c>
      <c r="BD20">
        <v>8.1316525696116688</v>
      </c>
      <c r="BE20">
        <v>2.3298339187657455</v>
      </c>
      <c r="BF20">
        <v>120.7325359695805</v>
      </c>
      <c r="BG20">
        <v>57.704154333333356</v>
      </c>
      <c r="BH20">
        <v>-63.02838163624714</v>
      </c>
      <c r="BI20" t="s">
        <v>95</v>
      </c>
      <c r="BJ20" t="s">
        <v>86</v>
      </c>
    </row>
    <row r="21" spans="1:62">
      <c r="A21" t="s">
        <v>101</v>
      </c>
      <c r="B21" t="s">
        <v>102</v>
      </c>
      <c r="C21">
        <v>2008</v>
      </c>
      <c r="D21" t="s">
        <v>66</v>
      </c>
      <c r="E21" t="s">
        <v>66</v>
      </c>
      <c r="F21">
        <v>0</v>
      </c>
      <c r="G21">
        <v>0</v>
      </c>
      <c r="H21">
        <v>0</v>
      </c>
      <c r="I21">
        <v>50</v>
      </c>
      <c r="J21">
        <v>44.800000000000004</v>
      </c>
      <c r="K21">
        <v>94.800000000000011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56.243289666666826</v>
      </c>
      <c r="V21">
        <v>1</v>
      </c>
      <c r="W21">
        <v>4.9866666666666672</v>
      </c>
      <c r="X21">
        <v>-1.9133333333333331</v>
      </c>
      <c r="Y21">
        <v>15.094295867015298</v>
      </c>
      <c r="Z21">
        <v>41</v>
      </c>
      <c r="AA21">
        <v>294.26100168370556</v>
      </c>
      <c r="AB21">
        <v>2819.9999999999995</v>
      </c>
      <c r="AC21">
        <v>1679.9389002036658</v>
      </c>
      <c r="AD21">
        <v>4079.9999999999995</v>
      </c>
      <c r="AE21">
        <v>2753.374233128834</v>
      </c>
      <c r="AF21">
        <v>9.4555299999999995</v>
      </c>
      <c r="AG21">
        <v>2.7636686590696118</v>
      </c>
      <c r="AH21">
        <v>0.26371565255382695</v>
      </c>
      <c r="AI21">
        <v>0.75717577755166932</v>
      </c>
      <c r="AJ21">
        <v>8.9794690027303909E-3</v>
      </c>
      <c r="AK21">
        <v>4.4295999999999989</v>
      </c>
      <c r="AL21">
        <v>22.675213840763934</v>
      </c>
      <c r="AM21">
        <v>3.7306672771147249</v>
      </c>
      <c r="AN21">
        <v>1.1130357599622887</v>
      </c>
      <c r="AO21">
        <v>0.64381535038005877</v>
      </c>
      <c r="AP21">
        <v>9.8414699999999993</v>
      </c>
      <c r="AQ21">
        <v>2.7636686590696118</v>
      </c>
      <c r="AR21">
        <v>0.26371565255382695</v>
      </c>
      <c r="AS21">
        <v>0.75717577755166932</v>
      </c>
      <c r="AT21">
        <v>8.9794690027303909E-3</v>
      </c>
      <c r="AU21">
        <v>4.6103999999999994</v>
      </c>
      <c r="AV21">
        <v>22.675213840763934</v>
      </c>
      <c r="AW21">
        <v>3.7306672771147249</v>
      </c>
      <c r="AX21">
        <v>1.1130357599622887</v>
      </c>
      <c r="AY21">
        <v>0.64381535038005877</v>
      </c>
      <c r="AZ21">
        <v>86.953406116759311</v>
      </c>
      <c r="BA21">
        <v>7.8465938832407005</v>
      </c>
      <c r="BB21">
        <v>119.59563706896195</v>
      </c>
      <c r="BC21">
        <v>18.358854238347909</v>
      </c>
      <c r="BD21">
        <v>10.158948917616051</v>
      </c>
      <c r="BE21">
        <v>2.9161933843998193</v>
      </c>
      <c r="BF21">
        <v>151.02963360932574</v>
      </c>
      <c r="BG21">
        <v>56.243289666666826</v>
      </c>
      <c r="BH21">
        <v>-94.786343942658917</v>
      </c>
      <c r="BI21" t="s">
        <v>95</v>
      </c>
      <c r="BJ21" t="s">
        <v>86</v>
      </c>
    </row>
    <row r="22" spans="1:62">
      <c r="A22" t="s">
        <v>101</v>
      </c>
      <c r="B22" t="s">
        <v>102</v>
      </c>
      <c r="C22">
        <v>2010</v>
      </c>
      <c r="D22" t="s">
        <v>66</v>
      </c>
      <c r="E22" t="s">
        <v>66</v>
      </c>
      <c r="F22">
        <v>0</v>
      </c>
      <c r="G22">
        <v>0</v>
      </c>
      <c r="H22">
        <v>0</v>
      </c>
      <c r="I22">
        <v>50</v>
      </c>
      <c r="J22">
        <v>42.4</v>
      </c>
      <c r="K22">
        <v>92.4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54.782425000000003</v>
      </c>
      <c r="V22">
        <v>1</v>
      </c>
      <c r="W22">
        <v>5.2023333333333328</v>
      </c>
      <c r="X22">
        <v>-1.6976666666666675</v>
      </c>
      <c r="Y22">
        <v>18.877292388451451</v>
      </c>
      <c r="Z22">
        <v>41</v>
      </c>
      <c r="AA22">
        <v>305.53433131758533</v>
      </c>
      <c r="AB22">
        <v>2383.333333333333</v>
      </c>
      <c r="AC22">
        <v>1365.9701492537313</v>
      </c>
      <c r="AD22">
        <v>3200</v>
      </c>
      <c r="AE22">
        <v>2159.5092024539877</v>
      </c>
      <c r="AF22">
        <v>9.4555299999999995</v>
      </c>
      <c r="AG22">
        <v>2.7636686590696118</v>
      </c>
      <c r="AH22">
        <v>0.26371565255382695</v>
      </c>
      <c r="AI22">
        <v>0.75717577755166932</v>
      </c>
      <c r="AJ22">
        <v>8.9794690027303909E-3</v>
      </c>
      <c r="AK22">
        <v>4.4295999999999989</v>
      </c>
      <c r="AL22">
        <v>22.675213840763934</v>
      </c>
      <c r="AM22">
        <v>3.7306672771147249</v>
      </c>
      <c r="AN22">
        <v>1.1130357599622887</v>
      </c>
      <c r="AO22">
        <v>0.64381535038005877</v>
      </c>
      <c r="AP22">
        <v>9.8414699999999993</v>
      </c>
      <c r="AQ22">
        <v>2.7636686590696118</v>
      </c>
      <c r="AR22">
        <v>0.26371565255382695</v>
      </c>
      <c r="AS22">
        <v>0.75717577755166932</v>
      </c>
      <c r="AT22">
        <v>8.9794690027303909E-3</v>
      </c>
      <c r="AU22">
        <v>4.6103999999999994</v>
      </c>
      <c r="AV22">
        <v>22.675213840763934</v>
      </c>
      <c r="AW22">
        <v>3.7306672771147249</v>
      </c>
      <c r="AX22">
        <v>1.1130357599622887</v>
      </c>
      <c r="AY22">
        <v>0.64381535038005877</v>
      </c>
      <c r="AZ22">
        <v>70.035286433461522</v>
      </c>
      <c r="BA22">
        <v>22.364713566538484</v>
      </c>
      <c r="BB22">
        <v>95.371481537642339</v>
      </c>
      <c r="BC22">
        <v>14.624802846985157</v>
      </c>
      <c r="BD22">
        <v>8.1515493474561787</v>
      </c>
      <c r="BE22">
        <v>2.3198930926759456</v>
      </c>
      <c r="BF22">
        <v>120.46772682475962</v>
      </c>
      <c r="BG22">
        <v>54.782425000000003</v>
      </c>
      <c r="BH22">
        <v>-65.68530182475962</v>
      </c>
      <c r="BI22" t="s">
        <v>95</v>
      </c>
      <c r="BJ22" t="s">
        <v>86</v>
      </c>
    </row>
    <row r="23" spans="1:62">
      <c r="A23" t="s">
        <v>101</v>
      </c>
      <c r="B23" t="s">
        <v>102</v>
      </c>
      <c r="C23">
        <v>2013</v>
      </c>
      <c r="D23" t="s">
        <v>66</v>
      </c>
      <c r="E23" t="s">
        <v>66</v>
      </c>
      <c r="F23">
        <v>0</v>
      </c>
      <c r="G23">
        <v>0</v>
      </c>
      <c r="H23">
        <v>0</v>
      </c>
      <c r="I23">
        <v>50</v>
      </c>
      <c r="J23">
        <v>38.79999999999999</v>
      </c>
      <c r="K23">
        <v>88.799999999999983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51.860695666666651</v>
      </c>
      <c r="V23">
        <v>1</v>
      </c>
      <c r="W23">
        <v>5.15</v>
      </c>
      <c r="X23">
        <v>-1.75</v>
      </c>
      <c r="Y23">
        <v>18.467267303191441</v>
      </c>
      <c r="Z23">
        <v>41</v>
      </c>
      <c r="AA23">
        <v>304.31245656351052</v>
      </c>
      <c r="AB23">
        <v>2033.333333333333</v>
      </c>
      <c r="AC23">
        <v>1161.9047619047619</v>
      </c>
      <c r="AD23">
        <v>3143.3333333333335</v>
      </c>
      <c r="AE23">
        <v>1859.960552268245</v>
      </c>
      <c r="AF23">
        <v>9.4555299999999995</v>
      </c>
      <c r="AG23">
        <v>2.7636686590696118</v>
      </c>
      <c r="AH23">
        <v>0.26371565255382695</v>
      </c>
      <c r="AI23">
        <v>0.75717577755166932</v>
      </c>
      <c r="AJ23">
        <v>8.9794690027303909E-3</v>
      </c>
      <c r="AK23">
        <v>4.4295999999999989</v>
      </c>
      <c r="AL23">
        <v>22.675213840763934</v>
      </c>
      <c r="AM23">
        <v>3.7306672771147249</v>
      </c>
      <c r="AN23">
        <v>1.1130357599622887</v>
      </c>
      <c r="AO23">
        <v>0.64381535038005877</v>
      </c>
      <c r="AP23">
        <v>9.8414699999999993</v>
      </c>
      <c r="AQ23">
        <v>2.7636686590696118</v>
      </c>
      <c r="AR23">
        <v>0.26371565255382695</v>
      </c>
      <c r="AS23">
        <v>0.75717577755166932</v>
      </c>
      <c r="AT23">
        <v>8.9794690027303909E-3</v>
      </c>
      <c r="AU23">
        <v>4.6103999999999994</v>
      </c>
      <c r="AV23">
        <v>22.675213840763934</v>
      </c>
      <c r="AW23">
        <v>3.7306672771147249</v>
      </c>
      <c r="AX23">
        <v>1.1130357599622887</v>
      </c>
      <c r="AY23">
        <v>0.64381535038005877</v>
      </c>
      <c r="AZ23">
        <v>63.883200496844175</v>
      </c>
      <c r="BA23">
        <v>24.916799503155808</v>
      </c>
      <c r="BB23">
        <v>82.828033621977241</v>
      </c>
      <c r="BC23">
        <v>12.638742071486888</v>
      </c>
      <c r="BD23">
        <v>7.283090764923374</v>
      </c>
      <c r="BE23">
        <v>1.9920069939164418</v>
      </c>
      <c r="BF23">
        <v>104.74187345230395</v>
      </c>
      <c r="BG23">
        <v>51.860695666666651</v>
      </c>
      <c r="BH23">
        <v>-52.881177785637298</v>
      </c>
      <c r="BI23" t="s">
        <v>95</v>
      </c>
      <c r="BJ23" t="s">
        <v>86</v>
      </c>
    </row>
    <row r="24" spans="1:62">
      <c r="A24" t="s">
        <v>101</v>
      </c>
      <c r="B24" t="s">
        <v>102</v>
      </c>
      <c r="C24">
        <v>2016</v>
      </c>
      <c r="D24" t="s">
        <v>66</v>
      </c>
      <c r="E24" t="s">
        <v>66</v>
      </c>
      <c r="F24">
        <v>0</v>
      </c>
      <c r="G24">
        <v>0</v>
      </c>
      <c r="H24">
        <v>0</v>
      </c>
      <c r="I24">
        <v>50</v>
      </c>
      <c r="J24">
        <v>35.199999999999982</v>
      </c>
      <c r="K24">
        <v>85.199999999999989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50.399831000000127</v>
      </c>
      <c r="V24">
        <v>1</v>
      </c>
      <c r="W24">
        <v>5.3466666666666667</v>
      </c>
      <c r="X24">
        <v>-1.5533333333333337</v>
      </c>
      <c r="Y24">
        <v>18.912889472270638</v>
      </c>
      <c r="Z24">
        <v>41</v>
      </c>
      <c r="AA24">
        <v>305.64041062736652</v>
      </c>
      <c r="AB24">
        <v>1748.1666666666665</v>
      </c>
      <c r="AC24">
        <v>964.5462589605736</v>
      </c>
      <c r="AD24">
        <v>3715.1162790697676</v>
      </c>
      <c r="AE24">
        <v>2206.2025584419512</v>
      </c>
      <c r="AF24">
        <v>14.33962348293862</v>
      </c>
      <c r="AG24">
        <v>2.7636686590696118</v>
      </c>
      <c r="AH24">
        <v>0.26371565255382695</v>
      </c>
      <c r="AI24">
        <v>0.75717577755166932</v>
      </c>
      <c r="AJ24">
        <v>8.9794690027303909E-3</v>
      </c>
      <c r="AK24">
        <v>9.4770585954535047</v>
      </c>
      <c r="AL24">
        <v>22.675213840763934</v>
      </c>
      <c r="AM24">
        <v>3.7306672771147249</v>
      </c>
      <c r="AN24">
        <v>1.1130357599622887</v>
      </c>
      <c r="AO24">
        <v>0.64381535038005877</v>
      </c>
      <c r="AP24">
        <v>14.924914237344279</v>
      </c>
      <c r="AQ24">
        <v>2.7636686590696118</v>
      </c>
      <c r="AR24">
        <v>0.26371565255382695</v>
      </c>
      <c r="AS24">
        <v>0.75717577755166932</v>
      </c>
      <c r="AT24">
        <v>8.9794690027303909E-3</v>
      </c>
      <c r="AU24">
        <v>9.8638773136352818</v>
      </c>
      <c r="AV24">
        <v>22.675213840763934</v>
      </c>
      <c r="AW24">
        <v>3.7306672771147249</v>
      </c>
      <c r="AX24">
        <v>1.1130357599622887</v>
      </c>
      <c r="AY24">
        <v>0.64381535038005877</v>
      </c>
      <c r="AZ24">
        <v>111.41861641199625</v>
      </c>
      <c r="BA24">
        <v>-26.218616411996265</v>
      </c>
      <c r="BB24">
        <v>86.996111322712892</v>
      </c>
      <c r="BC24">
        <v>13.269762084154889</v>
      </c>
      <c r="BD24">
        <v>7.6658223320499053</v>
      </c>
      <c r="BE24">
        <v>2.0904341407075488</v>
      </c>
      <c r="BF24">
        <v>110.02212987962523</v>
      </c>
      <c r="BG24">
        <v>50.399831000000127</v>
      </c>
      <c r="BH24">
        <v>-59.622298879625099</v>
      </c>
      <c r="BI24" t="s">
        <v>95</v>
      </c>
      <c r="BJ24" t="s">
        <v>86</v>
      </c>
    </row>
    <row r="25" spans="1:62">
      <c r="A25" t="s">
        <v>101</v>
      </c>
      <c r="B25" t="s">
        <v>102</v>
      </c>
      <c r="C25">
        <v>2018</v>
      </c>
      <c r="D25" t="s">
        <v>66</v>
      </c>
      <c r="E25" t="s">
        <v>66</v>
      </c>
      <c r="F25">
        <v>0</v>
      </c>
      <c r="G25">
        <v>0</v>
      </c>
      <c r="H25">
        <v>0</v>
      </c>
      <c r="I25">
        <v>50</v>
      </c>
      <c r="J25">
        <v>32.799999999999976</v>
      </c>
      <c r="K25">
        <v>82.799999999999983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50.399831000000127</v>
      </c>
      <c r="V25">
        <v>1</v>
      </c>
      <c r="W25">
        <v>5.543333333333333</v>
      </c>
      <c r="X25">
        <v>-1.3566666666666674</v>
      </c>
      <c r="Y25">
        <v>18.394470881591477</v>
      </c>
      <c r="Z25">
        <v>41</v>
      </c>
      <c r="AA25">
        <v>304.09552322714262</v>
      </c>
      <c r="AB25">
        <v>2138.9866666666667</v>
      </c>
      <c r="AC25">
        <v>1293.4849556648107</v>
      </c>
      <c r="AD25">
        <v>4171.0466666666671</v>
      </c>
      <c r="AE25">
        <v>2909.6890859731243</v>
      </c>
      <c r="AF25">
        <v>14.33962348293862</v>
      </c>
      <c r="AG25">
        <v>2.7636686590696118</v>
      </c>
      <c r="AH25">
        <v>0.26371565255382695</v>
      </c>
      <c r="AI25">
        <v>0.75717577755166932</v>
      </c>
      <c r="AJ25">
        <v>8.9794690027303909E-3</v>
      </c>
      <c r="AK25">
        <v>9.4770585954535047</v>
      </c>
      <c r="AL25">
        <v>22.675213840763934</v>
      </c>
      <c r="AM25">
        <v>3.7306672771147249</v>
      </c>
      <c r="AN25">
        <v>1.1130357599622887</v>
      </c>
      <c r="AO25">
        <v>0.64381535038005877</v>
      </c>
      <c r="AP25">
        <v>14.924914237344279</v>
      </c>
      <c r="AQ25">
        <v>2.7636686590696118</v>
      </c>
      <c r="AR25">
        <v>0.26371565255382695</v>
      </c>
      <c r="AS25">
        <v>0.75717577755166932</v>
      </c>
      <c r="AT25">
        <v>8.9794690027303909E-3</v>
      </c>
      <c r="AU25">
        <v>9.8638773136352818</v>
      </c>
      <c r="AV25">
        <v>22.675213840763934</v>
      </c>
      <c r="AW25">
        <v>3.7306672771147249</v>
      </c>
      <c r="AX25">
        <v>1.1130357599622887</v>
      </c>
      <c r="AY25">
        <v>0.64381535038005877</v>
      </c>
      <c r="AZ25">
        <v>133.88402609702214</v>
      </c>
      <c r="BA25">
        <v>-51.084026097022161</v>
      </c>
      <c r="BB25">
        <v>112.74671156510607</v>
      </c>
      <c r="BC25">
        <v>17.344698415293088</v>
      </c>
      <c r="BD25">
        <v>9.456087409231861</v>
      </c>
      <c r="BE25">
        <v>2.7627287170483568</v>
      </c>
      <c r="BF25">
        <v>142.31022610667938</v>
      </c>
      <c r="BG25">
        <v>50.399831000000127</v>
      </c>
      <c r="BH25">
        <v>-91.91039510667926</v>
      </c>
      <c r="BI25" t="s">
        <v>95</v>
      </c>
      <c r="BJ25" t="s">
        <v>86</v>
      </c>
    </row>
    <row r="26" spans="1:62">
      <c r="A26" t="s">
        <v>101</v>
      </c>
      <c r="B26" t="s">
        <v>102</v>
      </c>
      <c r="C26">
        <v>1981</v>
      </c>
      <c r="D26" t="s">
        <v>70</v>
      </c>
      <c r="E26" t="s">
        <v>70</v>
      </c>
      <c r="F26">
        <v>180</v>
      </c>
      <c r="G26">
        <v>0</v>
      </c>
      <c r="H26">
        <v>180</v>
      </c>
      <c r="I26">
        <v>50</v>
      </c>
      <c r="J26">
        <v>49</v>
      </c>
      <c r="K26">
        <v>279</v>
      </c>
      <c r="L26">
        <v>0</v>
      </c>
      <c r="M26">
        <v>90</v>
      </c>
      <c r="N26">
        <v>150</v>
      </c>
      <c r="O26">
        <v>105.88235294117646</v>
      </c>
      <c r="P26">
        <v>124.5</v>
      </c>
      <c r="Q26">
        <v>0</v>
      </c>
      <c r="R26">
        <v>0</v>
      </c>
      <c r="S26">
        <v>0</v>
      </c>
      <c r="T26">
        <v>0</v>
      </c>
      <c r="U26">
        <v>87.651880000000006</v>
      </c>
      <c r="V26">
        <v>2</v>
      </c>
      <c r="W26">
        <v>6.9</v>
      </c>
      <c r="X26">
        <v>0</v>
      </c>
      <c r="Y26">
        <v>16.311</v>
      </c>
      <c r="Z26">
        <v>41</v>
      </c>
      <c r="AA26">
        <v>297.88677999999999</v>
      </c>
      <c r="AB26">
        <v>5206.6000000000004</v>
      </c>
      <c r="AC26">
        <v>3667.4226277372268</v>
      </c>
      <c r="AD26">
        <v>3686.666666666667</v>
      </c>
      <c r="AE26">
        <v>2651.659266907589</v>
      </c>
      <c r="AF26">
        <v>10.682000000000002</v>
      </c>
      <c r="AG26">
        <v>3.1197684192021522</v>
      </c>
      <c r="AH26">
        <v>0.28113669768795752</v>
      </c>
      <c r="AI26">
        <v>0.95033736483599807</v>
      </c>
      <c r="AJ26">
        <v>7.3636176728924321E-3</v>
      </c>
      <c r="AK26">
        <v>5.0371999999999995</v>
      </c>
      <c r="AL26">
        <v>22.739753629775375</v>
      </c>
      <c r="AM26">
        <v>3.9852092240107404</v>
      </c>
      <c r="AN26">
        <v>1.3866007760997268</v>
      </c>
      <c r="AO26">
        <v>0.43025766044455011</v>
      </c>
      <c r="AP26">
        <v>11.118000000000002</v>
      </c>
      <c r="AQ26">
        <v>3.1197684192021522</v>
      </c>
      <c r="AR26">
        <v>0.28113669768795752</v>
      </c>
      <c r="AS26">
        <v>0.95033736483599807</v>
      </c>
      <c r="AT26">
        <v>7.3636176728924321E-3</v>
      </c>
      <c r="AU26">
        <v>5.2427999999999999</v>
      </c>
      <c r="AV26">
        <v>22.739753629775375</v>
      </c>
      <c r="AW26">
        <v>3.9852092240107404</v>
      </c>
      <c r="AX26">
        <v>1.3866007760997268</v>
      </c>
      <c r="AY26">
        <v>0.43025766044455011</v>
      </c>
      <c r="AZ26">
        <v>128.98092166498111</v>
      </c>
      <c r="BA26">
        <v>150.01907833501889</v>
      </c>
      <c r="BB26">
        <v>171.43929794080719</v>
      </c>
      <c r="BC26">
        <v>27.683087076142836</v>
      </c>
      <c r="BD26">
        <v>17.213647468136056</v>
      </c>
      <c r="BE26">
        <v>2.7843200077438048</v>
      </c>
      <c r="BF26">
        <v>219.12035249282991</v>
      </c>
      <c r="BG26">
        <v>318.03423294117647</v>
      </c>
      <c r="BH26">
        <v>98.913880448346561</v>
      </c>
      <c r="BI26" t="s">
        <v>95</v>
      </c>
      <c r="BJ26" t="s">
        <v>86</v>
      </c>
    </row>
    <row r="27" spans="1:62">
      <c r="A27" t="s">
        <v>101</v>
      </c>
      <c r="B27" t="s">
        <v>102</v>
      </c>
      <c r="C27">
        <v>1982</v>
      </c>
      <c r="D27" t="s">
        <v>70</v>
      </c>
      <c r="E27" t="s">
        <v>70</v>
      </c>
      <c r="F27">
        <v>180</v>
      </c>
      <c r="G27">
        <v>0</v>
      </c>
      <c r="H27">
        <v>180</v>
      </c>
      <c r="I27">
        <v>50</v>
      </c>
      <c r="J27">
        <v>49</v>
      </c>
      <c r="K27">
        <v>279</v>
      </c>
      <c r="L27">
        <v>0</v>
      </c>
      <c r="M27">
        <v>90</v>
      </c>
      <c r="N27">
        <v>150</v>
      </c>
      <c r="O27">
        <v>105.88235294117646</v>
      </c>
      <c r="P27">
        <v>124.5</v>
      </c>
      <c r="Q27">
        <v>0</v>
      </c>
      <c r="R27">
        <v>0</v>
      </c>
      <c r="S27">
        <v>0</v>
      </c>
      <c r="T27">
        <v>0</v>
      </c>
      <c r="U27">
        <v>87.651880000000006</v>
      </c>
      <c r="V27">
        <v>2</v>
      </c>
      <c r="W27">
        <v>5.9</v>
      </c>
      <c r="X27">
        <v>-1</v>
      </c>
      <c r="Y27">
        <v>16.690000000000001</v>
      </c>
      <c r="Z27">
        <v>41</v>
      </c>
      <c r="AA27">
        <v>299.01620000000003</v>
      </c>
      <c r="AB27">
        <v>4586.8666666666677</v>
      </c>
      <c r="AC27">
        <v>3230.8951338199522</v>
      </c>
      <c r="AD27">
        <v>4553.7333333333345</v>
      </c>
      <c r="AE27">
        <v>3275.3026742385136</v>
      </c>
      <c r="AF27">
        <v>10.682000000000002</v>
      </c>
      <c r="AG27">
        <v>3.1197684192021522</v>
      </c>
      <c r="AH27">
        <v>0.28113669768795752</v>
      </c>
      <c r="AI27">
        <v>0.95033736483599807</v>
      </c>
      <c r="AJ27">
        <v>7.3636176728924321E-3</v>
      </c>
      <c r="AK27">
        <v>5.0371999999999995</v>
      </c>
      <c r="AL27">
        <v>22.739753629775375</v>
      </c>
      <c r="AM27">
        <v>3.9852092240107404</v>
      </c>
      <c r="AN27">
        <v>1.3866007760997268</v>
      </c>
      <c r="AO27">
        <v>0.43025766044455011</v>
      </c>
      <c r="AP27">
        <v>11.118000000000002</v>
      </c>
      <c r="AQ27">
        <v>3.1197684192021522</v>
      </c>
      <c r="AR27">
        <v>0.28113669768795752</v>
      </c>
      <c r="AS27">
        <v>0.95033736483599807</v>
      </c>
      <c r="AT27">
        <v>7.3636176728924321E-3</v>
      </c>
      <c r="AU27">
        <v>5.2427999999999999</v>
      </c>
      <c r="AV27">
        <v>22.739753629775375</v>
      </c>
      <c r="AW27">
        <v>3.9852092240107404</v>
      </c>
      <c r="AX27">
        <v>1.3866007760997268</v>
      </c>
      <c r="AY27">
        <v>0.43025766044455011</v>
      </c>
      <c r="AZ27">
        <v>133.0717387619089</v>
      </c>
      <c r="BA27">
        <v>145.9282612380911</v>
      </c>
      <c r="BB27">
        <v>176.46589043439332</v>
      </c>
      <c r="BC27">
        <v>28.498317616799607</v>
      </c>
      <c r="BD27">
        <v>17.708152647132135</v>
      </c>
      <c r="BE27">
        <v>2.8666493309855361</v>
      </c>
      <c r="BF27">
        <v>225.53901002931056</v>
      </c>
      <c r="BG27">
        <v>318.03423294117647</v>
      </c>
      <c r="BH27">
        <v>92.495222911865909</v>
      </c>
      <c r="BI27" t="s">
        <v>95</v>
      </c>
      <c r="BJ27" t="s">
        <v>86</v>
      </c>
    </row>
    <row r="28" spans="1:62">
      <c r="A28" t="s">
        <v>101</v>
      </c>
      <c r="B28" t="s">
        <v>102</v>
      </c>
      <c r="C28">
        <v>1983</v>
      </c>
      <c r="D28" t="s">
        <v>70</v>
      </c>
      <c r="E28" t="s">
        <v>70</v>
      </c>
      <c r="F28">
        <v>180</v>
      </c>
      <c r="G28">
        <v>0</v>
      </c>
      <c r="H28">
        <v>180</v>
      </c>
      <c r="I28">
        <v>50</v>
      </c>
      <c r="J28">
        <v>49</v>
      </c>
      <c r="K28">
        <v>279</v>
      </c>
      <c r="L28">
        <v>0</v>
      </c>
      <c r="M28">
        <v>90</v>
      </c>
      <c r="N28">
        <v>150</v>
      </c>
      <c r="O28">
        <v>105.88235294117646</v>
      </c>
      <c r="P28">
        <v>124.5</v>
      </c>
      <c r="Q28">
        <v>0</v>
      </c>
      <c r="R28">
        <v>0</v>
      </c>
      <c r="S28">
        <v>0</v>
      </c>
      <c r="T28">
        <v>0</v>
      </c>
      <c r="U28">
        <v>87.651880000000006</v>
      </c>
      <c r="V28">
        <v>2</v>
      </c>
      <c r="W28">
        <v>5.2</v>
      </c>
      <c r="X28">
        <v>-1.7000000000000002</v>
      </c>
      <c r="Y28">
        <v>16.27</v>
      </c>
      <c r="Z28">
        <v>41</v>
      </c>
      <c r="AA28">
        <v>297.76459999999997</v>
      </c>
      <c r="AB28">
        <v>3853.2666666666669</v>
      </c>
      <c r="AC28">
        <v>2714.1622871046234</v>
      </c>
      <c r="AD28">
        <v>4292.8666666666668</v>
      </c>
      <c r="AE28">
        <v>3087.6726071244198</v>
      </c>
      <c r="AF28">
        <v>11.410140000000002</v>
      </c>
      <c r="AG28">
        <v>3.1197684192021522</v>
      </c>
      <c r="AH28">
        <v>0.28113669768795752</v>
      </c>
      <c r="AI28">
        <v>0.95033736483599807</v>
      </c>
      <c r="AJ28">
        <v>7.3636176728924321E-3</v>
      </c>
      <c r="AK28">
        <v>6.8609799999999987</v>
      </c>
      <c r="AL28">
        <v>22.739753629775375</v>
      </c>
      <c r="AM28">
        <v>3.9852092240107404</v>
      </c>
      <c r="AN28">
        <v>1.3866007760997268</v>
      </c>
      <c r="AO28">
        <v>0.43025766044455011</v>
      </c>
      <c r="AP28">
        <v>11.875859999999999</v>
      </c>
      <c r="AQ28">
        <v>3.1197684192021522</v>
      </c>
      <c r="AR28">
        <v>0.28113669768795752</v>
      </c>
      <c r="AS28">
        <v>0.95033736483599807</v>
      </c>
      <c r="AT28">
        <v>7.3636176728924321E-3</v>
      </c>
      <c r="AU28">
        <v>7.1410199999999993</v>
      </c>
      <c r="AV28">
        <v>22.739753629775375</v>
      </c>
      <c r="AW28">
        <v>3.9852092240107404</v>
      </c>
      <c r="AX28">
        <v>1.3866007760997268</v>
      </c>
      <c r="AY28">
        <v>0.43025766044455011</v>
      </c>
      <c r="AZ28">
        <v>135.61874066550672</v>
      </c>
      <c r="BA28">
        <v>143.38125933449328</v>
      </c>
      <c r="BB28">
        <v>157.3463456073456</v>
      </c>
      <c r="BC28">
        <v>25.411702960928086</v>
      </c>
      <c r="BD28">
        <v>15.786403652743152</v>
      </c>
      <c r="BE28">
        <v>2.5562689192556136</v>
      </c>
      <c r="BF28">
        <v>201.10072114027247</v>
      </c>
      <c r="BG28">
        <v>318.03423294117647</v>
      </c>
      <c r="BH28">
        <v>116.933511800904</v>
      </c>
      <c r="BI28" t="s">
        <v>95</v>
      </c>
      <c r="BJ28" t="s">
        <v>86</v>
      </c>
    </row>
    <row r="29" spans="1:62">
      <c r="A29" t="s">
        <v>101</v>
      </c>
      <c r="B29" t="s">
        <v>102</v>
      </c>
      <c r="C29">
        <v>1984</v>
      </c>
      <c r="D29" t="s">
        <v>70</v>
      </c>
      <c r="E29" t="s">
        <v>70</v>
      </c>
      <c r="F29">
        <v>180</v>
      </c>
      <c r="G29">
        <v>0</v>
      </c>
      <c r="H29">
        <v>180</v>
      </c>
      <c r="I29">
        <v>50</v>
      </c>
      <c r="J29">
        <v>49</v>
      </c>
      <c r="K29">
        <v>279</v>
      </c>
      <c r="L29">
        <v>0</v>
      </c>
      <c r="M29">
        <v>90</v>
      </c>
      <c r="N29">
        <v>150</v>
      </c>
      <c r="O29">
        <v>105.88235294117646</v>
      </c>
      <c r="P29">
        <v>124.5</v>
      </c>
      <c r="Q29">
        <v>0</v>
      </c>
      <c r="R29">
        <v>0</v>
      </c>
      <c r="S29">
        <v>0</v>
      </c>
      <c r="T29">
        <v>0</v>
      </c>
      <c r="U29">
        <v>87.651880000000006</v>
      </c>
      <c r="V29">
        <v>2</v>
      </c>
      <c r="W29">
        <v>5.4</v>
      </c>
      <c r="X29">
        <v>-1.5</v>
      </c>
      <c r="Y29">
        <v>18.149999999999999</v>
      </c>
      <c r="Z29">
        <v>41</v>
      </c>
      <c r="AA29">
        <v>303.36699999999996</v>
      </c>
      <c r="AB29">
        <v>4439.8666666666677</v>
      </c>
      <c r="AC29">
        <v>3127.3513381995131</v>
      </c>
      <c r="AD29">
        <v>3326.8666666666668</v>
      </c>
      <c r="AE29">
        <v>2392.8707485802793</v>
      </c>
      <c r="AF29">
        <v>11.410140000000002</v>
      </c>
      <c r="AG29">
        <v>3.1197684192021522</v>
      </c>
      <c r="AH29">
        <v>0.28113669768795752</v>
      </c>
      <c r="AI29">
        <v>0.95033736483599807</v>
      </c>
      <c r="AJ29">
        <v>7.3636176728924321E-3</v>
      </c>
      <c r="AK29">
        <v>6.8609799999999987</v>
      </c>
      <c r="AL29">
        <v>22.739753629775375</v>
      </c>
      <c r="AM29">
        <v>3.9852092240107404</v>
      </c>
      <c r="AN29">
        <v>1.3866007760997268</v>
      </c>
      <c r="AO29">
        <v>0.43025766044455011</v>
      </c>
      <c r="AP29">
        <v>11.875859999999999</v>
      </c>
      <c r="AQ29">
        <v>3.1197684192021522</v>
      </c>
      <c r="AR29">
        <v>0.28113669768795752</v>
      </c>
      <c r="AS29">
        <v>0.95033736483599807</v>
      </c>
      <c r="AT29">
        <v>7.3636176728924321E-3</v>
      </c>
      <c r="AU29">
        <v>7.1410199999999993</v>
      </c>
      <c r="AV29">
        <v>22.739753629775375</v>
      </c>
      <c r="AW29">
        <v>3.9852092240107404</v>
      </c>
      <c r="AX29">
        <v>1.3866007760997268</v>
      </c>
      <c r="AY29">
        <v>0.43025766044455011</v>
      </c>
      <c r="AZ29">
        <v>128.71313587738686</v>
      </c>
      <c r="BA29">
        <v>150.28686412261314</v>
      </c>
      <c r="BB29">
        <v>149.75889960871498</v>
      </c>
      <c r="BC29">
        <v>24.182753739978967</v>
      </c>
      <c r="BD29">
        <v>15.035361119155619</v>
      </c>
      <c r="BE29">
        <v>2.4323090950261821</v>
      </c>
      <c r="BF29">
        <v>191.40932356287576</v>
      </c>
      <c r="BG29">
        <v>318.03423294117647</v>
      </c>
      <c r="BH29">
        <v>126.62490937830071</v>
      </c>
      <c r="BI29" t="s">
        <v>95</v>
      </c>
      <c r="BJ29" t="s">
        <v>86</v>
      </c>
    </row>
    <row r="30" spans="1:62">
      <c r="A30" t="s">
        <v>101</v>
      </c>
      <c r="B30" t="s">
        <v>102</v>
      </c>
      <c r="C30">
        <v>1985</v>
      </c>
      <c r="D30" t="s">
        <v>70</v>
      </c>
      <c r="E30" t="s">
        <v>70</v>
      </c>
      <c r="F30">
        <v>180</v>
      </c>
      <c r="G30">
        <v>0</v>
      </c>
      <c r="H30">
        <v>180</v>
      </c>
      <c r="I30">
        <v>50</v>
      </c>
      <c r="J30">
        <v>49</v>
      </c>
      <c r="K30">
        <v>279</v>
      </c>
      <c r="L30">
        <v>0</v>
      </c>
      <c r="M30">
        <v>90</v>
      </c>
      <c r="N30">
        <v>150</v>
      </c>
      <c r="O30">
        <v>105.88235294117646</v>
      </c>
      <c r="P30">
        <v>124.5</v>
      </c>
      <c r="Q30">
        <v>0</v>
      </c>
      <c r="R30">
        <v>0</v>
      </c>
      <c r="S30">
        <v>0</v>
      </c>
      <c r="T30">
        <v>0</v>
      </c>
      <c r="U30">
        <v>87.651880000000006</v>
      </c>
      <c r="V30">
        <v>2</v>
      </c>
      <c r="W30">
        <v>5.67</v>
      </c>
      <c r="X30">
        <v>-1.2300000000000004</v>
      </c>
      <c r="Y30">
        <v>18.22</v>
      </c>
      <c r="Z30">
        <v>41</v>
      </c>
      <c r="AA30">
        <v>303.57560000000001</v>
      </c>
      <c r="AB30">
        <v>4146.8000000000011</v>
      </c>
      <c r="AC30">
        <v>2920.9211678832121</v>
      </c>
      <c r="AD30">
        <v>4160.3333333333339</v>
      </c>
      <c r="AE30">
        <v>2992.3471347444506</v>
      </c>
      <c r="AF30">
        <v>11.410140000000002</v>
      </c>
      <c r="AG30">
        <v>3.1197684192021522</v>
      </c>
      <c r="AH30">
        <v>0.28113669768795752</v>
      </c>
      <c r="AI30">
        <v>0.95033736483599807</v>
      </c>
      <c r="AJ30">
        <v>7.3636176728924321E-3</v>
      </c>
      <c r="AK30">
        <v>6.8609799999999987</v>
      </c>
      <c r="AL30">
        <v>22.739753629775375</v>
      </c>
      <c r="AM30">
        <v>3.9852092240107404</v>
      </c>
      <c r="AN30">
        <v>1.3866007760997268</v>
      </c>
      <c r="AO30">
        <v>0.43025766044455011</v>
      </c>
      <c r="AP30">
        <v>11.875859999999999</v>
      </c>
      <c r="AQ30">
        <v>3.1197684192021522</v>
      </c>
      <c r="AR30">
        <v>0.28113669768795752</v>
      </c>
      <c r="AS30">
        <v>0.95033736483599807</v>
      </c>
      <c r="AT30">
        <v>7.3636176728924321E-3</v>
      </c>
      <c r="AU30">
        <v>7.1410199999999993</v>
      </c>
      <c r="AV30">
        <v>22.739753629775375</v>
      </c>
      <c r="AW30">
        <v>3.9852092240107404</v>
      </c>
      <c r="AX30">
        <v>1.3866007760997268</v>
      </c>
      <c r="AY30">
        <v>0.43025766044455011</v>
      </c>
      <c r="AZ30">
        <v>138.13189722257619</v>
      </c>
      <c r="BA30">
        <v>140.86810277742381</v>
      </c>
      <c r="BB30">
        <v>160.38259657594787</v>
      </c>
      <c r="BC30">
        <v>25.901051416268984</v>
      </c>
      <c r="BD30">
        <v>16.093921619050715</v>
      </c>
      <c r="BE30">
        <v>2.6053995392939013</v>
      </c>
      <c r="BF30">
        <v>204.98296915056147</v>
      </c>
      <c r="BG30">
        <v>318.03423294117647</v>
      </c>
      <c r="BH30">
        <v>113.051263790615</v>
      </c>
      <c r="BI30" t="s">
        <v>95</v>
      </c>
      <c r="BJ30" t="s">
        <v>86</v>
      </c>
    </row>
    <row r="31" spans="1:62">
      <c r="A31" t="s">
        <v>101</v>
      </c>
      <c r="B31" t="s">
        <v>102</v>
      </c>
      <c r="C31">
        <v>1986</v>
      </c>
      <c r="D31" t="s">
        <v>70</v>
      </c>
      <c r="E31" t="s">
        <v>70</v>
      </c>
      <c r="F31">
        <v>180</v>
      </c>
      <c r="G31">
        <v>0</v>
      </c>
      <c r="H31">
        <v>180</v>
      </c>
      <c r="I31">
        <v>50</v>
      </c>
      <c r="J31">
        <v>49</v>
      </c>
      <c r="K31">
        <v>279</v>
      </c>
      <c r="L31">
        <v>0</v>
      </c>
      <c r="M31">
        <v>90</v>
      </c>
      <c r="N31">
        <v>150</v>
      </c>
      <c r="O31">
        <v>105.88235294117646</v>
      </c>
      <c r="P31">
        <v>124.5</v>
      </c>
      <c r="Q31">
        <v>0</v>
      </c>
      <c r="R31">
        <v>0</v>
      </c>
      <c r="S31">
        <v>0</v>
      </c>
      <c r="T31">
        <v>0</v>
      </c>
      <c r="U31">
        <v>87.651880000000006</v>
      </c>
      <c r="V31">
        <v>2</v>
      </c>
      <c r="W31">
        <v>5.29</v>
      </c>
      <c r="X31">
        <v>-1.6100000000000003</v>
      </c>
      <c r="Y31">
        <v>17.899999999999999</v>
      </c>
      <c r="Z31">
        <v>41</v>
      </c>
      <c r="AA31">
        <v>302.62200000000001</v>
      </c>
      <c r="AB31">
        <v>4655.4666666666672</v>
      </c>
      <c r="AC31">
        <v>3279.2155717761561</v>
      </c>
      <c r="AD31">
        <v>5386.2666666666682</v>
      </c>
      <c r="AE31">
        <v>3874.1077542591647</v>
      </c>
      <c r="AF31">
        <v>11.076940000000002</v>
      </c>
      <c r="AG31">
        <v>3.1197684192021522</v>
      </c>
      <c r="AH31">
        <v>0.28113669768795752</v>
      </c>
      <c r="AI31">
        <v>0.95033736483599807</v>
      </c>
      <c r="AJ31">
        <v>7.3636176728924321E-3</v>
      </c>
      <c r="AK31">
        <v>6.2862099999999996</v>
      </c>
      <c r="AL31">
        <v>22.739753629775375</v>
      </c>
      <c r="AM31">
        <v>3.9852092240107404</v>
      </c>
      <c r="AN31">
        <v>1.3866007760997268</v>
      </c>
      <c r="AO31">
        <v>0.43025766044455011</v>
      </c>
      <c r="AP31">
        <v>11.529060000000001</v>
      </c>
      <c r="AQ31">
        <v>3.1197684192021522</v>
      </c>
      <c r="AR31">
        <v>0.28113669768795752</v>
      </c>
      <c r="AS31">
        <v>0.95033736483599807</v>
      </c>
      <c r="AT31">
        <v>7.3636176728924321E-3</v>
      </c>
      <c r="AU31">
        <v>6.5427900000000001</v>
      </c>
      <c r="AV31">
        <v>22.739753629775375</v>
      </c>
      <c r="AW31">
        <v>3.9852092240107404</v>
      </c>
      <c r="AX31">
        <v>1.3866007760997268</v>
      </c>
      <c r="AY31">
        <v>0.43025766044455011</v>
      </c>
      <c r="AZ31">
        <v>159.62822770761102</v>
      </c>
      <c r="BA31">
        <v>119.37177229238898</v>
      </c>
      <c r="BB31">
        <v>193.99269259555143</v>
      </c>
      <c r="BC31">
        <v>31.33058984964357</v>
      </c>
      <c r="BD31">
        <v>19.46183806995866</v>
      </c>
      <c r="BE31">
        <v>3.151715643703191</v>
      </c>
      <c r="BF31">
        <v>247.93683615885686</v>
      </c>
      <c r="BG31">
        <v>318.03423294117647</v>
      </c>
      <c r="BH31">
        <v>70.097396782319606</v>
      </c>
      <c r="BI31" t="s">
        <v>95</v>
      </c>
      <c r="BJ31" t="s">
        <v>86</v>
      </c>
    </row>
    <row r="32" spans="1:62">
      <c r="A32" t="s">
        <v>101</v>
      </c>
      <c r="B32" t="s">
        <v>102</v>
      </c>
      <c r="C32">
        <v>1987</v>
      </c>
      <c r="D32" t="s">
        <v>70</v>
      </c>
      <c r="E32" t="s">
        <v>70</v>
      </c>
      <c r="F32">
        <v>180</v>
      </c>
      <c r="G32">
        <v>0</v>
      </c>
      <c r="H32">
        <v>180</v>
      </c>
      <c r="I32">
        <v>50</v>
      </c>
      <c r="J32">
        <v>49</v>
      </c>
      <c r="K32">
        <v>279</v>
      </c>
      <c r="L32">
        <v>0</v>
      </c>
      <c r="M32">
        <v>90</v>
      </c>
      <c r="N32">
        <v>150</v>
      </c>
      <c r="O32">
        <v>105.88235294117646</v>
      </c>
      <c r="P32">
        <v>124.5</v>
      </c>
      <c r="Q32">
        <v>0</v>
      </c>
      <c r="R32">
        <v>0</v>
      </c>
      <c r="S32">
        <v>0</v>
      </c>
      <c r="T32">
        <v>0</v>
      </c>
      <c r="U32">
        <v>87.651880000000006</v>
      </c>
      <c r="V32">
        <v>2</v>
      </c>
      <c r="W32">
        <v>5.45</v>
      </c>
      <c r="X32">
        <v>-1.4500000000000002</v>
      </c>
      <c r="Y32">
        <v>18.02</v>
      </c>
      <c r="Z32">
        <v>41</v>
      </c>
      <c r="AA32">
        <v>302.9796</v>
      </c>
      <c r="AB32">
        <v>5026.4666666666681</v>
      </c>
      <c r="AC32">
        <v>3540.5403892944041</v>
      </c>
      <c r="AD32">
        <v>3473.4000000000005</v>
      </c>
      <c r="AE32">
        <v>2498.265813113062</v>
      </c>
      <c r="AF32">
        <v>11.081349999999999</v>
      </c>
      <c r="AG32">
        <v>3.1197684192021522</v>
      </c>
      <c r="AH32">
        <v>0.28113669768795752</v>
      </c>
      <c r="AI32">
        <v>0.95033736483599807</v>
      </c>
      <c r="AJ32">
        <v>7.3636176728924321E-3</v>
      </c>
      <c r="AK32">
        <v>6.1671399999999998</v>
      </c>
      <c r="AL32">
        <v>22.739753629775375</v>
      </c>
      <c r="AM32">
        <v>3.9852092240107404</v>
      </c>
      <c r="AN32">
        <v>1.3866007760997268</v>
      </c>
      <c r="AO32">
        <v>0.43025766044455011</v>
      </c>
      <c r="AP32">
        <v>11.53365</v>
      </c>
      <c r="AQ32">
        <v>3.1197684192021522</v>
      </c>
      <c r="AR32">
        <v>0.28113669768795752</v>
      </c>
      <c r="AS32">
        <v>0.95033736483599807</v>
      </c>
      <c r="AT32">
        <v>7.3636176728924321E-3</v>
      </c>
      <c r="AU32">
        <v>6.4188600000000005</v>
      </c>
      <c r="AV32">
        <v>22.739753629775375</v>
      </c>
      <c r="AW32">
        <v>3.9852092240107404</v>
      </c>
      <c r="AX32">
        <v>1.3866007760997268</v>
      </c>
      <c r="AY32">
        <v>0.43025766044455011</v>
      </c>
      <c r="AZ32">
        <v>133.6320430602587</v>
      </c>
      <c r="BA32">
        <v>145.3679569397413</v>
      </c>
      <c r="BB32">
        <v>163.83858085480097</v>
      </c>
      <c r="BC32">
        <v>26.455530625302121</v>
      </c>
      <c r="BD32">
        <v>16.451154256431376</v>
      </c>
      <c r="BE32">
        <v>2.6608323969297709</v>
      </c>
      <c r="BF32">
        <v>209.40609813346424</v>
      </c>
      <c r="BG32">
        <v>318.03423294117647</v>
      </c>
      <c r="BH32">
        <v>108.62813480771223</v>
      </c>
      <c r="BI32" t="s">
        <v>95</v>
      </c>
      <c r="BJ32" t="s">
        <v>86</v>
      </c>
    </row>
    <row r="33" spans="1:62">
      <c r="A33" t="s">
        <v>101</v>
      </c>
      <c r="B33" t="s">
        <v>102</v>
      </c>
      <c r="C33">
        <v>1988</v>
      </c>
      <c r="D33" t="s">
        <v>70</v>
      </c>
      <c r="E33" t="s">
        <v>70</v>
      </c>
      <c r="F33">
        <v>180</v>
      </c>
      <c r="G33">
        <v>0</v>
      </c>
      <c r="H33">
        <v>180</v>
      </c>
      <c r="I33">
        <v>50</v>
      </c>
      <c r="J33">
        <v>49</v>
      </c>
      <c r="K33">
        <v>279</v>
      </c>
      <c r="L33">
        <v>0</v>
      </c>
      <c r="M33">
        <v>90</v>
      </c>
      <c r="N33">
        <v>150</v>
      </c>
      <c r="O33">
        <v>105.88235294117646</v>
      </c>
      <c r="P33">
        <v>124.5</v>
      </c>
      <c r="Q33">
        <v>0</v>
      </c>
      <c r="R33">
        <v>0</v>
      </c>
      <c r="S33">
        <v>0</v>
      </c>
      <c r="T33">
        <v>0</v>
      </c>
      <c r="U33">
        <v>87.651880000000006</v>
      </c>
      <c r="V33">
        <v>2</v>
      </c>
      <c r="W33">
        <v>5.39</v>
      </c>
      <c r="X33">
        <v>-1.5100000000000007</v>
      </c>
      <c r="Y33">
        <v>17.670000000000002</v>
      </c>
      <c r="Z33">
        <v>41</v>
      </c>
      <c r="AA33">
        <v>301.9366</v>
      </c>
      <c r="AB33">
        <v>3993.2666666666673</v>
      </c>
      <c r="AC33">
        <v>2812.7754257907545</v>
      </c>
      <c r="AD33">
        <v>4046.9333333333338</v>
      </c>
      <c r="AE33">
        <v>2910.7834383066606</v>
      </c>
      <c r="AF33">
        <v>11.081349999999999</v>
      </c>
      <c r="AG33">
        <v>3.1197684192021522</v>
      </c>
      <c r="AH33">
        <v>0.28113669768795752</v>
      </c>
      <c r="AI33">
        <v>0.95033736483599807</v>
      </c>
      <c r="AJ33">
        <v>7.3636176728924321E-3</v>
      </c>
      <c r="AK33">
        <v>6.1671399999999998</v>
      </c>
      <c r="AL33">
        <v>22.739753629775375</v>
      </c>
      <c r="AM33">
        <v>3.9852092240107404</v>
      </c>
      <c r="AN33">
        <v>1.3866007760997268</v>
      </c>
      <c r="AO33">
        <v>0.43025766044455011</v>
      </c>
      <c r="AP33">
        <v>11.53365</v>
      </c>
      <c r="AQ33">
        <v>3.1197684192021522</v>
      </c>
      <c r="AR33">
        <v>0.28113669768795752</v>
      </c>
      <c r="AS33">
        <v>0.95033736483599807</v>
      </c>
      <c r="AT33">
        <v>7.3636176728924321E-3</v>
      </c>
      <c r="AU33">
        <v>6.4188600000000005</v>
      </c>
      <c r="AV33">
        <v>22.739753629775375</v>
      </c>
      <c r="AW33">
        <v>3.9852092240107404</v>
      </c>
      <c r="AX33">
        <v>1.3866007760997268</v>
      </c>
      <c r="AY33">
        <v>0.43025766044455011</v>
      </c>
      <c r="AZ33">
        <v>126.95738943688697</v>
      </c>
      <c r="BA33">
        <v>152.04261056311304</v>
      </c>
      <c r="BB33">
        <v>155.23588049916137</v>
      </c>
      <c r="BC33">
        <v>25.069974856120169</v>
      </c>
      <c r="BD33">
        <v>15.577193643764337</v>
      </c>
      <c r="BE33">
        <v>2.52181000509681</v>
      </c>
      <c r="BF33">
        <v>198.40485900414268</v>
      </c>
      <c r="BG33">
        <v>318.03423294117647</v>
      </c>
      <c r="BH33">
        <v>119.62937393703379</v>
      </c>
      <c r="BI33" t="s">
        <v>95</v>
      </c>
      <c r="BJ33" t="s">
        <v>86</v>
      </c>
    </row>
    <row r="34" spans="1:62">
      <c r="A34" t="s">
        <v>101</v>
      </c>
      <c r="B34" t="s">
        <v>102</v>
      </c>
      <c r="C34">
        <v>1990</v>
      </c>
      <c r="D34" t="s">
        <v>70</v>
      </c>
      <c r="E34" t="s">
        <v>70</v>
      </c>
      <c r="F34">
        <v>180</v>
      </c>
      <c r="G34">
        <v>0</v>
      </c>
      <c r="H34">
        <v>180</v>
      </c>
      <c r="I34">
        <v>50</v>
      </c>
      <c r="J34">
        <v>49</v>
      </c>
      <c r="K34">
        <v>279</v>
      </c>
      <c r="L34">
        <v>0</v>
      </c>
      <c r="M34">
        <v>90</v>
      </c>
      <c r="N34">
        <v>150</v>
      </c>
      <c r="O34">
        <v>105.88235294117646</v>
      </c>
      <c r="P34">
        <v>124.5</v>
      </c>
      <c r="Q34">
        <v>0</v>
      </c>
      <c r="R34">
        <v>0</v>
      </c>
      <c r="S34">
        <v>0</v>
      </c>
      <c r="T34">
        <v>0</v>
      </c>
      <c r="U34">
        <v>87.651880000000006</v>
      </c>
      <c r="V34">
        <v>2</v>
      </c>
      <c r="W34">
        <v>5.9</v>
      </c>
      <c r="X34">
        <v>-1</v>
      </c>
      <c r="Y34">
        <v>17.009</v>
      </c>
      <c r="Z34">
        <v>41</v>
      </c>
      <c r="AA34">
        <v>299.96681999999998</v>
      </c>
      <c r="AB34">
        <v>4493.5333333333347</v>
      </c>
      <c r="AC34">
        <v>3165.153041362531</v>
      </c>
      <c r="AD34">
        <v>3660.0666666666671</v>
      </c>
      <c r="AE34">
        <v>2632.5270418172436</v>
      </c>
      <c r="AF34">
        <v>9.7946100000000005</v>
      </c>
      <c r="AG34">
        <v>3.1197684192021522</v>
      </c>
      <c r="AH34">
        <v>0.28113669768795752</v>
      </c>
      <c r="AI34">
        <v>0.95033736483599807</v>
      </c>
      <c r="AJ34">
        <v>7.3636176728924321E-3</v>
      </c>
      <c r="AK34">
        <v>5.7545599999999988</v>
      </c>
      <c r="AL34">
        <v>22.739753629775375</v>
      </c>
      <c r="AM34">
        <v>3.9852092240107404</v>
      </c>
      <c r="AN34">
        <v>1.3866007760997268</v>
      </c>
      <c r="AO34">
        <v>0.43025766044455011</v>
      </c>
      <c r="AP34">
        <v>10.19439</v>
      </c>
      <c r="AQ34">
        <v>3.1197684192021522</v>
      </c>
      <c r="AR34">
        <v>0.28113669768795752</v>
      </c>
      <c r="AS34">
        <v>0.95033736483599807</v>
      </c>
      <c r="AT34">
        <v>7.3636176728924321E-3</v>
      </c>
      <c r="AU34">
        <v>5.9894399999999992</v>
      </c>
      <c r="AV34">
        <v>22.739753629775375</v>
      </c>
      <c r="AW34">
        <v>3.9852092240107404</v>
      </c>
      <c r="AX34">
        <v>1.3866007760997268</v>
      </c>
      <c r="AY34">
        <v>0.43025766044455011</v>
      </c>
      <c r="AZ34">
        <v>115.30597939904504</v>
      </c>
      <c r="BA34">
        <v>163.69402060095496</v>
      </c>
      <c r="BB34">
        <v>157.27516049857036</v>
      </c>
      <c r="BC34">
        <v>25.397244323619926</v>
      </c>
      <c r="BD34">
        <v>15.787738440841798</v>
      </c>
      <c r="BE34">
        <v>2.55453626165259</v>
      </c>
      <c r="BF34">
        <v>201.01467952468468</v>
      </c>
      <c r="BG34">
        <v>318.03423294117647</v>
      </c>
      <c r="BH34">
        <v>117.01955341649179</v>
      </c>
      <c r="BI34" t="s">
        <v>95</v>
      </c>
      <c r="BJ34" t="s">
        <v>86</v>
      </c>
    </row>
    <row r="35" spans="1:62">
      <c r="A35" t="s">
        <v>101</v>
      </c>
      <c r="B35" t="s">
        <v>102</v>
      </c>
      <c r="C35">
        <v>1991</v>
      </c>
      <c r="D35" t="s">
        <v>70</v>
      </c>
      <c r="E35" t="s">
        <v>70</v>
      </c>
      <c r="F35">
        <v>180</v>
      </c>
      <c r="G35">
        <v>0</v>
      </c>
      <c r="H35">
        <v>180</v>
      </c>
      <c r="I35">
        <v>50</v>
      </c>
      <c r="J35">
        <v>49</v>
      </c>
      <c r="K35">
        <v>279</v>
      </c>
      <c r="L35">
        <v>0</v>
      </c>
      <c r="M35">
        <v>90</v>
      </c>
      <c r="N35">
        <v>150</v>
      </c>
      <c r="O35">
        <v>105.88235294117646</v>
      </c>
      <c r="P35">
        <v>124.5</v>
      </c>
      <c r="Q35">
        <v>0</v>
      </c>
      <c r="R35">
        <v>0</v>
      </c>
      <c r="S35">
        <v>0</v>
      </c>
      <c r="T35">
        <v>0</v>
      </c>
      <c r="U35">
        <v>87.651880000000006</v>
      </c>
      <c r="V35">
        <v>2</v>
      </c>
      <c r="W35">
        <v>6.01</v>
      </c>
      <c r="X35">
        <v>-0.89000000000000057</v>
      </c>
      <c r="Y35">
        <v>15.75</v>
      </c>
      <c r="Z35">
        <v>41</v>
      </c>
      <c r="AA35">
        <v>296.21499999999997</v>
      </c>
      <c r="AB35">
        <v>4019.8666666666668</v>
      </c>
      <c r="AC35">
        <v>2831.5119221411201</v>
      </c>
      <c r="AD35">
        <v>4273.7333333333336</v>
      </c>
      <c r="AE35">
        <v>3073.9108311822411</v>
      </c>
      <c r="AF35">
        <v>9.7946100000000005</v>
      </c>
      <c r="AG35">
        <v>3.1197684192021522</v>
      </c>
      <c r="AH35">
        <v>0.28113669768795752</v>
      </c>
      <c r="AI35">
        <v>0.95033736483599807</v>
      </c>
      <c r="AJ35">
        <v>7.3636176728924321E-3</v>
      </c>
      <c r="AK35">
        <v>5.7545599999999988</v>
      </c>
      <c r="AL35">
        <v>22.739753629775375</v>
      </c>
      <c r="AM35">
        <v>3.9852092240107404</v>
      </c>
      <c r="AN35">
        <v>1.3866007760997268</v>
      </c>
      <c r="AO35">
        <v>0.43025766044455011</v>
      </c>
      <c r="AP35">
        <v>10.19439</v>
      </c>
      <c r="AQ35">
        <v>3.1197684192021522</v>
      </c>
      <c r="AR35">
        <v>0.28113669768795752</v>
      </c>
      <c r="AS35">
        <v>0.95033736483599807</v>
      </c>
      <c r="AT35">
        <v>7.3636176728924321E-3</v>
      </c>
      <c r="AU35">
        <v>5.9894399999999992</v>
      </c>
      <c r="AV35">
        <v>22.739753629775375</v>
      </c>
      <c r="AW35">
        <v>3.9852092240107404</v>
      </c>
      <c r="AX35">
        <v>1.3866007760997268</v>
      </c>
      <c r="AY35">
        <v>0.43025766044455011</v>
      </c>
      <c r="AZ35">
        <v>117.64624034339256</v>
      </c>
      <c r="BA35">
        <v>161.35375965660745</v>
      </c>
      <c r="BB35">
        <v>160.16196985173795</v>
      </c>
      <c r="BC35">
        <v>25.865980544172004</v>
      </c>
      <c r="BD35">
        <v>16.07018174195899</v>
      </c>
      <c r="BE35">
        <v>2.6019242773128237</v>
      </c>
      <c r="BF35">
        <v>204.70005641518179</v>
      </c>
      <c r="BG35">
        <v>318.03423294117647</v>
      </c>
      <c r="BH35">
        <v>113.33417652599468</v>
      </c>
      <c r="BI35" t="s">
        <v>95</v>
      </c>
      <c r="BJ35" t="s">
        <v>86</v>
      </c>
    </row>
    <row r="36" spans="1:62">
      <c r="A36" t="s">
        <v>101</v>
      </c>
      <c r="B36" t="s">
        <v>102</v>
      </c>
      <c r="C36">
        <v>1993</v>
      </c>
      <c r="D36" t="s">
        <v>70</v>
      </c>
      <c r="E36" t="s">
        <v>70</v>
      </c>
      <c r="F36">
        <v>180</v>
      </c>
      <c r="G36">
        <v>0</v>
      </c>
      <c r="H36">
        <v>180</v>
      </c>
      <c r="I36">
        <v>50</v>
      </c>
      <c r="J36">
        <v>50.4</v>
      </c>
      <c r="K36">
        <v>280.39999999999998</v>
      </c>
      <c r="L36">
        <v>0</v>
      </c>
      <c r="M36">
        <v>90</v>
      </c>
      <c r="N36">
        <v>150</v>
      </c>
      <c r="O36">
        <v>105.88235294117646</v>
      </c>
      <c r="P36">
        <v>124.5</v>
      </c>
      <c r="Q36">
        <v>0</v>
      </c>
      <c r="R36">
        <v>0</v>
      </c>
      <c r="S36">
        <v>0</v>
      </c>
      <c r="T36">
        <v>0</v>
      </c>
      <c r="U36">
        <v>87.651880000000006</v>
      </c>
      <c r="V36">
        <v>2</v>
      </c>
      <c r="W36">
        <v>5.88</v>
      </c>
      <c r="X36">
        <v>-1.0200000000000005</v>
      </c>
      <c r="Y36">
        <v>16.258700696055683</v>
      </c>
      <c r="Z36">
        <v>41</v>
      </c>
      <c r="AA36">
        <v>297.73092807424592</v>
      </c>
      <c r="AB36">
        <v>3882.6666666666674</v>
      </c>
      <c r="AC36">
        <v>2734.8710462287108</v>
      </c>
      <c r="AD36">
        <v>4666.6666666666661</v>
      </c>
      <c r="AE36">
        <v>3356.5307176045444</v>
      </c>
      <c r="AF36">
        <v>9.7946100000000005</v>
      </c>
      <c r="AG36">
        <v>3.1197684192021522</v>
      </c>
      <c r="AH36">
        <v>0.28113669768795752</v>
      </c>
      <c r="AI36">
        <v>0.95033736483599807</v>
      </c>
      <c r="AJ36">
        <v>7.3636176728924321E-3</v>
      </c>
      <c r="AK36">
        <v>5.7545599999999988</v>
      </c>
      <c r="AL36">
        <v>22.739753629775375</v>
      </c>
      <c r="AM36">
        <v>3.9852092240107404</v>
      </c>
      <c r="AN36">
        <v>1.3866007760997268</v>
      </c>
      <c r="AO36">
        <v>0.43025766044455011</v>
      </c>
      <c r="AP36">
        <v>10.19439</v>
      </c>
      <c r="AQ36">
        <v>3.1197684192021522</v>
      </c>
      <c r="AR36">
        <v>0.28113669768795752</v>
      </c>
      <c r="AS36">
        <v>0.95033736483599807</v>
      </c>
      <c r="AT36">
        <v>7.3636176728924321E-3</v>
      </c>
      <c r="AU36">
        <v>5.9894399999999992</v>
      </c>
      <c r="AV36">
        <v>22.739753629775375</v>
      </c>
      <c r="AW36">
        <v>3.9852092240107404</v>
      </c>
      <c r="AX36">
        <v>1.3866007760997268</v>
      </c>
      <c r="AY36">
        <v>0.43025766044455011</v>
      </c>
      <c r="AZ36">
        <v>121.44474462903526</v>
      </c>
      <c r="BA36">
        <v>158.95525537096472</v>
      </c>
      <c r="BB36">
        <v>165.18891550811298</v>
      </c>
      <c r="BC36">
        <v>26.679041837150493</v>
      </c>
      <c r="BD36">
        <v>16.571093324370995</v>
      </c>
      <c r="BE36">
        <v>2.6838262937594837</v>
      </c>
      <c r="BF36">
        <v>211.12287696339396</v>
      </c>
      <c r="BG36">
        <v>318.03423294117647</v>
      </c>
      <c r="BH36">
        <v>106.91135597778251</v>
      </c>
      <c r="BI36" t="s">
        <v>95</v>
      </c>
      <c r="BJ36" t="s">
        <v>86</v>
      </c>
    </row>
    <row r="37" spans="1:62">
      <c r="A37" t="s">
        <v>101</v>
      </c>
      <c r="B37" t="s">
        <v>102</v>
      </c>
      <c r="C37">
        <v>1995</v>
      </c>
      <c r="D37" t="s">
        <v>70</v>
      </c>
      <c r="E37" t="s">
        <v>70</v>
      </c>
      <c r="F37">
        <v>180</v>
      </c>
      <c r="G37">
        <v>0</v>
      </c>
      <c r="H37">
        <v>180</v>
      </c>
      <c r="I37">
        <v>50</v>
      </c>
      <c r="J37">
        <v>37.800000000000004</v>
      </c>
      <c r="K37">
        <v>267.8</v>
      </c>
      <c r="L37">
        <v>0</v>
      </c>
      <c r="M37">
        <v>90</v>
      </c>
      <c r="N37">
        <v>150</v>
      </c>
      <c r="O37">
        <v>105.88235294117646</v>
      </c>
      <c r="P37">
        <v>124.5</v>
      </c>
      <c r="Q37">
        <v>0</v>
      </c>
      <c r="R37">
        <v>0</v>
      </c>
      <c r="S37">
        <v>0</v>
      </c>
      <c r="T37">
        <v>0</v>
      </c>
      <c r="U37">
        <v>87.651880000000006</v>
      </c>
      <c r="V37">
        <v>2</v>
      </c>
      <c r="W37">
        <v>5.6449999999999996</v>
      </c>
      <c r="X37">
        <v>-1.2550000000000008</v>
      </c>
      <c r="Y37">
        <v>17.019350348027842</v>
      </c>
      <c r="Z37">
        <v>41</v>
      </c>
      <c r="AA37">
        <v>299.99766403712295</v>
      </c>
      <c r="AB37">
        <v>3058.7760000000003</v>
      </c>
      <c r="AC37">
        <v>2154.5392992700731</v>
      </c>
      <c r="AD37">
        <v>3212.0480000000007</v>
      </c>
      <c r="AE37">
        <v>2310.2866668043375</v>
      </c>
      <c r="AF37">
        <v>9.7946100000000005</v>
      </c>
      <c r="AG37">
        <v>3.1197684192021522</v>
      </c>
      <c r="AH37">
        <v>0.28113669768795752</v>
      </c>
      <c r="AI37">
        <v>0.95033736483599807</v>
      </c>
      <c r="AJ37">
        <v>7.3636176728924321E-3</v>
      </c>
      <c r="AK37">
        <v>5.7545599999999988</v>
      </c>
      <c r="AL37">
        <v>22.739753629775375</v>
      </c>
      <c r="AM37">
        <v>3.9852092240107404</v>
      </c>
      <c r="AN37">
        <v>1.3866007760997268</v>
      </c>
      <c r="AO37">
        <v>0.43025766044455011</v>
      </c>
      <c r="AP37">
        <v>10.19439</v>
      </c>
      <c r="AQ37">
        <v>3.1197684192021522</v>
      </c>
      <c r="AR37">
        <v>0.28113669768795752</v>
      </c>
      <c r="AS37">
        <v>0.95033736483599807</v>
      </c>
      <c r="AT37">
        <v>7.3636176728924321E-3</v>
      </c>
      <c r="AU37">
        <v>5.9894399999999992</v>
      </c>
      <c r="AV37">
        <v>22.739753629775375</v>
      </c>
      <c r="AW37">
        <v>3.9852092240107404</v>
      </c>
      <c r="AX37">
        <v>1.3866007760997268</v>
      </c>
      <c r="AY37">
        <v>0.43025766044455011</v>
      </c>
      <c r="AZ37">
        <v>88.940137051712185</v>
      </c>
      <c r="BA37">
        <v>178.85986294828783</v>
      </c>
      <c r="BB37">
        <v>121.09256114593084</v>
      </c>
      <c r="BC37">
        <v>19.556224374744794</v>
      </c>
      <c r="BD37">
        <v>12.150329505219322</v>
      </c>
      <c r="BE37">
        <v>1.9672015248852521</v>
      </c>
      <c r="BF37">
        <v>154.7663165507802</v>
      </c>
      <c r="BG37">
        <v>318.03423294117647</v>
      </c>
      <c r="BH37">
        <v>163.26791639039627</v>
      </c>
      <c r="BI37" t="s">
        <v>95</v>
      </c>
      <c r="BJ37" t="s">
        <v>86</v>
      </c>
    </row>
    <row r="38" spans="1:62">
      <c r="A38" t="s">
        <v>101</v>
      </c>
      <c r="B38" t="s">
        <v>102</v>
      </c>
      <c r="C38">
        <v>1996</v>
      </c>
      <c r="D38" t="s">
        <v>70</v>
      </c>
      <c r="E38" t="s">
        <v>70</v>
      </c>
      <c r="F38">
        <v>180</v>
      </c>
      <c r="G38">
        <v>0</v>
      </c>
      <c r="H38">
        <v>180</v>
      </c>
      <c r="I38">
        <v>50</v>
      </c>
      <c r="J38">
        <v>39.199999999999996</v>
      </c>
      <c r="K38">
        <v>269.2</v>
      </c>
      <c r="L38">
        <v>0</v>
      </c>
      <c r="M38">
        <v>90</v>
      </c>
      <c r="N38">
        <v>150</v>
      </c>
      <c r="O38">
        <v>105.88235294117646</v>
      </c>
      <c r="P38">
        <v>124.5</v>
      </c>
      <c r="Q38">
        <v>0</v>
      </c>
      <c r="R38">
        <v>0</v>
      </c>
      <c r="S38">
        <v>0</v>
      </c>
      <c r="T38">
        <v>0</v>
      </c>
      <c r="U38">
        <v>87.651880000000006</v>
      </c>
      <c r="V38">
        <v>2</v>
      </c>
      <c r="W38">
        <v>5.41</v>
      </c>
      <c r="X38">
        <v>-1.4900000000000002</v>
      </c>
      <c r="Y38">
        <v>17.78</v>
      </c>
      <c r="Z38">
        <v>41</v>
      </c>
      <c r="AA38">
        <v>302.26440000000002</v>
      </c>
      <c r="AB38">
        <v>4271.6240000000007</v>
      </c>
      <c r="AC38">
        <v>3008.8446423357668</v>
      </c>
      <c r="AD38">
        <v>4204.9839999999995</v>
      </c>
      <c r="AE38">
        <v>3024.4624206504909</v>
      </c>
      <c r="AF38">
        <v>9.7946100000000005</v>
      </c>
      <c r="AG38">
        <v>3.1197684192021522</v>
      </c>
      <c r="AH38">
        <v>0.28113669768795752</v>
      </c>
      <c r="AI38">
        <v>0.95033736483599807</v>
      </c>
      <c r="AJ38">
        <v>7.3636176728924321E-3</v>
      </c>
      <c r="AK38">
        <v>5.7545599999999988</v>
      </c>
      <c r="AL38">
        <v>22.739753629775375</v>
      </c>
      <c r="AM38">
        <v>3.9852092240107404</v>
      </c>
      <c r="AN38">
        <v>1.3866007760997268</v>
      </c>
      <c r="AO38">
        <v>0.43025766044455011</v>
      </c>
      <c r="AP38">
        <v>10.19439</v>
      </c>
      <c r="AQ38">
        <v>3.1197684192021522</v>
      </c>
      <c r="AR38">
        <v>0.28113669768795752</v>
      </c>
      <c r="AS38">
        <v>0.95033736483599807</v>
      </c>
      <c r="AT38">
        <v>7.3636176728924321E-3</v>
      </c>
      <c r="AU38">
        <v>5.9894399999999992</v>
      </c>
      <c r="AV38">
        <v>22.739753629775375</v>
      </c>
      <c r="AW38">
        <v>3.9852092240107404</v>
      </c>
      <c r="AX38">
        <v>1.3866007760997268</v>
      </c>
      <c r="AY38">
        <v>0.43025766044455011</v>
      </c>
      <c r="AZ38">
        <v>120.13555121214058</v>
      </c>
      <c r="BA38">
        <v>149.06444878785942</v>
      </c>
      <c r="BB38">
        <v>163.6409701254475</v>
      </c>
      <c r="BC38">
        <v>26.427076539417307</v>
      </c>
      <c r="BD38">
        <v>16.421425565452445</v>
      </c>
      <c r="BE38">
        <v>2.6582950821390288</v>
      </c>
      <c r="BF38">
        <v>209.14776731245627</v>
      </c>
      <c r="BG38">
        <v>318.03423294117647</v>
      </c>
      <c r="BH38">
        <v>108.8864656287202</v>
      </c>
      <c r="BI38" t="s">
        <v>95</v>
      </c>
      <c r="BJ38" t="s">
        <v>86</v>
      </c>
    </row>
    <row r="39" spans="1:62">
      <c r="A39" t="s">
        <v>101</v>
      </c>
      <c r="B39" t="s">
        <v>102</v>
      </c>
      <c r="C39">
        <v>1997</v>
      </c>
      <c r="D39" t="s">
        <v>70</v>
      </c>
      <c r="E39" t="s">
        <v>70</v>
      </c>
      <c r="F39">
        <v>180</v>
      </c>
      <c r="G39">
        <v>0</v>
      </c>
      <c r="H39">
        <v>180</v>
      </c>
      <c r="I39">
        <v>50</v>
      </c>
      <c r="J39">
        <v>43.4</v>
      </c>
      <c r="K39">
        <v>273.39999999999998</v>
      </c>
      <c r="L39">
        <v>0</v>
      </c>
      <c r="M39">
        <v>90</v>
      </c>
      <c r="N39">
        <v>150</v>
      </c>
      <c r="O39">
        <v>105.88235294117646</v>
      </c>
      <c r="P39">
        <v>124.5</v>
      </c>
      <c r="Q39">
        <v>0</v>
      </c>
      <c r="R39">
        <v>0</v>
      </c>
      <c r="S39">
        <v>0</v>
      </c>
      <c r="T39">
        <v>0</v>
      </c>
      <c r="U39">
        <v>87.651880000000006</v>
      </c>
      <c r="V39">
        <v>2</v>
      </c>
      <c r="W39">
        <v>5.77</v>
      </c>
      <c r="X39">
        <v>-1.1300000000000008</v>
      </c>
      <c r="Y39">
        <v>17.585000000000001</v>
      </c>
      <c r="Z39">
        <v>41</v>
      </c>
      <c r="AA39">
        <v>301.68330000000003</v>
      </c>
      <c r="AB39">
        <v>4858.0560000000005</v>
      </c>
      <c r="AC39">
        <v>3421.9153576642343</v>
      </c>
      <c r="AD39">
        <v>5577.7680000000009</v>
      </c>
      <c r="AE39">
        <v>4011.8463487867853</v>
      </c>
      <c r="AF39">
        <v>9.7946100000000005</v>
      </c>
      <c r="AG39">
        <v>3.1197684192021522</v>
      </c>
      <c r="AH39">
        <v>0.28113669768795752</v>
      </c>
      <c r="AI39">
        <v>0.95033736483599807</v>
      </c>
      <c r="AJ39">
        <v>7.3636176728924321E-3</v>
      </c>
      <c r="AK39">
        <v>5.7545599999999988</v>
      </c>
      <c r="AL39">
        <v>22.739753629775375</v>
      </c>
      <c r="AM39">
        <v>3.9852092240107404</v>
      </c>
      <c r="AN39">
        <v>1.3866007760997268</v>
      </c>
      <c r="AO39">
        <v>0.43025766044455011</v>
      </c>
      <c r="AP39">
        <v>10.19439</v>
      </c>
      <c r="AQ39">
        <v>3.1197684192021522</v>
      </c>
      <c r="AR39">
        <v>0.28113669768795752</v>
      </c>
      <c r="AS39">
        <v>0.95033736483599807</v>
      </c>
      <c r="AT39">
        <v>7.3636176728924321E-3</v>
      </c>
      <c r="AU39">
        <v>5.9894399999999992</v>
      </c>
      <c r="AV39">
        <v>22.739753629775375</v>
      </c>
      <c r="AW39">
        <v>3.9852092240107404</v>
      </c>
      <c r="AX39">
        <v>1.3866007760997268</v>
      </c>
      <c r="AY39">
        <v>0.43025766044455011</v>
      </c>
      <c r="AZ39">
        <v>148.16503643555782</v>
      </c>
      <c r="BA39">
        <v>125.23496356444215</v>
      </c>
      <c r="BB39">
        <v>201.59926389070665</v>
      </c>
      <c r="BC39">
        <v>32.558988818659159</v>
      </c>
      <c r="BD39">
        <v>20.225213231557678</v>
      </c>
      <c r="BE39">
        <v>3.2752783381574972</v>
      </c>
      <c r="BF39">
        <v>257.65874427908096</v>
      </c>
      <c r="BG39">
        <v>318.03423294117647</v>
      </c>
      <c r="BH39">
        <v>60.375488662095506</v>
      </c>
      <c r="BI39" t="s">
        <v>95</v>
      </c>
      <c r="BJ39" t="s">
        <v>86</v>
      </c>
    </row>
    <row r="40" spans="1:62">
      <c r="A40" t="s">
        <v>101</v>
      </c>
      <c r="B40" t="s">
        <v>102</v>
      </c>
      <c r="C40">
        <v>1999</v>
      </c>
      <c r="D40" t="s">
        <v>70</v>
      </c>
      <c r="E40" t="s">
        <v>70</v>
      </c>
      <c r="F40">
        <v>180</v>
      </c>
      <c r="G40">
        <v>0</v>
      </c>
      <c r="H40">
        <v>180</v>
      </c>
      <c r="I40">
        <v>50</v>
      </c>
      <c r="J40">
        <v>50.4</v>
      </c>
      <c r="K40">
        <v>280.39999999999998</v>
      </c>
      <c r="L40">
        <v>0</v>
      </c>
      <c r="M40">
        <v>90</v>
      </c>
      <c r="N40">
        <v>150</v>
      </c>
      <c r="O40">
        <v>105.88235294117646</v>
      </c>
      <c r="P40">
        <v>124.5</v>
      </c>
      <c r="Q40">
        <v>0</v>
      </c>
      <c r="R40">
        <v>0</v>
      </c>
      <c r="S40">
        <v>0</v>
      </c>
      <c r="T40">
        <v>0</v>
      </c>
      <c r="U40">
        <v>87.651880000000006</v>
      </c>
      <c r="V40">
        <v>2</v>
      </c>
      <c r="W40">
        <v>5.62</v>
      </c>
      <c r="X40">
        <v>-1.2800000000000002</v>
      </c>
      <c r="Y40">
        <v>17.521000000000001</v>
      </c>
      <c r="Z40">
        <v>41</v>
      </c>
      <c r="AA40">
        <v>301.49257999999998</v>
      </c>
      <c r="AB40">
        <v>3686.666666666667</v>
      </c>
      <c r="AC40">
        <v>2596.8126520681267</v>
      </c>
      <c r="AD40">
        <v>4006.6666666666661</v>
      </c>
      <c r="AE40">
        <v>2881.8213732576155</v>
      </c>
      <c r="AF40">
        <v>9.7946100000000005</v>
      </c>
      <c r="AG40">
        <v>3.1197684192021522</v>
      </c>
      <c r="AH40">
        <v>0.28113669768795752</v>
      </c>
      <c r="AI40">
        <v>0.95033736483599807</v>
      </c>
      <c r="AJ40">
        <v>7.3636176728924321E-3</v>
      </c>
      <c r="AK40">
        <v>5.7545599999999988</v>
      </c>
      <c r="AL40">
        <v>22.739753629775375</v>
      </c>
      <c r="AM40">
        <v>3.9852092240107404</v>
      </c>
      <c r="AN40">
        <v>1.3866007760997268</v>
      </c>
      <c r="AO40">
        <v>0.43025766044455011</v>
      </c>
      <c r="AP40">
        <v>10.19439</v>
      </c>
      <c r="AQ40">
        <v>3.1197684192021522</v>
      </c>
      <c r="AR40">
        <v>0.28113669768795752</v>
      </c>
      <c r="AS40">
        <v>0.95033736483599807</v>
      </c>
      <c r="AT40">
        <v>7.3636176728924321E-3</v>
      </c>
      <c r="AU40">
        <v>5.9894399999999992</v>
      </c>
      <c r="AV40">
        <v>22.739753629775375</v>
      </c>
      <c r="AW40">
        <v>3.9852092240107404</v>
      </c>
      <c r="AX40">
        <v>1.3866007760997268</v>
      </c>
      <c r="AY40">
        <v>0.43025766044455011</v>
      </c>
      <c r="AZ40">
        <v>109.15899522092924</v>
      </c>
      <c r="BA40">
        <v>171.24100477907075</v>
      </c>
      <c r="BB40">
        <v>148.58420633534047</v>
      </c>
      <c r="BC40">
        <v>23.996381180253259</v>
      </c>
      <c r="BD40">
        <v>14.907940318287988</v>
      </c>
      <c r="BE40">
        <v>2.4138750234653474</v>
      </c>
      <c r="BF40">
        <v>189.90240285734706</v>
      </c>
      <c r="BG40">
        <v>318.03423294117647</v>
      </c>
      <c r="BH40">
        <v>128.13183008382941</v>
      </c>
      <c r="BI40" t="s">
        <v>95</v>
      </c>
      <c r="BJ40" t="s">
        <v>86</v>
      </c>
    </row>
    <row r="41" spans="1:62">
      <c r="A41" t="s">
        <v>101</v>
      </c>
      <c r="B41" t="s">
        <v>102</v>
      </c>
      <c r="C41">
        <v>2001</v>
      </c>
      <c r="D41" t="s">
        <v>70</v>
      </c>
      <c r="E41" t="s">
        <v>70</v>
      </c>
      <c r="F41">
        <v>180</v>
      </c>
      <c r="G41">
        <v>0</v>
      </c>
      <c r="H41">
        <v>180</v>
      </c>
      <c r="I41">
        <v>50</v>
      </c>
      <c r="J41">
        <v>46.2</v>
      </c>
      <c r="K41">
        <v>276.2</v>
      </c>
      <c r="L41">
        <v>0</v>
      </c>
      <c r="M41">
        <v>90</v>
      </c>
      <c r="N41">
        <v>150</v>
      </c>
      <c r="O41">
        <v>105.88235294117646</v>
      </c>
      <c r="P41">
        <v>124.5</v>
      </c>
      <c r="Q41">
        <v>0</v>
      </c>
      <c r="R41">
        <v>0</v>
      </c>
      <c r="S41">
        <v>0</v>
      </c>
      <c r="T41">
        <v>0</v>
      </c>
      <c r="U41">
        <v>73.043233333333234</v>
      </c>
      <c r="V41">
        <v>2</v>
      </c>
      <c r="W41">
        <v>6.27</v>
      </c>
      <c r="X41">
        <v>-0.63000000000000078</v>
      </c>
      <c r="Y41">
        <v>13.511600928074248</v>
      </c>
      <c r="Z41">
        <v>41</v>
      </c>
      <c r="AA41">
        <v>289.54457076566126</v>
      </c>
      <c r="AB41">
        <v>5213.333333333333</v>
      </c>
      <c r="AC41">
        <v>3100</v>
      </c>
      <c r="AD41">
        <v>3140</v>
      </c>
      <c r="AE41">
        <v>1860.0000000000002</v>
      </c>
      <c r="AF41">
        <v>9.7946100000000005</v>
      </c>
      <c r="AG41">
        <v>3.1197684192021522</v>
      </c>
      <c r="AH41">
        <v>0.28113669768795752</v>
      </c>
      <c r="AI41">
        <v>0.95033736483599807</v>
      </c>
      <c r="AJ41">
        <v>7.3636176728924321E-3</v>
      </c>
      <c r="AK41">
        <v>5.7545599999999988</v>
      </c>
      <c r="AL41">
        <v>22.739753629775375</v>
      </c>
      <c r="AM41">
        <v>3.9852092240107404</v>
      </c>
      <c r="AN41">
        <v>1.3866007760997268</v>
      </c>
      <c r="AO41">
        <v>0.43025766044455011</v>
      </c>
      <c r="AP41">
        <v>10.19439</v>
      </c>
      <c r="AQ41">
        <v>3.1197684192021522</v>
      </c>
      <c r="AR41">
        <v>0.28113669768795752</v>
      </c>
      <c r="AS41">
        <v>0.95033736483599807</v>
      </c>
      <c r="AT41">
        <v>7.3636176728924321E-3</v>
      </c>
      <c r="AU41">
        <v>5.9894399999999992</v>
      </c>
      <c r="AV41">
        <v>22.739753629775375</v>
      </c>
      <c r="AW41">
        <v>3.9852092240107404</v>
      </c>
      <c r="AX41">
        <v>1.3866007760997268</v>
      </c>
      <c r="AY41">
        <v>0.43025766044455011</v>
      </c>
      <c r="AZ41">
        <v>112.0524458</v>
      </c>
      <c r="BA41">
        <v>164.1475542</v>
      </c>
      <c r="BB41">
        <v>138.84964353208784</v>
      </c>
      <c r="BC41">
        <v>22.115066299113344</v>
      </c>
      <c r="BD41">
        <v>14.816024637051349</v>
      </c>
      <c r="BE41">
        <v>2.1955887487658639</v>
      </c>
      <c r="BF41">
        <v>177.9763232170184</v>
      </c>
      <c r="BG41">
        <v>303.42558627450967</v>
      </c>
      <c r="BH41">
        <v>125.44926305749127</v>
      </c>
      <c r="BI41" t="s">
        <v>95</v>
      </c>
      <c r="BJ41" t="s">
        <v>86</v>
      </c>
    </row>
    <row r="42" spans="1:62">
      <c r="A42" t="s">
        <v>101</v>
      </c>
      <c r="B42" t="s">
        <v>102</v>
      </c>
      <c r="C42">
        <v>2003</v>
      </c>
      <c r="D42" t="s">
        <v>70</v>
      </c>
      <c r="E42" t="s">
        <v>70</v>
      </c>
      <c r="F42">
        <v>180</v>
      </c>
      <c r="G42">
        <v>0</v>
      </c>
      <c r="H42">
        <v>180</v>
      </c>
      <c r="I42">
        <v>50</v>
      </c>
      <c r="J42">
        <v>53.2</v>
      </c>
      <c r="K42">
        <v>283.2</v>
      </c>
      <c r="L42">
        <v>0</v>
      </c>
      <c r="M42">
        <v>90</v>
      </c>
      <c r="N42">
        <v>150</v>
      </c>
      <c r="O42">
        <v>105.88235294117646</v>
      </c>
      <c r="P42">
        <v>124.5</v>
      </c>
      <c r="Q42">
        <v>0</v>
      </c>
      <c r="R42">
        <v>0</v>
      </c>
      <c r="S42">
        <v>0</v>
      </c>
      <c r="T42">
        <v>0</v>
      </c>
      <c r="U42">
        <v>64.27804533333348</v>
      </c>
      <c r="V42">
        <v>2</v>
      </c>
      <c r="W42">
        <v>5.46</v>
      </c>
      <c r="X42">
        <v>-1.4400000000000004</v>
      </c>
      <c r="Y42">
        <v>18.884</v>
      </c>
      <c r="Z42">
        <v>41</v>
      </c>
      <c r="AA42">
        <v>305.55432000000002</v>
      </c>
      <c r="AB42">
        <v>3819.9999999999995</v>
      </c>
      <c r="AC42">
        <v>2690.7299270072995</v>
      </c>
      <c r="AD42">
        <v>3700</v>
      </c>
      <c r="AE42">
        <v>2661.2493546721739</v>
      </c>
      <c r="AF42">
        <v>9.7946100000000005</v>
      </c>
      <c r="AG42">
        <v>3.1197684192021522</v>
      </c>
      <c r="AH42">
        <v>0.28113669768795752</v>
      </c>
      <c r="AI42">
        <v>0.95033736483599807</v>
      </c>
      <c r="AJ42">
        <v>7.3636176728924321E-3</v>
      </c>
      <c r="AK42">
        <v>5.7545599999999988</v>
      </c>
      <c r="AL42">
        <v>22.739753629775375</v>
      </c>
      <c r="AM42">
        <v>3.9852092240107404</v>
      </c>
      <c r="AN42">
        <v>1.3866007760997268</v>
      </c>
      <c r="AO42">
        <v>0.43025766044455011</v>
      </c>
      <c r="AP42">
        <v>10.19439</v>
      </c>
      <c r="AQ42">
        <v>3.1197684192021522</v>
      </c>
      <c r="AR42">
        <v>0.28113669768795752</v>
      </c>
      <c r="AS42">
        <v>0.95033736483599807</v>
      </c>
      <c r="AT42">
        <v>7.3636176728924321E-3</v>
      </c>
      <c r="AU42">
        <v>5.9894399999999992</v>
      </c>
      <c r="AV42">
        <v>22.739753629775375</v>
      </c>
      <c r="AW42">
        <v>3.9852092240107404</v>
      </c>
      <c r="AX42">
        <v>1.3866007760997268</v>
      </c>
      <c r="AY42">
        <v>0.43025766044455011</v>
      </c>
      <c r="AZ42">
        <v>106.55801334360682</v>
      </c>
      <c r="BA42">
        <v>176.64198665639316</v>
      </c>
      <c r="BB42">
        <v>145.16334880945359</v>
      </c>
      <c r="BC42">
        <v>23.442905166676855</v>
      </c>
      <c r="BD42">
        <v>14.567595609213122</v>
      </c>
      <c r="BE42">
        <v>2.358104489383265</v>
      </c>
      <c r="BF42">
        <v>185.53195407472685</v>
      </c>
      <c r="BG42">
        <v>294.66039827450993</v>
      </c>
      <c r="BH42">
        <v>109.12844419978308</v>
      </c>
      <c r="BI42" t="s">
        <v>95</v>
      </c>
      <c r="BJ42" t="s">
        <v>86</v>
      </c>
    </row>
    <row r="43" spans="1:62">
      <c r="A43" t="s">
        <v>101</v>
      </c>
      <c r="B43" t="s">
        <v>102</v>
      </c>
      <c r="C43">
        <v>2004</v>
      </c>
      <c r="D43" t="s">
        <v>70</v>
      </c>
      <c r="E43" t="s">
        <v>70</v>
      </c>
      <c r="F43">
        <v>180</v>
      </c>
      <c r="G43">
        <v>0</v>
      </c>
      <c r="H43">
        <v>180</v>
      </c>
      <c r="I43">
        <v>50</v>
      </c>
      <c r="J43">
        <v>54.6</v>
      </c>
      <c r="K43">
        <v>284.60000000000002</v>
      </c>
      <c r="L43">
        <v>0</v>
      </c>
      <c r="M43">
        <v>90</v>
      </c>
      <c r="N43">
        <v>150</v>
      </c>
      <c r="O43">
        <v>105.88235294117646</v>
      </c>
      <c r="P43">
        <v>124.5</v>
      </c>
      <c r="Q43">
        <v>0</v>
      </c>
      <c r="R43">
        <v>0</v>
      </c>
      <c r="S43">
        <v>0</v>
      </c>
      <c r="T43">
        <v>0</v>
      </c>
      <c r="U43">
        <v>62.08674833333324</v>
      </c>
      <c r="V43">
        <v>2</v>
      </c>
      <c r="W43">
        <v>5.26</v>
      </c>
      <c r="X43">
        <v>-1.6400000000000006</v>
      </c>
      <c r="Y43">
        <v>14.225106942252651</v>
      </c>
      <c r="Z43">
        <v>41</v>
      </c>
      <c r="AA43">
        <v>291.67081868791291</v>
      </c>
      <c r="AB43">
        <v>4463.333333333333</v>
      </c>
      <c r="AC43">
        <v>3143.8807785888084</v>
      </c>
      <c r="AD43">
        <v>4366.6666666666661</v>
      </c>
      <c r="AE43">
        <v>3140.7537429013942</v>
      </c>
      <c r="AF43">
        <v>9.7946100000000005</v>
      </c>
      <c r="AG43">
        <v>3.1197684192021522</v>
      </c>
      <c r="AH43">
        <v>0.28113669768795752</v>
      </c>
      <c r="AI43">
        <v>0.95033736483599807</v>
      </c>
      <c r="AJ43">
        <v>7.3636176728924321E-3</v>
      </c>
      <c r="AK43">
        <v>5.7545599999999988</v>
      </c>
      <c r="AL43">
        <v>22.739753629775375</v>
      </c>
      <c r="AM43">
        <v>3.9852092240107404</v>
      </c>
      <c r="AN43">
        <v>1.3866007760997268</v>
      </c>
      <c r="AO43">
        <v>0.43025766044455011</v>
      </c>
      <c r="AP43">
        <v>10.19439</v>
      </c>
      <c r="AQ43">
        <v>3.1197684192021522</v>
      </c>
      <c r="AR43">
        <v>0.28113669768795752</v>
      </c>
      <c r="AS43">
        <v>0.95033736483599807</v>
      </c>
      <c r="AT43">
        <v>7.3636176728924321E-3</v>
      </c>
      <c r="AU43">
        <v>5.9894399999999992</v>
      </c>
      <c r="AV43">
        <v>22.739753629775375</v>
      </c>
      <c r="AW43">
        <v>3.9852092240107404</v>
      </c>
      <c r="AX43">
        <v>1.3866007760997268</v>
      </c>
      <c r="AY43">
        <v>0.43025766044455011</v>
      </c>
      <c r="AZ43">
        <v>125.13511897111933</v>
      </c>
      <c r="BA43">
        <v>159.46488102888071</v>
      </c>
      <c r="BB43">
        <v>170.45859581342344</v>
      </c>
      <c r="BC43">
        <v>27.528020505163745</v>
      </c>
      <c r="BD43">
        <v>17.10575803650331</v>
      </c>
      <c r="BE43">
        <v>2.76903289001707</v>
      </c>
      <c r="BF43">
        <v>217.86140724510756</v>
      </c>
      <c r="BG43">
        <v>292.46910127450968</v>
      </c>
      <c r="BH43">
        <v>74.607694029402126</v>
      </c>
      <c r="BI43" t="s">
        <v>95</v>
      </c>
      <c r="BJ43" t="s">
        <v>86</v>
      </c>
    </row>
    <row r="44" spans="1:62">
      <c r="A44" t="s">
        <v>101</v>
      </c>
      <c r="B44" t="s">
        <v>102</v>
      </c>
      <c r="C44">
        <v>2007</v>
      </c>
      <c r="D44" t="s">
        <v>70</v>
      </c>
      <c r="E44" t="s">
        <v>70</v>
      </c>
      <c r="F44">
        <v>180</v>
      </c>
      <c r="G44">
        <v>0</v>
      </c>
      <c r="H44">
        <v>180</v>
      </c>
      <c r="I44">
        <v>50</v>
      </c>
      <c r="J44">
        <v>46.2</v>
      </c>
      <c r="K44">
        <v>276.2</v>
      </c>
      <c r="L44">
        <v>0</v>
      </c>
      <c r="M44">
        <v>90</v>
      </c>
      <c r="N44">
        <v>150</v>
      </c>
      <c r="O44">
        <v>105.88235294117646</v>
      </c>
      <c r="P44">
        <v>124.5</v>
      </c>
      <c r="Q44">
        <v>0</v>
      </c>
      <c r="R44">
        <v>0</v>
      </c>
      <c r="S44">
        <v>0</v>
      </c>
      <c r="T44">
        <v>0</v>
      </c>
      <c r="U44">
        <v>57.704154333333356</v>
      </c>
      <c r="V44">
        <v>2</v>
      </c>
      <c r="W44">
        <v>5.3</v>
      </c>
      <c r="X44">
        <v>-1.6000000000000005</v>
      </c>
      <c r="Y44">
        <v>20.9</v>
      </c>
      <c r="Z44">
        <v>41</v>
      </c>
      <c r="AA44">
        <v>311.56200000000001</v>
      </c>
      <c r="AB44">
        <v>3746.6666666666661</v>
      </c>
      <c r="AC44">
        <v>2639.0754257907538</v>
      </c>
      <c r="AD44">
        <v>3733.3333333333335</v>
      </c>
      <c r="AE44">
        <v>2685.2245740836352</v>
      </c>
      <c r="AF44">
        <v>9.7946100000000005</v>
      </c>
      <c r="AG44">
        <v>3.1197684192021522</v>
      </c>
      <c r="AH44">
        <v>0.28113669768795752</v>
      </c>
      <c r="AI44">
        <v>0.95033736483599807</v>
      </c>
      <c r="AJ44">
        <v>7.3636176728924321E-3</v>
      </c>
      <c r="AK44">
        <v>5.7545599999999988</v>
      </c>
      <c r="AL44">
        <v>22.739753629775375</v>
      </c>
      <c r="AM44">
        <v>3.9852092240107404</v>
      </c>
      <c r="AN44">
        <v>1.3866007760997268</v>
      </c>
      <c r="AO44">
        <v>0.43025766044455011</v>
      </c>
      <c r="AP44">
        <v>10.19439</v>
      </c>
      <c r="AQ44">
        <v>3.1197684192021522</v>
      </c>
      <c r="AR44">
        <v>0.28113669768795752</v>
      </c>
      <c r="AS44">
        <v>0.95033736483599807</v>
      </c>
      <c r="AT44">
        <v>7.3636176728924321E-3</v>
      </c>
      <c r="AU44">
        <v>5.9894399999999992</v>
      </c>
      <c r="AV44">
        <v>22.739753629775375</v>
      </c>
      <c r="AW44">
        <v>3.9852092240107404</v>
      </c>
      <c r="AX44">
        <v>1.3866007760997268</v>
      </c>
      <c r="AY44">
        <v>0.43025766044455011</v>
      </c>
      <c r="AZ44">
        <v>106.02590415523792</v>
      </c>
      <c r="BA44">
        <v>170.17409584476206</v>
      </c>
      <c r="BB44">
        <v>144.40913802378876</v>
      </c>
      <c r="BC44">
        <v>23.321351969605718</v>
      </c>
      <c r="BD44">
        <v>14.491202000986869</v>
      </c>
      <c r="BE44">
        <v>2.3459007216441088</v>
      </c>
      <c r="BF44">
        <v>184.56759271602547</v>
      </c>
      <c r="BG44">
        <v>288.08650727450981</v>
      </c>
      <c r="BH44">
        <v>103.51891455848434</v>
      </c>
      <c r="BI44" t="s">
        <v>95</v>
      </c>
      <c r="BJ44" t="s">
        <v>86</v>
      </c>
    </row>
    <row r="45" spans="1:62">
      <c r="A45" t="s">
        <v>101</v>
      </c>
      <c r="B45" t="s">
        <v>102</v>
      </c>
      <c r="C45">
        <v>2008</v>
      </c>
      <c r="D45" t="s">
        <v>70</v>
      </c>
      <c r="E45" t="s">
        <v>70</v>
      </c>
      <c r="F45">
        <v>180</v>
      </c>
      <c r="G45">
        <v>0</v>
      </c>
      <c r="H45">
        <v>180</v>
      </c>
      <c r="I45">
        <v>50</v>
      </c>
      <c r="J45">
        <v>44.800000000000004</v>
      </c>
      <c r="K45">
        <v>274.8</v>
      </c>
      <c r="L45">
        <v>0</v>
      </c>
      <c r="M45">
        <v>90</v>
      </c>
      <c r="N45">
        <v>150</v>
      </c>
      <c r="O45">
        <v>105.88235294117646</v>
      </c>
      <c r="P45">
        <v>124.5</v>
      </c>
      <c r="Q45">
        <v>0</v>
      </c>
      <c r="R45">
        <v>0</v>
      </c>
      <c r="S45">
        <v>0</v>
      </c>
      <c r="T45">
        <v>0</v>
      </c>
      <c r="U45">
        <v>56.243289666666826</v>
      </c>
      <c r="V45">
        <v>2</v>
      </c>
      <c r="W45">
        <v>4.9866666666666664</v>
      </c>
      <c r="X45">
        <v>-1.913333333333334</v>
      </c>
      <c r="Y45">
        <v>13.939854865150645</v>
      </c>
      <c r="Z45">
        <v>41</v>
      </c>
      <c r="AA45">
        <v>290.82076749814894</v>
      </c>
      <c r="AB45">
        <v>4286.6666666666679</v>
      </c>
      <c r="AC45">
        <v>3019.4403892944042</v>
      </c>
      <c r="AD45">
        <v>4553.3333333333339</v>
      </c>
      <c r="AE45">
        <v>3275.0149716055766</v>
      </c>
      <c r="AF45">
        <v>9.7946100000000005</v>
      </c>
      <c r="AG45">
        <v>3.1197684192021522</v>
      </c>
      <c r="AH45">
        <v>0.28113669768795752</v>
      </c>
      <c r="AI45">
        <v>0.95033736483599807</v>
      </c>
      <c r="AJ45">
        <v>7.3636176728924321E-3</v>
      </c>
      <c r="AK45">
        <v>5.7545599999999988</v>
      </c>
      <c r="AL45">
        <v>22.739753629775375</v>
      </c>
      <c r="AM45">
        <v>3.9852092240107404</v>
      </c>
      <c r="AN45">
        <v>1.3866007760997268</v>
      </c>
      <c r="AO45">
        <v>0.43025766044455011</v>
      </c>
      <c r="AP45">
        <v>10.19439</v>
      </c>
      <c r="AQ45">
        <v>3.1197684192021522</v>
      </c>
      <c r="AR45">
        <v>0.28113669768795752</v>
      </c>
      <c r="AS45">
        <v>0.95033736483599807</v>
      </c>
      <c r="AT45">
        <v>7.3636176728924321E-3</v>
      </c>
      <c r="AU45">
        <v>5.9894399999999992</v>
      </c>
      <c r="AV45">
        <v>22.739753629775375</v>
      </c>
      <c r="AW45">
        <v>3.9852092240107404</v>
      </c>
      <c r="AX45">
        <v>1.3866007760997268</v>
      </c>
      <c r="AY45">
        <v>0.43025766044455011</v>
      </c>
      <c r="AZ45">
        <v>125.39574055815133</v>
      </c>
      <c r="BA45">
        <v>149.40425944184869</v>
      </c>
      <c r="BB45">
        <v>170.71311696623144</v>
      </c>
      <c r="BC45">
        <v>27.569969971944005</v>
      </c>
      <c r="BD45">
        <v>17.128878993699225</v>
      </c>
      <c r="BE45">
        <v>2.7733320175818514</v>
      </c>
      <c r="BF45">
        <v>218.18529794945653</v>
      </c>
      <c r="BG45">
        <v>286.6256426078433</v>
      </c>
      <c r="BH45">
        <v>68.440344658386778</v>
      </c>
      <c r="BI45" t="s">
        <v>95</v>
      </c>
      <c r="BJ45" t="s">
        <v>86</v>
      </c>
    </row>
    <row r="46" spans="1:62">
      <c r="A46" t="s">
        <v>101</v>
      </c>
      <c r="B46" t="s">
        <v>102</v>
      </c>
      <c r="C46">
        <v>2010</v>
      </c>
      <c r="D46" t="s">
        <v>70</v>
      </c>
      <c r="E46" t="s">
        <v>70</v>
      </c>
      <c r="F46">
        <v>180</v>
      </c>
      <c r="G46">
        <v>0</v>
      </c>
      <c r="H46">
        <v>180</v>
      </c>
      <c r="I46">
        <v>50</v>
      </c>
      <c r="J46">
        <v>42.4</v>
      </c>
      <c r="K46">
        <v>272.39999999999998</v>
      </c>
      <c r="L46">
        <v>0</v>
      </c>
      <c r="M46">
        <v>90</v>
      </c>
      <c r="N46">
        <v>150</v>
      </c>
      <c r="O46">
        <v>105.88235294117646</v>
      </c>
      <c r="P46">
        <v>124.5</v>
      </c>
      <c r="Q46">
        <v>0</v>
      </c>
      <c r="R46">
        <v>0</v>
      </c>
      <c r="S46">
        <v>0</v>
      </c>
      <c r="T46">
        <v>0</v>
      </c>
      <c r="U46">
        <v>54.782425000000003</v>
      </c>
      <c r="V46">
        <v>2</v>
      </c>
      <c r="W46">
        <v>5.1386666666666665</v>
      </c>
      <c r="X46">
        <v>-1.7613333333333339</v>
      </c>
      <c r="Y46">
        <v>20.621690161001798</v>
      </c>
      <c r="Z46">
        <v>41</v>
      </c>
      <c r="AA46">
        <v>310.73263667978534</v>
      </c>
      <c r="AB46">
        <v>4200</v>
      </c>
      <c r="AC46">
        <v>2132.8125</v>
      </c>
      <c r="AD46">
        <v>4333.333333333333</v>
      </c>
      <c r="AE46">
        <v>3116.7785234899329</v>
      </c>
      <c r="AF46">
        <v>9.7946100000000005</v>
      </c>
      <c r="AG46">
        <v>3.1197684192021522</v>
      </c>
      <c r="AH46">
        <v>0.28113669768795752</v>
      </c>
      <c r="AI46">
        <v>0.95033736483599807</v>
      </c>
      <c r="AJ46">
        <v>7.3636176728924321E-3</v>
      </c>
      <c r="AK46">
        <v>5.7545599999999988</v>
      </c>
      <c r="AL46">
        <v>22.739753629775375</v>
      </c>
      <c r="AM46">
        <v>3.9852092240107404</v>
      </c>
      <c r="AN46">
        <v>1.3866007760997268</v>
      </c>
      <c r="AO46">
        <v>0.43025766044455011</v>
      </c>
      <c r="AP46">
        <v>10.19439</v>
      </c>
      <c r="AQ46">
        <v>3.1197684192021522</v>
      </c>
      <c r="AR46">
        <v>0.28113669768795752</v>
      </c>
      <c r="AS46">
        <v>0.95033736483599807</v>
      </c>
      <c r="AT46">
        <v>7.3636176728924321E-3</v>
      </c>
      <c r="AU46">
        <v>5.9894399999999992</v>
      </c>
      <c r="AV46">
        <v>22.739753629775375</v>
      </c>
      <c r="AW46">
        <v>3.9852092240107404</v>
      </c>
      <c r="AX46">
        <v>1.3866007760997268</v>
      </c>
      <c r="AY46">
        <v>0.43025766044455011</v>
      </c>
      <c r="AZ46">
        <v>116.25420745973152</v>
      </c>
      <c r="BA46">
        <v>156.14579254026847</v>
      </c>
      <c r="BB46">
        <v>145.99643037509981</v>
      </c>
      <c r="BC46">
        <v>23.319751722699966</v>
      </c>
      <c r="BD46">
        <v>15.388632500644484</v>
      </c>
      <c r="BE46">
        <v>2.3215129561995052</v>
      </c>
      <c r="BF46">
        <v>187.02632755464379</v>
      </c>
      <c r="BG46">
        <v>285.16477794117645</v>
      </c>
      <c r="BH46">
        <v>98.138450386532668</v>
      </c>
      <c r="BI46" t="s">
        <v>95</v>
      </c>
      <c r="BJ46" t="s">
        <v>86</v>
      </c>
    </row>
    <row r="47" spans="1:62">
      <c r="A47" t="s">
        <v>101</v>
      </c>
      <c r="B47" t="s">
        <v>102</v>
      </c>
      <c r="C47">
        <v>2013</v>
      </c>
      <c r="D47" t="s">
        <v>70</v>
      </c>
      <c r="E47" t="s">
        <v>70</v>
      </c>
      <c r="F47">
        <v>180</v>
      </c>
      <c r="G47">
        <v>0</v>
      </c>
      <c r="H47">
        <v>180</v>
      </c>
      <c r="I47">
        <v>50</v>
      </c>
      <c r="J47">
        <v>38.79999999999999</v>
      </c>
      <c r="K47">
        <v>268.8</v>
      </c>
      <c r="L47">
        <v>0</v>
      </c>
      <c r="M47">
        <v>90</v>
      </c>
      <c r="N47">
        <v>150</v>
      </c>
      <c r="O47">
        <v>105.88235294117646</v>
      </c>
      <c r="P47">
        <v>124.5</v>
      </c>
      <c r="Q47">
        <v>0</v>
      </c>
      <c r="R47">
        <v>0</v>
      </c>
      <c r="S47">
        <v>0</v>
      </c>
      <c r="T47">
        <v>0</v>
      </c>
      <c r="U47">
        <v>51.860695666666651</v>
      </c>
      <c r="V47">
        <v>2</v>
      </c>
      <c r="W47">
        <v>5.166666666666667</v>
      </c>
      <c r="X47">
        <v>-1.7333333333333334</v>
      </c>
      <c r="Y47">
        <v>19.825227035048979</v>
      </c>
      <c r="Z47">
        <v>41</v>
      </c>
      <c r="AA47">
        <v>308.35917656444593</v>
      </c>
      <c r="AB47">
        <v>3133.333333333333</v>
      </c>
      <c r="AC47">
        <v>1684.5878136200715</v>
      </c>
      <c r="AD47">
        <v>4120</v>
      </c>
      <c r="AE47">
        <v>2157.0680628272253</v>
      </c>
      <c r="AF47">
        <v>9.7946100000000005</v>
      </c>
      <c r="AG47">
        <v>3.1197684192021522</v>
      </c>
      <c r="AH47">
        <v>0.28113669768795752</v>
      </c>
      <c r="AI47">
        <v>0.95033736483599807</v>
      </c>
      <c r="AJ47">
        <v>7.3636176728924321E-3</v>
      </c>
      <c r="AK47">
        <v>5.7545599999999988</v>
      </c>
      <c r="AL47">
        <v>22.739753629775375</v>
      </c>
      <c r="AM47">
        <v>3.9852092240107404</v>
      </c>
      <c r="AN47">
        <v>1.3866007760997268</v>
      </c>
      <c r="AO47">
        <v>0.43025766044455011</v>
      </c>
      <c r="AP47">
        <v>10.19439</v>
      </c>
      <c r="AQ47">
        <v>3.1197684192021522</v>
      </c>
      <c r="AR47">
        <v>0.28113669768795752</v>
      </c>
      <c r="AS47">
        <v>0.95033736483599807</v>
      </c>
      <c r="AT47">
        <v>7.3636176728924321E-3</v>
      </c>
      <c r="AU47">
        <v>5.9894399999999992</v>
      </c>
      <c r="AV47">
        <v>22.739753629775375</v>
      </c>
      <c r="AW47">
        <v>3.9852092240107404</v>
      </c>
      <c r="AX47">
        <v>1.3866007760997268</v>
      </c>
      <c r="AY47">
        <v>0.43025766044455011</v>
      </c>
      <c r="AZ47">
        <v>95.304356186965421</v>
      </c>
      <c r="BA47">
        <v>173.49564381303458</v>
      </c>
      <c r="BB47">
        <v>109.98702842806993</v>
      </c>
      <c r="BC47">
        <v>17.348980614856153</v>
      </c>
      <c r="BD47">
        <v>12.219956706067004</v>
      </c>
      <c r="BE47">
        <v>1.7063126431539846</v>
      </c>
      <c r="BF47">
        <v>141.26227839214707</v>
      </c>
      <c r="BG47">
        <v>282.24304860784309</v>
      </c>
      <c r="BH47">
        <v>140.98077021569603</v>
      </c>
      <c r="BI47" t="s">
        <v>95</v>
      </c>
      <c r="BJ47" t="s">
        <v>86</v>
      </c>
    </row>
    <row r="48" spans="1:62">
      <c r="A48" t="s">
        <v>101</v>
      </c>
      <c r="B48" t="s">
        <v>102</v>
      </c>
      <c r="C48">
        <v>2016</v>
      </c>
      <c r="D48" t="s">
        <v>70</v>
      </c>
      <c r="E48" t="s">
        <v>70</v>
      </c>
      <c r="F48">
        <v>180</v>
      </c>
      <c r="G48">
        <v>0</v>
      </c>
      <c r="H48">
        <v>180</v>
      </c>
      <c r="I48">
        <v>50</v>
      </c>
      <c r="J48">
        <v>35.199999999999982</v>
      </c>
      <c r="K48">
        <v>265.2</v>
      </c>
      <c r="L48">
        <v>0</v>
      </c>
      <c r="M48">
        <v>90</v>
      </c>
      <c r="N48">
        <v>150</v>
      </c>
      <c r="O48">
        <v>105.88235294117646</v>
      </c>
      <c r="P48">
        <v>124.5</v>
      </c>
      <c r="Q48">
        <v>0</v>
      </c>
      <c r="R48">
        <v>0</v>
      </c>
      <c r="S48">
        <v>0</v>
      </c>
      <c r="T48">
        <v>0</v>
      </c>
      <c r="U48">
        <v>50.399831000000127</v>
      </c>
      <c r="V48">
        <v>2</v>
      </c>
      <c r="W48">
        <v>5.47</v>
      </c>
      <c r="X48">
        <v>-1.4300000000000006</v>
      </c>
      <c r="Y48">
        <v>18.324328727545801</v>
      </c>
      <c r="Z48">
        <v>41</v>
      </c>
      <c r="AA48">
        <v>303.88649960808647</v>
      </c>
      <c r="AB48">
        <v>2365.833333333333</v>
      </c>
      <c r="AC48">
        <v>1435.0297742694918</v>
      </c>
      <c r="AD48">
        <v>3947.9651162790701</v>
      </c>
      <c r="AE48">
        <v>2281.5037026878772</v>
      </c>
      <c r="AF48">
        <v>15.246641207084465</v>
      </c>
      <c r="AG48">
        <v>3.1197684192021522</v>
      </c>
      <c r="AH48">
        <v>0.28113669768795752</v>
      </c>
      <c r="AI48">
        <v>0.95033736483599807</v>
      </c>
      <c r="AJ48">
        <v>7.3636176728924321E-3</v>
      </c>
      <c r="AK48">
        <v>6.7741530198399644</v>
      </c>
      <c r="AL48">
        <v>22.739753629775375</v>
      </c>
      <c r="AM48">
        <v>3.9852092240107404</v>
      </c>
      <c r="AN48">
        <v>1.3866007760997268</v>
      </c>
      <c r="AO48">
        <v>0.43025766044455011</v>
      </c>
      <c r="AP48">
        <v>15.868953093087914</v>
      </c>
      <c r="AQ48">
        <v>3.1197684192021522</v>
      </c>
      <c r="AR48">
        <v>0.28113669768795752</v>
      </c>
      <c r="AS48">
        <v>0.95033736483599807</v>
      </c>
      <c r="AT48">
        <v>7.3636176728924321E-3</v>
      </c>
      <c r="AU48">
        <v>7.0506490614660855</v>
      </c>
      <c r="AV48">
        <v>22.739753629775375</v>
      </c>
      <c r="AW48">
        <v>3.9852092240107404</v>
      </c>
      <c r="AX48">
        <v>1.3866007760997268</v>
      </c>
      <c r="AY48">
        <v>0.43025766044455011</v>
      </c>
      <c r="AZ48">
        <v>124.52827845148956</v>
      </c>
      <c r="BA48">
        <v>140.67172154851045</v>
      </c>
      <c r="BB48">
        <v>104.21064463113132</v>
      </c>
      <c r="BC48">
        <v>16.586203939706593</v>
      </c>
      <c r="BD48">
        <v>11.153586784259966</v>
      </c>
      <c r="BE48">
        <v>1.6455593966061732</v>
      </c>
      <c r="BF48">
        <v>133.59599475170404</v>
      </c>
      <c r="BG48">
        <v>280.78218394117658</v>
      </c>
      <c r="BH48">
        <v>147.18618918947254</v>
      </c>
      <c r="BI48" t="s">
        <v>95</v>
      </c>
      <c r="BJ48" t="s">
        <v>86</v>
      </c>
    </row>
    <row r="49" spans="1:62">
      <c r="A49" t="s">
        <v>101</v>
      </c>
      <c r="B49" t="s">
        <v>102</v>
      </c>
      <c r="C49">
        <v>2018</v>
      </c>
      <c r="D49" t="s">
        <v>70</v>
      </c>
      <c r="E49" t="s">
        <v>70</v>
      </c>
      <c r="F49">
        <v>180</v>
      </c>
      <c r="G49">
        <v>0</v>
      </c>
      <c r="H49">
        <v>180</v>
      </c>
      <c r="I49">
        <v>50</v>
      </c>
      <c r="J49">
        <v>32.799999999999976</v>
      </c>
      <c r="K49">
        <v>262.79999999999995</v>
      </c>
      <c r="L49">
        <v>0</v>
      </c>
      <c r="M49">
        <v>90</v>
      </c>
      <c r="N49">
        <v>150</v>
      </c>
      <c r="O49">
        <v>105.88235294117646</v>
      </c>
      <c r="P49">
        <v>124.5</v>
      </c>
      <c r="Q49">
        <v>0</v>
      </c>
      <c r="R49">
        <v>0</v>
      </c>
      <c r="S49">
        <v>0</v>
      </c>
      <c r="T49">
        <v>0</v>
      </c>
      <c r="U49">
        <v>50.399831000000127</v>
      </c>
      <c r="V49">
        <v>2</v>
      </c>
      <c r="W49">
        <v>5.5166666666666657</v>
      </c>
      <c r="X49">
        <v>-1.3833333333333346</v>
      </c>
      <c r="Y49">
        <v>18.413772227150464</v>
      </c>
      <c r="Z49">
        <v>41</v>
      </c>
      <c r="AA49">
        <v>304.15304123690839</v>
      </c>
      <c r="AB49">
        <v>4248.6400000000003</v>
      </c>
      <c r="AC49">
        <v>2224.129960849054</v>
      </c>
      <c r="AD49">
        <v>6389.586666666667</v>
      </c>
      <c r="AE49">
        <v>4621.8468410362475</v>
      </c>
      <c r="AF49">
        <v>15.246641207084465</v>
      </c>
      <c r="AG49">
        <v>3.1197684192021522</v>
      </c>
      <c r="AH49">
        <v>0.28113669768795752</v>
      </c>
      <c r="AI49">
        <v>0.95033736483599807</v>
      </c>
      <c r="AJ49">
        <v>7.3636176728924321E-3</v>
      </c>
      <c r="AK49">
        <v>6.7741530198399644</v>
      </c>
      <c r="AL49">
        <v>22.739753629775375</v>
      </c>
      <c r="AM49">
        <v>3.9852092240107404</v>
      </c>
      <c r="AN49">
        <v>1.3866007760997268</v>
      </c>
      <c r="AO49">
        <v>0.43025766044455011</v>
      </c>
      <c r="AP49">
        <v>15.868953093087914</v>
      </c>
      <c r="AQ49">
        <v>3.1197684192021522</v>
      </c>
      <c r="AR49">
        <v>0.28113669768795752</v>
      </c>
      <c r="AS49">
        <v>0.95033736483599807</v>
      </c>
      <c r="AT49">
        <v>7.3636176728924321E-3</v>
      </c>
      <c r="AU49">
        <v>7.0506490614660855</v>
      </c>
      <c r="AV49">
        <v>22.739753629775375</v>
      </c>
      <c r="AW49">
        <v>3.9852092240107404</v>
      </c>
      <c r="AX49">
        <v>1.3866007760997268</v>
      </c>
      <c r="AY49">
        <v>0.43025766044455011</v>
      </c>
      <c r="AZ49">
        <v>213.82715757841504</v>
      </c>
      <c r="BA49">
        <v>48.972842421584915</v>
      </c>
      <c r="BB49">
        <v>188.86462942101014</v>
      </c>
      <c r="BC49">
        <v>30.273445812559483</v>
      </c>
      <c r="BD49">
        <v>19.602541043582924</v>
      </c>
      <c r="BE49">
        <v>3.0238697961277352</v>
      </c>
      <c r="BF49">
        <v>241.7644860732803</v>
      </c>
      <c r="BG49">
        <v>280.78218394117658</v>
      </c>
      <c r="BH49">
        <v>39.017697867896288</v>
      </c>
      <c r="BI49" t="s">
        <v>95</v>
      </c>
      <c r="BJ49" t="s">
        <v>86</v>
      </c>
    </row>
    <row r="50" spans="1:62">
      <c r="A50" t="s">
        <v>101</v>
      </c>
      <c r="B50" t="s">
        <v>102</v>
      </c>
      <c r="C50">
        <v>1981</v>
      </c>
      <c r="D50" t="s">
        <v>70</v>
      </c>
      <c r="E50" t="s">
        <v>103</v>
      </c>
      <c r="F50">
        <v>360</v>
      </c>
      <c r="G50">
        <v>0</v>
      </c>
      <c r="H50">
        <v>360</v>
      </c>
      <c r="I50">
        <v>50</v>
      </c>
      <c r="J50">
        <v>49</v>
      </c>
      <c r="K50">
        <v>459</v>
      </c>
      <c r="L50">
        <v>0</v>
      </c>
      <c r="M50">
        <v>180</v>
      </c>
      <c r="N50">
        <v>300</v>
      </c>
      <c r="O50">
        <v>211.76470588235293</v>
      </c>
      <c r="P50">
        <v>249</v>
      </c>
      <c r="Q50">
        <v>0</v>
      </c>
      <c r="R50">
        <v>0</v>
      </c>
      <c r="S50">
        <v>0</v>
      </c>
      <c r="T50">
        <v>0</v>
      </c>
      <c r="U50">
        <v>87.651880000000006</v>
      </c>
      <c r="V50">
        <v>2</v>
      </c>
      <c r="W50">
        <v>6.9</v>
      </c>
      <c r="X50">
        <v>0</v>
      </c>
      <c r="Y50">
        <v>16.311</v>
      </c>
      <c r="Z50">
        <v>41</v>
      </c>
      <c r="AA50">
        <v>297.88677999999999</v>
      </c>
      <c r="AB50">
        <v>5253.2666666666673</v>
      </c>
      <c r="AC50">
        <v>3828.1986909090924</v>
      </c>
      <c r="AD50">
        <v>3779.5333333333338</v>
      </c>
      <c r="AE50">
        <v>3243.404462574943</v>
      </c>
      <c r="AF50">
        <v>12.397</v>
      </c>
      <c r="AG50">
        <v>3.1197684192021522</v>
      </c>
      <c r="AH50">
        <v>0.28113669768795752</v>
      </c>
      <c r="AI50">
        <v>0.95033736483599807</v>
      </c>
      <c r="AJ50">
        <v>7.3636176728924321E-3</v>
      </c>
      <c r="AK50">
        <v>7.0069999999999997</v>
      </c>
      <c r="AL50">
        <v>22.739753629775375</v>
      </c>
      <c r="AM50">
        <v>3.9852092240107404</v>
      </c>
      <c r="AN50">
        <v>1.3866007760997268</v>
      </c>
      <c r="AO50">
        <v>0.43025766044455011</v>
      </c>
      <c r="AP50">
        <v>12.903</v>
      </c>
      <c r="AQ50">
        <v>3.1197684192021522</v>
      </c>
      <c r="AR50">
        <v>0.28113669768795752</v>
      </c>
      <c r="AS50">
        <v>0.95033736483599807</v>
      </c>
      <c r="AT50">
        <v>7.3636176728924321E-3</v>
      </c>
      <c r="AU50">
        <v>7.2929999999999993</v>
      </c>
      <c r="AV50">
        <v>22.739753629775375</v>
      </c>
      <c r="AW50">
        <v>3.9852092240107404</v>
      </c>
      <c r="AX50">
        <v>1.3866007760997268</v>
      </c>
      <c r="AY50">
        <v>0.43025766044455011</v>
      </c>
      <c r="AZ50">
        <v>164.37040243942576</v>
      </c>
      <c r="BA50">
        <v>294.62959756057421</v>
      </c>
      <c r="BB50">
        <v>188.9867576547388</v>
      </c>
      <c r="BC50">
        <v>30.721269678683804</v>
      </c>
      <c r="BD50">
        <v>18.389697769980842</v>
      </c>
      <c r="BE50">
        <v>3.1091255141260468</v>
      </c>
      <c r="BF50">
        <v>241.20685061752948</v>
      </c>
      <c r="BG50">
        <v>548.41658588235293</v>
      </c>
      <c r="BH50">
        <v>307.20973526482345</v>
      </c>
      <c r="BI50" t="s">
        <v>95</v>
      </c>
      <c r="BJ50" t="s">
        <v>86</v>
      </c>
    </row>
    <row r="51" spans="1:62">
      <c r="A51" t="s">
        <v>101</v>
      </c>
      <c r="B51" t="s">
        <v>102</v>
      </c>
      <c r="C51">
        <v>1982</v>
      </c>
      <c r="D51" t="s">
        <v>70</v>
      </c>
      <c r="E51" t="s">
        <v>103</v>
      </c>
      <c r="F51">
        <v>360</v>
      </c>
      <c r="G51">
        <v>0</v>
      </c>
      <c r="H51">
        <v>360</v>
      </c>
      <c r="I51">
        <v>50</v>
      </c>
      <c r="J51">
        <v>49</v>
      </c>
      <c r="K51">
        <v>459</v>
      </c>
      <c r="L51">
        <v>0</v>
      </c>
      <c r="M51">
        <v>180</v>
      </c>
      <c r="N51">
        <v>300</v>
      </c>
      <c r="O51">
        <v>211.76470588235293</v>
      </c>
      <c r="P51">
        <v>249</v>
      </c>
      <c r="Q51">
        <v>0</v>
      </c>
      <c r="R51">
        <v>0</v>
      </c>
      <c r="S51">
        <v>0</v>
      </c>
      <c r="T51">
        <v>0</v>
      </c>
      <c r="U51">
        <v>87.651880000000006</v>
      </c>
      <c r="V51">
        <v>2</v>
      </c>
      <c r="W51">
        <v>5.3</v>
      </c>
      <c r="X51">
        <v>-1.6000000000000005</v>
      </c>
      <c r="Y51">
        <v>17.25</v>
      </c>
      <c r="Z51">
        <v>41</v>
      </c>
      <c r="AA51">
        <v>300.685</v>
      </c>
      <c r="AB51">
        <v>5019.9333333333343</v>
      </c>
      <c r="AC51">
        <v>3658.1623272727288</v>
      </c>
      <c r="AD51">
        <v>4999.8666666666677</v>
      </c>
      <c r="AE51">
        <v>4290.6328450460478</v>
      </c>
      <c r="AF51">
        <v>12.397</v>
      </c>
      <c r="AG51">
        <v>3.1197684192021522</v>
      </c>
      <c r="AH51">
        <v>0.28113669768795752</v>
      </c>
      <c r="AI51">
        <v>0.95033736483599807</v>
      </c>
      <c r="AJ51">
        <v>7.3636176728924321E-3</v>
      </c>
      <c r="AK51">
        <v>7.0069999999999997</v>
      </c>
      <c r="AL51">
        <v>22.739753629775375</v>
      </c>
      <c r="AM51">
        <v>3.9852092240107404</v>
      </c>
      <c r="AN51">
        <v>1.3866007760997268</v>
      </c>
      <c r="AO51">
        <v>0.43025766044455011</v>
      </c>
      <c r="AP51">
        <v>12.903</v>
      </c>
      <c r="AQ51">
        <v>3.1197684192021522</v>
      </c>
      <c r="AR51">
        <v>0.28113669768795752</v>
      </c>
      <c r="AS51">
        <v>0.95033736483599807</v>
      </c>
      <c r="AT51">
        <v>7.3636176728924321E-3</v>
      </c>
      <c r="AU51">
        <v>7.2929999999999993</v>
      </c>
      <c r="AV51">
        <v>22.739753629775375</v>
      </c>
      <c r="AW51">
        <v>3.9852092240107404</v>
      </c>
      <c r="AX51">
        <v>1.3866007760997268</v>
      </c>
      <c r="AY51">
        <v>0.43025766044455011</v>
      </c>
      <c r="AZ51">
        <v>183.6697218994542</v>
      </c>
      <c r="BA51">
        <v>275.3302781005458</v>
      </c>
      <c r="BB51">
        <v>212.01309947879864</v>
      </c>
      <c r="BC51">
        <v>34.494545323990636</v>
      </c>
      <c r="BD51">
        <v>20.543995883178717</v>
      </c>
      <c r="BE51">
        <v>3.4938119905536591</v>
      </c>
      <c r="BF51">
        <v>270.54545267652162</v>
      </c>
      <c r="BG51">
        <v>548.41658588235293</v>
      </c>
      <c r="BH51">
        <v>277.87113320583131</v>
      </c>
      <c r="BI51" t="s">
        <v>95</v>
      </c>
      <c r="BJ51" t="s">
        <v>86</v>
      </c>
    </row>
    <row r="52" spans="1:62">
      <c r="A52" t="s">
        <v>101</v>
      </c>
      <c r="B52" t="s">
        <v>102</v>
      </c>
      <c r="C52">
        <v>1983</v>
      </c>
      <c r="D52" t="s">
        <v>70</v>
      </c>
      <c r="E52" t="s">
        <v>103</v>
      </c>
      <c r="F52">
        <v>360</v>
      </c>
      <c r="G52">
        <v>0</v>
      </c>
      <c r="H52">
        <v>360</v>
      </c>
      <c r="I52">
        <v>50</v>
      </c>
      <c r="J52">
        <v>49</v>
      </c>
      <c r="K52">
        <v>459</v>
      </c>
      <c r="L52">
        <v>0</v>
      </c>
      <c r="M52">
        <v>180</v>
      </c>
      <c r="N52">
        <v>300</v>
      </c>
      <c r="O52">
        <v>211.76470588235293</v>
      </c>
      <c r="P52">
        <v>249</v>
      </c>
      <c r="Q52">
        <v>0</v>
      </c>
      <c r="R52">
        <v>0</v>
      </c>
      <c r="S52">
        <v>0</v>
      </c>
      <c r="T52">
        <v>0</v>
      </c>
      <c r="U52">
        <v>87.651880000000006</v>
      </c>
      <c r="V52">
        <v>2</v>
      </c>
      <c r="W52">
        <v>5</v>
      </c>
      <c r="X52">
        <v>-1.9000000000000004</v>
      </c>
      <c r="Y52">
        <v>15.97</v>
      </c>
      <c r="Z52">
        <v>41</v>
      </c>
      <c r="AA52">
        <v>296.87059999999997</v>
      </c>
      <c r="AB52">
        <v>4246.666666666667</v>
      </c>
      <c r="AC52">
        <v>3094.6618181818194</v>
      </c>
      <c r="AD52">
        <v>4800.1333333333341</v>
      </c>
      <c r="AE52">
        <v>4119.2317943012549</v>
      </c>
      <c r="AF52">
        <v>13.256949999999998</v>
      </c>
      <c r="AG52">
        <v>3.1197684192021522</v>
      </c>
      <c r="AH52">
        <v>0.28113669768795752</v>
      </c>
      <c r="AI52">
        <v>0.95033736483599807</v>
      </c>
      <c r="AJ52">
        <v>7.3636176728924321E-3</v>
      </c>
      <c r="AK52">
        <v>9.8019599999999976</v>
      </c>
      <c r="AL52">
        <v>22.739753629775375</v>
      </c>
      <c r="AM52">
        <v>3.9852092240107404</v>
      </c>
      <c r="AN52">
        <v>1.3866007760997268</v>
      </c>
      <c r="AO52">
        <v>0.43025766044455011</v>
      </c>
      <c r="AP52">
        <v>13.79805</v>
      </c>
      <c r="AQ52">
        <v>3.1197684192021522</v>
      </c>
      <c r="AR52">
        <v>0.28113669768795752</v>
      </c>
      <c r="AS52">
        <v>0.95033736483599807</v>
      </c>
      <c r="AT52">
        <v>7.3636176728924321E-3</v>
      </c>
      <c r="AU52">
        <v>10.202039999999998</v>
      </c>
      <c r="AV52">
        <v>22.739753629775375</v>
      </c>
      <c r="AW52">
        <v>3.9852092240107404</v>
      </c>
      <c r="AX52">
        <v>1.3866007760997268</v>
      </c>
      <c r="AY52">
        <v>0.43025766044455011</v>
      </c>
      <c r="AZ52">
        <v>194.88864629674529</v>
      </c>
      <c r="BA52">
        <v>264.11135370325474</v>
      </c>
      <c r="BB52">
        <v>192.26608439411342</v>
      </c>
      <c r="BC52">
        <v>31.292262842143121</v>
      </c>
      <c r="BD52">
        <v>18.600302553968202</v>
      </c>
      <c r="BE52">
        <v>3.1704501647659749</v>
      </c>
      <c r="BF52">
        <v>245.32909995499071</v>
      </c>
      <c r="BG52">
        <v>548.41658588235293</v>
      </c>
      <c r="BH52">
        <v>303.0874859273622</v>
      </c>
      <c r="BI52" t="s">
        <v>95</v>
      </c>
      <c r="BJ52" t="s">
        <v>86</v>
      </c>
    </row>
    <row r="53" spans="1:62">
      <c r="A53" t="s">
        <v>101</v>
      </c>
      <c r="B53" t="s">
        <v>102</v>
      </c>
      <c r="C53">
        <v>1984</v>
      </c>
      <c r="D53" t="s">
        <v>70</v>
      </c>
      <c r="E53" t="s">
        <v>103</v>
      </c>
      <c r="F53">
        <v>360</v>
      </c>
      <c r="G53">
        <v>0</v>
      </c>
      <c r="H53">
        <v>360</v>
      </c>
      <c r="I53">
        <v>50</v>
      </c>
      <c r="J53">
        <v>49</v>
      </c>
      <c r="K53">
        <v>459</v>
      </c>
      <c r="L53">
        <v>0</v>
      </c>
      <c r="M53">
        <v>180</v>
      </c>
      <c r="N53">
        <v>300</v>
      </c>
      <c r="O53">
        <v>211.76470588235293</v>
      </c>
      <c r="P53">
        <v>249</v>
      </c>
      <c r="Q53">
        <v>0</v>
      </c>
      <c r="R53">
        <v>0</v>
      </c>
      <c r="S53">
        <v>0</v>
      </c>
      <c r="T53">
        <v>0</v>
      </c>
      <c r="U53">
        <v>87.651880000000006</v>
      </c>
      <c r="V53">
        <v>2</v>
      </c>
      <c r="W53">
        <v>5.6</v>
      </c>
      <c r="X53">
        <v>-1.3000000000000007</v>
      </c>
      <c r="Y53">
        <v>18.73</v>
      </c>
      <c r="Z53">
        <v>41</v>
      </c>
      <c r="AA53">
        <v>305.09539999999998</v>
      </c>
      <c r="AB53">
        <v>5113.7333333333345</v>
      </c>
      <c r="AC53">
        <v>3726.5169454545467</v>
      </c>
      <c r="AD53">
        <v>3406.2000000000003</v>
      </c>
      <c r="AE53">
        <v>2923.0286667902842</v>
      </c>
      <c r="AF53">
        <v>13.256949999999998</v>
      </c>
      <c r="AG53">
        <v>3.1197684192021522</v>
      </c>
      <c r="AH53">
        <v>0.28113669768795752</v>
      </c>
      <c r="AI53">
        <v>0.95033736483599807</v>
      </c>
      <c r="AJ53">
        <v>7.3636176728924321E-3</v>
      </c>
      <c r="AK53">
        <v>9.8019599999999976</v>
      </c>
      <c r="AL53">
        <v>22.739753629775375</v>
      </c>
      <c r="AM53">
        <v>3.9852092240107404</v>
      </c>
      <c r="AN53">
        <v>1.3866007760997268</v>
      </c>
      <c r="AO53">
        <v>0.43025766044455011</v>
      </c>
      <c r="AP53">
        <v>13.79805</v>
      </c>
      <c r="AQ53">
        <v>3.1197684192021522</v>
      </c>
      <c r="AR53">
        <v>0.28113669768795752</v>
      </c>
      <c r="AS53">
        <v>0.95033736483599807</v>
      </c>
      <c r="AT53">
        <v>7.3636176728924321E-3</v>
      </c>
      <c r="AU53">
        <v>10.202039999999998</v>
      </c>
      <c r="AV53">
        <v>22.739753629775375</v>
      </c>
      <c r="AW53">
        <v>3.9852092240107404</v>
      </c>
      <c r="AX53">
        <v>1.3866007760997268</v>
      </c>
      <c r="AY53">
        <v>0.43025766044455011</v>
      </c>
      <c r="AZ53">
        <v>181.1394504417421</v>
      </c>
      <c r="BA53">
        <v>277.8605495582579</v>
      </c>
      <c r="BB53">
        <v>177.78924791944237</v>
      </c>
      <c r="BC53">
        <v>28.895096431253133</v>
      </c>
      <c r="BD53">
        <v>17.317076099227599</v>
      </c>
      <c r="BE53">
        <v>2.9237554698089836</v>
      </c>
      <c r="BF53">
        <v>226.92517591973208</v>
      </c>
      <c r="BG53">
        <v>548.41658588235293</v>
      </c>
      <c r="BH53">
        <v>321.49140996262088</v>
      </c>
      <c r="BI53" t="s">
        <v>95</v>
      </c>
      <c r="BJ53" t="s">
        <v>86</v>
      </c>
    </row>
    <row r="54" spans="1:62">
      <c r="A54" t="s">
        <v>101</v>
      </c>
      <c r="B54" t="s">
        <v>102</v>
      </c>
      <c r="C54">
        <v>1985</v>
      </c>
      <c r="D54" t="s">
        <v>70</v>
      </c>
      <c r="E54" t="s">
        <v>103</v>
      </c>
      <c r="F54">
        <v>360</v>
      </c>
      <c r="G54">
        <v>0</v>
      </c>
      <c r="H54">
        <v>360</v>
      </c>
      <c r="I54">
        <v>50</v>
      </c>
      <c r="J54">
        <v>49</v>
      </c>
      <c r="K54">
        <v>459</v>
      </c>
      <c r="L54">
        <v>0</v>
      </c>
      <c r="M54">
        <v>180</v>
      </c>
      <c r="N54">
        <v>300</v>
      </c>
      <c r="O54">
        <v>211.76470588235293</v>
      </c>
      <c r="P54">
        <v>249</v>
      </c>
      <c r="Q54">
        <v>0</v>
      </c>
      <c r="R54">
        <v>0</v>
      </c>
      <c r="S54">
        <v>0</v>
      </c>
      <c r="T54">
        <v>0</v>
      </c>
      <c r="U54">
        <v>87.651880000000006</v>
      </c>
      <c r="V54">
        <v>2</v>
      </c>
      <c r="W54">
        <v>5.66</v>
      </c>
      <c r="X54">
        <v>-1.2400000000000002</v>
      </c>
      <c r="Y54">
        <v>18.149999999999999</v>
      </c>
      <c r="Z54">
        <v>41</v>
      </c>
      <c r="AA54">
        <v>303.36699999999996</v>
      </c>
      <c r="AB54">
        <v>4466.9333333333334</v>
      </c>
      <c r="AC54">
        <v>3255.1761454545463</v>
      </c>
      <c r="AD54">
        <v>4660.1333333333341</v>
      </c>
      <c r="AE54">
        <v>3999.0908708820079</v>
      </c>
      <c r="AF54">
        <v>13.256949999999998</v>
      </c>
      <c r="AG54">
        <v>3.1197684192021522</v>
      </c>
      <c r="AH54">
        <v>0.28113669768795752</v>
      </c>
      <c r="AI54">
        <v>0.95033736483599807</v>
      </c>
      <c r="AJ54">
        <v>7.3636176728924321E-3</v>
      </c>
      <c r="AK54">
        <v>9.8019599999999976</v>
      </c>
      <c r="AL54">
        <v>22.739753629775375</v>
      </c>
      <c r="AM54">
        <v>3.9852092240107404</v>
      </c>
      <c r="AN54">
        <v>1.3866007760997268</v>
      </c>
      <c r="AO54">
        <v>0.43025766044455011</v>
      </c>
      <c r="AP54">
        <v>13.79805</v>
      </c>
      <c r="AQ54">
        <v>3.1197684192021522</v>
      </c>
      <c r="AR54">
        <v>0.28113669768795752</v>
      </c>
      <c r="AS54">
        <v>0.95033736483599807</v>
      </c>
      <c r="AT54">
        <v>7.3636176728924321E-3</v>
      </c>
      <c r="AU54">
        <v>10.202039999999998</v>
      </c>
      <c r="AV54">
        <v>22.739753629775375</v>
      </c>
      <c r="AW54">
        <v>3.9852092240107404</v>
      </c>
      <c r="AX54">
        <v>1.3866007760997268</v>
      </c>
      <c r="AY54">
        <v>0.43025766044455011</v>
      </c>
      <c r="AZ54">
        <v>196.22465599240604</v>
      </c>
      <c r="BA54">
        <v>262.77534400759396</v>
      </c>
      <c r="BB54">
        <v>193.43457906271826</v>
      </c>
      <c r="BC54">
        <v>31.475725209185811</v>
      </c>
      <c r="BD54">
        <v>18.732564759569396</v>
      </c>
      <c r="BE54">
        <v>3.1884121840973667</v>
      </c>
      <c r="BF54">
        <v>246.83128121557081</v>
      </c>
      <c r="BG54">
        <v>548.41658588235293</v>
      </c>
      <c r="BH54">
        <v>301.58530466678212</v>
      </c>
      <c r="BI54" t="s">
        <v>95</v>
      </c>
      <c r="BJ54" t="s">
        <v>86</v>
      </c>
    </row>
    <row r="55" spans="1:62">
      <c r="A55" t="s">
        <v>101</v>
      </c>
      <c r="B55" t="s">
        <v>102</v>
      </c>
      <c r="C55">
        <v>1986</v>
      </c>
      <c r="D55" t="s">
        <v>70</v>
      </c>
      <c r="E55" t="s">
        <v>103</v>
      </c>
      <c r="F55">
        <v>360</v>
      </c>
      <c r="G55">
        <v>0</v>
      </c>
      <c r="H55">
        <v>360</v>
      </c>
      <c r="I55">
        <v>50</v>
      </c>
      <c r="J55">
        <v>49</v>
      </c>
      <c r="K55">
        <v>459</v>
      </c>
      <c r="L55">
        <v>0</v>
      </c>
      <c r="M55">
        <v>180</v>
      </c>
      <c r="N55">
        <v>300</v>
      </c>
      <c r="O55">
        <v>211.76470588235293</v>
      </c>
      <c r="P55">
        <v>249</v>
      </c>
      <c r="Q55">
        <v>0</v>
      </c>
      <c r="R55">
        <v>0</v>
      </c>
      <c r="S55">
        <v>0</v>
      </c>
      <c r="T55">
        <v>0</v>
      </c>
      <c r="U55">
        <v>87.651880000000006</v>
      </c>
      <c r="V55">
        <v>2</v>
      </c>
      <c r="W55">
        <v>5.49</v>
      </c>
      <c r="X55">
        <v>-1.4100000000000001</v>
      </c>
      <c r="Y55">
        <v>18.05</v>
      </c>
      <c r="Z55">
        <v>41</v>
      </c>
      <c r="AA55">
        <v>303.06900000000002</v>
      </c>
      <c r="AB55">
        <v>4780.0666666666666</v>
      </c>
      <c r="AC55">
        <v>3483.3649454545457</v>
      </c>
      <c r="AD55">
        <v>6733.5333333333338</v>
      </c>
      <c r="AE55">
        <v>5778.3779467210579</v>
      </c>
      <c r="AF55">
        <v>10.369380000000001</v>
      </c>
      <c r="AG55">
        <v>3.1197684192021522</v>
      </c>
      <c r="AH55">
        <v>0.28113669768795752</v>
      </c>
      <c r="AI55">
        <v>0.95033736483599807</v>
      </c>
      <c r="AJ55">
        <v>7.3636176728924321E-3</v>
      </c>
      <c r="AK55">
        <v>7.8238299999999992</v>
      </c>
      <c r="AL55">
        <v>22.739753629775375</v>
      </c>
      <c r="AM55">
        <v>3.9852092240107404</v>
      </c>
      <c r="AN55">
        <v>1.3866007760997268</v>
      </c>
      <c r="AO55">
        <v>0.43025766044455011</v>
      </c>
      <c r="AP55">
        <v>10.792620000000001</v>
      </c>
      <c r="AQ55">
        <v>3.1197684192021522</v>
      </c>
      <c r="AR55">
        <v>0.28113669768795752</v>
      </c>
      <c r="AS55">
        <v>0.95033736483599807</v>
      </c>
      <c r="AT55">
        <v>7.3636176728924321E-3</v>
      </c>
      <c r="AU55">
        <v>8.1431700000000014</v>
      </c>
      <c r="AV55">
        <v>22.739753629775375</v>
      </c>
      <c r="AW55">
        <v>3.9852092240107404</v>
      </c>
      <c r="AX55">
        <v>1.3866007760997268</v>
      </c>
      <c r="AY55">
        <v>0.43025766044455011</v>
      </c>
      <c r="AZ55">
        <v>196.54636332159617</v>
      </c>
      <c r="BA55">
        <v>262.45363667840383</v>
      </c>
      <c r="BB55">
        <v>246.52951722172241</v>
      </c>
      <c r="BC55">
        <v>40.14687868681419</v>
      </c>
      <c r="BD55">
        <v>23.784144166102568</v>
      </c>
      <c r="BE55">
        <v>4.0697175768650302</v>
      </c>
      <c r="BF55">
        <v>314.5302576515042</v>
      </c>
      <c r="BG55">
        <v>548.41658588235293</v>
      </c>
      <c r="BH55">
        <v>233.88632823084873</v>
      </c>
      <c r="BI55" t="s">
        <v>95</v>
      </c>
      <c r="BJ55" t="s">
        <v>86</v>
      </c>
    </row>
    <row r="56" spans="1:62">
      <c r="A56" t="s">
        <v>101</v>
      </c>
      <c r="B56" t="s">
        <v>102</v>
      </c>
      <c r="C56">
        <v>1987</v>
      </c>
      <c r="D56" t="s">
        <v>70</v>
      </c>
      <c r="E56" t="s">
        <v>103</v>
      </c>
      <c r="F56">
        <v>360</v>
      </c>
      <c r="G56">
        <v>0</v>
      </c>
      <c r="H56">
        <v>360</v>
      </c>
      <c r="I56">
        <v>50</v>
      </c>
      <c r="J56">
        <v>49</v>
      </c>
      <c r="K56">
        <v>459</v>
      </c>
      <c r="L56">
        <v>0</v>
      </c>
      <c r="M56">
        <v>180</v>
      </c>
      <c r="N56">
        <v>300</v>
      </c>
      <c r="O56">
        <v>211.76470588235293</v>
      </c>
      <c r="P56">
        <v>249</v>
      </c>
      <c r="Q56">
        <v>0</v>
      </c>
      <c r="R56">
        <v>0</v>
      </c>
      <c r="S56">
        <v>0</v>
      </c>
      <c r="T56">
        <v>0</v>
      </c>
      <c r="U56">
        <v>87.651880000000006</v>
      </c>
      <c r="V56">
        <v>2</v>
      </c>
      <c r="W56">
        <v>5.6</v>
      </c>
      <c r="X56">
        <v>-1.3000000000000007</v>
      </c>
      <c r="Y56">
        <v>17.84</v>
      </c>
      <c r="Z56">
        <v>41</v>
      </c>
      <c r="AA56">
        <v>302.44319999999999</v>
      </c>
      <c r="AB56">
        <v>5993.8666666666677</v>
      </c>
      <c r="AC56">
        <v>4367.8941090909102</v>
      </c>
      <c r="AD56">
        <v>4533.6666666666679</v>
      </c>
      <c r="AE56">
        <v>3890.5635700599537</v>
      </c>
      <c r="AF56">
        <v>11.68797</v>
      </c>
      <c r="AG56">
        <v>3.1197684192021522</v>
      </c>
      <c r="AH56">
        <v>0.28113669768795752</v>
      </c>
      <c r="AI56">
        <v>0.95033736483599807</v>
      </c>
      <c r="AJ56">
        <v>7.3636176728924321E-3</v>
      </c>
      <c r="AK56">
        <v>6.5885399999999983</v>
      </c>
      <c r="AL56">
        <v>22.739753629775375</v>
      </c>
      <c r="AM56">
        <v>3.9852092240107404</v>
      </c>
      <c r="AN56">
        <v>1.3866007760997268</v>
      </c>
      <c r="AO56">
        <v>0.43025766044455011</v>
      </c>
      <c r="AP56">
        <v>12.165030000000002</v>
      </c>
      <c r="AQ56">
        <v>3.1197684192021522</v>
      </c>
      <c r="AR56">
        <v>0.28113669768795752</v>
      </c>
      <c r="AS56">
        <v>0.95033736483599807</v>
      </c>
      <c r="AT56">
        <v>7.3636176728924321E-3</v>
      </c>
      <c r="AU56">
        <v>6.8574599999999988</v>
      </c>
      <c r="AV56">
        <v>22.739753629775375</v>
      </c>
      <c r="AW56">
        <v>3.9852092240107404</v>
      </c>
      <c r="AX56">
        <v>1.3866007760997268</v>
      </c>
      <c r="AY56">
        <v>0.43025766044455011</v>
      </c>
      <c r="AZ56">
        <v>180.66575390665315</v>
      </c>
      <c r="BA56">
        <v>278.33424609334685</v>
      </c>
      <c r="BB56">
        <v>220.63875901124848</v>
      </c>
      <c r="BC56">
        <v>35.871357675187582</v>
      </c>
      <c r="BD56">
        <v>21.45589211352047</v>
      </c>
      <c r="BE56">
        <v>3.6307854104170776</v>
      </c>
      <c r="BF56">
        <v>281.59679421037362</v>
      </c>
      <c r="BG56">
        <v>548.41658588235293</v>
      </c>
      <c r="BH56">
        <v>266.81979167197932</v>
      </c>
      <c r="BI56" t="s">
        <v>95</v>
      </c>
      <c r="BJ56" t="s">
        <v>86</v>
      </c>
    </row>
    <row r="57" spans="1:62">
      <c r="A57" t="s">
        <v>101</v>
      </c>
      <c r="B57" t="s">
        <v>102</v>
      </c>
      <c r="C57">
        <v>1988</v>
      </c>
      <c r="D57" t="s">
        <v>70</v>
      </c>
      <c r="E57" t="s">
        <v>103</v>
      </c>
      <c r="F57">
        <v>360</v>
      </c>
      <c r="G57">
        <v>0</v>
      </c>
      <c r="H57">
        <v>360</v>
      </c>
      <c r="I57">
        <v>50</v>
      </c>
      <c r="J57">
        <v>49</v>
      </c>
      <c r="K57">
        <v>459</v>
      </c>
      <c r="L57">
        <v>0</v>
      </c>
      <c r="M57">
        <v>180</v>
      </c>
      <c r="N57">
        <v>300</v>
      </c>
      <c r="O57">
        <v>211.76470588235293</v>
      </c>
      <c r="P57">
        <v>249</v>
      </c>
      <c r="Q57">
        <v>0</v>
      </c>
      <c r="R57">
        <v>0</v>
      </c>
      <c r="S57">
        <v>0</v>
      </c>
      <c r="T57">
        <v>0</v>
      </c>
      <c r="U57">
        <v>87.651880000000006</v>
      </c>
      <c r="V57">
        <v>2</v>
      </c>
      <c r="W57">
        <v>5.78</v>
      </c>
      <c r="X57">
        <v>-1.1200000000000001</v>
      </c>
      <c r="Y57">
        <v>17.68</v>
      </c>
      <c r="Z57">
        <v>41</v>
      </c>
      <c r="AA57">
        <v>301.96640000000002</v>
      </c>
      <c r="AB57">
        <v>4633.0666666666675</v>
      </c>
      <c r="AC57">
        <v>3376.2420363636375</v>
      </c>
      <c r="AD57">
        <v>4966.7333333333345</v>
      </c>
      <c r="AE57">
        <v>4262.1994931701583</v>
      </c>
      <c r="AF57">
        <v>11.68797</v>
      </c>
      <c r="AG57">
        <v>3.1197684192021522</v>
      </c>
      <c r="AH57">
        <v>0.28113669768795752</v>
      </c>
      <c r="AI57">
        <v>0.95033736483599807</v>
      </c>
      <c r="AJ57">
        <v>7.3636176728924321E-3</v>
      </c>
      <c r="AK57">
        <v>6.5885399999999983</v>
      </c>
      <c r="AL57">
        <v>22.739753629775375</v>
      </c>
      <c r="AM57">
        <v>3.9852092240107404</v>
      </c>
      <c r="AN57">
        <v>1.3866007760997268</v>
      </c>
      <c r="AO57">
        <v>0.43025766044455011</v>
      </c>
      <c r="AP57">
        <v>12.165030000000002</v>
      </c>
      <c r="AQ57">
        <v>3.1197684192021522</v>
      </c>
      <c r="AR57">
        <v>0.28113669768795752</v>
      </c>
      <c r="AS57">
        <v>0.95033736483599807</v>
      </c>
      <c r="AT57">
        <v>7.3636176728924321E-3</v>
      </c>
      <c r="AU57">
        <v>6.8574599999999988</v>
      </c>
      <c r="AV57">
        <v>22.739753629775375</v>
      </c>
      <c r="AW57">
        <v>3.9852092240107404</v>
      </c>
      <c r="AX57">
        <v>1.3866007760997268</v>
      </c>
      <c r="AY57">
        <v>0.43025766044455011</v>
      </c>
      <c r="AZ57">
        <v>166.04397245269794</v>
      </c>
      <c r="BA57">
        <v>292.95602754730203</v>
      </c>
      <c r="BB57">
        <v>203.64543136769993</v>
      </c>
      <c r="BC57">
        <v>33.139643711029649</v>
      </c>
      <c r="BD57">
        <v>19.714517587996561</v>
      </c>
      <c r="BE57">
        <v>3.3571872388759347</v>
      </c>
      <c r="BF57">
        <v>259.85677990560208</v>
      </c>
      <c r="BG57">
        <v>548.41658588235293</v>
      </c>
      <c r="BH57">
        <v>288.55980597675085</v>
      </c>
      <c r="BI57" t="s">
        <v>95</v>
      </c>
      <c r="BJ57" t="s">
        <v>86</v>
      </c>
    </row>
    <row r="58" spans="1:62">
      <c r="A58" t="s">
        <v>101</v>
      </c>
      <c r="B58" t="s">
        <v>102</v>
      </c>
      <c r="C58">
        <v>1990</v>
      </c>
      <c r="D58" t="s">
        <v>70</v>
      </c>
      <c r="E58" t="s">
        <v>103</v>
      </c>
      <c r="F58">
        <v>360</v>
      </c>
      <c r="G58">
        <v>0</v>
      </c>
      <c r="H58">
        <v>360</v>
      </c>
      <c r="I58">
        <v>50</v>
      </c>
      <c r="J58">
        <v>49</v>
      </c>
      <c r="K58">
        <v>459</v>
      </c>
      <c r="L58">
        <v>0</v>
      </c>
      <c r="M58">
        <v>180</v>
      </c>
      <c r="N58">
        <v>300</v>
      </c>
      <c r="O58">
        <v>211.76470588235293</v>
      </c>
      <c r="P58">
        <v>249</v>
      </c>
      <c r="Q58">
        <v>0</v>
      </c>
      <c r="R58">
        <v>0</v>
      </c>
      <c r="S58">
        <v>0</v>
      </c>
      <c r="T58">
        <v>0</v>
      </c>
      <c r="U58">
        <v>87.651880000000006</v>
      </c>
      <c r="V58">
        <v>2</v>
      </c>
      <c r="W58">
        <v>6.41</v>
      </c>
      <c r="X58">
        <v>-0.49000000000000021</v>
      </c>
      <c r="Y58">
        <v>17.035</v>
      </c>
      <c r="Z58">
        <v>41</v>
      </c>
      <c r="AA58">
        <v>300.04430000000002</v>
      </c>
      <c r="AB58">
        <v>5806.7333333333345</v>
      </c>
      <c r="AC58">
        <v>4231.5249454545474</v>
      </c>
      <c r="AD58">
        <v>4486.5333333333338</v>
      </c>
      <c r="AE58">
        <v>3850.1161258421412</v>
      </c>
      <c r="AF58">
        <v>10.806950000000001</v>
      </c>
      <c r="AG58">
        <v>3.1197684192021522</v>
      </c>
      <c r="AH58">
        <v>0.28113669768795752</v>
      </c>
      <c r="AI58">
        <v>0.95033736483599807</v>
      </c>
      <c r="AJ58">
        <v>7.3636176728924321E-3</v>
      </c>
      <c r="AK58">
        <v>6.2548500000000011</v>
      </c>
      <c r="AL58">
        <v>22.739753629775375</v>
      </c>
      <c r="AM58">
        <v>3.9852092240107404</v>
      </c>
      <c r="AN58">
        <v>1.3866007760997268</v>
      </c>
      <c r="AO58">
        <v>0.43025766044455011</v>
      </c>
      <c r="AP58">
        <v>11.248049999999999</v>
      </c>
      <c r="AQ58">
        <v>3.1197684192021522</v>
      </c>
      <c r="AR58">
        <v>0.28113669768795752</v>
      </c>
      <c r="AS58">
        <v>0.95033736483599807</v>
      </c>
      <c r="AT58">
        <v>7.3636176728924321E-3</v>
      </c>
      <c r="AU58">
        <v>6.5101500000000003</v>
      </c>
      <c r="AV58">
        <v>22.739753629775375</v>
      </c>
      <c r="AW58">
        <v>3.9852092240107404</v>
      </c>
      <c r="AX58">
        <v>1.3866007760997268</v>
      </c>
      <c r="AY58">
        <v>0.43025766044455011</v>
      </c>
      <c r="AZ58">
        <v>164.75021535839426</v>
      </c>
      <c r="BA58">
        <v>294.24978464160574</v>
      </c>
      <c r="BB58">
        <v>215.88713516265352</v>
      </c>
      <c r="BC58">
        <v>35.1008455415638</v>
      </c>
      <c r="BD58">
        <v>20.988085701173635</v>
      </c>
      <c r="BE58">
        <v>3.5529836602271616</v>
      </c>
      <c r="BF58">
        <v>275.52905006561809</v>
      </c>
      <c r="BG58">
        <v>548.41658588235293</v>
      </c>
      <c r="BH58">
        <v>272.88753581673484</v>
      </c>
      <c r="BI58" t="s">
        <v>95</v>
      </c>
      <c r="BJ58" t="s">
        <v>86</v>
      </c>
    </row>
    <row r="59" spans="1:62">
      <c r="A59" t="s">
        <v>101</v>
      </c>
      <c r="B59" t="s">
        <v>102</v>
      </c>
      <c r="C59">
        <v>1991</v>
      </c>
      <c r="D59" t="s">
        <v>70</v>
      </c>
      <c r="E59" t="s">
        <v>103</v>
      </c>
      <c r="F59">
        <v>360</v>
      </c>
      <c r="G59">
        <v>0</v>
      </c>
      <c r="H59">
        <v>360</v>
      </c>
      <c r="I59">
        <v>50</v>
      </c>
      <c r="J59">
        <v>49</v>
      </c>
      <c r="K59">
        <v>459</v>
      </c>
      <c r="L59">
        <v>0</v>
      </c>
      <c r="M59">
        <v>180</v>
      </c>
      <c r="N59">
        <v>300</v>
      </c>
      <c r="O59">
        <v>211.76470588235293</v>
      </c>
      <c r="P59">
        <v>249</v>
      </c>
      <c r="Q59">
        <v>0</v>
      </c>
      <c r="R59">
        <v>0</v>
      </c>
      <c r="S59">
        <v>0</v>
      </c>
      <c r="T59">
        <v>0</v>
      </c>
      <c r="U59">
        <v>87.651880000000006</v>
      </c>
      <c r="V59">
        <v>2</v>
      </c>
      <c r="W59">
        <v>6.32</v>
      </c>
      <c r="X59">
        <v>-0.58000000000000007</v>
      </c>
      <c r="Y59">
        <v>16.420000000000002</v>
      </c>
      <c r="Z59">
        <v>41</v>
      </c>
      <c r="AA59">
        <v>298.21159999999998</v>
      </c>
      <c r="AB59">
        <v>4360.0666666666675</v>
      </c>
      <c r="AC59">
        <v>3177.2994909090912</v>
      </c>
      <c r="AD59">
        <v>5046.0666666666666</v>
      </c>
      <c r="AE59">
        <v>4330.2793497743996</v>
      </c>
      <c r="AF59">
        <v>10.806950000000001</v>
      </c>
      <c r="AG59">
        <v>3.1197684192021522</v>
      </c>
      <c r="AH59">
        <v>0.28113669768795752</v>
      </c>
      <c r="AI59">
        <v>0.95033736483599807</v>
      </c>
      <c r="AJ59">
        <v>7.3636176728924321E-3</v>
      </c>
      <c r="AK59">
        <v>6.2548500000000011</v>
      </c>
      <c r="AL59">
        <v>22.739753629775375</v>
      </c>
      <c r="AM59">
        <v>3.9852092240107404</v>
      </c>
      <c r="AN59">
        <v>1.3866007760997268</v>
      </c>
      <c r="AO59">
        <v>0.43025766044455011</v>
      </c>
      <c r="AP59">
        <v>11.248049999999999</v>
      </c>
      <c r="AQ59">
        <v>3.1197684192021522</v>
      </c>
      <c r="AR59">
        <v>0.28113669768795752</v>
      </c>
      <c r="AS59">
        <v>0.95033736483599807</v>
      </c>
      <c r="AT59">
        <v>7.3636176728924321E-3</v>
      </c>
      <c r="AU59">
        <v>6.5101500000000003</v>
      </c>
      <c r="AV59">
        <v>22.739753629775375</v>
      </c>
      <c r="AW59">
        <v>3.9852092240107404</v>
      </c>
      <c r="AX59">
        <v>1.3866007760997268</v>
      </c>
      <c r="AY59">
        <v>0.43025766044455011</v>
      </c>
      <c r="AZ59">
        <v>151.94173246297987</v>
      </c>
      <c r="BA59">
        <v>307.05826753702013</v>
      </c>
      <c r="BB59">
        <v>200.06545091339521</v>
      </c>
      <c r="BC59">
        <v>32.563681709225662</v>
      </c>
      <c r="BD59">
        <v>19.349014612417658</v>
      </c>
      <c r="BE59">
        <v>3.2994564772424027</v>
      </c>
      <c r="BF59">
        <v>255.27760371228095</v>
      </c>
      <c r="BG59">
        <v>548.41658588235293</v>
      </c>
      <c r="BH59">
        <v>293.13898217007198</v>
      </c>
      <c r="BI59" t="s">
        <v>95</v>
      </c>
      <c r="BJ59" t="s">
        <v>86</v>
      </c>
    </row>
    <row r="60" spans="1:62">
      <c r="A60" t="s">
        <v>101</v>
      </c>
      <c r="B60" t="s">
        <v>102</v>
      </c>
      <c r="C60">
        <v>1993</v>
      </c>
      <c r="D60" t="s">
        <v>70</v>
      </c>
      <c r="E60" t="s">
        <v>103</v>
      </c>
      <c r="F60">
        <v>360</v>
      </c>
      <c r="G60">
        <v>0</v>
      </c>
      <c r="H60">
        <v>360</v>
      </c>
      <c r="I60">
        <v>50</v>
      </c>
      <c r="J60">
        <v>50.4</v>
      </c>
      <c r="K60">
        <v>460.4</v>
      </c>
      <c r="L60">
        <v>0</v>
      </c>
      <c r="M60">
        <v>180</v>
      </c>
      <c r="N60">
        <v>300</v>
      </c>
      <c r="O60">
        <v>211.76470588235293</v>
      </c>
      <c r="P60">
        <v>249</v>
      </c>
      <c r="Q60">
        <v>0</v>
      </c>
      <c r="R60">
        <v>0</v>
      </c>
      <c r="S60">
        <v>0</v>
      </c>
      <c r="T60">
        <v>0</v>
      </c>
      <c r="U60">
        <v>87.651880000000006</v>
      </c>
      <c r="V60">
        <v>2</v>
      </c>
      <c r="W60">
        <v>6.24</v>
      </c>
      <c r="X60">
        <v>-0.66000000000000014</v>
      </c>
      <c r="Y60">
        <v>16.357308584686773</v>
      </c>
      <c r="Z60">
        <v>41</v>
      </c>
      <c r="AA60">
        <v>298.02477958236659</v>
      </c>
      <c r="AB60">
        <v>3941.9333333333334</v>
      </c>
      <c r="AC60">
        <v>2872.5943272727277</v>
      </c>
      <c r="AD60">
        <v>5926.666666666667</v>
      </c>
      <c r="AE60">
        <v>5085.9657580814628</v>
      </c>
      <c r="AF60">
        <v>10.806950000000001</v>
      </c>
      <c r="AG60">
        <v>3.1197684192021522</v>
      </c>
      <c r="AH60">
        <v>0.28113669768795752</v>
      </c>
      <c r="AI60">
        <v>0.95033736483599807</v>
      </c>
      <c r="AJ60">
        <v>7.3636176728924321E-3</v>
      </c>
      <c r="AK60">
        <v>6.2548500000000011</v>
      </c>
      <c r="AL60">
        <v>22.739753629775375</v>
      </c>
      <c r="AM60">
        <v>3.9852092240107404</v>
      </c>
      <c r="AN60">
        <v>1.3866007760997268</v>
      </c>
      <c r="AO60">
        <v>0.43025766044455011</v>
      </c>
      <c r="AP60">
        <v>11.248049999999999</v>
      </c>
      <c r="AQ60">
        <v>3.1197684192021522</v>
      </c>
      <c r="AR60">
        <v>0.28113669768795752</v>
      </c>
      <c r="AS60">
        <v>0.95033736483599807</v>
      </c>
      <c r="AT60">
        <v>7.3636176728924321E-3</v>
      </c>
      <c r="AU60">
        <v>6.5101500000000003</v>
      </c>
      <c r="AV60">
        <v>22.739753629775375</v>
      </c>
      <c r="AW60">
        <v>3.9852092240107404</v>
      </c>
      <c r="AX60">
        <v>1.3866007760997268</v>
      </c>
      <c r="AY60">
        <v>0.43025766044455011</v>
      </c>
      <c r="AZ60">
        <v>160.34176604458253</v>
      </c>
      <c r="BA60">
        <v>300.05823395541745</v>
      </c>
      <c r="BB60">
        <v>211.76344221045673</v>
      </c>
      <c r="BC60">
        <v>34.490952676800603</v>
      </c>
      <c r="BD60">
        <v>20.413844909608962</v>
      </c>
      <c r="BE60">
        <v>3.4969000401985797</v>
      </c>
      <c r="BF60">
        <v>270.16513983706483</v>
      </c>
      <c r="BG60">
        <v>548.41658588235293</v>
      </c>
      <c r="BH60">
        <v>278.25144604528811</v>
      </c>
      <c r="BI60" t="s">
        <v>95</v>
      </c>
      <c r="BJ60" t="s">
        <v>86</v>
      </c>
    </row>
    <row r="61" spans="1:62">
      <c r="A61" t="s">
        <v>101</v>
      </c>
      <c r="B61" t="s">
        <v>102</v>
      </c>
      <c r="C61">
        <v>1995</v>
      </c>
      <c r="D61" t="s">
        <v>70</v>
      </c>
      <c r="E61" t="s">
        <v>103</v>
      </c>
      <c r="F61">
        <v>360</v>
      </c>
      <c r="G61">
        <v>0</v>
      </c>
      <c r="H61">
        <v>360</v>
      </c>
      <c r="I61">
        <v>50</v>
      </c>
      <c r="J61">
        <v>37.800000000000004</v>
      </c>
      <c r="K61">
        <v>447.8</v>
      </c>
      <c r="L61">
        <v>0</v>
      </c>
      <c r="M61">
        <v>180</v>
      </c>
      <c r="N61">
        <v>300</v>
      </c>
      <c r="O61">
        <v>211.76470588235293</v>
      </c>
      <c r="P61">
        <v>249</v>
      </c>
      <c r="Q61">
        <v>0</v>
      </c>
      <c r="R61">
        <v>0</v>
      </c>
      <c r="S61">
        <v>0</v>
      </c>
      <c r="T61">
        <v>0</v>
      </c>
      <c r="U61">
        <v>87.651880000000006</v>
      </c>
      <c r="V61">
        <v>2</v>
      </c>
      <c r="W61">
        <v>5.9850000000000003</v>
      </c>
      <c r="X61">
        <v>-0.91500000000000004</v>
      </c>
      <c r="Y61">
        <v>16.718654292343388</v>
      </c>
      <c r="Z61">
        <v>41</v>
      </c>
      <c r="AA61">
        <v>299.1015897911833</v>
      </c>
      <c r="AB61">
        <v>3185.3920000000007</v>
      </c>
      <c r="AC61">
        <v>2321.282024727273</v>
      </c>
      <c r="AD61">
        <v>3711.848</v>
      </c>
      <c r="AE61">
        <v>3185.3203307991839</v>
      </c>
      <c r="AF61">
        <v>10.806950000000001</v>
      </c>
      <c r="AG61">
        <v>3.1197684192021522</v>
      </c>
      <c r="AH61">
        <v>0.28113669768795752</v>
      </c>
      <c r="AI61">
        <v>0.95033736483599807</v>
      </c>
      <c r="AJ61">
        <v>7.3636176728924321E-3</v>
      </c>
      <c r="AK61">
        <v>6.2548500000000011</v>
      </c>
      <c r="AL61">
        <v>22.739753629775375</v>
      </c>
      <c r="AM61">
        <v>3.9852092240107404</v>
      </c>
      <c r="AN61">
        <v>1.3866007760997268</v>
      </c>
      <c r="AO61">
        <v>0.43025766044455011</v>
      </c>
      <c r="AP61">
        <v>11.248049999999999</v>
      </c>
      <c r="AQ61">
        <v>3.1197684192021522</v>
      </c>
      <c r="AR61">
        <v>0.28113669768795752</v>
      </c>
      <c r="AS61">
        <v>0.95033736483599807</v>
      </c>
      <c r="AT61">
        <v>7.3636176728924321E-3</v>
      </c>
      <c r="AU61">
        <v>6.5101500000000003</v>
      </c>
      <c r="AV61">
        <v>22.739753629775375</v>
      </c>
      <c r="AW61">
        <v>3.9852092240107404</v>
      </c>
      <c r="AX61">
        <v>1.3866007760997268</v>
      </c>
      <c r="AY61">
        <v>0.43025766044455011</v>
      </c>
      <c r="AZ61">
        <v>111.43160799471769</v>
      </c>
      <c r="BA61">
        <v>336.36839200528232</v>
      </c>
      <c r="BB61">
        <v>146.73657243347023</v>
      </c>
      <c r="BC61">
        <v>23.884029776964592</v>
      </c>
      <c r="BD61">
        <v>14.190163986087009</v>
      </c>
      <c r="BE61">
        <v>2.4200464848454426</v>
      </c>
      <c r="BF61">
        <v>187.23081268136727</v>
      </c>
      <c r="BG61">
        <v>548.41658588235293</v>
      </c>
      <c r="BH61">
        <v>361.18577320098564</v>
      </c>
      <c r="BI61" t="s">
        <v>95</v>
      </c>
      <c r="BJ61" t="s">
        <v>86</v>
      </c>
    </row>
    <row r="62" spans="1:62">
      <c r="A62" t="s">
        <v>101</v>
      </c>
      <c r="B62" t="s">
        <v>102</v>
      </c>
      <c r="C62">
        <v>1996</v>
      </c>
      <c r="D62" t="s">
        <v>70</v>
      </c>
      <c r="E62" t="s">
        <v>103</v>
      </c>
      <c r="F62">
        <v>360</v>
      </c>
      <c r="G62">
        <v>0</v>
      </c>
      <c r="H62">
        <v>360</v>
      </c>
      <c r="I62">
        <v>50</v>
      </c>
      <c r="J62">
        <v>39.199999999999996</v>
      </c>
      <c r="K62">
        <v>449.2</v>
      </c>
      <c r="L62">
        <v>0</v>
      </c>
      <c r="M62">
        <v>180</v>
      </c>
      <c r="N62">
        <v>300</v>
      </c>
      <c r="O62">
        <v>211.76470588235293</v>
      </c>
      <c r="P62">
        <v>249</v>
      </c>
      <c r="Q62">
        <v>0</v>
      </c>
      <c r="R62">
        <v>0</v>
      </c>
      <c r="S62">
        <v>0</v>
      </c>
      <c r="T62">
        <v>0</v>
      </c>
      <c r="U62">
        <v>87.651880000000006</v>
      </c>
      <c r="V62">
        <v>2</v>
      </c>
      <c r="W62">
        <v>5.73</v>
      </c>
      <c r="X62">
        <v>-1.17</v>
      </c>
      <c r="Y62">
        <v>17.079999999999998</v>
      </c>
      <c r="Z62">
        <v>41</v>
      </c>
      <c r="AA62">
        <v>300.17840000000001</v>
      </c>
      <c r="AB62">
        <v>5084.6319999999996</v>
      </c>
      <c r="AC62">
        <v>3705.3100101818186</v>
      </c>
      <c r="AD62">
        <v>4811.4080000000004</v>
      </c>
      <c r="AE62">
        <v>4128.9071433339514</v>
      </c>
      <c r="AF62">
        <v>10.806950000000001</v>
      </c>
      <c r="AG62">
        <v>3.1197684192021522</v>
      </c>
      <c r="AH62">
        <v>0.28113669768795752</v>
      </c>
      <c r="AI62">
        <v>0.95033736483599807</v>
      </c>
      <c r="AJ62">
        <v>7.3636176728924321E-3</v>
      </c>
      <c r="AK62">
        <v>6.2548500000000011</v>
      </c>
      <c r="AL62">
        <v>22.739753629775375</v>
      </c>
      <c r="AM62">
        <v>3.9852092240107404</v>
      </c>
      <c r="AN62">
        <v>1.3866007760997268</v>
      </c>
      <c r="AO62">
        <v>0.43025766044455011</v>
      </c>
      <c r="AP62">
        <v>11.248049999999999</v>
      </c>
      <c r="AQ62">
        <v>3.1197684192021522</v>
      </c>
      <c r="AR62">
        <v>0.28113669768795752</v>
      </c>
      <c r="AS62">
        <v>0.95033736483599807</v>
      </c>
      <c r="AT62">
        <v>7.3636176728924321E-3</v>
      </c>
      <c r="AU62">
        <v>6.5101500000000003</v>
      </c>
      <c r="AV62">
        <v>22.739753629775375</v>
      </c>
      <c r="AW62">
        <v>3.9852092240107404</v>
      </c>
      <c r="AX62">
        <v>1.3866007760997268</v>
      </c>
      <c r="AY62">
        <v>0.43025766044455011</v>
      </c>
      <c r="AZ62">
        <v>159.12428470316127</v>
      </c>
      <c r="BA62">
        <v>290.07571529683872</v>
      </c>
      <c r="BB62">
        <v>209.02152102027</v>
      </c>
      <c r="BC62">
        <v>34.003134468882145</v>
      </c>
      <c r="BD62">
        <v>20.267508161110388</v>
      </c>
      <c r="BE62">
        <v>3.4436025989219083</v>
      </c>
      <c r="BF62">
        <v>266.73576624918445</v>
      </c>
      <c r="BG62">
        <v>548.41658588235293</v>
      </c>
      <c r="BH62">
        <v>281.68081963316848</v>
      </c>
      <c r="BI62" t="s">
        <v>95</v>
      </c>
      <c r="BJ62" t="s">
        <v>86</v>
      </c>
    </row>
    <row r="63" spans="1:62">
      <c r="A63" t="s">
        <v>101</v>
      </c>
      <c r="B63" t="s">
        <v>102</v>
      </c>
      <c r="C63">
        <v>1997</v>
      </c>
      <c r="D63" t="s">
        <v>70</v>
      </c>
      <c r="E63" t="s">
        <v>103</v>
      </c>
      <c r="F63">
        <v>360</v>
      </c>
      <c r="G63">
        <v>0</v>
      </c>
      <c r="H63">
        <v>360</v>
      </c>
      <c r="I63">
        <v>50</v>
      </c>
      <c r="J63">
        <v>43.4</v>
      </c>
      <c r="K63">
        <v>453.4</v>
      </c>
      <c r="L63">
        <v>0</v>
      </c>
      <c r="M63">
        <v>180</v>
      </c>
      <c r="N63">
        <v>300</v>
      </c>
      <c r="O63">
        <v>211.76470588235293</v>
      </c>
      <c r="P63">
        <v>249</v>
      </c>
      <c r="Q63">
        <v>0</v>
      </c>
      <c r="R63">
        <v>0</v>
      </c>
      <c r="S63">
        <v>0</v>
      </c>
      <c r="T63">
        <v>0</v>
      </c>
      <c r="U63">
        <v>87.651880000000006</v>
      </c>
      <c r="V63">
        <v>2</v>
      </c>
      <c r="W63">
        <v>5.87</v>
      </c>
      <c r="X63">
        <v>-1.0300000000000002</v>
      </c>
      <c r="Y63">
        <v>17.305999999999997</v>
      </c>
      <c r="Z63">
        <v>41</v>
      </c>
      <c r="AA63">
        <v>300.85187999999999</v>
      </c>
      <c r="AB63">
        <v>5751.0320000000002</v>
      </c>
      <c r="AC63">
        <v>4190.9338647272743</v>
      </c>
      <c r="AD63">
        <v>7023.8560000000007</v>
      </c>
      <c r="AE63">
        <v>6027.5181843129985</v>
      </c>
      <c r="AF63">
        <v>10.806950000000001</v>
      </c>
      <c r="AG63">
        <v>3.1197684192021522</v>
      </c>
      <c r="AH63">
        <v>0.28113669768795752</v>
      </c>
      <c r="AI63">
        <v>0.95033736483599807</v>
      </c>
      <c r="AJ63">
        <v>7.3636176728924321E-3</v>
      </c>
      <c r="AK63">
        <v>6.2548500000000011</v>
      </c>
      <c r="AL63">
        <v>22.739753629775375</v>
      </c>
      <c r="AM63">
        <v>3.9852092240107404</v>
      </c>
      <c r="AN63">
        <v>1.3866007760997268</v>
      </c>
      <c r="AO63">
        <v>0.43025766044455011</v>
      </c>
      <c r="AP63">
        <v>11.248049999999999</v>
      </c>
      <c r="AQ63">
        <v>3.1197684192021522</v>
      </c>
      <c r="AR63">
        <v>0.28113669768795752</v>
      </c>
      <c r="AS63">
        <v>0.95033736483599807</v>
      </c>
      <c r="AT63">
        <v>7.3636176728924321E-3</v>
      </c>
      <c r="AU63">
        <v>6.5101500000000003</v>
      </c>
      <c r="AV63">
        <v>22.739753629775375</v>
      </c>
      <c r="AW63">
        <v>3.9852092240107404</v>
      </c>
      <c r="AX63">
        <v>1.3866007760997268</v>
      </c>
      <c r="AY63">
        <v>0.43025766044455011</v>
      </c>
      <c r="AZ63">
        <v>206.60950894459464</v>
      </c>
      <c r="BA63">
        <v>246.79049105540534</v>
      </c>
      <c r="BB63">
        <v>272.21977421409372</v>
      </c>
      <c r="BC63">
        <v>44.314159186600264</v>
      </c>
      <c r="BD63">
        <v>26.309366939732104</v>
      </c>
      <c r="BE63">
        <v>4.4906366630309087</v>
      </c>
      <c r="BF63">
        <v>347.33393700345698</v>
      </c>
      <c r="BG63">
        <v>548.41658588235293</v>
      </c>
      <c r="BH63">
        <v>201.08264887889595</v>
      </c>
      <c r="BI63" t="s">
        <v>95</v>
      </c>
      <c r="BJ63" t="s">
        <v>86</v>
      </c>
    </row>
    <row r="64" spans="1:62">
      <c r="A64" t="s">
        <v>101</v>
      </c>
      <c r="B64" t="s">
        <v>102</v>
      </c>
      <c r="C64">
        <v>1999</v>
      </c>
      <c r="D64" t="s">
        <v>70</v>
      </c>
      <c r="E64" t="s">
        <v>103</v>
      </c>
      <c r="F64">
        <v>360</v>
      </c>
      <c r="G64">
        <v>0</v>
      </c>
      <c r="H64">
        <v>360</v>
      </c>
      <c r="I64">
        <v>50</v>
      </c>
      <c r="J64">
        <v>50.4</v>
      </c>
      <c r="K64">
        <v>460.4</v>
      </c>
      <c r="L64">
        <v>0</v>
      </c>
      <c r="M64">
        <v>180</v>
      </c>
      <c r="N64">
        <v>300</v>
      </c>
      <c r="O64">
        <v>211.76470588235293</v>
      </c>
      <c r="P64">
        <v>249</v>
      </c>
      <c r="Q64">
        <v>0</v>
      </c>
      <c r="R64">
        <v>0</v>
      </c>
      <c r="S64">
        <v>0</v>
      </c>
      <c r="T64">
        <v>0</v>
      </c>
      <c r="U64">
        <v>87.651880000000006</v>
      </c>
      <c r="V64">
        <v>2</v>
      </c>
      <c r="W64">
        <v>6.14</v>
      </c>
      <c r="X64">
        <v>-0.76000000000000068</v>
      </c>
      <c r="Y64">
        <v>16.54</v>
      </c>
      <c r="Z64">
        <v>41</v>
      </c>
      <c r="AA64">
        <v>298.56920000000002</v>
      </c>
      <c r="AB64">
        <v>4300</v>
      </c>
      <c r="AC64">
        <v>3133.5272727272741</v>
      </c>
      <c r="AD64">
        <v>4473.3333333333321</v>
      </c>
      <c r="AE64">
        <v>3838.7885530626113</v>
      </c>
      <c r="AF64">
        <v>10.806950000000001</v>
      </c>
      <c r="AG64">
        <v>3.1197684192021522</v>
      </c>
      <c r="AH64">
        <v>0.28113669768795752</v>
      </c>
      <c r="AI64">
        <v>0.95033736483599807</v>
      </c>
      <c r="AJ64">
        <v>7.3636176728924321E-3</v>
      </c>
      <c r="AK64">
        <v>6.2548500000000011</v>
      </c>
      <c r="AL64">
        <v>22.739753629775375</v>
      </c>
      <c r="AM64">
        <v>3.9852092240107404</v>
      </c>
      <c r="AN64">
        <v>1.3866007760997268</v>
      </c>
      <c r="AO64">
        <v>0.43025766044455011</v>
      </c>
      <c r="AP64">
        <v>11.248049999999999</v>
      </c>
      <c r="AQ64">
        <v>3.1197684192021522</v>
      </c>
      <c r="AR64">
        <v>0.28113669768795752</v>
      </c>
      <c r="AS64">
        <v>0.95033736483599807</v>
      </c>
      <c r="AT64">
        <v>7.3636176728924321E-3</v>
      </c>
      <c r="AU64">
        <v>6.5101500000000003</v>
      </c>
      <c r="AV64">
        <v>22.739753629775375</v>
      </c>
      <c r="AW64">
        <v>3.9852092240107404</v>
      </c>
      <c r="AX64">
        <v>1.3866007760997268</v>
      </c>
      <c r="AY64">
        <v>0.43025766044455011</v>
      </c>
      <c r="AZ64">
        <v>141.37699436053873</v>
      </c>
      <c r="BA64">
        <v>319.02300563946125</v>
      </c>
      <c r="BB64">
        <v>185.9195123719127</v>
      </c>
      <c r="BC64">
        <v>30.252643302702928</v>
      </c>
      <c r="BD64">
        <v>18.005445016080486</v>
      </c>
      <c r="BE64">
        <v>3.0644957674683768</v>
      </c>
      <c r="BF64">
        <v>237.2420964581645</v>
      </c>
      <c r="BG64">
        <v>548.41658588235293</v>
      </c>
      <c r="BH64">
        <v>311.17448942418844</v>
      </c>
      <c r="BI64" t="s">
        <v>95</v>
      </c>
      <c r="BJ64" t="s">
        <v>86</v>
      </c>
    </row>
    <row r="65" spans="1:62">
      <c r="A65" t="s">
        <v>101</v>
      </c>
      <c r="B65" t="s">
        <v>102</v>
      </c>
      <c r="C65">
        <v>2001</v>
      </c>
      <c r="D65" t="s">
        <v>70</v>
      </c>
      <c r="E65" t="s">
        <v>103</v>
      </c>
      <c r="F65">
        <v>360</v>
      </c>
      <c r="G65">
        <v>0</v>
      </c>
      <c r="H65">
        <v>360</v>
      </c>
      <c r="I65">
        <v>50</v>
      </c>
      <c r="J65">
        <v>46.2</v>
      </c>
      <c r="K65">
        <v>456.2</v>
      </c>
      <c r="L65">
        <v>0</v>
      </c>
      <c r="M65">
        <v>180</v>
      </c>
      <c r="N65">
        <v>300</v>
      </c>
      <c r="O65">
        <v>211.76470588235293</v>
      </c>
      <c r="P65">
        <v>249</v>
      </c>
      <c r="Q65">
        <v>0</v>
      </c>
      <c r="R65">
        <v>0</v>
      </c>
      <c r="S65">
        <v>0</v>
      </c>
      <c r="T65">
        <v>0</v>
      </c>
      <c r="U65">
        <v>73.043233333333234</v>
      </c>
      <c r="V65">
        <v>2</v>
      </c>
      <c r="W65">
        <v>5.95</v>
      </c>
      <c r="X65">
        <v>-0.95000000000000018</v>
      </c>
      <c r="Y65">
        <v>16.469257540603252</v>
      </c>
      <c r="Z65">
        <v>41</v>
      </c>
      <c r="AA65">
        <v>298.35838747099768</v>
      </c>
      <c r="AB65">
        <v>5920</v>
      </c>
      <c r="AC65">
        <v>3566.6666666666665</v>
      </c>
      <c r="AD65">
        <v>3706.666666666667</v>
      </c>
      <c r="AE65">
        <v>2459.9999999999995</v>
      </c>
      <c r="AF65">
        <v>10.806950000000001</v>
      </c>
      <c r="AG65">
        <v>3.1197684192021522</v>
      </c>
      <c r="AH65">
        <v>0.28113669768795752</v>
      </c>
      <c r="AI65">
        <v>0.95033736483599807</v>
      </c>
      <c r="AJ65">
        <v>7.3636176728924321E-3</v>
      </c>
      <c r="AK65">
        <v>6.2548500000000011</v>
      </c>
      <c r="AL65">
        <v>22.739753629775375</v>
      </c>
      <c r="AM65">
        <v>3.9852092240107404</v>
      </c>
      <c r="AN65">
        <v>1.3866007760997268</v>
      </c>
      <c r="AO65">
        <v>0.43025766044455011</v>
      </c>
      <c r="AP65">
        <v>11.248049999999999</v>
      </c>
      <c r="AQ65">
        <v>3.1197684192021522</v>
      </c>
      <c r="AR65">
        <v>0.28113669768795752</v>
      </c>
      <c r="AS65">
        <v>0.95033736483599807</v>
      </c>
      <c r="AT65">
        <v>7.3636176728924321E-3</v>
      </c>
      <c r="AU65">
        <v>6.5101500000000003</v>
      </c>
      <c r="AV65">
        <v>22.739753629775375</v>
      </c>
      <c r="AW65">
        <v>3.9852092240107404</v>
      </c>
      <c r="AX65">
        <v>1.3866007760997268</v>
      </c>
      <c r="AY65">
        <v>0.43025766044455011</v>
      </c>
      <c r="AZ65">
        <v>143.99384999999998</v>
      </c>
      <c r="BA65">
        <v>312.20614999999998</v>
      </c>
      <c r="BB65">
        <v>167.07788585763231</v>
      </c>
      <c r="BC65">
        <v>26.723936866447467</v>
      </c>
      <c r="BD65">
        <v>17.505161709448895</v>
      </c>
      <c r="BE65">
        <v>2.6639065930768662</v>
      </c>
      <c r="BF65">
        <v>213.97089102660553</v>
      </c>
      <c r="BG65">
        <v>533.80793921568613</v>
      </c>
      <c r="BH65">
        <v>319.83704818908063</v>
      </c>
      <c r="BI65" t="s">
        <v>95</v>
      </c>
      <c r="BJ65" t="s">
        <v>86</v>
      </c>
    </row>
    <row r="66" spans="1:62">
      <c r="A66" t="s">
        <v>101</v>
      </c>
      <c r="B66" t="s">
        <v>102</v>
      </c>
      <c r="C66">
        <v>2003</v>
      </c>
      <c r="D66" t="s">
        <v>70</v>
      </c>
      <c r="E66" t="s">
        <v>103</v>
      </c>
      <c r="F66">
        <v>360</v>
      </c>
      <c r="G66">
        <v>0</v>
      </c>
      <c r="H66">
        <v>360</v>
      </c>
      <c r="I66">
        <v>50</v>
      </c>
      <c r="J66">
        <v>53.2</v>
      </c>
      <c r="K66">
        <v>463.2</v>
      </c>
      <c r="L66">
        <v>0</v>
      </c>
      <c r="M66">
        <v>180</v>
      </c>
      <c r="N66">
        <v>300</v>
      </c>
      <c r="O66">
        <v>211.76470588235293</v>
      </c>
      <c r="P66">
        <v>249</v>
      </c>
      <c r="Q66">
        <v>0</v>
      </c>
      <c r="R66">
        <v>0</v>
      </c>
      <c r="S66">
        <v>0</v>
      </c>
      <c r="T66">
        <v>0</v>
      </c>
      <c r="U66">
        <v>64.27804533333348</v>
      </c>
      <c r="V66">
        <v>2</v>
      </c>
      <c r="W66">
        <v>5.5</v>
      </c>
      <c r="X66">
        <v>-1.4000000000000004</v>
      </c>
      <c r="Y66">
        <v>19.16</v>
      </c>
      <c r="Z66">
        <v>41</v>
      </c>
      <c r="AA66">
        <v>306.3768</v>
      </c>
      <c r="AB66">
        <v>4400</v>
      </c>
      <c r="AC66">
        <v>3206.3999999999996</v>
      </c>
      <c r="AD66">
        <v>4313.333333333333</v>
      </c>
      <c r="AE66">
        <v>3701.4846405834724</v>
      </c>
      <c r="AF66">
        <v>10.806950000000001</v>
      </c>
      <c r="AG66">
        <v>3.1197684192021522</v>
      </c>
      <c r="AH66">
        <v>0.28113669768795752</v>
      </c>
      <c r="AI66">
        <v>0.95033736483599807</v>
      </c>
      <c r="AJ66">
        <v>7.3636176728924321E-3</v>
      </c>
      <c r="AK66">
        <v>6.2548500000000011</v>
      </c>
      <c r="AL66">
        <v>22.739753629775375</v>
      </c>
      <c r="AM66">
        <v>3.9852092240107404</v>
      </c>
      <c r="AN66">
        <v>1.3866007760997268</v>
      </c>
      <c r="AO66">
        <v>0.43025766044455011</v>
      </c>
      <c r="AP66">
        <v>11.248049999999999</v>
      </c>
      <c r="AQ66">
        <v>3.1197684192021522</v>
      </c>
      <c r="AR66">
        <v>0.28113669768795752</v>
      </c>
      <c r="AS66">
        <v>0.95033736483599807</v>
      </c>
      <c r="AT66">
        <v>7.3636176728924321E-3</v>
      </c>
      <c r="AU66">
        <v>6.5101500000000003</v>
      </c>
      <c r="AV66">
        <v>22.739753629775375</v>
      </c>
      <c r="AW66">
        <v>3.9852092240107404</v>
      </c>
      <c r="AX66">
        <v>1.3866007760997268</v>
      </c>
      <c r="AY66">
        <v>0.43025766044455011</v>
      </c>
      <c r="AZ66">
        <v>140.21994027289449</v>
      </c>
      <c r="BA66">
        <v>322.98005972710553</v>
      </c>
      <c r="BB66">
        <v>184.26717698909232</v>
      </c>
      <c r="BC66">
        <v>29.979003347243111</v>
      </c>
      <c r="BD66">
        <v>17.859084442778087</v>
      </c>
      <c r="BE66">
        <v>3.0363319394014225</v>
      </c>
      <c r="BF66">
        <v>235.14159671851496</v>
      </c>
      <c r="BG66">
        <v>525.04275121568639</v>
      </c>
      <c r="BH66">
        <v>289.90115449717143</v>
      </c>
      <c r="BI66" t="s">
        <v>95</v>
      </c>
      <c r="BJ66" t="s">
        <v>86</v>
      </c>
    </row>
    <row r="67" spans="1:62">
      <c r="A67" t="s">
        <v>101</v>
      </c>
      <c r="B67" t="s">
        <v>102</v>
      </c>
      <c r="C67">
        <v>2004</v>
      </c>
      <c r="D67" t="s">
        <v>70</v>
      </c>
      <c r="E67" t="s">
        <v>103</v>
      </c>
      <c r="F67">
        <v>360</v>
      </c>
      <c r="G67">
        <v>0</v>
      </c>
      <c r="H67">
        <v>360</v>
      </c>
      <c r="I67">
        <v>50</v>
      </c>
      <c r="J67">
        <v>54.6</v>
      </c>
      <c r="K67">
        <v>464.6</v>
      </c>
      <c r="L67">
        <v>0</v>
      </c>
      <c r="M67">
        <v>180</v>
      </c>
      <c r="N67">
        <v>300</v>
      </c>
      <c r="O67">
        <v>211.76470588235293</v>
      </c>
      <c r="P67">
        <v>249</v>
      </c>
      <c r="Q67">
        <v>0</v>
      </c>
      <c r="R67">
        <v>0</v>
      </c>
      <c r="S67">
        <v>0</v>
      </c>
      <c r="T67">
        <v>0</v>
      </c>
      <c r="U67">
        <v>62.08674833333324</v>
      </c>
      <c r="V67">
        <v>2</v>
      </c>
      <c r="W67">
        <v>5.5633333333333326</v>
      </c>
      <c r="X67">
        <v>-1.3366666666666678</v>
      </c>
      <c r="Y67">
        <v>17.890153011041235</v>
      </c>
      <c r="Z67">
        <v>41</v>
      </c>
      <c r="AA67">
        <v>302.59265597290289</v>
      </c>
      <c r="AB67">
        <v>5236.666666666667</v>
      </c>
      <c r="AC67">
        <v>3816.1018181818185</v>
      </c>
      <c r="AD67">
        <v>4853.3333333333339</v>
      </c>
      <c r="AE67">
        <v>4164.8853452005687</v>
      </c>
      <c r="AF67">
        <v>10.806950000000001</v>
      </c>
      <c r="AG67">
        <v>3.1197684192021522</v>
      </c>
      <c r="AH67">
        <v>0.28113669768795752</v>
      </c>
      <c r="AI67">
        <v>0.95033736483599807</v>
      </c>
      <c r="AJ67">
        <v>7.3636176728924321E-3</v>
      </c>
      <c r="AK67">
        <v>6.2548500000000011</v>
      </c>
      <c r="AL67">
        <v>22.739753629775375</v>
      </c>
      <c r="AM67">
        <v>3.9852092240107404</v>
      </c>
      <c r="AN67">
        <v>1.3866007760997268</v>
      </c>
      <c r="AO67">
        <v>0.43025766044455011</v>
      </c>
      <c r="AP67">
        <v>11.248049999999999</v>
      </c>
      <c r="AQ67">
        <v>3.1197684192021522</v>
      </c>
      <c r="AR67">
        <v>0.28113669768795752</v>
      </c>
      <c r="AS67">
        <v>0.95033736483599807</v>
      </c>
      <c r="AT67">
        <v>7.3636176728924321E-3</v>
      </c>
      <c r="AU67">
        <v>6.5101500000000003</v>
      </c>
      <c r="AV67">
        <v>22.739753629775375</v>
      </c>
      <c r="AW67">
        <v>3.9852092240107404</v>
      </c>
      <c r="AX67">
        <v>1.3866007760997268</v>
      </c>
      <c r="AY67">
        <v>0.43025766044455011</v>
      </c>
      <c r="AZ67">
        <v>162.16610362084535</v>
      </c>
      <c r="BA67">
        <v>302.4338963791547</v>
      </c>
      <c r="BB67">
        <v>212.96414516746503</v>
      </c>
      <c r="BC67">
        <v>34.642572939894293</v>
      </c>
      <c r="BD67">
        <v>20.655347005983195</v>
      </c>
      <c r="BE67">
        <v>3.5081797672743771</v>
      </c>
      <c r="BF67">
        <v>271.77024488061687</v>
      </c>
      <c r="BG67">
        <v>522.8514542156862</v>
      </c>
      <c r="BH67">
        <v>251.08120933506933</v>
      </c>
      <c r="BI67" t="s">
        <v>95</v>
      </c>
      <c r="BJ67" t="s">
        <v>86</v>
      </c>
    </row>
    <row r="68" spans="1:62">
      <c r="A68" t="s">
        <v>101</v>
      </c>
      <c r="B68" t="s">
        <v>102</v>
      </c>
      <c r="C68">
        <v>2007</v>
      </c>
      <c r="D68" t="s">
        <v>70</v>
      </c>
      <c r="E68" t="s">
        <v>103</v>
      </c>
      <c r="F68">
        <v>360</v>
      </c>
      <c r="G68">
        <v>0</v>
      </c>
      <c r="H68">
        <v>360</v>
      </c>
      <c r="I68">
        <v>50</v>
      </c>
      <c r="J68">
        <v>46.2</v>
      </c>
      <c r="K68">
        <v>456.2</v>
      </c>
      <c r="L68">
        <v>0</v>
      </c>
      <c r="M68">
        <v>180</v>
      </c>
      <c r="N68">
        <v>300</v>
      </c>
      <c r="O68">
        <v>211.76470588235293</v>
      </c>
      <c r="P68">
        <v>249</v>
      </c>
      <c r="Q68">
        <v>0</v>
      </c>
      <c r="R68">
        <v>0</v>
      </c>
      <c r="S68">
        <v>0</v>
      </c>
      <c r="T68">
        <v>0</v>
      </c>
      <c r="U68">
        <v>57.704154333333356</v>
      </c>
      <c r="V68">
        <v>2</v>
      </c>
      <c r="W68">
        <v>5.2</v>
      </c>
      <c r="X68">
        <v>-1.7000000000000002</v>
      </c>
      <c r="Y68">
        <v>20.8</v>
      </c>
      <c r="Z68">
        <v>41</v>
      </c>
      <c r="AA68">
        <v>311.26400000000001</v>
      </c>
      <c r="AB68">
        <v>4666.6666666666661</v>
      </c>
      <c r="AC68">
        <v>3400.7272727272734</v>
      </c>
      <c r="AD68">
        <v>4160</v>
      </c>
      <c r="AE68">
        <v>3569.9017244576303</v>
      </c>
      <c r="AF68">
        <v>10.806950000000001</v>
      </c>
      <c r="AG68">
        <v>3.1197684192021522</v>
      </c>
      <c r="AH68">
        <v>0.28113669768795752</v>
      </c>
      <c r="AI68">
        <v>0.95033736483599807</v>
      </c>
      <c r="AJ68">
        <v>7.3636176728924321E-3</v>
      </c>
      <c r="AK68">
        <v>6.2548500000000011</v>
      </c>
      <c r="AL68">
        <v>22.739753629775375</v>
      </c>
      <c r="AM68">
        <v>3.9852092240107404</v>
      </c>
      <c r="AN68">
        <v>1.3866007760997268</v>
      </c>
      <c r="AO68">
        <v>0.43025766044455011</v>
      </c>
      <c r="AP68">
        <v>11.248049999999999</v>
      </c>
      <c r="AQ68">
        <v>3.1197684192021522</v>
      </c>
      <c r="AR68">
        <v>0.28113669768795752</v>
      </c>
      <c r="AS68">
        <v>0.95033736483599807</v>
      </c>
      <c r="AT68">
        <v>7.3636176728924321E-3</v>
      </c>
      <c r="AU68">
        <v>6.5101500000000003</v>
      </c>
      <c r="AV68">
        <v>22.739753629775375</v>
      </c>
      <c r="AW68">
        <v>3.9852092240107404</v>
      </c>
      <c r="AX68">
        <v>1.3866007760997268</v>
      </c>
      <c r="AY68">
        <v>0.43025766044455011</v>
      </c>
      <c r="AZ68">
        <v>141.73595602662937</v>
      </c>
      <c r="BA68">
        <v>314.46404397337062</v>
      </c>
      <c r="BB68">
        <v>186.04754195404391</v>
      </c>
      <c r="BC68">
        <v>30.260914894997054</v>
      </c>
      <c r="BD68">
        <v>18.05379071768559</v>
      </c>
      <c r="BE68">
        <v>3.0641627228151145</v>
      </c>
      <c r="BF68">
        <v>237.42641028954168</v>
      </c>
      <c r="BG68">
        <v>518.46886021568628</v>
      </c>
      <c r="BH68">
        <v>281.04244992614463</v>
      </c>
      <c r="BI68" t="s">
        <v>95</v>
      </c>
      <c r="BJ68" t="s">
        <v>86</v>
      </c>
    </row>
    <row r="69" spans="1:62">
      <c r="A69" t="s">
        <v>101</v>
      </c>
      <c r="B69" t="s">
        <v>102</v>
      </c>
      <c r="C69">
        <v>2008</v>
      </c>
      <c r="D69" t="s">
        <v>70</v>
      </c>
      <c r="E69" t="s">
        <v>103</v>
      </c>
      <c r="F69">
        <v>360</v>
      </c>
      <c r="G69">
        <v>0</v>
      </c>
      <c r="H69">
        <v>360</v>
      </c>
      <c r="I69">
        <v>50</v>
      </c>
      <c r="J69">
        <v>44.800000000000004</v>
      </c>
      <c r="K69">
        <v>454.8</v>
      </c>
      <c r="L69">
        <v>0</v>
      </c>
      <c r="M69">
        <v>180</v>
      </c>
      <c r="N69">
        <v>300</v>
      </c>
      <c r="O69">
        <v>211.76470588235293</v>
      </c>
      <c r="P69">
        <v>249</v>
      </c>
      <c r="Q69">
        <v>0</v>
      </c>
      <c r="R69">
        <v>0</v>
      </c>
      <c r="S69">
        <v>0</v>
      </c>
      <c r="T69">
        <v>0</v>
      </c>
      <c r="U69">
        <v>56.243289666666826</v>
      </c>
      <c r="V69">
        <v>2</v>
      </c>
      <c r="W69">
        <v>4.9866666666666672</v>
      </c>
      <c r="X69">
        <v>-1.9133333333333331</v>
      </c>
      <c r="Y69">
        <v>13.880480866938376</v>
      </c>
      <c r="Z69">
        <v>41</v>
      </c>
      <c r="AA69">
        <v>290.64383298347639</v>
      </c>
      <c r="AB69">
        <v>4653.333333333333</v>
      </c>
      <c r="AC69">
        <v>3391.0109090909095</v>
      </c>
      <c r="AD69">
        <v>4833.333333333333</v>
      </c>
      <c r="AE69">
        <v>4147.7223561406763</v>
      </c>
      <c r="AF69">
        <v>10.806950000000001</v>
      </c>
      <c r="AG69">
        <v>3.1197684192021522</v>
      </c>
      <c r="AH69">
        <v>0.28113669768795752</v>
      </c>
      <c r="AI69">
        <v>0.95033736483599807</v>
      </c>
      <c r="AJ69">
        <v>7.3636176728924321E-3</v>
      </c>
      <c r="AK69">
        <v>6.2548500000000011</v>
      </c>
      <c r="AL69">
        <v>22.739753629775375</v>
      </c>
      <c r="AM69">
        <v>3.9852092240107404</v>
      </c>
      <c r="AN69">
        <v>1.3866007760997268</v>
      </c>
      <c r="AO69">
        <v>0.43025766044455011</v>
      </c>
      <c r="AP69">
        <v>11.248049999999999</v>
      </c>
      <c r="AQ69">
        <v>3.1197684192021522</v>
      </c>
      <c r="AR69">
        <v>0.28113669768795752</v>
      </c>
      <c r="AS69">
        <v>0.95033736483599807</v>
      </c>
      <c r="AT69">
        <v>7.3636176728924321E-3</v>
      </c>
      <c r="AU69">
        <v>6.5101500000000003</v>
      </c>
      <c r="AV69">
        <v>22.739753629775375</v>
      </c>
      <c r="AW69">
        <v>3.9852092240107404</v>
      </c>
      <c r="AX69">
        <v>1.3866007760997268</v>
      </c>
      <c r="AY69">
        <v>0.43025766044455011</v>
      </c>
      <c r="AZ69">
        <v>152.86647494822316</v>
      </c>
      <c r="BA69">
        <v>301.93352505177688</v>
      </c>
      <c r="BB69">
        <v>201.02514020212274</v>
      </c>
      <c r="BC69">
        <v>32.710479484690616</v>
      </c>
      <c r="BD69">
        <v>19.468747197456448</v>
      </c>
      <c r="BE69">
        <v>3.3134539237375527</v>
      </c>
      <c r="BF69">
        <v>256.51782080800734</v>
      </c>
      <c r="BG69">
        <v>517.00799554901971</v>
      </c>
      <c r="BH69">
        <v>260.49017474101237</v>
      </c>
      <c r="BI69" t="s">
        <v>95</v>
      </c>
      <c r="BJ69" t="s">
        <v>86</v>
      </c>
    </row>
    <row r="70" spans="1:62">
      <c r="A70" t="s">
        <v>101</v>
      </c>
      <c r="B70" t="s">
        <v>102</v>
      </c>
      <c r="C70">
        <v>2010</v>
      </c>
      <c r="D70" t="s">
        <v>70</v>
      </c>
      <c r="E70" t="s">
        <v>103</v>
      </c>
      <c r="F70">
        <v>360</v>
      </c>
      <c r="G70">
        <v>0</v>
      </c>
      <c r="H70">
        <v>360</v>
      </c>
      <c r="I70">
        <v>50</v>
      </c>
      <c r="J70">
        <v>42.4</v>
      </c>
      <c r="K70">
        <v>452.4</v>
      </c>
      <c r="L70">
        <v>0</v>
      </c>
      <c r="M70">
        <v>180</v>
      </c>
      <c r="N70">
        <v>300</v>
      </c>
      <c r="O70">
        <v>211.76470588235293</v>
      </c>
      <c r="P70">
        <v>249</v>
      </c>
      <c r="Q70">
        <v>0</v>
      </c>
      <c r="R70">
        <v>0</v>
      </c>
      <c r="S70">
        <v>0</v>
      </c>
      <c r="T70">
        <v>0</v>
      </c>
      <c r="U70">
        <v>54.782425000000003</v>
      </c>
      <c r="V70">
        <v>2</v>
      </c>
      <c r="W70">
        <v>5.1863333333333337</v>
      </c>
      <c r="X70">
        <v>-1.7136666666666667</v>
      </c>
      <c r="Y70">
        <v>22.549001793400294</v>
      </c>
      <c r="Z70">
        <v>41</v>
      </c>
      <c r="AA70">
        <v>316.47602534433287</v>
      </c>
      <c r="AB70">
        <v>5583.333333333333</v>
      </c>
      <c r="AC70">
        <v>2647.0434327577186</v>
      </c>
      <c r="AD70">
        <v>5033.3333333333339</v>
      </c>
      <c r="AE70">
        <v>4319.3522467396006</v>
      </c>
      <c r="AF70">
        <v>10.806950000000001</v>
      </c>
      <c r="AG70">
        <v>3.1197684192021522</v>
      </c>
      <c r="AH70">
        <v>0.28113669768795752</v>
      </c>
      <c r="AI70">
        <v>0.95033736483599807</v>
      </c>
      <c r="AJ70">
        <v>7.3636176728924321E-3</v>
      </c>
      <c r="AK70">
        <v>6.2548500000000011</v>
      </c>
      <c r="AL70">
        <v>22.739753629775375</v>
      </c>
      <c r="AM70">
        <v>3.9852092240107404</v>
      </c>
      <c r="AN70">
        <v>1.3866007760997268</v>
      </c>
      <c r="AO70">
        <v>0.43025766044455011</v>
      </c>
      <c r="AP70">
        <v>11.248049999999999</v>
      </c>
      <c r="AQ70">
        <v>3.1197684192021522</v>
      </c>
      <c r="AR70">
        <v>0.28113669768795752</v>
      </c>
      <c r="AS70">
        <v>0.95033736483599807</v>
      </c>
      <c r="AT70">
        <v>7.3636176728924321E-3</v>
      </c>
      <c r="AU70">
        <v>6.5101500000000003</v>
      </c>
      <c r="AV70">
        <v>22.739753629775375</v>
      </c>
      <c r="AW70">
        <v>3.9852092240107404</v>
      </c>
      <c r="AX70">
        <v>1.3866007760997268</v>
      </c>
      <c r="AY70">
        <v>0.43025766044455011</v>
      </c>
      <c r="AZ70">
        <v>161.6304798111631</v>
      </c>
      <c r="BA70">
        <v>290.76952018883685</v>
      </c>
      <c r="BB70">
        <v>191.53566282316351</v>
      </c>
      <c r="BC70">
        <v>30.747278927161766</v>
      </c>
      <c r="BD70">
        <v>19.749024679150946</v>
      </c>
      <c r="BE70">
        <v>3.0755221810854132</v>
      </c>
      <c r="BF70">
        <v>245.10748861056163</v>
      </c>
      <c r="BG70">
        <v>515.54713088235292</v>
      </c>
      <c r="BH70">
        <v>270.43964227179129</v>
      </c>
      <c r="BI70" t="s">
        <v>95</v>
      </c>
      <c r="BJ70" t="s">
        <v>86</v>
      </c>
    </row>
    <row r="71" spans="1:62">
      <c r="A71" t="s">
        <v>101</v>
      </c>
      <c r="B71" t="s">
        <v>102</v>
      </c>
      <c r="C71">
        <v>2013</v>
      </c>
      <c r="D71" t="s">
        <v>70</v>
      </c>
      <c r="E71" t="s">
        <v>103</v>
      </c>
      <c r="F71">
        <v>360</v>
      </c>
      <c r="G71">
        <v>0</v>
      </c>
      <c r="H71">
        <v>360</v>
      </c>
      <c r="I71">
        <v>50</v>
      </c>
      <c r="J71">
        <v>38.79999999999999</v>
      </c>
      <c r="K71">
        <v>448.8</v>
      </c>
      <c r="L71">
        <v>0</v>
      </c>
      <c r="M71">
        <v>180</v>
      </c>
      <c r="N71">
        <v>300</v>
      </c>
      <c r="O71">
        <v>211.76470588235293</v>
      </c>
      <c r="P71">
        <v>249</v>
      </c>
      <c r="Q71">
        <v>0</v>
      </c>
      <c r="R71">
        <v>0</v>
      </c>
      <c r="S71">
        <v>0</v>
      </c>
      <c r="T71">
        <v>0</v>
      </c>
      <c r="U71">
        <v>51.860695666666651</v>
      </c>
      <c r="V71">
        <v>2</v>
      </c>
      <c r="W71">
        <v>5.1366666666666667</v>
      </c>
      <c r="X71">
        <v>-1.7633333333333336</v>
      </c>
      <c r="Y71">
        <v>19.228097829857163</v>
      </c>
      <c r="Z71">
        <v>41</v>
      </c>
      <c r="AA71">
        <v>306.57973153297434</v>
      </c>
      <c r="AB71">
        <v>4600</v>
      </c>
      <c r="AC71">
        <v>2541.4364640883978</v>
      </c>
      <c r="AD71">
        <v>4786.666666666667</v>
      </c>
      <c r="AE71">
        <v>2936.605316973415</v>
      </c>
      <c r="AF71">
        <v>10.806950000000001</v>
      </c>
      <c r="AG71">
        <v>3.1197684192021522</v>
      </c>
      <c r="AH71">
        <v>0.28113669768795752</v>
      </c>
      <c r="AI71">
        <v>0.95033736483599807</v>
      </c>
      <c r="AJ71">
        <v>7.3636176728924321E-3</v>
      </c>
      <c r="AK71">
        <v>6.2548500000000011</v>
      </c>
      <c r="AL71">
        <v>22.739753629775375</v>
      </c>
      <c r="AM71">
        <v>3.9852092240107404</v>
      </c>
      <c r="AN71">
        <v>1.3866007760997268</v>
      </c>
      <c r="AO71">
        <v>0.43025766044455011</v>
      </c>
      <c r="AP71">
        <v>11.248049999999999</v>
      </c>
      <c r="AQ71">
        <v>3.1197684192021522</v>
      </c>
      <c r="AR71">
        <v>0.28113669768795752</v>
      </c>
      <c r="AS71">
        <v>0.95033736483599807</v>
      </c>
      <c r="AT71">
        <v>7.3636176728924321E-3</v>
      </c>
      <c r="AU71">
        <v>6.5101500000000003</v>
      </c>
      <c r="AV71">
        <v>22.739753629775375</v>
      </c>
      <c r="AW71">
        <v>3.9852092240107404</v>
      </c>
      <c r="AX71">
        <v>1.3866007760997268</v>
      </c>
      <c r="AY71">
        <v>0.43025766044455011</v>
      </c>
      <c r="AZ71">
        <v>138.56668097169779</v>
      </c>
      <c r="BA71">
        <v>310.23331902830222</v>
      </c>
      <c r="BB71">
        <v>153.85354670320572</v>
      </c>
      <c r="BC71">
        <v>24.470079104368054</v>
      </c>
      <c r="BD71">
        <v>16.516357049720945</v>
      </c>
      <c r="BE71">
        <v>2.4260892650933688</v>
      </c>
      <c r="BF71">
        <v>197.26607212238807</v>
      </c>
      <c r="BG71">
        <v>512.62540154901956</v>
      </c>
      <c r="BH71">
        <v>315.35932942663146</v>
      </c>
      <c r="BI71" t="s">
        <v>95</v>
      </c>
      <c r="BJ71" t="s">
        <v>86</v>
      </c>
    </row>
    <row r="72" spans="1:62">
      <c r="A72" t="s">
        <v>101</v>
      </c>
      <c r="B72" t="s">
        <v>102</v>
      </c>
      <c r="C72">
        <v>2016</v>
      </c>
      <c r="D72" t="s">
        <v>70</v>
      </c>
      <c r="E72" t="s">
        <v>103</v>
      </c>
      <c r="F72">
        <v>360</v>
      </c>
      <c r="G72">
        <v>0</v>
      </c>
      <c r="H72">
        <v>360</v>
      </c>
      <c r="I72">
        <v>50</v>
      </c>
      <c r="J72">
        <v>35.199999999999982</v>
      </c>
      <c r="K72">
        <v>445.2</v>
      </c>
      <c r="L72">
        <v>0</v>
      </c>
      <c r="M72">
        <v>180</v>
      </c>
      <c r="N72">
        <v>300</v>
      </c>
      <c r="O72">
        <v>211.76470588235293</v>
      </c>
      <c r="P72">
        <v>249</v>
      </c>
      <c r="Q72">
        <v>0</v>
      </c>
      <c r="R72">
        <v>0</v>
      </c>
      <c r="S72">
        <v>0</v>
      </c>
      <c r="T72">
        <v>0</v>
      </c>
      <c r="U72">
        <v>50.399831000000127</v>
      </c>
      <c r="V72">
        <v>2</v>
      </c>
      <c r="W72">
        <v>5.44</v>
      </c>
      <c r="X72">
        <v>-1.46</v>
      </c>
      <c r="Y72">
        <v>19.374445071748291</v>
      </c>
      <c r="Z72">
        <v>41</v>
      </c>
      <c r="AA72">
        <v>307.0158463138099</v>
      </c>
      <c r="AB72">
        <v>3431.166666666667</v>
      </c>
      <c r="AC72">
        <v>1604.0438596491226</v>
      </c>
      <c r="AD72">
        <v>4102.3255813953492</v>
      </c>
      <c r="AE72">
        <v>2501.4180374361881</v>
      </c>
      <c r="AF72">
        <v>18.362959285004969</v>
      </c>
      <c r="AG72">
        <v>3.1197684192021522</v>
      </c>
      <c r="AH72">
        <v>0.28113669768795752</v>
      </c>
      <c r="AI72">
        <v>0.95033736483599807</v>
      </c>
      <c r="AJ72">
        <v>7.3636176728924321E-3</v>
      </c>
      <c r="AK72">
        <v>7.5236598785037998</v>
      </c>
      <c r="AL72">
        <v>22.739753629775375</v>
      </c>
      <c r="AM72">
        <v>3.9852092240107404</v>
      </c>
      <c r="AN72">
        <v>1.3866007760997268</v>
      </c>
      <c r="AO72">
        <v>0.43025766044455011</v>
      </c>
      <c r="AP72">
        <v>19.112467827250072</v>
      </c>
      <c r="AQ72">
        <v>3.1197684192021522</v>
      </c>
      <c r="AR72">
        <v>0.28113669768795752</v>
      </c>
      <c r="AS72">
        <v>0.95033736483599807</v>
      </c>
      <c r="AT72">
        <v>7.3636176728924321E-3</v>
      </c>
      <c r="AU72">
        <v>7.8307480368100784</v>
      </c>
      <c r="AV72">
        <v>22.739753629775375</v>
      </c>
      <c r="AW72">
        <v>3.9852092240107404</v>
      </c>
      <c r="AX72">
        <v>1.3866007760997268</v>
      </c>
      <c r="AY72">
        <v>0.43025766044455011</v>
      </c>
      <c r="AZ72">
        <v>173.06819430748703</v>
      </c>
      <c r="BA72">
        <v>272.13180569251296</v>
      </c>
      <c r="BB72">
        <v>116.85994327795828</v>
      </c>
      <c r="BC72">
        <v>18.479065753766999</v>
      </c>
      <c r="BD72">
        <v>12.851995823782024</v>
      </c>
      <c r="BE72">
        <v>1.8218801875405979</v>
      </c>
      <c r="BF72">
        <v>150.0128850430479</v>
      </c>
      <c r="BG72">
        <v>511.16453688235305</v>
      </c>
      <c r="BH72">
        <v>361.15165183930515</v>
      </c>
      <c r="BI72" t="s">
        <v>95</v>
      </c>
      <c r="BJ72" t="s">
        <v>86</v>
      </c>
    </row>
    <row r="73" spans="1:62">
      <c r="A73" t="s">
        <v>101</v>
      </c>
      <c r="B73" t="s">
        <v>102</v>
      </c>
      <c r="C73">
        <v>2018</v>
      </c>
      <c r="D73" t="s">
        <v>70</v>
      </c>
      <c r="E73" t="s">
        <v>103</v>
      </c>
      <c r="F73">
        <v>360</v>
      </c>
      <c r="G73">
        <v>0</v>
      </c>
      <c r="H73">
        <v>360</v>
      </c>
      <c r="I73">
        <v>50</v>
      </c>
      <c r="J73">
        <v>32.799999999999976</v>
      </c>
      <c r="K73">
        <v>442.79999999999995</v>
      </c>
      <c r="L73">
        <v>0</v>
      </c>
      <c r="M73">
        <v>180</v>
      </c>
      <c r="N73">
        <v>300</v>
      </c>
      <c r="O73">
        <v>211.76470588235293</v>
      </c>
      <c r="P73">
        <v>249</v>
      </c>
      <c r="Q73">
        <v>0</v>
      </c>
      <c r="R73">
        <v>0</v>
      </c>
      <c r="S73">
        <v>0</v>
      </c>
      <c r="T73">
        <v>0</v>
      </c>
      <c r="U73">
        <v>50.399831000000127</v>
      </c>
      <c r="V73">
        <v>2</v>
      </c>
      <c r="W73">
        <v>5.4766666666666666</v>
      </c>
      <c r="X73">
        <v>-1.4233333333333338</v>
      </c>
      <c r="Y73">
        <v>18.214894565449907</v>
      </c>
      <c r="Z73">
        <v>41</v>
      </c>
      <c r="AA73">
        <v>303.56038580504071</v>
      </c>
      <c r="AB73">
        <v>6398.1866666666665</v>
      </c>
      <c r="AC73">
        <v>3436.2788930082711</v>
      </c>
      <c r="AD73">
        <v>7995.2133333333322</v>
      </c>
      <c r="AE73">
        <v>5758.887554009696</v>
      </c>
      <c r="AF73">
        <v>18.362959285004969</v>
      </c>
      <c r="AG73">
        <v>3.1197684192021522</v>
      </c>
      <c r="AH73">
        <v>0.28113669768795752</v>
      </c>
      <c r="AI73">
        <v>0.95033736483599807</v>
      </c>
      <c r="AJ73">
        <v>7.3636176728924321E-3</v>
      </c>
      <c r="AK73">
        <v>7.5236598785037998</v>
      </c>
      <c r="AL73">
        <v>22.739753629775375</v>
      </c>
      <c r="AM73">
        <v>3.9852092240107404</v>
      </c>
      <c r="AN73">
        <v>1.3866007760997268</v>
      </c>
      <c r="AO73">
        <v>0.43025766044455011</v>
      </c>
      <c r="AP73">
        <v>19.112467827250072</v>
      </c>
      <c r="AQ73">
        <v>3.1197684192021522</v>
      </c>
      <c r="AR73">
        <v>0.28113669768795752</v>
      </c>
      <c r="AS73">
        <v>0.95033736483599807</v>
      </c>
      <c r="AT73">
        <v>7.3636176728924321E-3</v>
      </c>
      <c r="AU73">
        <v>7.8307480368100784</v>
      </c>
      <c r="AV73">
        <v>22.739753629775375</v>
      </c>
      <c r="AW73">
        <v>3.9852092240107404</v>
      </c>
      <c r="AX73">
        <v>1.3866007760997268</v>
      </c>
      <c r="AY73">
        <v>0.43025766044455011</v>
      </c>
      <c r="AZ73">
        <v>341.24768990964299</v>
      </c>
      <c r="BA73">
        <v>101.55231009035697</v>
      </c>
      <c r="BB73">
        <v>253.9998943549098</v>
      </c>
      <c r="BC73">
        <v>40.691175085471912</v>
      </c>
      <c r="BD73">
        <v>26.428610758831734</v>
      </c>
      <c r="BE73">
        <v>4.0622782975051868</v>
      </c>
      <c r="BF73">
        <v>325.18195849671866</v>
      </c>
      <c r="BG73">
        <v>511.16453688235305</v>
      </c>
      <c r="BH73">
        <v>185.98257838563438</v>
      </c>
      <c r="BI73" t="s">
        <v>95</v>
      </c>
      <c r="BJ73" t="s">
        <v>86</v>
      </c>
    </row>
    <row r="74" spans="1:62">
      <c r="A74" t="s">
        <v>101</v>
      </c>
      <c r="B74" t="s">
        <v>102</v>
      </c>
      <c r="C74">
        <v>1981</v>
      </c>
      <c r="D74" t="s">
        <v>71</v>
      </c>
      <c r="E74" t="s">
        <v>104</v>
      </c>
      <c r="F74">
        <v>456.32249999999999</v>
      </c>
      <c r="G74">
        <v>276.32249999999999</v>
      </c>
      <c r="H74">
        <v>180</v>
      </c>
      <c r="I74">
        <v>50</v>
      </c>
      <c r="J74">
        <v>49</v>
      </c>
      <c r="K74">
        <v>555.32249999999999</v>
      </c>
      <c r="L74">
        <v>60.554213303091565</v>
      </c>
      <c r="M74">
        <v>90</v>
      </c>
      <c r="N74">
        <v>150</v>
      </c>
      <c r="O74">
        <v>105.88235294117646</v>
      </c>
      <c r="P74">
        <v>124.5</v>
      </c>
      <c r="Q74">
        <v>105.96194999999999</v>
      </c>
      <c r="R74">
        <v>151.065</v>
      </c>
      <c r="S74">
        <v>20.295000000000005</v>
      </c>
      <c r="T74">
        <v>58.364999999999995</v>
      </c>
      <c r="U74">
        <v>87.651880000000006</v>
      </c>
      <c r="V74">
        <v>3</v>
      </c>
      <c r="W74">
        <v>6.9</v>
      </c>
      <c r="X74">
        <v>0</v>
      </c>
      <c r="Y74">
        <v>16.311</v>
      </c>
      <c r="Z74">
        <v>41</v>
      </c>
      <c r="AA74">
        <v>297.88677999999999</v>
      </c>
      <c r="AB74">
        <v>5380.2</v>
      </c>
      <c r="AC74">
        <v>3981.2749490835026</v>
      </c>
      <c r="AD74">
        <v>3953.6000000000008</v>
      </c>
      <c r="AE74">
        <v>3360.9584753527579</v>
      </c>
      <c r="AF74">
        <v>10.838799999999999</v>
      </c>
      <c r="AG74">
        <v>3.0738701473021965</v>
      </c>
      <c r="AH74">
        <v>0.26894357247744333</v>
      </c>
      <c r="AI74">
        <v>1.0259870645905831</v>
      </c>
      <c r="AJ74">
        <v>5.709686173585758E-3</v>
      </c>
      <c r="AK74">
        <v>4.6844000000000001</v>
      </c>
      <c r="AL74">
        <v>23.61961977041085</v>
      </c>
      <c r="AM74">
        <v>3.4791934390104369</v>
      </c>
      <c r="AN74">
        <v>1.7055826825886831</v>
      </c>
      <c r="AO74">
        <v>0.49615673134503191</v>
      </c>
      <c r="AP74">
        <v>11.2812</v>
      </c>
      <c r="AQ74">
        <v>3.0738701473021965</v>
      </c>
      <c r="AR74">
        <v>0.26894357247744333</v>
      </c>
      <c r="AS74">
        <v>1.0259870645905831</v>
      </c>
      <c r="AT74">
        <v>5.709686173585758E-3</v>
      </c>
      <c r="AU74">
        <v>4.8756000000000004</v>
      </c>
      <c r="AV74">
        <v>23.61961977041085</v>
      </c>
      <c r="AW74">
        <v>3.4791934390104369</v>
      </c>
      <c r="AX74">
        <v>1.7055826825886831</v>
      </c>
      <c r="AY74">
        <v>0.49615673134503191</v>
      </c>
      <c r="AZ74">
        <v>137.95283759391668</v>
      </c>
      <c r="BA74">
        <v>417.36966240608331</v>
      </c>
      <c r="BB74">
        <v>202.11165093167529</v>
      </c>
      <c r="BC74">
        <v>28.055315874771733</v>
      </c>
      <c r="BD74">
        <v>22.099144243717877</v>
      </c>
      <c r="BE74">
        <v>3.6961916054475501</v>
      </c>
      <c r="BF74">
        <v>255.96230265561246</v>
      </c>
      <c r="BG74">
        <v>653.72118294117649</v>
      </c>
      <c r="BH74">
        <v>397.75888028556403</v>
      </c>
      <c r="BI74" t="s">
        <v>95</v>
      </c>
      <c r="BJ74" t="s">
        <v>86</v>
      </c>
    </row>
    <row r="75" spans="1:62">
      <c r="A75" t="s">
        <v>101</v>
      </c>
      <c r="B75" t="s">
        <v>102</v>
      </c>
      <c r="C75">
        <v>1982</v>
      </c>
      <c r="D75" t="s">
        <v>71</v>
      </c>
      <c r="E75" t="s">
        <v>104</v>
      </c>
      <c r="F75">
        <v>456.32249999999999</v>
      </c>
      <c r="G75">
        <v>276.32249999999999</v>
      </c>
      <c r="H75">
        <v>180</v>
      </c>
      <c r="I75">
        <v>50</v>
      </c>
      <c r="J75">
        <v>49</v>
      </c>
      <c r="K75">
        <v>555.32249999999999</v>
      </c>
      <c r="L75">
        <v>60.554213303091565</v>
      </c>
      <c r="M75">
        <v>90</v>
      </c>
      <c r="N75">
        <v>150</v>
      </c>
      <c r="O75">
        <v>105.88235294117646</v>
      </c>
      <c r="P75">
        <v>124.5</v>
      </c>
      <c r="Q75">
        <v>105.96194999999999</v>
      </c>
      <c r="R75">
        <v>151.065</v>
      </c>
      <c r="S75">
        <v>20.295000000000005</v>
      </c>
      <c r="T75">
        <v>58.364999999999995</v>
      </c>
      <c r="U75">
        <v>87.651880000000006</v>
      </c>
      <c r="V75">
        <v>3</v>
      </c>
      <c r="W75">
        <v>5.6</v>
      </c>
      <c r="X75">
        <v>-1.3000000000000007</v>
      </c>
      <c r="Y75">
        <v>17.71</v>
      </c>
      <c r="Z75">
        <v>41</v>
      </c>
      <c r="AA75">
        <v>302.05579999999998</v>
      </c>
      <c r="AB75">
        <v>5353.6</v>
      </c>
      <c r="AC75">
        <v>3961.5913102511872</v>
      </c>
      <c r="AD75">
        <v>5279.8666666666668</v>
      </c>
      <c r="AE75">
        <v>4488.4188137560313</v>
      </c>
      <c r="AF75">
        <v>10.838799999999999</v>
      </c>
      <c r="AG75">
        <v>3.0738701473021965</v>
      </c>
      <c r="AH75">
        <v>0.26894357247744333</v>
      </c>
      <c r="AI75">
        <v>1.0259870645905831</v>
      </c>
      <c r="AJ75">
        <v>5.709686173585758E-3</v>
      </c>
      <c r="AK75">
        <v>4.6844000000000001</v>
      </c>
      <c r="AL75">
        <v>23.61961977041085</v>
      </c>
      <c r="AM75">
        <v>3.4791934390104369</v>
      </c>
      <c r="AN75">
        <v>1.7055826825886831</v>
      </c>
      <c r="AO75">
        <v>0.49615673134503191</v>
      </c>
      <c r="AP75">
        <v>11.2812</v>
      </c>
      <c r="AQ75">
        <v>3.0738701473021965</v>
      </c>
      <c r="AR75">
        <v>0.26894357247744333</v>
      </c>
      <c r="AS75">
        <v>1.0259870645905831</v>
      </c>
      <c r="AT75">
        <v>5.709686173585758E-3</v>
      </c>
      <c r="AU75">
        <v>4.8756000000000004</v>
      </c>
      <c r="AV75">
        <v>23.61961977041085</v>
      </c>
      <c r="AW75">
        <v>3.4791934390104369</v>
      </c>
      <c r="AX75">
        <v>1.7055826825886831</v>
      </c>
      <c r="AY75">
        <v>0.49615673134503191</v>
      </c>
      <c r="AZ75">
        <v>158.03124462208959</v>
      </c>
      <c r="BA75">
        <v>397.29125537791037</v>
      </c>
      <c r="BB75">
        <v>232.27192193417238</v>
      </c>
      <c r="BC75">
        <v>32.259022296170826</v>
      </c>
      <c r="BD75">
        <v>25.321990186960907</v>
      </c>
      <c r="BE75">
        <v>4.2532431605638008</v>
      </c>
      <c r="BF75">
        <v>294.10617757786792</v>
      </c>
      <c r="BG75">
        <v>653.72118294117649</v>
      </c>
      <c r="BH75">
        <v>359.61500536330857</v>
      </c>
      <c r="BI75" t="s">
        <v>95</v>
      </c>
      <c r="BJ75" t="s">
        <v>86</v>
      </c>
    </row>
    <row r="76" spans="1:62">
      <c r="A76" t="s">
        <v>101</v>
      </c>
      <c r="B76" t="s">
        <v>102</v>
      </c>
      <c r="C76">
        <v>1983</v>
      </c>
      <c r="D76" t="s">
        <v>71</v>
      </c>
      <c r="E76" t="s">
        <v>104</v>
      </c>
      <c r="F76">
        <v>456.32249999999999</v>
      </c>
      <c r="G76">
        <v>276.32249999999999</v>
      </c>
      <c r="H76">
        <v>180</v>
      </c>
      <c r="I76">
        <v>50</v>
      </c>
      <c r="J76">
        <v>49</v>
      </c>
      <c r="K76">
        <v>555.32249999999999</v>
      </c>
      <c r="L76">
        <v>60.554213303091565</v>
      </c>
      <c r="M76">
        <v>90</v>
      </c>
      <c r="N76">
        <v>150</v>
      </c>
      <c r="O76">
        <v>105.88235294117646</v>
      </c>
      <c r="P76">
        <v>124.5</v>
      </c>
      <c r="Q76">
        <v>105.96194999999999</v>
      </c>
      <c r="R76">
        <v>151.065</v>
      </c>
      <c r="S76">
        <v>20.295000000000005</v>
      </c>
      <c r="T76">
        <v>58.364999999999995</v>
      </c>
      <c r="U76">
        <v>87.651880000000006</v>
      </c>
      <c r="V76">
        <v>3</v>
      </c>
      <c r="W76">
        <v>5.0999999999999996</v>
      </c>
      <c r="X76">
        <v>-1.8000000000000007</v>
      </c>
      <c r="Y76">
        <v>17.5</v>
      </c>
      <c r="Z76">
        <v>41</v>
      </c>
      <c r="AA76">
        <v>301.43</v>
      </c>
      <c r="AB76">
        <v>4513.1333333333341</v>
      </c>
      <c r="AC76">
        <v>3339.6573885494458</v>
      </c>
      <c r="AD76">
        <v>5033.4666666666672</v>
      </c>
      <c r="AE76">
        <v>4278.95397959807</v>
      </c>
      <c r="AF76">
        <v>11.493930000000001</v>
      </c>
      <c r="AG76">
        <v>3.0738701473021965</v>
      </c>
      <c r="AH76">
        <v>0.26894357247744333</v>
      </c>
      <c r="AI76">
        <v>1.0259870645905831</v>
      </c>
      <c r="AJ76">
        <v>5.709686173585758E-3</v>
      </c>
      <c r="AK76">
        <v>6.9932799999999995</v>
      </c>
      <c r="AL76">
        <v>23.61961977041085</v>
      </c>
      <c r="AM76">
        <v>3.4791934390104369</v>
      </c>
      <c r="AN76">
        <v>1.7055826825886831</v>
      </c>
      <c r="AO76">
        <v>0.49615673134503191</v>
      </c>
      <c r="AP76">
        <v>11.96307</v>
      </c>
      <c r="AQ76">
        <v>3.0738701473021965</v>
      </c>
      <c r="AR76">
        <v>0.26894357247744333</v>
      </c>
      <c r="AS76">
        <v>1.0259870645905831</v>
      </c>
      <c r="AT76">
        <v>5.709686173585758E-3</v>
      </c>
      <c r="AU76">
        <v>7.2787199999999999</v>
      </c>
      <c r="AV76">
        <v>23.61961977041085</v>
      </c>
      <c r="AW76">
        <v>3.4791934390104369</v>
      </c>
      <c r="AX76">
        <v>1.7055826825886831</v>
      </c>
      <c r="AY76">
        <v>0.49615673134503191</v>
      </c>
      <c r="AZ76">
        <v>166.58981982257515</v>
      </c>
      <c r="BA76">
        <v>388.73268017742487</v>
      </c>
      <c r="BB76">
        <v>209.29371244240906</v>
      </c>
      <c r="BC76">
        <v>29.074119395442324</v>
      </c>
      <c r="BD76">
        <v>22.788859725706139</v>
      </c>
      <c r="BE76">
        <v>3.8345334038329266</v>
      </c>
      <c r="BF76">
        <v>264.99122496739045</v>
      </c>
      <c r="BG76">
        <v>653.72118294117649</v>
      </c>
      <c r="BH76">
        <v>388.72995797378604</v>
      </c>
      <c r="BI76" t="s">
        <v>95</v>
      </c>
      <c r="BJ76" t="s">
        <v>86</v>
      </c>
    </row>
    <row r="77" spans="1:62">
      <c r="A77" t="s">
        <v>101</v>
      </c>
      <c r="B77" t="s">
        <v>102</v>
      </c>
      <c r="C77">
        <v>1984</v>
      </c>
      <c r="D77" t="s">
        <v>71</v>
      </c>
      <c r="E77" t="s">
        <v>104</v>
      </c>
      <c r="F77">
        <v>456.32249999999999</v>
      </c>
      <c r="G77">
        <v>276.32249999999999</v>
      </c>
      <c r="H77">
        <v>180</v>
      </c>
      <c r="I77">
        <v>50</v>
      </c>
      <c r="J77">
        <v>49</v>
      </c>
      <c r="K77">
        <v>555.32249999999999</v>
      </c>
      <c r="L77">
        <v>60.554213303091565</v>
      </c>
      <c r="M77">
        <v>90</v>
      </c>
      <c r="N77">
        <v>150</v>
      </c>
      <c r="O77">
        <v>105.88235294117646</v>
      </c>
      <c r="P77">
        <v>124.5</v>
      </c>
      <c r="Q77">
        <v>105.96194999999999</v>
      </c>
      <c r="R77">
        <v>151.065</v>
      </c>
      <c r="S77">
        <v>20.295000000000005</v>
      </c>
      <c r="T77">
        <v>58.364999999999995</v>
      </c>
      <c r="U77">
        <v>87.651880000000006</v>
      </c>
      <c r="V77">
        <v>3</v>
      </c>
      <c r="W77">
        <v>5.6</v>
      </c>
      <c r="X77">
        <v>-1.3000000000000007</v>
      </c>
      <c r="Y77">
        <v>20.6</v>
      </c>
      <c r="Z77">
        <v>41</v>
      </c>
      <c r="AA77">
        <v>310.66800000000001</v>
      </c>
      <c r="AB77">
        <v>5320.0000000000018</v>
      </c>
      <c r="AC77">
        <v>3936.7277664630001</v>
      </c>
      <c r="AD77">
        <v>3579.8</v>
      </c>
      <c r="AE77">
        <v>3043.1908008063037</v>
      </c>
      <c r="AF77">
        <v>11.493930000000001</v>
      </c>
      <c r="AG77">
        <v>3.0738701473021965</v>
      </c>
      <c r="AH77">
        <v>0.26894357247744333</v>
      </c>
      <c r="AI77">
        <v>1.0259870645905831</v>
      </c>
      <c r="AJ77">
        <v>5.709686173585758E-3</v>
      </c>
      <c r="AK77">
        <v>6.9932799999999995</v>
      </c>
      <c r="AL77">
        <v>23.61961977041085</v>
      </c>
      <c r="AM77">
        <v>3.4791934390104369</v>
      </c>
      <c r="AN77">
        <v>1.7055826825886831</v>
      </c>
      <c r="AO77">
        <v>0.49615673134503191</v>
      </c>
      <c r="AP77">
        <v>11.96307</v>
      </c>
      <c r="AQ77">
        <v>3.0738701473021965</v>
      </c>
      <c r="AR77">
        <v>0.26894357247744333</v>
      </c>
      <c r="AS77">
        <v>1.0259870645905831</v>
      </c>
      <c r="AT77">
        <v>5.709686173585758E-3</v>
      </c>
      <c r="AU77">
        <v>7.2787199999999999</v>
      </c>
      <c r="AV77">
        <v>23.61961977041085</v>
      </c>
      <c r="AW77">
        <v>3.4791934390104369</v>
      </c>
      <c r="AX77">
        <v>1.7055826825886831</v>
      </c>
      <c r="AY77">
        <v>0.49615673134503191</v>
      </c>
      <c r="AZ77">
        <v>153.65427888629523</v>
      </c>
      <c r="BA77">
        <v>401.66822111370476</v>
      </c>
      <c r="BB77">
        <v>192.21985212429195</v>
      </c>
      <c r="BC77">
        <v>26.678030890405239</v>
      </c>
      <c r="BD77">
        <v>21.035907911657009</v>
      </c>
      <c r="BE77">
        <v>3.5139486463985148</v>
      </c>
      <c r="BF77">
        <v>243.44773957275271</v>
      </c>
      <c r="BG77">
        <v>653.72118294117649</v>
      </c>
      <c r="BH77">
        <v>410.27344336842378</v>
      </c>
      <c r="BI77" t="s">
        <v>95</v>
      </c>
      <c r="BJ77" t="s">
        <v>86</v>
      </c>
    </row>
    <row r="78" spans="1:62">
      <c r="A78" t="s">
        <v>101</v>
      </c>
      <c r="B78" t="s">
        <v>102</v>
      </c>
      <c r="C78">
        <v>1985</v>
      </c>
      <c r="D78" t="s">
        <v>71</v>
      </c>
      <c r="E78" t="s">
        <v>104</v>
      </c>
      <c r="F78">
        <v>456.32249999999999</v>
      </c>
      <c r="G78">
        <v>276.32249999999999</v>
      </c>
      <c r="H78">
        <v>180</v>
      </c>
      <c r="I78">
        <v>50</v>
      </c>
      <c r="J78">
        <v>49</v>
      </c>
      <c r="K78">
        <v>555.32249999999999</v>
      </c>
      <c r="L78">
        <v>60.554213303091565</v>
      </c>
      <c r="M78">
        <v>90</v>
      </c>
      <c r="N78">
        <v>150</v>
      </c>
      <c r="O78">
        <v>105.88235294117646</v>
      </c>
      <c r="P78">
        <v>124.5</v>
      </c>
      <c r="Q78">
        <v>105.96194999999999</v>
      </c>
      <c r="R78">
        <v>151.065</v>
      </c>
      <c r="S78">
        <v>20.295000000000005</v>
      </c>
      <c r="T78">
        <v>58.364999999999995</v>
      </c>
      <c r="U78">
        <v>87.651880000000006</v>
      </c>
      <c r="V78">
        <v>3</v>
      </c>
      <c r="W78">
        <v>5.55</v>
      </c>
      <c r="X78">
        <v>-1.3500000000000005</v>
      </c>
      <c r="Y78">
        <v>20.52</v>
      </c>
      <c r="Z78">
        <v>41</v>
      </c>
      <c r="AA78">
        <v>310.42959999999999</v>
      </c>
      <c r="AB78">
        <v>5013.3999999999987</v>
      </c>
      <c r="AC78">
        <v>3709.8479293957903</v>
      </c>
      <c r="AD78">
        <v>4999.8666666666677</v>
      </c>
      <c r="AE78">
        <v>4250.3905931219842</v>
      </c>
      <c r="AF78">
        <v>11.493930000000001</v>
      </c>
      <c r="AG78">
        <v>3.0738701473021965</v>
      </c>
      <c r="AH78">
        <v>0.26894357247744333</v>
      </c>
      <c r="AI78">
        <v>1.0259870645905831</v>
      </c>
      <c r="AJ78">
        <v>5.709686173585758E-3</v>
      </c>
      <c r="AK78">
        <v>6.9932799999999995</v>
      </c>
      <c r="AL78">
        <v>23.61961977041085</v>
      </c>
      <c r="AM78">
        <v>3.4791934390104369</v>
      </c>
      <c r="AN78">
        <v>1.7055826825886831</v>
      </c>
      <c r="AO78">
        <v>0.49615673134503191</v>
      </c>
      <c r="AP78">
        <v>11.96307</v>
      </c>
      <c r="AQ78">
        <v>3.0738701473021965</v>
      </c>
      <c r="AR78">
        <v>0.26894357247744333</v>
      </c>
      <c r="AS78">
        <v>1.0259870645905831</v>
      </c>
      <c r="AT78">
        <v>5.709686173585758E-3</v>
      </c>
      <c r="AU78">
        <v>7.2787199999999999</v>
      </c>
      <c r="AV78">
        <v>23.61961977041085</v>
      </c>
      <c r="AW78">
        <v>3.4791934390104369</v>
      </c>
      <c r="AX78">
        <v>1.7055826825886831</v>
      </c>
      <c r="AY78">
        <v>0.49615673134503191</v>
      </c>
      <c r="AZ78">
        <v>174.31883193165385</v>
      </c>
      <c r="BA78">
        <v>381.00366806834614</v>
      </c>
      <c r="BB78">
        <v>218.79728866728971</v>
      </c>
      <c r="BC78">
        <v>30.388213350004609</v>
      </c>
      <c r="BD78">
        <v>23.850327047577707</v>
      </c>
      <c r="BE78">
        <v>4.0066985362983187</v>
      </c>
      <c r="BF78">
        <v>277.04252760117032</v>
      </c>
      <c r="BG78">
        <v>653.72118294117649</v>
      </c>
      <c r="BH78">
        <v>376.67865534000617</v>
      </c>
      <c r="BI78" t="s">
        <v>95</v>
      </c>
      <c r="BJ78" t="s">
        <v>86</v>
      </c>
    </row>
    <row r="79" spans="1:62">
      <c r="A79" t="s">
        <v>101</v>
      </c>
      <c r="B79" t="s">
        <v>102</v>
      </c>
      <c r="C79">
        <v>1986</v>
      </c>
      <c r="D79" t="s">
        <v>71</v>
      </c>
      <c r="E79" t="s">
        <v>104</v>
      </c>
      <c r="F79">
        <v>456.32249999999999</v>
      </c>
      <c r="G79">
        <v>276.32249999999999</v>
      </c>
      <c r="H79">
        <v>180</v>
      </c>
      <c r="I79">
        <v>50</v>
      </c>
      <c r="J79">
        <v>49</v>
      </c>
      <c r="K79">
        <v>555.32249999999999</v>
      </c>
      <c r="L79">
        <v>60.554213303091565</v>
      </c>
      <c r="M79">
        <v>90</v>
      </c>
      <c r="N79">
        <v>150</v>
      </c>
      <c r="O79">
        <v>105.88235294117646</v>
      </c>
      <c r="P79">
        <v>124.5</v>
      </c>
      <c r="Q79">
        <v>105.96194999999999</v>
      </c>
      <c r="R79">
        <v>151.065</v>
      </c>
      <c r="S79">
        <v>20.295000000000005</v>
      </c>
      <c r="T79">
        <v>58.364999999999995</v>
      </c>
      <c r="U79">
        <v>87.651880000000006</v>
      </c>
      <c r="V79">
        <v>3</v>
      </c>
      <c r="W79">
        <v>5.62</v>
      </c>
      <c r="X79">
        <v>-1.2800000000000002</v>
      </c>
      <c r="Y79">
        <v>22.35</v>
      </c>
      <c r="Z79">
        <v>41</v>
      </c>
      <c r="AA79">
        <v>315.88299999999998</v>
      </c>
      <c r="AB79">
        <v>5006.3999999999996</v>
      </c>
      <c r="AC79">
        <v>3704.6680244399176</v>
      </c>
      <c r="AD79">
        <v>6767.1333333333341</v>
      </c>
      <c r="AE79">
        <v>5752.7453790238824</v>
      </c>
      <c r="AF79">
        <v>11.108300000000002</v>
      </c>
      <c r="AG79">
        <v>3.0738701473021965</v>
      </c>
      <c r="AH79">
        <v>0.26894357247744333</v>
      </c>
      <c r="AI79">
        <v>1.0259870645905831</v>
      </c>
      <c r="AJ79">
        <v>5.709686173585758E-3</v>
      </c>
      <c r="AK79">
        <v>5.6198100000000011</v>
      </c>
      <c r="AL79">
        <v>23.61961977041085</v>
      </c>
      <c r="AM79">
        <v>3.4791934390104369</v>
      </c>
      <c r="AN79">
        <v>1.7055826825886831</v>
      </c>
      <c r="AO79">
        <v>0.49615673134503191</v>
      </c>
      <c r="AP79">
        <v>11.561700000000002</v>
      </c>
      <c r="AQ79">
        <v>3.0738701473021965</v>
      </c>
      <c r="AR79">
        <v>0.26894357247744333</v>
      </c>
      <c r="AS79">
        <v>1.0259870645905831</v>
      </c>
      <c r="AT79">
        <v>5.709686173585758E-3</v>
      </c>
      <c r="AU79">
        <v>5.849190000000001</v>
      </c>
      <c r="AV79">
        <v>23.61961977041085</v>
      </c>
      <c r="AW79">
        <v>3.4791934390104369</v>
      </c>
      <c r="AX79">
        <v>1.7055826825886831</v>
      </c>
      <c r="AY79">
        <v>0.49615673134503191</v>
      </c>
      <c r="AZ79">
        <v>188.32058973396045</v>
      </c>
      <c r="BA79">
        <v>367.00191026603954</v>
      </c>
      <c r="BB79">
        <v>259.5708212430028</v>
      </c>
      <c r="BC79">
        <v>36.070586778689545</v>
      </c>
      <c r="BD79">
        <v>28.209893427556004</v>
      </c>
      <c r="BE79">
        <v>4.7595825017288771</v>
      </c>
      <c r="BF79">
        <v>328.61088395097715</v>
      </c>
      <c r="BG79">
        <v>653.72118294117649</v>
      </c>
      <c r="BH79">
        <v>325.11029899019934</v>
      </c>
      <c r="BI79" t="s">
        <v>95</v>
      </c>
      <c r="BJ79" t="s">
        <v>86</v>
      </c>
    </row>
    <row r="80" spans="1:62">
      <c r="A80" t="s">
        <v>101</v>
      </c>
      <c r="B80" t="s">
        <v>102</v>
      </c>
      <c r="C80">
        <v>1987</v>
      </c>
      <c r="D80" t="s">
        <v>71</v>
      </c>
      <c r="E80" t="s">
        <v>104</v>
      </c>
      <c r="F80">
        <v>456.32249999999999</v>
      </c>
      <c r="G80">
        <v>276.32249999999999</v>
      </c>
      <c r="H80">
        <v>180</v>
      </c>
      <c r="I80">
        <v>50</v>
      </c>
      <c r="J80">
        <v>49</v>
      </c>
      <c r="K80">
        <v>555.32249999999999</v>
      </c>
      <c r="L80">
        <v>60.554213303091565</v>
      </c>
      <c r="M80">
        <v>90</v>
      </c>
      <c r="N80">
        <v>150</v>
      </c>
      <c r="O80">
        <v>105.88235294117646</v>
      </c>
      <c r="P80">
        <v>124.5</v>
      </c>
      <c r="Q80">
        <v>105.96194999999999</v>
      </c>
      <c r="R80">
        <v>151.065</v>
      </c>
      <c r="S80">
        <v>20.295000000000005</v>
      </c>
      <c r="T80">
        <v>58.364999999999995</v>
      </c>
      <c r="U80">
        <v>87.651880000000006</v>
      </c>
      <c r="V80">
        <v>3</v>
      </c>
      <c r="W80">
        <v>5.61</v>
      </c>
      <c r="X80">
        <v>-1.29</v>
      </c>
      <c r="Y80">
        <v>22.29</v>
      </c>
      <c r="Z80">
        <v>41</v>
      </c>
      <c r="AA80">
        <v>315.70420000000001</v>
      </c>
      <c r="AB80">
        <v>6273.4</v>
      </c>
      <c r="AC80">
        <v>4642.2308214528166</v>
      </c>
      <c r="AD80">
        <v>4539.7333333333336</v>
      </c>
      <c r="AE80">
        <v>3859.2308838800304</v>
      </c>
      <c r="AF80">
        <v>11.21561</v>
      </c>
      <c r="AG80">
        <v>3.0738701473021965</v>
      </c>
      <c r="AH80">
        <v>0.26894357247744333</v>
      </c>
      <c r="AI80">
        <v>1.0259870645905831</v>
      </c>
      <c r="AJ80">
        <v>5.709686173585758E-3</v>
      </c>
      <c r="AK80">
        <v>6.1686099999999993</v>
      </c>
      <c r="AL80">
        <v>23.61961977041085</v>
      </c>
      <c r="AM80">
        <v>3.4791934390104369</v>
      </c>
      <c r="AN80">
        <v>1.7055826825886831</v>
      </c>
      <c r="AO80">
        <v>0.49615673134503191</v>
      </c>
      <c r="AP80">
        <v>11.673390000000001</v>
      </c>
      <c r="AQ80">
        <v>3.0738701473021965</v>
      </c>
      <c r="AR80">
        <v>0.26894357247744333</v>
      </c>
      <c r="AS80">
        <v>1.0259870645905831</v>
      </c>
      <c r="AT80">
        <v>5.709686173585758E-3</v>
      </c>
      <c r="AU80">
        <v>6.4203899999999994</v>
      </c>
      <c r="AV80">
        <v>23.61961977041085</v>
      </c>
      <c r="AW80">
        <v>3.4791934390104369</v>
      </c>
      <c r="AX80">
        <v>1.7055826825886831</v>
      </c>
      <c r="AY80">
        <v>0.49615673134503191</v>
      </c>
      <c r="AZ80">
        <v>176.76796431207657</v>
      </c>
      <c r="BA80">
        <v>378.55453568792342</v>
      </c>
      <c r="BB80">
        <v>234.03946072480204</v>
      </c>
      <c r="BC80">
        <v>32.486352495534113</v>
      </c>
      <c r="BD80">
        <v>25.594080788999815</v>
      </c>
      <c r="BE80">
        <v>4.2797970492593791</v>
      </c>
      <c r="BF80">
        <v>296.39969105859535</v>
      </c>
      <c r="BG80">
        <v>653.72118294117649</v>
      </c>
      <c r="BH80">
        <v>357.32149188258114</v>
      </c>
      <c r="BI80" t="s">
        <v>95</v>
      </c>
      <c r="BJ80" t="s">
        <v>86</v>
      </c>
    </row>
    <row r="81" spans="1:62">
      <c r="A81" t="s">
        <v>101</v>
      </c>
      <c r="B81" t="s">
        <v>102</v>
      </c>
      <c r="C81">
        <v>1988</v>
      </c>
      <c r="D81" t="s">
        <v>71</v>
      </c>
      <c r="E81" t="s">
        <v>104</v>
      </c>
      <c r="F81">
        <v>456.32249999999999</v>
      </c>
      <c r="G81">
        <v>276.32249999999999</v>
      </c>
      <c r="H81">
        <v>180</v>
      </c>
      <c r="I81">
        <v>50</v>
      </c>
      <c r="J81">
        <v>49</v>
      </c>
      <c r="K81">
        <v>555.32249999999999</v>
      </c>
      <c r="L81">
        <v>60.554213303091565</v>
      </c>
      <c r="M81">
        <v>90</v>
      </c>
      <c r="N81">
        <v>150</v>
      </c>
      <c r="O81">
        <v>105.88235294117646</v>
      </c>
      <c r="P81">
        <v>124.5</v>
      </c>
      <c r="Q81">
        <v>105.96194999999999</v>
      </c>
      <c r="R81">
        <v>151.065</v>
      </c>
      <c r="S81">
        <v>20.295000000000005</v>
      </c>
      <c r="T81">
        <v>58.364999999999995</v>
      </c>
      <c r="U81">
        <v>87.651880000000006</v>
      </c>
      <c r="V81">
        <v>3</v>
      </c>
      <c r="W81">
        <v>5.64</v>
      </c>
      <c r="X81">
        <v>-1.2600000000000007</v>
      </c>
      <c r="Y81">
        <v>20.2</v>
      </c>
      <c r="Z81">
        <v>41</v>
      </c>
      <c r="AA81">
        <v>309.476</v>
      </c>
      <c r="AB81">
        <v>4666.6666666666661</v>
      </c>
      <c r="AC81">
        <v>3453.2699705815794</v>
      </c>
      <c r="AD81">
        <v>5206.6000000000004</v>
      </c>
      <c r="AE81">
        <v>4426.1347626901224</v>
      </c>
      <c r="AF81">
        <v>11.21561</v>
      </c>
      <c r="AG81">
        <v>3.0738701473021965</v>
      </c>
      <c r="AH81">
        <v>0.26894357247744333</v>
      </c>
      <c r="AI81">
        <v>1.0259870645905831</v>
      </c>
      <c r="AJ81">
        <v>5.709686173585758E-3</v>
      </c>
      <c r="AK81">
        <v>6.1686099999999993</v>
      </c>
      <c r="AL81">
        <v>23.61961977041085</v>
      </c>
      <c r="AM81">
        <v>3.4791934390104369</v>
      </c>
      <c r="AN81">
        <v>1.7055826825886831</v>
      </c>
      <c r="AO81">
        <v>0.49615673134503191</v>
      </c>
      <c r="AP81">
        <v>11.673390000000001</v>
      </c>
      <c r="AQ81">
        <v>3.0738701473021965</v>
      </c>
      <c r="AR81">
        <v>0.26894357247744333</v>
      </c>
      <c r="AS81">
        <v>1.0259870645905831</v>
      </c>
      <c r="AT81">
        <v>5.709686173585758E-3</v>
      </c>
      <c r="AU81">
        <v>6.4203899999999994</v>
      </c>
      <c r="AV81">
        <v>23.61961977041085</v>
      </c>
      <c r="AW81">
        <v>3.4791934390104369</v>
      </c>
      <c r="AX81">
        <v>1.7055826825886831</v>
      </c>
      <c r="AY81">
        <v>0.49615673134503191</v>
      </c>
      <c r="AZ81">
        <v>162.83757274959061</v>
      </c>
      <c r="BA81">
        <v>392.48492725040938</v>
      </c>
      <c r="BB81">
        <v>216.45768348007363</v>
      </c>
      <c r="BC81">
        <v>30.069324860662476</v>
      </c>
      <c r="BD81">
        <v>23.568820147428902</v>
      </c>
      <c r="BE81">
        <v>3.9657929515794521</v>
      </c>
      <c r="BF81">
        <v>274.06162143974444</v>
      </c>
      <c r="BG81">
        <v>653.72118294117649</v>
      </c>
      <c r="BH81">
        <v>379.65956150143205</v>
      </c>
      <c r="BI81" t="s">
        <v>95</v>
      </c>
      <c r="BJ81" t="s">
        <v>86</v>
      </c>
    </row>
    <row r="82" spans="1:62">
      <c r="A82" t="s">
        <v>101</v>
      </c>
      <c r="B82" t="s">
        <v>102</v>
      </c>
      <c r="C82">
        <v>1990</v>
      </c>
      <c r="D82" t="s">
        <v>71</v>
      </c>
      <c r="E82" t="s">
        <v>104</v>
      </c>
      <c r="F82">
        <v>456.32249999999999</v>
      </c>
      <c r="G82">
        <v>276.32249999999999</v>
      </c>
      <c r="H82">
        <v>180</v>
      </c>
      <c r="I82">
        <v>50</v>
      </c>
      <c r="J82">
        <v>49</v>
      </c>
      <c r="K82">
        <v>555.32249999999999</v>
      </c>
      <c r="L82">
        <v>60.554213303091565</v>
      </c>
      <c r="M82">
        <v>90</v>
      </c>
      <c r="N82">
        <v>150</v>
      </c>
      <c r="O82">
        <v>105.88235294117646</v>
      </c>
      <c r="P82">
        <v>124.5</v>
      </c>
      <c r="Q82">
        <v>105.96194999999999</v>
      </c>
      <c r="R82">
        <v>151.065</v>
      </c>
      <c r="S82">
        <v>20.295000000000005</v>
      </c>
      <c r="T82">
        <v>58.364999999999995</v>
      </c>
      <c r="U82">
        <v>87.651880000000006</v>
      </c>
      <c r="V82">
        <v>3</v>
      </c>
      <c r="W82">
        <v>6.61</v>
      </c>
      <c r="X82">
        <v>-0.29000000000000004</v>
      </c>
      <c r="Y82">
        <v>21.492000000000001</v>
      </c>
      <c r="Z82">
        <v>41</v>
      </c>
      <c r="AA82">
        <v>313.32616000000002</v>
      </c>
      <c r="AB82">
        <v>6240.2666666666673</v>
      </c>
      <c r="AC82">
        <v>4617.7126046616877</v>
      </c>
      <c r="AD82">
        <v>4507.0666666666657</v>
      </c>
      <c r="AE82">
        <v>3831.4609248060601</v>
      </c>
      <c r="AF82">
        <v>10.097430000000001</v>
      </c>
      <c r="AG82">
        <v>3.0738701473021965</v>
      </c>
      <c r="AH82">
        <v>0.26894357247744333</v>
      </c>
      <c r="AI82">
        <v>1.0259870645905831</v>
      </c>
      <c r="AJ82">
        <v>5.709686173585758E-3</v>
      </c>
      <c r="AK82">
        <v>5.5085800000000003</v>
      </c>
      <c r="AL82">
        <v>23.61961977041085</v>
      </c>
      <c r="AM82">
        <v>3.4791934390104369</v>
      </c>
      <c r="AN82">
        <v>1.7055826825886831</v>
      </c>
      <c r="AO82">
        <v>0.49615673134503191</v>
      </c>
      <c r="AP82">
        <v>10.50957</v>
      </c>
      <c r="AQ82">
        <v>3.0738701473021965</v>
      </c>
      <c r="AR82">
        <v>0.26894357247744333</v>
      </c>
      <c r="AS82">
        <v>1.0259870645905831</v>
      </c>
      <c r="AT82">
        <v>5.709686173585758E-3</v>
      </c>
      <c r="AU82">
        <v>5.7334200000000006</v>
      </c>
      <c r="AV82">
        <v>23.61961977041085</v>
      </c>
      <c r="AW82">
        <v>3.4791934390104369</v>
      </c>
      <c r="AX82">
        <v>1.7055826825886831</v>
      </c>
      <c r="AY82">
        <v>0.49615673134503191</v>
      </c>
      <c r="AZ82">
        <v>157.78240247128883</v>
      </c>
      <c r="BA82">
        <v>397.54009752871116</v>
      </c>
      <c r="BB82">
        <v>232.60217323668755</v>
      </c>
      <c r="BC82">
        <v>32.286735330057418</v>
      </c>
      <c r="BD82">
        <v>25.437389032890085</v>
      </c>
      <c r="BE82">
        <v>4.2534782214839355</v>
      </c>
      <c r="BF82">
        <v>294.57977582111903</v>
      </c>
      <c r="BG82">
        <v>653.72118294117649</v>
      </c>
      <c r="BH82">
        <v>359.14140712005747</v>
      </c>
      <c r="BI82" t="s">
        <v>95</v>
      </c>
      <c r="BJ82" t="s">
        <v>86</v>
      </c>
    </row>
    <row r="83" spans="1:62">
      <c r="A83" t="s">
        <v>101</v>
      </c>
      <c r="B83" t="s">
        <v>102</v>
      </c>
      <c r="C83">
        <v>1991</v>
      </c>
      <c r="D83" t="s">
        <v>71</v>
      </c>
      <c r="E83" t="s">
        <v>104</v>
      </c>
      <c r="F83">
        <v>456.32249999999999</v>
      </c>
      <c r="G83">
        <v>276.32249999999999</v>
      </c>
      <c r="H83">
        <v>180</v>
      </c>
      <c r="I83">
        <v>50</v>
      </c>
      <c r="J83">
        <v>49</v>
      </c>
      <c r="K83">
        <v>555.32249999999999</v>
      </c>
      <c r="L83">
        <v>60.554213303091565</v>
      </c>
      <c r="M83">
        <v>90</v>
      </c>
      <c r="N83">
        <v>150</v>
      </c>
      <c r="O83">
        <v>105.88235294117646</v>
      </c>
      <c r="P83">
        <v>124.5</v>
      </c>
      <c r="Q83">
        <v>105.96194999999999</v>
      </c>
      <c r="R83">
        <v>151.065</v>
      </c>
      <c r="S83">
        <v>20.295000000000005</v>
      </c>
      <c r="T83">
        <v>58.364999999999995</v>
      </c>
      <c r="U83">
        <v>87.651880000000006</v>
      </c>
      <c r="V83">
        <v>3</v>
      </c>
      <c r="W83">
        <v>6</v>
      </c>
      <c r="X83">
        <v>-0.90000000000000036</v>
      </c>
      <c r="Y83">
        <v>20.16</v>
      </c>
      <c r="Z83">
        <v>41</v>
      </c>
      <c r="AA83">
        <v>309.35680000000002</v>
      </c>
      <c r="AB83">
        <v>4393.2000000000007</v>
      </c>
      <c r="AC83">
        <v>3250.9083503054985</v>
      </c>
      <c r="AD83">
        <v>5106.7333333333336</v>
      </c>
      <c r="AE83">
        <v>4341.238030663978</v>
      </c>
      <c r="AF83">
        <v>10.097430000000001</v>
      </c>
      <c r="AG83">
        <v>3.0738701473021965</v>
      </c>
      <c r="AH83">
        <v>0.26894357247744333</v>
      </c>
      <c r="AI83">
        <v>1.0259870645905831</v>
      </c>
      <c r="AJ83">
        <v>5.709686173585758E-3</v>
      </c>
      <c r="AK83">
        <v>5.5085800000000003</v>
      </c>
      <c r="AL83">
        <v>23.61961977041085</v>
      </c>
      <c r="AM83">
        <v>3.4791934390104369</v>
      </c>
      <c r="AN83">
        <v>1.7055826825886831</v>
      </c>
      <c r="AO83">
        <v>0.49615673134503191</v>
      </c>
      <c r="AP83">
        <v>10.50957</v>
      </c>
      <c r="AQ83">
        <v>3.0738701473021965</v>
      </c>
      <c r="AR83">
        <v>0.26894357247744333</v>
      </c>
      <c r="AS83">
        <v>1.0259870645905831</v>
      </c>
      <c r="AT83">
        <v>5.709686173585758E-3</v>
      </c>
      <c r="AU83">
        <v>5.7334200000000006</v>
      </c>
      <c r="AV83">
        <v>23.61961977041085</v>
      </c>
      <c r="AW83">
        <v>3.4791934390104369</v>
      </c>
      <c r="AX83">
        <v>1.7055826825886831</v>
      </c>
      <c r="AY83">
        <v>0.49615673134503191</v>
      </c>
      <c r="AZ83">
        <v>140.82763058409535</v>
      </c>
      <c r="BA83">
        <v>414.49486941590465</v>
      </c>
      <c r="BB83">
        <v>208.52517223449425</v>
      </c>
      <c r="BC83">
        <v>28.969491885640046</v>
      </c>
      <c r="BD83">
        <v>22.695842105532783</v>
      </c>
      <c r="BE83">
        <v>3.8211361702781486</v>
      </c>
      <c r="BF83">
        <v>264.01164239594522</v>
      </c>
      <c r="BG83">
        <v>653.72118294117649</v>
      </c>
      <c r="BH83">
        <v>389.70954054523128</v>
      </c>
      <c r="BI83" t="s">
        <v>95</v>
      </c>
      <c r="BJ83" t="s">
        <v>86</v>
      </c>
    </row>
    <row r="84" spans="1:62">
      <c r="A84" t="s">
        <v>101</v>
      </c>
      <c r="B84" t="s">
        <v>102</v>
      </c>
      <c r="C84">
        <v>1993</v>
      </c>
      <c r="D84" t="s">
        <v>71</v>
      </c>
      <c r="E84" t="s">
        <v>104</v>
      </c>
      <c r="F84">
        <v>456.32249999999999</v>
      </c>
      <c r="G84">
        <v>276.32249999999999</v>
      </c>
      <c r="H84">
        <v>180</v>
      </c>
      <c r="I84">
        <v>50</v>
      </c>
      <c r="J84">
        <v>50.4</v>
      </c>
      <c r="K84">
        <v>556.72249999999997</v>
      </c>
      <c r="L84">
        <v>60.554213303091565</v>
      </c>
      <c r="M84">
        <v>90</v>
      </c>
      <c r="N84">
        <v>150</v>
      </c>
      <c r="O84">
        <v>105.88235294117646</v>
      </c>
      <c r="P84">
        <v>124.5</v>
      </c>
      <c r="Q84">
        <v>105.96194999999999</v>
      </c>
      <c r="R84">
        <v>151.065</v>
      </c>
      <c r="S84">
        <v>20.295000000000005</v>
      </c>
      <c r="T84">
        <v>58.364999999999995</v>
      </c>
      <c r="U84">
        <v>87.651880000000006</v>
      </c>
      <c r="V84">
        <v>3</v>
      </c>
      <c r="W84">
        <v>6.33</v>
      </c>
      <c r="X84">
        <v>-0.57000000000000028</v>
      </c>
      <c r="Y84">
        <v>20.910672853828306</v>
      </c>
      <c r="Z84">
        <v>41</v>
      </c>
      <c r="AA84">
        <v>311.59380510440837</v>
      </c>
      <c r="AB84">
        <v>4170.6000000000013</v>
      </c>
      <c r="AC84">
        <v>3086.1873727087573</v>
      </c>
      <c r="AD84">
        <v>5880.0000000000009</v>
      </c>
      <c r="AE84">
        <v>4998.5926333150073</v>
      </c>
      <c r="AF84">
        <v>10.097430000000001</v>
      </c>
      <c r="AG84">
        <v>3.0738701473021965</v>
      </c>
      <c r="AH84">
        <v>0.26894357247744333</v>
      </c>
      <c r="AI84">
        <v>1.0259870645905831</v>
      </c>
      <c r="AJ84">
        <v>5.709686173585758E-3</v>
      </c>
      <c r="AK84">
        <v>5.5085800000000003</v>
      </c>
      <c r="AL84">
        <v>23.61961977041085</v>
      </c>
      <c r="AM84">
        <v>3.4791934390104369</v>
      </c>
      <c r="AN84">
        <v>1.7055826825886831</v>
      </c>
      <c r="AO84">
        <v>0.49615673134503191</v>
      </c>
      <c r="AP84">
        <v>10.50957</v>
      </c>
      <c r="AQ84">
        <v>3.0738701473021965</v>
      </c>
      <c r="AR84">
        <v>0.26894357247744333</v>
      </c>
      <c r="AS84">
        <v>1.0259870645905831</v>
      </c>
      <c r="AT84">
        <v>5.709686173585758E-3</v>
      </c>
      <c r="AU84">
        <v>5.7334200000000006</v>
      </c>
      <c r="AV84">
        <v>23.61961977041085</v>
      </c>
      <c r="AW84">
        <v>3.4791934390104369</v>
      </c>
      <c r="AX84">
        <v>1.7055826825886831</v>
      </c>
      <c r="AY84">
        <v>0.49615673134503191</v>
      </c>
      <c r="AZ84">
        <v>149.56815417125696</v>
      </c>
      <c r="BA84">
        <v>407.15434582874298</v>
      </c>
      <c r="BB84">
        <v>221.85366897217671</v>
      </c>
      <c r="BC84">
        <v>30.831557822342432</v>
      </c>
      <c r="BD84">
        <v>24.101046362187482</v>
      </c>
      <c r="BE84">
        <v>4.0687037932886598</v>
      </c>
      <c r="BF84">
        <v>280.85497694999526</v>
      </c>
      <c r="BG84">
        <v>653.72118294117649</v>
      </c>
      <c r="BH84">
        <v>372.86620599118123</v>
      </c>
      <c r="BI84" t="s">
        <v>95</v>
      </c>
      <c r="BJ84" t="s">
        <v>86</v>
      </c>
    </row>
    <row r="85" spans="1:62">
      <c r="A85" t="s">
        <v>101</v>
      </c>
      <c r="B85" t="s">
        <v>102</v>
      </c>
      <c r="C85">
        <v>1995</v>
      </c>
      <c r="D85" t="s">
        <v>71</v>
      </c>
      <c r="E85" t="s">
        <v>104</v>
      </c>
      <c r="F85">
        <v>456.32249999999999</v>
      </c>
      <c r="G85">
        <v>276.32249999999999</v>
      </c>
      <c r="H85">
        <v>180</v>
      </c>
      <c r="I85">
        <v>50</v>
      </c>
      <c r="J85">
        <v>37.800000000000004</v>
      </c>
      <c r="K85">
        <v>544.12249999999995</v>
      </c>
      <c r="L85">
        <v>60.554213303091565</v>
      </c>
      <c r="M85">
        <v>90</v>
      </c>
      <c r="N85">
        <v>150</v>
      </c>
      <c r="O85">
        <v>105.88235294117646</v>
      </c>
      <c r="P85">
        <v>124.5</v>
      </c>
      <c r="Q85">
        <v>105.96194999999999</v>
      </c>
      <c r="R85">
        <v>151.065</v>
      </c>
      <c r="S85">
        <v>20.295000000000005</v>
      </c>
      <c r="T85">
        <v>58.364999999999995</v>
      </c>
      <c r="U85">
        <v>87.651880000000006</v>
      </c>
      <c r="V85">
        <v>3</v>
      </c>
      <c r="W85">
        <v>5.91</v>
      </c>
      <c r="X85">
        <v>-0.99000000000000021</v>
      </c>
      <c r="Y85">
        <v>20.700336426914152</v>
      </c>
      <c r="Z85">
        <v>41</v>
      </c>
      <c r="AA85">
        <v>310.96700255220418</v>
      </c>
      <c r="AB85">
        <v>3358.6559999999999</v>
      </c>
      <c r="AC85">
        <v>2485.3598370672094</v>
      </c>
      <c r="AD85">
        <v>4351.5920000000006</v>
      </c>
      <c r="AE85">
        <v>3699.2917881619937</v>
      </c>
      <c r="AF85">
        <v>10.097430000000001</v>
      </c>
      <c r="AG85">
        <v>3.0738701473021965</v>
      </c>
      <c r="AH85">
        <v>0.26894357247744333</v>
      </c>
      <c r="AI85">
        <v>1.0259870645905831</v>
      </c>
      <c r="AJ85">
        <v>5.709686173585758E-3</v>
      </c>
      <c r="AK85">
        <v>5.5085800000000003</v>
      </c>
      <c r="AL85">
        <v>23.61961977041085</v>
      </c>
      <c r="AM85">
        <v>3.4791934390104369</v>
      </c>
      <c r="AN85">
        <v>1.7055826825886831</v>
      </c>
      <c r="AO85">
        <v>0.49615673134503191</v>
      </c>
      <c r="AP85">
        <v>10.50957</v>
      </c>
      <c r="AQ85">
        <v>3.0738701473021965</v>
      </c>
      <c r="AR85">
        <v>0.26894357247744333</v>
      </c>
      <c r="AS85">
        <v>1.0259870645905831</v>
      </c>
      <c r="AT85">
        <v>5.709686173585758E-3</v>
      </c>
      <c r="AU85">
        <v>5.7334200000000006</v>
      </c>
      <c r="AV85">
        <v>23.61961977041085</v>
      </c>
      <c r="AW85">
        <v>3.4791934390104369</v>
      </c>
      <c r="AX85">
        <v>1.7055826825886831</v>
      </c>
      <c r="AY85">
        <v>0.49615673134503191</v>
      </c>
      <c r="AZ85">
        <v>114.54755160487544</v>
      </c>
      <c r="BA85">
        <v>429.57494839512452</v>
      </c>
      <c r="BB85">
        <v>169.77942095586374</v>
      </c>
      <c r="BC85">
        <v>23.591220998869744</v>
      </c>
      <c r="BD85">
        <v>18.459049422620296</v>
      </c>
      <c r="BE85">
        <v>3.112579631281978</v>
      </c>
      <c r="BF85">
        <v>214.94227100863577</v>
      </c>
      <c r="BG85">
        <v>653.72118294117649</v>
      </c>
      <c r="BH85">
        <v>438.77891193254072</v>
      </c>
      <c r="BI85" t="s">
        <v>95</v>
      </c>
      <c r="BJ85" t="s">
        <v>86</v>
      </c>
    </row>
    <row r="86" spans="1:62">
      <c r="A86" t="s">
        <v>101</v>
      </c>
      <c r="B86" t="s">
        <v>102</v>
      </c>
      <c r="C86">
        <v>1996</v>
      </c>
      <c r="D86" t="s">
        <v>71</v>
      </c>
      <c r="E86" t="s">
        <v>104</v>
      </c>
      <c r="F86">
        <v>456.32249999999999</v>
      </c>
      <c r="G86">
        <v>276.32249999999999</v>
      </c>
      <c r="H86">
        <v>180</v>
      </c>
      <c r="I86">
        <v>50</v>
      </c>
      <c r="J86">
        <v>39.199999999999996</v>
      </c>
      <c r="K86">
        <v>545.52250000000004</v>
      </c>
      <c r="L86">
        <v>60.554213303091565</v>
      </c>
      <c r="M86">
        <v>90</v>
      </c>
      <c r="N86">
        <v>150</v>
      </c>
      <c r="O86">
        <v>105.88235294117646</v>
      </c>
      <c r="P86">
        <v>124.5</v>
      </c>
      <c r="Q86">
        <v>105.96194999999999</v>
      </c>
      <c r="R86">
        <v>151.065</v>
      </c>
      <c r="S86">
        <v>20.295000000000005</v>
      </c>
      <c r="T86">
        <v>58.364999999999995</v>
      </c>
      <c r="U86">
        <v>87.651880000000006</v>
      </c>
      <c r="V86">
        <v>3</v>
      </c>
      <c r="W86">
        <v>5.49</v>
      </c>
      <c r="X86">
        <v>-1.4100000000000001</v>
      </c>
      <c r="Y86">
        <v>20.49</v>
      </c>
      <c r="Z86">
        <v>41</v>
      </c>
      <c r="AA86">
        <v>310.34019999999998</v>
      </c>
      <c r="AB86">
        <v>5214.5800000000008</v>
      </c>
      <c r="AC86">
        <v>3858.7183978275625</v>
      </c>
      <c r="AD86">
        <v>5531.1200000000008</v>
      </c>
      <c r="AE86">
        <v>4702.0094704049843</v>
      </c>
      <c r="AF86">
        <v>10.097430000000001</v>
      </c>
      <c r="AG86">
        <v>3.0738701473021965</v>
      </c>
      <c r="AH86">
        <v>0.26894357247744333</v>
      </c>
      <c r="AI86">
        <v>1.0259870645905831</v>
      </c>
      <c r="AJ86">
        <v>5.709686173585758E-3</v>
      </c>
      <c r="AK86">
        <v>5.5085800000000003</v>
      </c>
      <c r="AL86">
        <v>23.61961977041085</v>
      </c>
      <c r="AM86">
        <v>3.4791934390104369</v>
      </c>
      <c r="AN86">
        <v>1.7055826825886831</v>
      </c>
      <c r="AO86">
        <v>0.49615673134503191</v>
      </c>
      <c r="AP86">
        <v>10.50957</v>
      </c>
      <c r="AQ86">
        <v>3.0738701473021965</v>
      </c>
      <c r="AR86">
        <v>0.26894357247744333</v>
      </c>
      <c r="AS86">
        <v>1.0259870645905831</v>
      </c>
      <c r="AT86">
        <v>5.709686173585758E-3</v>
      </c>
      <c r="AU86">
        <v>5.7334200000000006</v>
      </c>
      <c r="AV86">
        <v>23.61961977041085</v>
      </c>
      <c r="AW86">
        <v>3.4791934390104369</v>
      </c>
      <c r="AX86">
        <v>1.7055826825886831</v>
      </c>
      <c r="AY86">
        <v>0.49615673134503191</v>
      </c>
      <c r="AZ86">
        <v>158.99820347751432</v>
      </c>
      <c r="BA86">
        <v>386.52429652248571</v>
      </c>
      <c r="BB86">
        <v>235.23202364747783</v>
      </c>
      <c r="BC86">
        <v>32.674415179079347</v>
      </c>
      <c r="BD86">
        <v>25.625978402382795</v>
      </c>
      <c r="BE86">
        <v>4.3088173317520839</v>
      </c>
      <c r="BF86">
        <v>297.84123456069204</v>
      </c>
      <c r="BG86">
        <v>653.72118294117649</v>
      </c>
      <c r="BH86">
        <v>355.87994838048445</v>
      </c>
      <c r="BI86" t="s">
        <v>95</v>
      </c>
      <c r="BJ86" t="s">
        <v>86</v>
      </c>
    </row>
    <row r="87" spans="1:62">
      <c r="A87" t="s">
        <v>101</v>
      </c>
      <c r="B87" t="s">
        <v>102</v>
      </c>
      <c r="C87">
        <v>1997</v>
      </c>
      <c r="D87" t="s">
        <v>71</v>
      </c>
      <c r="E87" t="s">
        <v>104</v>
      </c>
      <c r="F87">
        <v>456.32249999999999</v>
      </c>
      <c r="G87">
        <v>276.32249999999999</v>
      </c>
      <c r="H87">
        <v>180</v>
      </c>
      <c r="I87">
        <v>50</v>
      </c>
      <c r="J87">
        <v>43.4</v>
      </c>
      <c r="K87">
        <v>549.72249999999997</v>
      </c>
      <c r="L87">
        <v>60.554213303091565</v>
      </c>
      <c r="M87">
        <v>90</v>
      </c>
      <c r="N87">
        <v>150</v>
      </c>
      <c r="O87">
        <v>105.88235294117646</v>
      </c>
      <c r="P87">
        <v>124.5</v>
      </c>
      <c r="Q87">
        <v>105.96194999999999</v>
      </c>
      <c r="R87">
        <v>151.065</v>
      </c>
      <c r="S87">
        <v>20.295000000000005</v>
      </c>
      <c r="T87">
        <v>58.364999999999995</v>
      </c>
      <c r="U87">
        <v>87.651880000000006</v>
      </c>
      <c r="V87">
        <v>3</v>
      </c>
      <c r="W87">
        <v>5.49</v>
      </c>
      <c r="X87">
        <v>-1.4100000000000001</v>
      </c>
      <c r="Y87">
        <v>20.442</v>
      </c>
      <c r="Z87">
        <v>41</v>
      </c>
      <c r="AA87">
        <v>310.19716</v>
      </c>
      <c r="AB87">
        <v>6130.88</v>
      </c>
      <c r="AC87">
        <v>4536.7679565512553</v>
      </c>
      <c r="AD87">
        <v>7676.9279999999999</v>
      </c>
      <c r="AE87">
        <v>6526.1625420560731</v>
      </c>
      <c r="AF87">
        <v>10.097430000000001</v>
      </c>
      <c r="AG87">
        <v>3.0738701473021965</v>
      </c>
      <c r="AH87">
        <v>0.26894357247744333</v>
      </c>
      <c r="AI87">
        <v>1.0259870645905831</v>
      </c>
      <c r="AJ87">
        <v>5.709686173585758E-3</v>
      </c>
      <c r="AK87">
        <v>5.5085800000000003</v>
      </c>
      <c r="AL87">
        <v>23.61961977041085</v>
      </c>
      <c r="AM87">
        <v>3.4791934390104369</v>
      </c>
      <c r="AN87">
        <v>1.7055826825886831</v>
      </c>
      <c r="AO87">
        <v>0.49615673134503191</v>
      </c>
      <c r="AP87">
        <v>10.50957</v>
      </c>
      <c r="AQ87">
        <v>3.0738701473021965</v>
      </c>
      <c r="AR87">
        <v>0.26894357247744333</v>
      </c>
      <c r="AS87">
        <v>1.0259870645905831</v>
      </c>
      <c r="AT87">
        <v>5.709686173585758E-3</v>
      </c>
      <c r="AU87">
        <v>5.7334200000000006</v>
      </c>
      <c r="AV87">
        <v>23.61961977041085</v>
      </c>
      <c r="AW87">
        <v>3.4791934390104369</v>
      </c>
      <c r="AX87">
        <v>1.7055826825886831</v>
      </c>
      <c r="AY87">
        <v>0.49615673134503191</v>
      </c>
      <c r="AZ87">
        <v>204.99572391133427</v>
      </c>
      <c r="BA87">
        <v>344.7267760886657</v>
      </c>
      <c r="BB87">
        <v>303.74562073446731</v>
      </c>
      <c r="BC87">
        <v>42.203596418585704</v>
      </c>
      <c r="BD87">
        <v>33.03537507545721</v>
      </c>
      <c r="BE87">
        <v>5.5677856857114039</v>
      </c>
      <c r="BF87">
        <v>384.55237791422161</v>
      </c>
      <c r="BG87">
        <v>653.72118294117649</v>
      </c>
      <c r="BH87">
        <v>269.16880502695489</v>
      </c>
      <c r="BI87" t="s">
        <v>95</v>
      </c>
      <c r="BJ87" t="s">
        <v>86</v>
      </c>
    </row>
    <row r="88" spans="1:62">
      <c r="A88" t="s">
        <v>101</v>
      </c>
      <c r="B88" t="s">
        <v>102</v>
      </c>
      <c r="C88">
        <v>1999</v>
      </c>
      <c r="D88" t="s">
        <v>71</v>
      </c>
      <c r="E88" t="s">
        <v>104</v>
      </c>
      <c r="F88">
        <v>456.32249999999999</v>
      </c>
      <c r="G88">
        <v>276.32249999999999</v>
      </c>
      <c r="H88">
        <v>180</v>
      </c>
      <c r="I88">
        <v>50</v>
      </c>
      <c r="J88">
        <v>50.4</v>
      </c>
      <c r="K88">
        <v>556.72249999999997</v>
      </c>
      <c r="L88">
        <v>60.554213303091565</v>
      </c>
      <c r="M88">
        <v>90</v>
      </c>
      <c r="N88">
        <v>150</v>
      </c>
      <c r="O88">
        <v>105.88235294117646</v>
      </c>
      <c r="P88">
        <v>124.5</v>
      </c>
      <c r="Q88">
        <v>105.96194999999999</v>
      </c>
      <c r="R88">
        <v>151.065</v>
      </c>
      <c r="S88">
        <v>20.295000000000005</v>
      </c>
      <c r="T88">
        <v>58.364999999999995</v>
      </c>
      <c r="U88">
        <v>87.651880000000006</v>
      </c>
      <c r="V88">
        <v>3</v>
      </c>
      <c r="W88">
        <v>5.97</v>
      </c>
      <c r="X88">
        <v>-0.9300000000000006</v>
      </c>
      <c r="Y88">
        <v>21.032000000000004</v>
      </c>
      <c r="Z88">
        <v>41</v>
      </c>
      <c r="AA88">
        <v>311.95535999999998</v>
      </c>
      <c r="AB88">
        <v>4653.3333333333339</v>
      </c>
      <c r="AC88">
        <v>3443.4034849513464</v>
      </c>
      <c r="AD88">
        <v>4873.333333333333</v>
      </c>
      <c r="AE88">
        <v>4142.8245067497392</v>
      </c>
      <c r="AF88">
        <v>10.097430000000001</v>
      </c>
      <c r="AG88">
        <v>3.0738701473021965</v>
      </c>
      <c r="AH88">
        <v>0.26894357247744333</v>
      </c>
      <c r="AI88">
        <v>1.0259870645905831</v>
      </c>
      <c r="AJ88">
        <v>5.709686173585758E-3</v>
      </c>
      <c r="AK88">
        <v>5.5085800000000003</v>
      </c>
      <c r="AL88">
        <v>23.61961977041085</v>
      </c>
      <c r="AM88">
        <v>3.4791934390104369</v>
      </c>
      <c r="AN88">
        <v>1.7055826825886831</v>
      </c>
      <c r="AO88">
        <v>0.49615673134503191</v>
      </c>
      <c r="AP88">
        <v>10.50957</v>
      </c>
      <c r="AQ88">
        <v>3.0738701473021965</v>
      </c>
      <c r="AR88">
        <v>0.26894357247744333</v>
      </c>
      <c r="AS88">
        <v>1.0259870645905831</v>
      </c>
      <c r="AT88">
        <v>5.709686173585758E-3</v>
      </c>
      <c r="AU88">
        <v>5.7334200000000006</v>
      </c>
      <c r="AV88">
        <v>23.61961977041085</v>
      </c>
      <c r="AW88">
        <v>3.4791934390104369</v>
      </c>
      <c r="AX88">
        <v>1.7055826825886831</v>
      </c>
      <c r="AY88">
        <v>0.49615673134503191</v>
      </c>
      <c r="AZ88">
        <v>140.92416185262238</v>
      </c>
      <c r="BA88">
        <v>415.79833814737759</v>
      </c>
      <c r="BB88">
        <v>208.46755692559273</v>
      </c>
      <c r="BC88">
        <v>28.95609042269885</v>
      </c>
      <c r="BD88">
        <v>22.713175857481183</v>
      </c>
      <c r="BE88">
        <v>3.8183523605476233</v>
      </c>
      <c r="BF88">
        <v>263.95517556632041</v>
      </c>
      <c r="BG88">
        <v>653.72118294117649</v>
      </c>
      <c r="BH88">
        <v>389.76600737485609</v>
      </c>
      <c r="BI88" t="s">
        <v>95</v>
      </c>
      <c r="BJ88" t="s">
        <v>86</v>
      </c>
    </row>
    <row r="89" spans="1:62">
      <c r="A89" t="s">
        <v>101</v>
      </c>
      <c r="B89" t="s">
        <v>102</v>
      </c>
      <c r="C89">
        <v>2001</v>
      </c>
      <c r="D89" t="s">
        <v>71</v>
      </c>
      <c r="E89" t="s">
        <v>104</v>
      </c>
      <c r="F89">
        <v>456.32249999999999</v>
      </c>
      <c r="G89">
        <v>276.32249999999999</v>
      </c>
      <c r="H89">
        <v>180</v>
      </c>
      <c r="I89">
        <v>50</v>
      </c>
      <c r="J89">
        <v>46.2</v>
      </c>
      <c r="K89">
        <v>552.52250000000004</v>
      </c>
      <c r="L89">
        <v>60.554213303091565</v>
      </c>
      <c r="M89">
        <v>90</v>
      </c>
      <c r="N89">
        <v>150</v>
      </c>
      <c r="O89">
        <v>105.88235294117646</v>
      </c>
      <c r="P89">
        <v>124.5</v>
      </c>
      <c r="Q89">
        <v>105.96194999999999</v>
      </c>
      <c r="R89">
        <v>151.065</v>
      </c>
      <c r="S89">
        <v>20.295000000000005</v>
      </c>
      <c r="T89">
        <v>58.364999999999995</v>
      </c>
      <c r="U89">
        <v>73.043233333333234</v>
      </c>
      <c r="V89">
        <v>3</v>
      </c>
      <c r="W89">
        <v>5.56</v>
      </c>
      <c r="X89">
        <v>-1.3400000000000007</v>
      </c>
      <c r="Y89">
        <v>19.203596287703018</v>
      </c>
      <c r="Z89">
        <v>41</v>
      </c>
      <c r="AA89">
        <v>306.50671693735501</v>
      </c>
      <c r="AB89">
        <v>5800</v>
      </c>
      <c r="AC89">
        <v>3933.3333333333335</v>
      </c>
      <c r="AD89">
        <v>3820</v>
      </c>
      <c r="AE89">
        <v>2926.6666666666665</v>
      </c>
      <c r="AF89">
        <v>10.097430000000001</v>
      </c>
      <c r="AG89">
        <v>3.0738701473021965</v>
      </c>
      <c r="AH89">
        <v>0.26894357247744333</v>
      </c>
      <c r="AI89">
        <v>1.0259870645905831</v>
      </c>
      <c r="AJ89">
        <v>5.709686173585758E-3</v>
      </c>
      <c r="AK89">
        <v>5.5085800000000003</v>
      </c>
      <c r="AL89">
        <v>23.61961977041085</v>
      </c>
      <c r="AM89">
        <v>3.4791934390104369</v>
      </c>
      <c r="AN89">
        <v>1.7055826825886831</v>
      </c>
      <c r="AO89">
        <v>0.49615673134503191</v>
      </c>
      <c r="AP89">
        <v>10.50957</v>
      </c>
      <c r="AQ89">
        <v>3.0738701473021965</v>
      </c>
      <c r="AR89">
        <v>0.26894357247744333</v>
      </c>
      <c r="AS89">
        <v>1.0259870645905831</v>
      </c>
      <c r="AT89">
        <v>5.709686173585758E-3</v>
      </c>
      <c r="AU89">
        <v>5.7334200000000006</v>
      </c>
      <c r="AV89">
        <v>23.61961977041085</v>
      </c>
      <c r="AW89">
        <v>3.4791934390104369</v>
      </c>
      <c r="AX89">
        <v>1.7055826825886831</v>
      </c>
      <c r="AY89">
        <v>0.49615673134503191</v>
      </c>
      <c r="AZ89">
        <v>137.15854193333334</v>
      </c>
      <c r="BA89">
        <v>415.36395806666667</v>
      </c>
      <c r="BB89">
        <v>191.60122244206556</v>
      </c>
      <c r="BC89">
        <v>26.4545041588446</v>
      </c>
      <c r="BD89">
        <v>21.570292763919774</v>
      </c>
      <c r="BE89">
        <v>3.4585623580168141</v>
      </c>
      <c r="BF89">
        <v>243.08458172284676</v>
      </c>
      <c r="BG89">
        <v>639.11253627450969</v>
      </c>
      <c r="BH89">
        <v>396.0279545516629</v>
      </c>
      <c r="BI89" t="s">
        <v>95</v>
      </c>
      <c r="BJ89" t="s">
        <v>86</v>
      </c>
    </row>
    <row r="90" spans="1:62">
      <c r="A90" t="s">
        <v>101</v>
      </c>
      <c r="B90" t="s">
        <v>102</v>
      </c>
      <c r="C90">
        <v>2003</v>
      </c>
      <c r="D90" t="s">
        <v>71</v>
      </c>
      <c r="E90" t="s">
        <v>104</v>
      </c>
      <c r="F90">
        <v>456.32249999999999</v>
      </c>
      <c r="G90">
        <v>276.32249999999999</v>
      </c>
      <c r="H90">
        <v>180</v>
      </c>
      <c r="I90">
        <v>50</v>
      </c>
      <c r="J90">
        <v>53.2</v>
      </c>
      <c r="K90">
        <v>559.52250000000004</v>
      </c>
      <c r="L90">
        <v>60.554213303091565</v>
      </c>
      <c r="M90">
        <v>90</v>
      </c>
      <c r="N90">
        <v>150</v>
      </c>
      <c r="O90">
        <v>105.88235294117646</v>
      </c>
      <c r="P90">
        <v>124.5</v>
      </c>
      <c r="Q90">
        <v>105.96194999999999</v>
      </c>
      <c r="R90">
        <v>151.065</v>
      </c>
      <c r="S90">
        <v>20.295000000000005</v>
      </c>
      <c r="T90">
        <v>58.364999999999995</v>
      </c>
      <c r="U90">
        <v>64.27804533333348</v>
      </c>
      <c r="V90">
        <v>3</v>
      </c>
      <c r="W90">
        <v>5.29</v>
      </c>
      <c r="X90">
        <v>-1.6100000000000003</v>
      </c>
      <c r="Y90">
        <v>21.927</v>
      </c>
      <c r="Z90">
        <v>41</v>
      </c>
      <c r="AA90">
        <v>314.62245999999999</v>
      </c>
      <c r="AB90">
        <v>4833.333333333333</v>
      </c>
      <c r="AC90">
        <v>3576.6010409594919</v>
      </c>
      <c r="AD90">
        <v>4506.6666666666661</v>
      </c>
      <c r="AE90">
        <v>3831.120884490867</v>
      </c>
      <c r="AF90">
        <v>10.097430000000001</v>
      </c>
      <c r="AG90">
        <v>3.0738701473021965</v>
      </c>
      <c r="AH90">
        <v>0.26894357247744333</v>
      </c>
      <c r="AI90">
        <v>1.0259870645905831</v>
      </c>
      <c r="AJ90">
        <v>5.709686173585758E-3</v>
      </c>
      <c r="AK90">
        <v>5.5085800000000003</v>
      </c>
      <c r="AL90">
        <v>23.61961977041085</v>
      </c>
      <c r="AM90">
        <v>3.4791934390104369</v>
      </c>
      <c r="AN90">
        <v>1.7055826825886831</v>
      </c>
      <c r="AO90">
        <v>0.49615673134503191</v>
      </c>
      <c r="AP90">
        <v>10.50957</v>
      </c>
      <c r="AQ90">
        <v>3.0738701473021965</v>
      </c>
      <c r="AR90">
        <v>0.26894357247744333</v>
      </c>
      <c r="AS90">
        <v>1.0259870645905831</v>
      </c>
      <c r="AT90">
        <v>5.709686173585758E-3</v>
      </c>
      <c r="AU90">
        <v>5.7334200000000006</v>
      </c>
      <c r="AV90">
        <v>23.61961977041085</v>
      </c>
      <c r="AW90">
        <v>3.4791934390104369</v>
      </c>
      <c r="AX90">
        <v>1.7055826825886831</v>
      </c>
      <c r="AY90">
        <v>0.49615673134503191</v>
      </c>
      <c r="AZ90">
        <v>137.83479186376627</v>
      </c>
      <c r="BA90">
        <v>421.68770813623377</v>
      </c>
      <c r="BB90">
        <v>203.67752241987571</v>
      </c>
      <c r="BC90">
        <v>28.284830487979971</v>
      </c>
      <c r="BD90">
        <v>22.217201416756673</v>
      </c>
      <c r="BE90">
        <v>3.7287195661056671</v>
      </c>
      <c r="BF90">
        <v>257.90827389071802</v>
      </c>
      <c r="BG90">
        <v>630.34734827450995</v>
      </c>
      <c r="BH90">
        <v>372.43907438379193</v>
      </c>
      <c r="BI90" t="s">
        <v>95</v>
      </c>
      <c r="BJ90" t="s">
        <v>86</v>
      </c>
    </row>
    <row r="91" spans="1:62">
      <c r="A91" t="s">
        <v>101</v>
      </c>
      <c r="B91" t="s">
        <v>102</v>
      </c>
      <c r="C91">
        <v>2004</v>
      </c>
      <c r="D91" t="s">
        <v>71</v>
      </c>
      <c r="E91" t="s">
        <v>104</v>
      </c>
      <c r="F91">
        <v>456.32249999999999</v>
      </c>
      <c r="G91">
        <v>276.32249999999999</v>
      </c>
      <c r="H91">
        <v>180</v>
      </c>
      <c r="I91">
        <v>50</v>
      </c>
      <c r="J91">
        <v>54.6</v>
      </c>
      <c r="K91">
        <v>560.92250000000001</v>
      </c>
      <c r="L91">
        <v>60.554213303091565</v>
      </c>
      <c r="M91">
        <v>90</v>
      </c>
      <c r="N91">
        <v>150</v>
      </c>
      <c r="O91">
        <v>105.88235294117646</v>
      </c>
      <c r="P91">
        <v>124.5</v>
      </c>
      <c r="Q91">
        <v>105.96194999999999</v>
      </c>
      <c r="R91">
        <v>151.065</v>
      </c>
      <c r="S91">
        <v>20.295000000000005</v>
      </c>
      <c r="T91">
        <v>58.364999999999995</v>
      </c>
      <c r="U91">
        <v>62.08674833333324</v>
      </c>
      <c r="V91">
        <v>3</v>
      </c>
      <c r="W91">
        <v>5.5333333333333341</v>
      </c>
      <c r="X91">
        <v>-1.3666666666666663</v>
      </c>
      <c r="Y91">
        <v>14.14471879966308</v>
      </c>
      <c r="Z91">
        <v>41</v>
      </c>
      <c r="AA91">
        <v>291.43126202299595</v>
      </c>
      <c r="AB91">
        <v>5273.3333333333339</v>
      </c>
      <c r="AC91">
        <v>3902.1950667571841</v>
      </c>
      <c r="AD91">
        <v>4866.6666666666661</v>
      </c>
      <c r="AE91">
        <v>4137.157168163214</v>
      </c>
      <c r="AF91">
        <v>10.097430000000001</v>
      </c>
      <c r="AG91">
        <v>3.0738701473021965</v>
      </c>
      <c r="AH91">
        <v>0.26894357247744333</v>
      </c>
      <c r="AI91">
        <v>1.0259870645905831</v>
      </c>
      <c r="AJ91">
        <v>5.709686173585758E-3</v>
      </c>
      <c r="AK91">
        <v>5.5085800000000003</v>
      </c>
      <c r="AL91">
        <v>23.61961977041085</v>
      </c>
      <c r="AM91">
        <v>3.4791934390104369</v>
      </c>
      <c r="AN91">
        <v>1.7055826825886831</v>
      </c>
      <c r="AO91">
        <v>0.49615673134503191</v>
      </c>
      <c r="AP91">
        <v>10.50957</v>
      </c>
      <c r="AQ91">
        <v>3.0738701473021965</v>
      </c>
      <c r="AR91">
        <v>0.26894357247744333</v>
      </c>
      <c r="AS91">
        <v>1.0259870645905831</v>
      </c>
      <c r="AT91">
        <v>5.709686173585758E-3</v>
      </c>
      <c r="AU91">
        <v>5.7334200000000006</v>
      </c>
      <c r="AV91">
        <v>23.61961977041085</v>
      </c>
      <c r="AW91">
        <v>3.4791934390104369</v>
      </c>
      <c r="AX91">
        <v>1.7055826825886831</v>
      </c>
      <c r="AY91">
        <v>0.49615673134503191</v>
      </c>
      <c r="AZ91">
        <v>149.60930155192764</v>
      </c>
      <c r="BA91">
        <v>411.3131984480724</v>
      </c>
      <c r="BB91">
        <v>221.05548628286675</v>
      </c>
      <c r="BC91">
        <v>30.697549374550217</v>
      </c>
      <c r="BD91">
        <v>24.11528878605937</v>
      </c>
      <c r="BE91">
        <v>4.0466749448096415</v>
      </c>
      <c r="BF91">
        <v>279.91499938828599</v>
      </c>
      <c r="BG91">
        <v>628.15605127450976</v>
      </c>
      <c r="BH91">
        <v>348.24105188622377</v>
      </c>
      <c r="BI91" t="s">
        <v>95</v>
      </c>
      <c r="BJ91" t="s">
        <v>86</v>
      </c>
    </row>
    <row r="92" spans="1:62">
      <c r="A92" t="s">
        <v>101</v>
      </c>
      <c r="B92" t="s">
        <v>102</v>
      </c>
      <c r="C92">
        <v>2007</v>
      </c>
      <c r="D92" t="s">
        <v>71</v>
      </c>
      <c r="E92" t="s">
        <v>104</v>
      </c>
      <c r="F92">
        <v>456.32249999999999</v>
      </c>
      <c r="G92">
        <v>276.32249999999999</v>
      </c>
      <c r="H92">
        <v>180</v>
      </c>
      <c r="I92">
        <v>50</v>
      </c>
      <c r="J92">
        <v>46.2</v>
      </c>
      <c r="K92">
        <v>552.52250000000004</v>
      </c>
      <c r="L92">
        <v>60.554213303091565</v>
      </c>
      <c r="M92">
        <v>90</v>
      </c>
      <c r="N92">
        <v>150</v>
      </c>
      <c r="O92">
        <v>105.88235294117646</v>
      </c>
      <c r="P92">
        <v>124.5</v>
      </c>
      <c r="Q92">
        <v>105.96194999999999</v>
      </c>
      <c r="R92">
        <v>151.065</v>
      </c>
      <c r="S92">
        <v>20.295000000000005</v>
      </c>
      <c r="T92">
        <v>58.364999999999995</v>
      </c>
      <c r="U92">
        <v>57.704154333333356</v>
      </c>
      <c r="V92">
        <v>3</v>
      </c>
      <c r="W92">
        <v>5.2</v>
      </c>
      <c r="X92">
        <v>-1.7000000000000002</v>
      </c>
      <c r="Y92">
        <v>25.8</v>
      </c>
      <c r="Z92">
        <v>41</v>
      </c>
      <c r="AA92">
        <v>326.16399999999999</v>
      </c>
      <c r="AB92">
        <v>5406.6666666666661</v>
      </c>
      <c r="AC92">
        <v>4000.8599230595141</v>
      </c>
      <c r="AD92">
        <v>4186.666666666667</v>
      </c>
      <c r="AE92">
        <v>3559.088632337669</v>
      </c>
      <c r="AF92">
        <v>10.097430000000001</v>
      </c>
      <c r="AG92">
        <v>3.0738701473021965</v>
      </c>
      <c r="AH92">
        <v>0.26894357247744333</v>
      </c>
      <c r="AI92">
        <v>1.0259870645905831</v>
      </c>
      <c r="AJ92">
        <v>5.709686173585758E-3</v>
      </c>
      <c r="AK92">
        <v>5.5085800000000003</v>
      </c>
      <c r="AL92">
        <v>23.61961977041085</v>
      </c>
      <c r="AM92">
        <v>3.4791934390104369</v>
      </c>
      <c r="AN92">
        <v>1.7055826825886831</v>
      </c>
      <c r="AO92">
        <v>0.49615673134503191</v>
      </c>
      <c r="AP92">
        <v>10.50957</v>
      </c>
      <c r="AQ92">
        <v>3.0738701473021965</v>
      </c>
      <c r="AR92">
        <v>0.26894357247744333</v>
      </c>
      <c r="AS92">
        <v>1.0259870645905831</v>
      </c>
      <c r="AT92">
        <v>5.709686173585758E-3</v>
      </c>
      <c r="AU92">
        <v>5.7334200000000006</v>
      </c>
      <c r="AV92">
        <v>23.61961977041085</v>
      </c>
      <c r="AW92">
        <v>3.4791934390104369</v>
      </c>
      <c r="AX92">
        <v>1.7055826825886831</v>
      </c>
      <c r="AY92">
        <v>0.49615673134503191</v>
      </c>
      <c r="AZ92">
        <v>141.03831150138461</v>
      </c>
      <c r="BA92">
        <v>411.48418849861542</v>
      </c>
      <c r="BB92">
        <v>208.05177130880068</v>
      </c>
      <c r="BC92">
        <v>28.882588751827917</v>
      </c>
      <c r="BD92">
        <v>22.736753243652426</v>
      </c>
      <c r="BE92">
        <v>3.8056942870743953</v>
      </c>
      <c r="BF92">
        <v>263.4768075913554</v>
      </c>
      <c r="BG92">
        <v>623.77345727450984</v>
      </c>
      <c r="BH92">
        <v>360.29664968315444</v>
      </c>
      <c r="BI92" t="s">
        <v>95</v>
      </c>
      <c r="BJ92" t="s">
        <v>86</v>
      </c>
    </row>
    <row r="93" spans="1:62">
      <c r="A93" t="s">
        <v>101</v>
      </c>
      <c r="B93" t="s">
        <v>102</v>
      </c>
      <c r="C93">
        <v>2008</v>
      </c>
      <c r="D93" t="s">
        <v>71</v>
      </c>
      <c r="E93" t="s">
        <v>104</v>
      </c>
      <c r="F93">
        <v>456.32249999999999</v>
      </c>
      <c r="G93">
        <v>276.32249999999999</v>
      </c>
      <c r="H93">
        <v>180</v>
      </c>
      <c r="I93">
        <v>50</v>
      </c>
      <c r="J93">
        <v>44.800000000000004</v>
      </c>
      <c r="K93">
        <v>551.12249999999995</v>
      </c>
      <c r="L93">
        <v>60.554213303091565</v>
      </c>
      <c r="M93">
        <v>90</v>
      </c>
      <c r="N93">
        <v>150</v>
      </c>
      <c r="O93">
        <v>105.88235294117646</v>
      </c>
      <c r="P93">
        <v>124.5</v>
      </c>
      <c r="Q93">
        <v>105.96194999999999</v>
      </c>
      <c r="R93">
        <v>151.065</v>
      </c>
      <c r="S93">
        <v>20.295000000000005</v>
      </c>
      <c r="T93">
        <v>58.364999999999995</v>
      </c>
      <c r="U93">
        <v>56.243289666666826</v>
      </c>
      <c r="V93">
        <v>3</v>
      </c>
      <c r="W93">
        <v>4.9366666666666665</v>
      </c>
      <c r="X93">
        <v>-1.9633333333333338</v>
      </c>
      <c r="Y93">
        <v>17.322206872980313</v>
      </c>
      <c r="Z93">
        <v>41</v>
      </c>
      <c r="AA93">
        <v>300.90017648148131</v>
      </c>
      <c r="AB93">
        <v>4979.9999999999991</v>
      </c>
      <c r="AC93">
        <v>3685.1323828920563</v>
      </c>
      <c r="AD93">
        <v>5100</v>
      </c>
      <c r="AE93">
        <v>4335.5140186915878</v>
      </c>
      <c r="AF93">
        <v>10.097430000000001</v>
      </c>
      <c r="AG93">
        <v>3.0738701473021965</v>
      </c>
      <c r="AH93">
        <v>0.26894357247744333</v>
      </c>
      <c r="AI93">
        <v>1.0259870645905831</v>
      </c>
      <c r="AJ93">
        <v>5.709686173585758E-3</v>
      </c>
      <c r="AK93">
        <v>5.5085800000000003</v>
      </c>
      <c r="AL93">
        <v>23.61961977041085</v>
      </c>
      <c r="AM93">
        <v>3.4791934390104369</v>
      </c>
      <c r="AN93">
        <v>1.7055826825886831</v>
      </c>
      <c r="AO93">
        <v>0.49615673134503191</v>
      </c>
      <c r="AP93">
        <v>10.50957</v>
      </c>
      <c r="AQ93">
        <v>3.0738701473021965</v>
      </c>
      <c r="AR93">
        <v>0.26894357247744333</v>
      </c>
      <c r="AS93">
        <v>1.0259870645905831</v>
      </c>
      <c r="AT93">
        <v>5.709686173585758E-3</v>
      </c>
      <c r="AU93">
        <v>5.7334200000000006</v>
      </c>
      <c r="AV93">
        <v>23.61961977041085</v>
      </c>
      <c r="AW93">
        <v>3.4791934390104369</v>
      </c>
      <c r="AX93">
        <v>1.7055826825886831</v>
      </c>
      <c r="AY93">
        <v>0.49615673134503191</v>
      </c>
      <c r="AZ93">
        <v>149.04117772679825</v>
      </c>
      <c r="BA93">
        <v>402.08132227320169</v>
      </c>
      <c r="BB93">
        <v>220.42922940312582</v>
      </c>
      <c r="BC93">
        <v>30.616331547585112</v>
      </c>
      <c r="BD93">
        <v>24.021825216781377</v>
      </c>
      <c r="BE93">
        <v>4.0370513385137778</v>
      </c>
      <c r="BF93">
        <v>279.10443750600609</v>
      </c>
      <c r="BG93">
        <v>622.31259260784327</v>
      </c>
      <c r="BH93">
        <v>343.20815510183718</v>
      </c>
      <c r="BI93" t="s">
        <v>95</v>
      </c>
      <c r="BJ93" t="s">
        <v>86</v>
      </c>
    </row>
    <row r="94" spans="1:62">
      <c r="A94" t="s">
        <v>101</v>
      </c>
      <c r="B94" t="s">
        <v>102</v>
      </c>
      <c r="C94">
        <v>2010</v>
      </c>
      <c r="D94" t="s">
        <v>71</v>
      </c>
      <c r="E94" t="s">
        <v>104</v>
      </c>
      <c r="F94">
        <v>456.32249999999999</v>
      </c>
      <c r="G94">
        <v>276.32249999999999</v>
      </c>
      <c r="H94">
        <v>180</v>
      </c>
      <c r="I94">
        <v>50</v>
      </c>
      <c r="J94">
        <v>42.4</v>
      </c>
      <c r="K94">
        <v>548.72249999999997</v>
      </c>
      <c r="L94">
        <v>60.554213303091565</v>
      </c>
      <c r="M94">
        <v>90</v>
      </c>
      <c r="N94">
        <v>150</v>
      </c>
      <c r="O94">
        <v>105.88235294117646</v>
      </c>
      <c r="P94">
        <v>124.5</v>
      </c>
      <c r="Q94">
        <v>105.96194999999999</v>
      </c>
      <c r="R94">
        <v>151.065</v>
      </c>
      <c r="S94">
        <v>20.295000000000005</v>
      </c>
      <c r="T94">
        <v>58.364999999999995</v>
      </c>
      <c r="U94">
        <v>54.782425000000003</v>
      </c>
      <c r="V94">
        <v>3</v>
      </c>
      <c r="W94">
        <v>5.2536666666666667</v>
      </c>
      <c r="X94">
        <v>-1.6463333333333336</v>
      </c>
      <c r="Y94">
        <v>23.081043968503945</v>
      </c>
      <c r="Z94">
        <v>41</v>
      </c>
      <c r="AA94">
        <v>318.06151102614177</v>
      </c>
      <c r="AB94">
        <v>5800</v>
      </c>
      <c r="AC94">
        <v>2732.522796352584</v>
      </c>
      <c r="AD94">
        <v>5166.6666666666661</v>
      </c>
      <c r="AE94">
        <v>4392.1874045568384</v>
      </c>
      <c r="AF94">
        <v>10.097430000000001</v>
      </c>
      <c r="AG94">
        <v>3.0738701473021965</v>
      </c>
      <c r="AH94">
        <v>0.26894357247744333</v>
      </c>
      <c r="AI94">
        <v>1.0259870645905831</v>
      </c>
      <c r="AJ94">
        <v>5.709686173585758E-3</v>
      </c>
      <c r="AK94">
        <v>5.5085800000000003</v>
      </c>
      <c r="AL94">
        <v>23.61961977041085</v>
      </c>
      <c r="AM94">
        <v>3.4791934390104369</v>
      </c>
      <c r="AN94">
        <v>1.7055826825886831</v>
      </c>
      <c r="AO94">
        <v>0.49615673134503191</v>
      </c>
      <c r="AP94">
        <v>10.50957</v>
      </c>
      <c r="AQ94">
        <v>3.0738701473021965</v>
      </c>
      <c r="AR94">
        <v>0.26894357247744333</v>
      </c>
      <c r="AS94">
        <v>1.0259870645905831</v>
      </c>
      <c r="AT94">
        <v>5.709686173585758E-3</v>
      </c>
      <c r="AU94">
        <v>5.7334200000000006</v>
      </c>
      <c r="AV94">
        <v>23.61961977041085</v>
      </c>
      <c r="AW94">
        <v>3.4791934390104369</v>
      </c>
      <c r="AX94">
        <v>1.7055826825886831</v>
      </c>
      <c r="AY94">
        <v>0.49615673134503191</v>
      </c>
      <c r="AZ94">
        <v>153.09911453456618</v>
      </c>
      <c r="BA94">
        <v>395.62338546543378</v>
      </c>
      <c r="BB94">
        <v>201.99305520192883</v>
      </c>
      <c r="BC94">
        <v>27.73765949735742</v>
      </c>
      <c r="BD94">
        <v>23.403440478810776</v>
      </c>
      <c r="BE94">
        <v>3.597589150100815</v>
      </c>
      <c r="BF94">
        <v>256.73174432819781</v>
      </c>
      <c r="BG94">
        <v>620.85172794117648</v>
      </c>
      <c r="BH94">
        <v>364.11998361297867</v>
      </c>
      <c r="BI94" t="s">
        <v>95</v>
      </c>
      <c r="BJ94" t="s">
        <v>86</v>
      </c>
    </row>
    <row r="95" spans="1:62">
      <c r="A95" t="s">
        <v>101</v>
      </c>
      <c r="B95" t="s">
        <v>102</v>
      </c>
      <c r="C95">
        <v>2013</v>
      </c>
      <c r="D95" t="s">
        <v>71</v>
      </c>
      <c r="E95" t="s">
        <v>104</v>
      </c>
      <c r="F95">
        <v>456.32249999999999</v>
      </c>
      <c r="G95">
        <v>276.32249999999999</v>
      </c>
      <c r="H95">
        <v>180</v>
      </c>
      <c r="I95">
        <v>50</v>
      </c>
      <c r="J95">
        <v>38.79999999999999</v>
      </c>
      <c r="K95">
        <v>545.12249999999995</v>
      </c>
      <c r="L95">
        <v>60.554213303091565</v>
      </c>
      <c r="M95">
        <v>90</v>
      </c>
      <c r="N95">
        <v>150</v>
      </c>
      <c r="O95">
        <v>105.88235294117646</v>
      </c>
      <c r="P95">
        <v>124.5</v>
      </c>
      <c r="Q95">
        <v>105.96194999999999</v>
      </c>
      <c r="R95">
        <v>151.065</v>
      </c>
      <c r="S95">
        <v>20.295000000000005</v>
      </c>
      <c r="T95">
        <v>58.364999999999995</v>
      </c>
      <c r="U95">
        <v>51.860695666666651</v>
      </c>
      <c r="V95">
        <v>3</v>
      </c>
      <c r="W95">
        <v>5.3</v>
      </c>
      <c r="X95">
        <v>-1.6000000000000005</v>
      </c>
      <c r="Y95">
        <v>23.457628833300706</v>
      </c>
      <c r="Z95">
        <v>41</v>
      </c>
      <c r="AA95">
        <v>319.1837339232361</v>
      </c>
      <c r="AB95">
        <v>5100</v>
      </c>
      <c r="AC95">
        <v>2897.727272727273</v>
      </c>
      <c r="AD95">
        <v>6226.666666666667</v>
      </c>
      <c r="AE95">
        <v>4512.0772946859906</v>
      </c>
      <c r="AF95">
        <v>10.097430000000001</v>
      </c>
      <c r="AG95">
        <v>3.0738701473021965</v>
      </c>
      <c r="AH95">
        <v>0.26894357247744333</v>
      </c>
      <c r="AI95">
        <v>1.0259870645905831</v>
      </c>
      <c r="AJ95">
        <v>5.709686173585758E-3</v>
      </c>
      <c r="AK95">
        <v>5.5085800000000003</v>
      </c>
      <c r="AL95">
        <v>23.61961977041085</v>
      </c>
      <c r="AM95">
        <v>3.4791934390104369</v>
      </c>
      <c r="AN95">
        <v>1.7055826825886831</v>
      </c>
      <c r="AO95">
        <v>0.49615673134503191</v>
      </c>
      <c r="AP95">
        <v>10.50957</v>
      </c>
      <c r="AQ95">
        <v>3.0738701473021965</v>
      </c>
      <c r="AR95">
        <v>0.26894357247744333</v>
      </c>
      <c r="AS95">
        <v>1.0259870645905831</v>
      </c>
      <c r="AT95">
        <v>5.709686173585758E-3</v>
      </c>
      <c r="AU95">
        <v>5.7334200000000006</v>
      </c>
      <c r="AV95">
        <v>23.61961977041085</v>
      </c>
      <c r="AW95">
        <v>3.4791934390104369</v>
      </c>
      <c r="AX95">
        <v>1.7055826825886831</v>
      </c>
      <c r="AY95">
        <v>0.49615673134503191</v>
      </c>
      <c r="AZ95">
        <v>158.76847890289858</v>
      </c>
      <c r="BA95">
        <v>386.35402109710139</v>
      </c>
      <c r="BB95">
        <v>209.8334689904645</v>
      </c>
      <c r="BC95">
        <v>28.826377632888303</v>
      </c>
      <c r="BD95">
        <v>24.259047836475929</v>
      </c>
      <c r="BE95">
        <v>3.7410961261327347</v>
      </c>
      <c r="BF95">
        <v>266.65999058596145</v>
      </c>
      <c r="BG95">
        <v>617.92999860784312</v>
      </c>
      <c r="BH95">
        <v>351.27000802188167</v>
      </c>
      <c r="BI95" t="s">
        <v>95</v>
      </c>
      <c r="BJ95" t="s">
        <v>86</v>
      </c>
    </row>
    <row r="96" spans="1:62">
      <c r="A96" t="s">
        <v>101</v>
      </c>
      <c r="B96" t="s">
        <v>102</v>
      </c>
      <c r="C96">
        <v>2016</v>
      </c>
      <c r="D96" t="s">
        <v>71</v>
      </c>
      <c r="E96" t="s">
        <v>104</v>
      </c>
      <c r="F96">
        <v>456.32249999999999</v>
      </c>
      <c r="G96">
        <v>276.32249999999999</v>
      </c>
      <c r="H96">
        <v>180</v>
      </c>
      <c r="I96">
        <v>50</v>
      </c>
      <c r="J96">
        <v>35.199999999999982</v>
      </c>
      <c r="K96">
        <v>541.52249999999992</v>
      </c>
      <c r="L96">
        <v>60.554213303091565</v>
      </c>
      <c r="M96">
        <v>90</v>
      </c>
      <c r="N96">
        <v>150</v>
      </c>
      <c r="O96">
        <v>105.88235294117646</v>
      </c>
      <c r="P96">
        <v>124.5</v>
      </c>
      <c r="Q96">
        <v>105.96194999999999</v>
      </c>
      <c r="R96">
        <v>151.065</v>
      </c>
      <c r="S96">
        <v>20.295000000000005</v>
      </c>
      <c r="T96">
        <v>58.364999999999995</v>
      </c>
      <c r="U96">
        <v>50.399831000000127</v>
      </c>
      <c r="V96">
        <v>3</v>
      </c>
      <c r="W96">
        <v>5.53</v>
      </c>
      <c r="X96">
        <v>-1.37</v>
      </c>
      <c r="Y96">
        <v>22.787258448726181</v>
      </c>
      <c r="Z96">
        <v>41</v>
      </c>
      <c r="AA96">
        <v>317.18603017720403</v>
      </c>
      <c r="AB96">
        <v>4277.2666666666655</v>
      </c>
      <c r="AC96">
        <v>1704.7134830765426</v>
      </c>
      <c r="AD96">
        <v>5114.8255813953483</v>
      </c>
      <c r="AE96">
        <v>2584.4691357694528</v>
      </c>
      <c r="AF96">
        <v>19.094640379431862</v>
      </c>
      <c r="AG96">
        <v>3.0738701473021965</v>
      </c>
      <c r="AH96">
        <v>0.26894357247744333</v>
      </c>
      <c r="AI96">
        <v>1.0259870645905831</v>
      </c>
      <c r="AJ96">
        <v>5.709686173585758E-3</v>
      </c>
      <c r="AK96">
        <v>12.816059681453298</v>
      </c>
      <c r="AL96">
        <v>23.61961977041085</v>
      </c>
      <c r="AM96">
        <v>3.4791934390104369</v>
      </c>
      <c r="AN96">
        <v>1.7055826825886831</v>
      </c>
      <c r="AO96">
        <v>0.49615673134503191</v>
      </c>
      <c r="AP96">
        <v>19.874013456143366</v>
      </c>
      <c r="AQ96">
        <v>3.0738701473021965</v>
      </c>
      <c r="AR96">
        <v>0.26894357247744333</v>
      </c>
      <c r="AS96">
        <v>1.0259870645905831</v>
      </c>
      <c r="AT96">
        <v>5.709686173585758E-3</v>
      </c>
      <c r="AU96">
        <v>13.339164158247311</v>
      </c>
      <c r="AV96">
        <v>23.61961977041085</v>
      </c>
      <c r="AW96">
        <v>3.4791934390104369</v>
      </c>
      <c r="AX96">
        <v>1.7055826825886831</v>
      </c>
      <c r="AY96">
        <v>0.49615673134503191</v>
      </c>
      <c r="AZ96">
        <v>239.64734904024809</v>
      </c>
      <c r="BA96">
        <v>301.87515095975186</v>
      </c>
      <c r="BB96">
        <v>130.17893456502367</v>
      </c>
      <c r="BC96">
        <v>17.448838868438092</v>
      </c>
      <c r="BD96">
        <v>16.951720753117222</v>
      </c>
      <c r="BE96">
        <v>2.1817327275583547</v>
      </c>
      <c r="BF96">
        <v>166.76122691413732</v>
      </c>
      <c r="BG96">
        <v>616.46913394117666</v>
      </c>
      <c r="BH96">
        <v>449.70790702703937</v>
      </c>
      <c r="BI96" t="s">
        <v>95</v>
      </c>
      <c r="BJ96" t="s">
        <v>86</v>
      </c>
    </row>
    <row r="97" spans="1:62">
      <c r="A97" t="s">
        <v>101</v>
      </c>
      <c r="B97" t="s">
        <v>102</v>
      </c>
      <c r="C97">
        <v>2018</v>
      </c>
      <c r="D97" t="s">
        <v>71</v>
      </c>
      <c r="E97" t="s">
        <v>104</v>
      </c>
      <c r="F97">
        <v>456.32249999999999</v>
      </c>
      <c r="G97">
        <v>276.32249999999999</v>
      </c>
      <c r="H97">
        <v>180</v>
      </c>
      <c r="I97">
        <v>50</v>
      </c>
      <c r="J97">
        <v>32.799999999999976</v>
      </c>
      <c r="K97">
        <v>539.12249999999995</v>
      </c>
      <c r="L97">
        <v>60.554213303091565</v>
      </c>
      <c r="M97">
        <v>90</v>
      </c>
      <c r="N97">
        <v>150</v>
      </c>
      <c r="O97">
        <v>105.88235294117646</v>
      </c>
      <c r="P97">
        <v>124.5</v>
      </c>
      <c r="Q97">
        <v>105.96194999999999</v>
      </c>
      <c r="R97">
        <v>151.065</v>
      </c>
      <c r="S97">
        <v>20.295000000000005</v>
      </c>
      <c r="T97">
        <v>58.364999999999995</v>
      </c>
      <c r="U97">
        <v>50.399831000000127</v>
      </c>
      <c r="V97">
        <v>3</v>
      </c>
      <c r="W97">
        <v>5.61</v>
      </c>
      <c r="X97">
        <v>-1.29</v>
      </c>
      <c r="Y97">
        <v>22.683576833512163</v>
      </c>
      <c r="Z97">
        <v>41</v>
      </c>
      <c r="AA97">
        <v>316.87705896386626</v>
      </c>
      <c r="AB97">
        <v>7454.1866666666674</v>
      </c>
      <c r="AC97">
        <v>3807.0156768024781</v>
      </c>
      <c r="AD97">
        <v>7981.28</v>
      </c>
      <c r="AE97">
        <v>5226.5161746575441</v>
      </c>
      <c r="AF97">
        <v>19.094640379431862</v>
      </c>
      <c r="AG97">
        <v>3.0738701473021965</v>
      </c>
      <c r="AH97">
        <v>0.26894357247744333</v>
      </c>
      <c r="AI97">
        <v>1.0259870645905831</v>
      </c>
      <c r="AJ97">
        <v>5.709686173585758E-3</v>
      </c>
      <c r="AK97">
        <v>12.816059681453298</v>
      </c>
      <c r="AL97">
        <v>23.61961977041085</v>
      </c>
      <c r="AM97">
        <v>3.4791934390104369</v>
      </c>
      <c r="AN97">
        <v>1.7055826825886831</v>
      </c>
      <c r="AO97">
        <v>0.49615673134503191</v>
      </c>
      <c r="AP97">
        <v>19.874013456143366</v>
      </c>
      <c r="AQ97">
        <v>3.0738701473021965</v>
      </c>
      <c r="AR97">
        <v>0.26894357247744333</v>
      </c>
      <c r="AS97">
        <v>1.0259870645905831</v>
      </c>
      <c r="AT97">
        <v>5.709686173585758E-3</v>
      </c>
      <c r="AU97">
        <v>13.339164158247311</v>
      </c>
      <c r="AV97">
        <v>23.61961977041085</v>
      </c>
      <c r="AW97">
        <v>3.4791934390104369</v>
      </c>
      <c r="AX97">
        <v>1.7055826825886831</v>
      </c>
      <c r="AY97">
        <v>0.49615673134503191</v>
      </c>
      <c r="AZ97">
        <v>419.46337719002446</v>
      </c>
      <c r="BA97">
        <v>119.65912280997549</v>
      </c>
      <c r="BB97">
        <v>260.81520771172609</v>
      </c>
      <c r="BC97">
        <v>35.580674296881341</v>
      </c>
      <c r="BD97">
        <v>31.244024624382622</v>
      </c>
      <c r="BE97">
        <v>4.5701793065311493</v>
      </c>
      <c r="BF97">
        <v>332.21008593952121</v>
      </c>
      <c r="BG97">
        <v>616.46913394117666</v>
      </c>
      <c r="BH97">
        <v>284.25904800165546</v>
      </c>
      <c r="BI97" t="s">
        <v>95</v>
      </c>
      <c r="BJ97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7645E-DEF5-4594-9D02-AEC8889AED43}">
  <dimension ref="A1:BL75"/>
  <sheetViews>
    <sheetView workbookViewId="0">
      <selection activeCell="D19" sqref="D19"/>
    </sheetView>
  </sheetViews>
  <sheetFormatPr defaultRowHeight="14.4"/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96</v>
      </c>
      <c r="B2" t="s">
        <v>97</v>
      </c>
      <c r="C2">
        <v>1984</v>
      </c>
      <c r="D2" t="s">
        <v>66</v>
      </c>
      <c r="E2" t="s">
        <v>66</v>
      </c>
      <c r="F2">
        <v>0</v>
      </c>
      <c r="G2">
        <v>0</v>
      </c>
      <c r="H2">
        <v>0</v>
      </c>
      <c r="I2">
        <v>50</v>
      </c>
      <c r="J2">
        <v>49</v>
      </c>
      <c r="K2">
        <v>99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87.651880000000006</v>
      </c>
      <c r="V2">
        <v>1</v>
      </c>
      <c r="W2">
        <v>6.5</v>
      </c>
      <c r="X2">
        <v>0</v>
      </c>
      <c r="Y2">
        <v>14.849187935034804</v>
      </c>
      <c r="Z2">
        <v>23</v>
      </c>
      <c r="AA2">
        <v>184.09058004640372</v>
      </c>
      <c r="AB2">
        <v>2850</v>
      </c>
      <c r="AC2">
        <v>2298</v>
      </c>
      <c r="AD2">
        <v>3635</v>
      </c>
      <c r="AE2">
        <v>2931.4516129032259</v>
      </c>
      <c r="AF2">
        <v>10.484</v>
      </c>
      <c r="AG2">
        <v>2.7636686590696118</v>
      </c>
      <c r="AH2">
        <v>0.26371565255382695</v>
      </c>
      <c r="AI2">
        <v>0.75717577755166932</v>
      </c>
      <c r="AJ2">
        <v>8.9794690027303909E-3</v>
      </c>
      <c r="AK2">
        <v>7.979000000000001</v>
      </c>
      <c r="AL2">
        <v>22.675213840763934</v>
      </c>
      <c r="AM2">
        <v>3.7306672771147249</v>
      </c>
      <c r="AN2">
        <v>1.1130357599622887</v>
      </c>
      <c r="AO2">
        <v>0.64381535038005877</v>
      </c>
      <c r="AP2">
        <v>10.992999999999999</v>
      </c>
      <c r="AQ2">
        <v>2.7636686590696118</v>
      </c>
      <c r="AR2">
        <v>0.26371565255382695</v>
      </c>
      <c r="AS2">
        <v>0.75717577755166932</v>
      </c>
      <c r="AT2">
        <v>8.9794690027303909E-3</v>
      </c>
      <c r="AU2">
        <v>4.673</v>
      </c>
      <c r="AV2">
        <v>22.675213840763934</v>
      </c>
      <c r="AW2">
        <v>3.7306672771147249</v>
      </c>
      <c r="AX2">
        <v>1.1130357599622887</v>
      </c>
      <c r="AY2">
        <v>0.64381535038005877</v>
      </c>
      <c r="AZ2">
        <v>101.87337038709677</v>
      </c>
      <c r="BA2">
        <v>-2.8733703870967702</v>
      </c>
      <c r="BB2">
        <v>136.50132484657493</v>
      </c>
      <c r="BC2">
        <v>21.219540016324451</v>
      </c>
      <c r="BD2">
        <v>10.730851567576334</v>
      </c>
      <c r="BE2">
        <v>3.4250330789395602</v>
      </c>
      <c r="BF2">
        <v>171.87674950941528</v>
      </c>
      <c r="BG2">
        <v>87.651880000000006</v>
      </c>
      <c r="BH2">
        <v>-84.224869509415271</v>
      </c>
      <c r="BI2" t="s">
        <v>95</v>
      </c>
      <c r="BJ2" t="s">
        <v>86</v>
      </c>
    </row>
    <row r="3" spans="1:64">
      <c r="A3" t="s">
        <v>96</v>
      </c>
      <c r="B3" t="s">
        <v>97</v>
      </c>
      <c r="C3">
        <v>1985</v>
      </c>
      <c r="D3" t="s">
        <v>66</v>
      </c>
      <c r="E3" t="s">
        <v>66</v>
      </c>
      <c r="F3">
        <v>0</v>
      </c>
      <c r="G3">
        <v>0</v>
      </c>
      <c r="H3">
        <v>0</v>
      </c>
      <c r="I3">
        <v>50</v>
      </c>
      <c r="J3">
        <v>49</v>
      </c>
      <c r="K3">
        <v>99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87.651880000000006</v>
      </c>
      <c r="V3">
        <v>1</v>
      </c>
      <c r="W3">
        <v>5.4</v>
      </c>
      <c r="X3">
        <v>-1.0999999999999996</v>
      </c>
      <c r="Y3">
        <v>13.774941995359599</v>
      </c>
      <c r="Z3">
        <v>23</v>
      </c>
      <c r="AA3">
        <v>180.88932714617161</v>
      </c>
      <c r="AB3">
        <v>2380</v>
      </c>
      <c r="AC3">
        <v>1919.3548387096773</v>
      </c>
      <c r="AD3">
        <v>3330</v>
      </c>
      <c r="AE3">
        <v>2685.483870967742</v>
      </c>
      <c r="AF3">
        <v>9.3109999999999999</v>
      </c>
      <c r="AG3">
        <v>2.7636686590696118</v>
      </c>
      <c r="AH3">
        <v>0.26371565255382695</v>
      </c>
      <c r="AI3">
        <v>0.75717577755166932</v>
      </c>
      <c r="AJ3">
        <v>8.9794690027303909E-3</v>
      </c>
      <c r="AK3">
        <v>6.875</v>
      </c>
      <c r="AL3">
        <v>22.675213840763934</v>
      </c>
      <c r="AM3">
        <v>3.7306672771147249</v>
      </c>
      <c r="AN3">
        <v>1.1130357599622887</v>
      </c>
      <c r="AO3">
        <v>0.64381535038005877</v>
      </c>
      <c r="AP3">
        <v>11.269</v>
      </c>
      <c r="AQ3">
        <v>2.7636686590696118</v>
      </c>
      <c r="AR3">
        <v>0.26371565255382695</v>
      </c>
      <c r="AS3">
        <v>0.75717577755166932</v>
      </c>
      <c r="AT3">
        <v>8.9794690027303909E-3</v>
      </c>
      <c r="AU3">
        <v>5.2110000000000003</v>
      </c>
      <c r="AV3">
        <v>22.675213840763934</v>
      </c>
      <c r="AW3">
        <v>3.7306672771147249</v>
      </c>
      <c r="AX3">
        <v>1.1130357599622887</v>
      </c>
      <c r="AY3">
        <v>0.64381535038005877</v>
      </c>
      <c r="AZ3">
        <v>86.875570967741936</v>
      </c>
      <c r="BA3">
        <v>12.124429032258064</v>
      </c>
      <c r="BB3">
        <v>120.19625048745044</v>
      </c>
      <c r="BC3">
        <v>18.68493746666709</v>
      </c>
      <c r="BD3">
        <v>9.4488238425496025</v>
      </c>
      <c r="BE3">
        <v>3.0159386153202159</v>
      </c>
      <c r="BF3">
        <v>151.34595041198736</v>
      </c>
      <c r="BG3">
        <v>87.651880000000006</v>
      </c>
      <c r="BH3">
        <v>-63.694070411987354</v>
      </c>
      <c r="BI3" t="s">
        <v>95</v>
      </c>
      <c r="BJ3" t="s">
        <v>86</v>
      </c>
    </row>
    <row r="4" spans="1:64">
      <c r="A4" t="s">
        <v>96</v>
      </c>
      <c r="B4" t="s">
        <v>97</v>
      </c>
      <c r="C4">
        <v>1986</v>
      </c>
      <c r="D4" t="s">
        <v>66</v>
      </c>
      <c r="E4" t="s">
        <v>66</v>
      </c>
      <c r="F4">
        <v>0</v>
      </c>
      <c r="G4">
        <v>0</v>
      </c>
      <c r="H4">
        <v>0</v>
      </c>
      <c r="I4">
        <v>50</v>
      </c>
      <c r="J4">
        <v>49</v>
      </c>
      <c r="K4">
        <v>99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87.651880000000006</v>
      </c>
      <c r="V4">
        <v>1</v>
      </c>
      <c r="W4">
        <v>6.7</v>
      </c>
      <c r="X4">
        <v>0.20000000000000018</v>
      </c>
      <c r="Y4">
        <v>12.703016241299304</v>
      </c>
      <c r="Z4">
        <v>23</v>
      </c>
      <c r="AA4">
        <v>177.69498839907192</v>
      </c>
      <c r="AB4">
        <v>3550</v>
      </c>
      <c r="AC4">
        <v>2862.6666666666665</v>
      </c>
      <c r="AD4">
        <v>2630</v>
      </c>
      <c r="AE4">
        <v>2120.9677419354844</v>
      </c>
      <c r="AF4">
        <v>10.023999999999999</v>
      </c>
      <c r="AG4">
        <v>2.7636686590696118</v>
      </c>
      <c r="AH4">
        <v>0.26371565255382695</v>
      </c>
      <c r="AI4">
        <v>0.75717577755166932</v>
      </c>
      <c r="AJ4">
        <v>8.9794690027303909E-3</v>
      </c>
      <c r="AK4">
        <v>5.1280000000000001</v>
      </c>
      <c r="AL4">
        <v>22.675213840763934</v>
      </c>
      <c r="AM4">
        <v>3.7306672771147249</v>
      </c>
      <c r="AN4">
        <v>1.1130357599622887</v>
      </c>
      <c r="AO4">
        <v>0.64381535038005877</v>
      </c>
      <c r="AP4">
        <v>8.7989999999999995</v>
      </c>
      <c r="AQ4">
        <v>2.7636686590696118</v>
      </c>
      <c r="AR4">
        <v>0.26371565255382695</v>
      </c>
      <c r="AS4">
        <v>0.75717577755166932</v>
      </c>
      <c r="AT4">
        <v>8.9794690027303909E-3</v>
      </c>
      <c r="AU4">
        <v>4.048</v>
      </c>
      <c r="AV4">
        <v>22.675213840763934</v>
      </c>
      <c r="AW4">
        <v>3.7306672771147249</v>
      </c>
      <c r="AX4">
        <v>1.1130357599622887</v>
      </c>
      <c r="AY4">
        <v>0.64381535038005877</v>
      </c>
      <c r="AZ4">
        <v>81.9920020860215</v>
      </c>
      <c r="BA4">
        <v>17.0079979139785</v>
      </c>
      <c r="BB4">
        <v>130.08444823229308</v>
      </c>
      <c r="BC4">
        <v>20.222044542057692</v>
      </c>
      <c r="BD4">
        <v>10.226309616622022</v>
      </c>
      <c r="BE4">
        <v>3.2640334513771845</v>
      </c>
      <c r="BF4">
        <v>163.79683584234996</v>
      </c>
      <c r="BG4">
        <v>87.651880000000006</v>
      </c>
      <c r="BH4">
        <v>-76.144955842349958</v>
      </c>
      <c r="BI4" t="s">
        <v>95</v>
      </c>
      <c r="BJ4" t="s">
        <v>86</v>
      </c>
    </row>
    <row r="5" spans="1:64">
      <c r="A5" t="s">
        <v>96</v>
      </c>
      <c r="B5" t="s">
        <v>97</v>
      </c>
      <c r="C5">
        <v>1987</v>
      </c>
      <c r="D5" t="s">
        <v>66</v>
      </c>
      <c r="E5" t="s">
        <v>66</v>
      </c>
      <c r="F5">
        <v>0</v>
      </c>
      <c r="G5">
        <v>0</v>
      </c>
      <c r="H5">
        <v>0</v>
      </c>
      <c r="I5">
        <v>50</v>
      </c>
      <c r="J5">
        <v>49</v>
      </c>
      <c r="K5">
        <v>99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87.651880000000006</v>
      </c>
      <c r="V5">
        <v>1</v>
      </c>
      <c r="W5">
        <v>6.5</v>
      </c>
      <c r="X5">
        <v>0</v>
      </c>
      <c r="Y5">
        <v>13.631090487238978</v>
      </c>
      <c r="Z5">
        <v>23</v>
      </c>
      <c r="AA5">
        <v>180.46064965197215</v>
      </c>
      <c r="AB5">
        <v>3310</v>
      </c>
      <c r="AC5">
        <v>2669.3548387096776</v>
      </c>
      <c r="AD5">
        <v>3320</v>
      </c>
      <c r="AE5">
        <v>2677.4193548387093</v>
      </c>
      <c r="AF5">
        <v>10.721</v>
      </c>
      <c r="AG5">
        <v>2.7636686590696118</v>
      </c>
      <c r="AH5">
        <v>0.26371565255382695</v>
      </c>
      <c r="AI5">
        <v>0.75717577755166932</v>
      </c>
      <c r="AJ5">
        <v>8.9794690027303909E-3</v>
      </c>
      <c r="AK5">
        <v>5.3929999999999998</v>
      </c>
      <c r="AL5">
        <v>22.675213840763934</v>
      </c>
      <c r="AM5">
        <v>3.7306672771147249</v>
      </c>
      <c r="AN5">
        <v>1.1130357599622887</v>
      </c>
      <c r="AO5">
        <v>0.64381535038005877</v>
      </c>
      <c r="AP5">
        <v>9.5060000000000002</v>
      </c>
      <c r="AQ5">
        <v>2.7636686590696118</v>
      </c>
      <c r="AR5">
        <v>0.26371565255382695</v>
      </c>
      <c r="AS5">
        <v>0.75717577755166932</v>
      </c>
      <c r="AT5">
        <v>8.9794690027303909E-3</v>
      </c>
      <c r="AU5">
        <v>4.4379999999999997</v>
      </c>
      <c r="AV5">
        <v>22.675213840763934</v>
      </c>
      <c r="AW5">
        <v>3.7306672771147249</v>
      </c>
      <c r="AX5">
        <v>1.1130357599622887</v>
      </c>
      <c r="AY5">
        <v>0.64381535038005877</v>
      </c>
      <c r="AZ5">
        <v>93.324647741935493</v>
      </c>
      <c r="BA5">
        <v>5.6753522580645068</v>
      </c>
      <c r="BB5">
        <v>139.56237140661932</v>
      </c>
      <c r="BC5">
        <v>21.695470298424311</v>
      </c>
      <c r="BD5">
        <v>10.97122628303045</v>
      </c>
      <c r="BE5">
        <v>3.5018691803105129</v>
      </c>
      <c r="BF5">
        <v>175.7309371683846</v>
      </c>
      <c r="BG5">
        <v>87.651880000000006</v>
      </c>
      <c r="BH5">
        <v>-88.079057168384594</v>
      </c>
      <c r="BI5" t="s">
        <v>95</v>
      </c>
      <c r="BJ5" t="s">
        <v>86</v>
      </c>
    </row>
    <row r="6" spans="1:64">
      <c r="A6" t="s">
        <v>96</v>
      </c>
      <c r="B6" t="s">
        <v>97</v>
      </c>
      <c r="C6">
        <v>1988</v>
      </c>
      <c r="D6" t="s">
        <v>66</v>
      </c>
      <c r="E6" t="s">
        <v>66</v>
      </c>
      <c r="F6">
        <v>0</v>
      </c>
      <c r="G6">
        <v>0</v>
      </c>
      <c r="H6">
        <v>0</v>
      </c>
      <c r="I6">
        <v>50</v>
      </c>
      <c r="J6">
        <v>49</v>
      </c>
      <c r="K6">
        <v>99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87.651880000000006</v>
      </c>
      <c r="V6">
        <v>1</v>
      </c>
      <c r="W6">
        <v>6.83</v>
      </c>
      <c r="X6">
        <v>0.33000000000000007</v>
      </c>
      <c r="Y6">
        <v>13.570765661252899</v>
      </c>
      <c r="Z6">
        <v>23</v>
      </c>
      <c r="AA6">
        <v>180.28088167053363</v>
      </c>
      <c r="AB6">
        <v>2590</v>
      </c>
      <c r="AC6">
        <v>2088.7096774193556</v>
      </c>
      <c r="AD6">
        <v>3490</v>
      </c>
      <c r="AE6">
        <v>2814.516129032258</v>
      </c>
      <c r="AF6">
        <v>10.085999999999999</v>
      </c>
      <c r="AG6">
        <v>2.7636686590696118</v>
      </c>
      <c r="AH6">
        <v>0.26371565255382695</v>
      </c>
      <c r="AI6">
        <v>0.75717577755166932</v>
      </c>
      <c r="AJ6">
        <v>8.9794690027303909E-3</v>
      </c>
      <c r="AK6">
        <v>6.516</v>
      </c>
      <c r="AL6">
        <v>22.675213840763934</v>
      </c>
      <c r="AM6">
        <v>3.7306672771147249</v>
      </c>
      <c r="AN6">
        <v>1.1130357599622887</v>
      </c>
      <c r="AO6">
        <v>0.64381535038005877</v>
      </c>
      <c r="AP6">
        <v>9.0380000000000003</v>
      </c>
      <c r="AQ6">
        <v>2.7636686590696118</v>
      </c>
      <c r="AR6">
        <v>0.26371565255382695</v>
      </c>
      <c r="AS6">
        <v>0.75717577755166932</v>
      </c>
      <c r="AT6">
        <v>8.9794690027303909E-3</v>
      </c>
      <c r="AU6">
        <v>3.9470000000000001</v>
      </c>
      <c r="AV6">
        <v>22.675213840763934</v>
      </c>
      <c r="AW6">
        <v>3.7306672771147249</v>
      </c>
      <c r="AX6">
        <v>1.1130357599622887</v>
      </c>
      <c r="AY6">
        <v>0.64381535038005877</v>
      </c>
      <c r="AZ6">
        <v>82.384287419354848</v>
      </c>
      <c r="BA6">
        <v>16.615712580645152</v>
      </c>
      <c r="BB6">
        <v>127.98479911798576</v>
      </c>
      <c r="BC6">
        <v>19.895695235960762</v>
      </c>
      <c r="BD6">
        <v>10.061094389264726</v>
      </c>
      <c r="BE6">
        <v>3.2113672121097925</v>
      </c>
      <c r="BF6">
        <v>161.15295595532103</v>
      </c>
      <c r="BG6">
        <v>87.651880000000006</v>
      </c>
      <c r="BH6">
        <v>-73.501075955321028</v>
      </c>
      <c r="BI6" t="s">
        <v>95</v>
      </c>
      <c r="BJ6" t="s">
        <v>86</v>
      </c>
    </row>
    <row r="7" spans="1:64">
      <c r="A7" t="s">
        <v>96</v>
      </c>
      <c r="B7" t="s">
        <v>97</v>
      </c>
      <c r="C7">
        <v>1989</v>
      </c>
      <c r="D7" t="s">
        <v>66</v>
      </c>
      <c r="E7" t="s">
        <v>66</v>
      </c>
      <c r="F7">
        <v>0</v>
      </c>
      <c r="G7">
        <v>0</v>
      </c>
      <c r="H7">
        <v>0</v>
      </c>
      <c r="I7">
        <v>50</v>
      </c>
      <c r="J7">
        <v>49</v>
      </c>
      <c r="K7">
        <v>99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87.651880000000006</v>
      </c>
      <c r="V7">
        <v>1</v>
      </c>
      <c r="W7">
        <v>6.67</v>
      </c>
      <c r="X7">
        <v>0.16999999999999993</v>
      </c>
      <c r="Y7">
        <v>13.4431554524362</v>
      </c>
      <c r="Z7">
        <v>23</v>
      </c>
      <c r="AA7">
        <v>179.90060324825987</v>
      </c>
      <c r="AB7">
        <v>2000</v>
      </c>
      <c r="AC7">
        <v>1612.9032258064535</v>
      </c>
      <c r="AD7">
        <v>3370</v>
      </c>
      <c r="AE7">
        <v>2717.7419354838712</v>
      </c>
      <c r="AF7">
        <v>11.606000000000002</v>
      </c>
      <c r="AG7">
        <v>2.7636686590696118</v>
      </c>
      <c r="AH7">
        <v>0.26371565255382695</v>
      </c>
      <c r="AI7">
        <v>0.75717577755166932</v>
      </c>
      <c r="AJ7">
        <v>8.9794690027303909E-3</v>
      </c>
      <c r="AK7">
        <v>6.9939999999999998</v>
      </c>
      <c r="AL7">
        <v>22.675213840763934</v>
      </c>
      <c r="AM7">
        <v>3.7306672771147249</v>
      </c>
      <c r="AN7">
        <v>1.1130357599622887</v>
      </c>
      <c r="AO7">
        <v>0.64381535038005877</v>
      </c>
      <c r="AP7">
        <v>9.5399999999999991</v>
      </c>
      <c r="AQ7">
        <v>2.7636686590696118</v>
      </c>
      <c r="AR7">
        <v>0.26371565255382695</v>
      </c>
      <c r="AS7">
        <v>0.75717577755166932</v>
      </c>
      <c r="AT7">
        <v>8.9794690027303909E-3</v>
      </c>
      <c r="AU7">
        <v>5.0640000000000001</v>
      </c>
      <c r="AV7">
        <v>22.675213840763934</v>
      </c>
      <c r="AW7">
        <v>3.7306672771147249</v>
      </c>
      <c r="AX7">
        <v>1.1130357599622887</v>
      </c>
      <c r="AY7">
        <v>0.64381535038005877</v>
      </c>
      <c r="AZ7">
        <v>80.405090322580648</v>
      </c>
      <c r="BA7">
        <v>18.594909677419352</v>
      </c>
      <c r="BB7">
        <v>113.03920579993154</v>
      </c>
      <c r="BC7">
        <v>17.572349246235085</v>
      </c>
      <c r="BD7">
        <v>8.8861968536762497</v>
      </c>
      <c r="BE7">
        <v>2.8363555804324987</v>
      </c>
      <c r="BF7">
        <v>142.33410748027535</v>
      </c>
      <c r="BG7">
        <v>87.651880000000006</v>
      </c>
      <c r="BH7">
        <v>-54.682227480275344</v>
      </c>
      <c r="BI7" t="s">
        <v>95</v>
      </c>
      <c r="BJ7" t="s">
        <v>86</v>
      </c>
    </row>
    <row r="8" spans="1:64">
      <c r="A8" t="s">
        <v>96</v>
      </c>
      <c r="B8" t="s">
        <v>97</v>
      </c>
      <c r="C8">
        <v>1990</v>
      </c>
      <c r="D8" t="s">
        <v>66</v>
      </c>
      <c r="E8" t="s">
        <v>66</v>
      </c>
      <c r="F8">
        <v>0</v>
      </c>
      <c r="G8">
        <v>0</v>
      </c>
      <c r="H8">
        <v>0</v>
      </c>
      <c r="I8">
        <v>50</v>
      </c>
      <c r="J8">
        <v>49</v>
      </c>
      <c r="K8">
        <v>99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87.651880000000006</v>
      </c>
      <c r="V8">
        <v>1</v>
      </c>
      <c r="W8">
        <v>6.97</v>
      </c>
      <c r="X8">
        <v>0.46999999999999975</v>
      </c>
      <c r="Y8">
        <v>12.412993039443155</v>
      </c>
      <c r="Z8">
        <v>23</v>
      </c>
      <c r="AA8">
        <v>176.83071925754061</v>
      </c>
      <c r="AB8">
        <v>2220</v>
      </c>
      <c r="AC8">
        <v>1790.3225806451612</v>
      </c>
      <c r="AD8">
        <v>4040</v>
      </c>
      <c r="AE8">
        <v>3258.0645161290322</v>
      </c>
      <c r="AF8">
        <v>9.8699999999999992</v>
      </c>
      <c r="AG8">
        <v>2.7636686590696118</v>
      </c>
      <c r="AH8">
        <v>0.26371565255382695</v>
      </c>
      <c r="AI8">
        <v>0.75717577755166932</v>
      </c>
      <c r="AJ8">
        <v>8.9794690027303909E-3</v>
      </c>
      <c r="AK8">
        <v>6.1219999999999999</v>
      </c>
      <c r="AL8">
        <v>22.675213840763934</v>
      </c>
      <c r="AM8">
        <v>3.7306672771147249</v>
      </c>
      <c r="AN8">
        <v>1.1130357599622887</v>
      </c>
      <c r="AO8">
        <v>0.64381535038005877</v>
      </c>
      <c r="AP8">
        <v>7.2419999999999991</v>
      </c>
      <c r="AQ8">
        <v>2.7636686590696118</v>
      </c>
      <c r="AR8">
        <v>0.26371565255382695</v>
      </c>
      <c r="AS8">
        <v>0.75717577755166932</v>
      </c>
      <c r="AT8">
        <v>8.9794690027303909E-3</v>
      </c>
      <c r="AU8">
        <v>2.8820000000000001</v>
      </c>
      <c r="AV8">
        <v>22.675213840763934</v>
      </c>
      <c r="AW8">
        <v>3.7306672771147249</v>
      </c>
      <c r="AX8">
        <v>1.1130357599622887</v>
      </c>
      <c r="AY8">
        <v>0.64381535038005877</v>
      </c>
      <c r="AZ8">
        <v>71.519176774193539</v>
      </c>
      <c r="BA8">
        <v>27.480823225806461</v>
      </c>
      <c r="BB8">
        <v>131.77382277608402</v>
      </c>
      <c r="BC8">
        <v>20.48471252913065</v>
      </c>
      <c r="BD8">
        <v>10.358955736315325</v>
      </c>
      <c r="BE8">
        <v>3.3064405835209372</v>
      </c>
      <c r="BF8">
        <v>165.92393162505093</v>
      </c>
      <c r="BG8">
        <v>87.651880000000006</v>
      </c>
      <c r="BH8">
        <v>-78.272051625050921</v>
      </c>
      <c r="BI8" t="s">
        <v>95</v>
      </c>
      <c r="BJ8" t="s">
        <v>86</v>
      </c>
    </row>
    <row r="9" spans="1:64">
      <c r="A9" t="s">
        <v>96</v>
      </c>
      <c r="B9" t="s">
        <v>97</v>
      </c>
      <c r="C9">
        <v>1991</v>
      </c>
      <c r="D9" t="s">
        <v>66</v>
      </c>
      <c r="E9" t="s">
        <v>66</v>
      </c>
      <c r="F9">
        <v>0</v>
      </c>
      <c r="G9">
        <v>0</v>
      </c>
      <c r="H9">
        <v>0</v>
      </c>
      <c r="I9">
        <v>50</v>
      </c>
      <c r="J9">
        <v>49</v>
      </c>
      <c r="K9">
        <v>99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87.651880000000006</v>
      </c>
      <c r="V9">
        <v>1</v>
      </c>
      <c r="W9">
        <v>6.77</v>
      </c>
      <c r="X9">
        <v>0.26999999999999957</v>
      </c>
      <c r="Y9">
        <v>12.890951276102101</v>
      </c>
      <c r="Z9">
        <v>23</v>
      </c>
      <c r="AA9">
        <v>178.25503480278425</v>
      </c>
      <c r="AB9">
        <v>2185</v>
      </c>
      <c r="AC9">
        <v>1762.0967741935483</v>
      </c>
      <c r="AD9">
        <v>4970</v>
      </c>
      <c r="AE9">
        <v>4008.0645161290322</v>
      </c>
      <c r="AF9">
        <v>9.5850000000000009</v>
      </c>
      <c r="AG9">
        <v>2.7636686590696118</v>
      </c>
      <c r="AH9">
        <v>0.26371565255382695</v>
      </c>
      <c r="AI9">
        <v>0.75717577755166932</v>
      </c>
      <c r="AJ9">
        <v>8.9794690027303909E-3</v>
      </c>
      <c r="AK9">
        <v>6.0254999999999992</v>
      </c>
      <c r="AL9">
        <v>22.675213840763934</v>
      </c>
      <c r="AM9">
        <v>3.7306672771147249</v>
      </c>
      <c r="AN9">
        <v>1.1130357599622887</v>
      </c>
      <c r="AO9">
        <v>0.64381535038005877</v>
      </c>
      <c r="AP9">
        <v>8.6359999999999992</v>
      </c>
      <c r="AQ9">
        <v>2.7636686590696118</v>
      </c>
      <c r="AR9">
        <v>0.26371565255382695</v>
      </c>
      <c r="AS9">
        <v>0.75717577755166932</v>
      </c>
      <c r="AT9">
        <v>8.9794690027303909E-3</v>
      </c>
      <c r="AU9">
        <v>4.0010000000000003</v>
      </c>
      <c r="AV9">
        <v>22.675213840763934</v>
      </c>
      <c r="AW9">
        <v>3.7306672771147249</v>
      </c>
      <c r="AX9">
        <v>1.1130357599622887</v>
      </c>
      <c r="AY9">
        <v>0.64381535038005877</v>
      </c>
      <c r="AZ9">
        <v>90.517925241935487</v>
      </c>
      <c r="BA9">
        <v>8.4820747580645133</v>
      </c>
      <c r="BB9">
        <v>150.6136904094059</v>
      </c>
      <c r="BC9">
        <v>23.413437403503156</v>
      </c>
      <c r="BD9">
        <v>11.839988545261367</v>
      </c>
      <c r="BE9">
        <v>3.7791665135930201</v>
      </c>
      <c r="BF9">
        <v>189.64628287176347</v>
      </c>
      <c r="BG9">
        <v>87.651880000000006</v>
      </c>
      <c r="BH9">
        <v>-101.99440287176347</v>
      </c>
      <c r="BI9" t="s">
        <v>95</v>
      </c>
      <c r="BJ9" t="s">
        <v>86</v>
      </c>
    </row>
    <row r="10" spans="1:64">
      <c r="A10" t="s">
        <v>96</v>
      </c>
      <c r="B10" t="s">
        <v>97</v>
      </c>
      <c r="C10">
        <v>1992</v>
      </c>
      <c r="D10" t="s">
        <v>66</v>
      </c>
      <c r="E10" t="s">
        <v>66</v>
      </c>
      <c r="F10">
        <v>0</v>
      </c>
      <c r="G10">
        <v>0</v>
      </c>
      <c r="H10">
        <v>0</v>
      </c>
      <c r="I10">
        <v>50</v>
      </c>
      <c r="J10">
        <v>46.2</v>
      </c>
      <c r="K10">
        <v>96.2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87.651880000000006</v>
      </c>
      <c r="V10">
        <v>1</v>
      </c>
      <c r="W10">
        <v>6.92</v>
      </c>
      <c r="X10">
        <v>0.41999999999999993</v>
      </c>
      <c r="Y10">
        <v>11.890951276102088</v>
      </c>
      <c r="Z10">
        <v>23</v>
      </c>
      <c r="AA10">
        <v>175.27503480278421</v>
      </c>
      <c r="AB10">
        <v>3280</v>
      </c>
      <c r="AC10">
        <v>2645.161290322581</v>
      </c>
      <c r="AD10">
        <v>3780</v>
      </c>
      <c r="AE10">
        <v>3048.3870967741937</v>
      </c>
      <c r="AF10">
        <v>9.5850000000000009</v>
      </c>
      <c r="AG10">
        <v>2.7636686590696118</v>
      </c>
      <c r="AH10">
        <v>0.26371565255382695</v>
      </c>
      <c r="AI10">
        <v>0.75717577755166932</v>
      </c>
      <c r="AJ10">
        <v>8.9794690027303909E-3</v>
      </c>
      <c r="AK10">
        <v>6.0254999999999992</v>
      </c>
      <c r="AL10">
        <v>22.675213840763934</v>
      </c>
      <c r="AM10">
        <v>3.7306672771147249</v>
      </c>
      <c r="AN10">
        <v>1.1130357599622887</v>
      </c>
      <c r="AO10">
        <v>0.64381535038005877</v>
      </c>
      <c r="AP10">
        <v>8.6359999999999992</v>
      </c>
      <c r="AQ10">
        <v>2.7636686590696118</v>
      </c>
      <c r="AR10">
        <v>0.26371565255382695</v>
      </c>
      <c r="AS10">
        <v>0.75717577755166932</v>
      </c>
      <c r="AT10">
        <v>8.9794690027303909E-3</v>
      </c>
      <c r="AU10">
        <v>4.0010000000000003</v>
      </c>
      <c r="AV10">
        <v>22.675213840763934</v>
      </c>
      <c r="AW10">
        <v>3.7306672771147249</v>
      </c>
      <c r="AX10">
        <v>1.1130357599622887</v>
      </c>
      <c r="AY10">
        <v>0.64381535038005877</v>
      </c>
      <c r="AZ10">
        <v>92.217896129032269</v>
      </c>
      <c r="BA10">
        <v>3.9821038709677339</v>
      </c>
      <c r="BB10">
        <v>148.61392792318745</v>
      </c>
      <c r="BC10">
        <v>23.102567165441275</v>
      </c>
      <c r="BD10">
        <v>11.682783945429108</v>
      </c>
      <c r="BE10">
        <v>3.7289889009038051</v>
      </c>
      <c r="BF10">
        <v>187.12826793496163</v>
      </c>
      <c r="BG10">
        <v>87.651880000000006</v>
      </c>
      <c r="BH10">
        <v>-99.476387934961622</v>
      </c>
      <c r="BI10" t="s">
        <v>95</v>
      </c>
      <c r="BJ10" t="s">
        <v>86</v>
      </c>
    </row>
    <row r="11" spans="1:64">
      <c r="A11" t="s">
        <v>96</v>
      </c>
      <c r="B11" t="s">
        <v>97</v>
      </c>
      <c r="C11">
        <v>1998</v>
      </c>
      <c r="D11" t="s">
        <v>66</v>
      </c>
      <c r="E11" t="s">
        <v>66</v>
      </c>
      <c r="F11">
        <v>0</v>
      </c>
      <c r="G11">
        <v>0</v>
      </c>
      <c r="H11">
        <v>0</v>
      </c>
      <c r="I11">
        <v>50</v>
      </c>
      <c r="J11">
        <v>42</v>
      </c>
      <c r="K11">
        <v>92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87.651880000000006</v>
      </c>
      <c r="V11">
        <v>1</v>
      </c>
      <c r="W11">
        <v>6.12</v>
      </c>
      <c r="X11">
        <v>-0.37999999999999989</v>
      </c>
      <c r="Y11">
        <v>12.238979118329468</v>
      </c>
      <c r="Z11">
        <v>23</v>
      </c>
      <c r="AA11">
        <v>176.31215777262182</v>
      </c>
      <c r="AB11">
        <v>2740</v>
      </c>
      <c r="AC11">
        <v>2264.4628099173556</v>
      </c>
      <c r="AD11">
        <v>4830</v>
      </c>
      <c r="AE11">
        <v>3991.7355371900826</v>
      </c>
      <c r="AF11">
        <v>9.3000000000000007</v>
      </c>
      <c r="AG11">
        <v>2.7636686590696118</v>
      </c>
      <c r="AH11">
        <v>0.26371565255382695</v>
      </c>
      <c r="AI11">
        <v>0.75717577755166932</v>
      </c>
      <c r="AJ11">
        <v>8.9794690027303909E-3</v>
      </c>
      <c r="AK11">
        <v>5.9290000000000003</v>
      </c>
      <c r="AL11">
        <v>22.675213840763934</v>
      </c>
      <c r="AM11">
        <v>3.7306672771147249</v>
      </c>
      <c r="AN11">
        <v>1.1130357599622887</v>
      </c>
      <c r="AO11">
        <v>0.64381535038005877</v>
      </c>
      <c r="AP11">
        <v>10.029999999999999</v>
      </c>
      <c r="AQ11">
        <v>2.7636686590696118</v>
      </c>
      <c r="AR11">
        <v>0.26371565255382695</v>
      </c>
      <c r="AS11">
        <v>0.75717577755166932</v>
      </c>
      <c r="AT11">
        <v>8.9794690027303909E-3</v>
      </c>
      <c r="AU11">
        <v>5.12</v>
      </c>
      <c r="AV11">
        <v>22.675213840763934</v>
      </c>
      <c r="AW11">
        <v>3.7306672771147249</v>
      </c>
      <c r="AX11">
        <v>1.1130357599622887</v>
      </c>
      <c r="AY11">
        <v>0.64381535038005877</v>
      </c>
      <c r="AZ11">
        <v>107.79058595041323</v>
      </c>
      <c r="BA11">
        <v>-15.790585950413231</v>
      </c>
      <c r="BB11">
        <v>162.78160710005201</v>
      </c>
      <c r="BC11">
        <v>25.33612194252542</v>
      </c>
      <c r="BD11">
        <v>12.69519311781368</v>
      </c>
      <c r="BE11">
        <v>4.0958111112407884</v>
      </c>
      <c r="BF11">
        <v>204.90873327163189</v>
      </c>
      <c r="BG11">
        <v>87.651880000000006</v>
      </c>
      <c r="BH11">
        <v>-117.25685327163188</v>
      </c>
      <c r="BI11" t="s">
        <v>95</v>
      </c>
      <c r="BJ11" t="s">
        <v>86</v>
      </c>
    </row>
    <row r="12" spans="1:64">
      <c r="A12" t="s">
        <v>96</v>
      </c>
      <c r="B12" t="s">
        <v>97</v>
      </c>
      <c r="C12">
        <v>2003</v>
      </c>
      <c r="D12" t="s">
        <v>66</v>
      </c>
      <c r="E12" t="s">
        <v>66</v>
      </c>
      <c r="F12">
        <v>0</v>
      </c>
      <c r="G12">
        <v>0</v>
      </c>
      <c r="H12">
        <v>0</v>
      </c>
      <c r="I12">
        <v>50</v>
      </c>
      <c r="J12">
        <v>53.2</v>
      </c>
      <c r="K12">
        <v>103.2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64.27804533333348</v>
      </c>
      <c r="V12">
        <v>1</v>
      </c>
      <c r="W12">
        <v>5.52</v>
      </c>
      <c r="X12">
        <v>-0.98000000000000043</v>
      </c>
      <c r="Y12">
        <v>12.716937354988399</v>
      </c>
      <c r="Z12">
        <v>23</v>
      </c>
      <c r="AA12">
        <v>177.73647331786543</v>
      </c>
      <c r="AB12">
        <v>2025</v>
      </c>
      <c r="AC12">
        <v>1673.5537190082644</v>
      </c>
      <c r="AD12">
        <v>4600</v>
      </c>
      <c r="AE12">
        <v>3801.6528925619837</v>
      </c>
      <c r="AF12">
        <v>10.278</v>
      </c>
      <c r="AG12">
        <v>2.7636686590696118</v>
      </c>
      <c r="AH12">
        <v>0.26371565255382695</v>
      </c>
      <c r="AI12">
        <v>0.75717577755166932</v>
      </c>
      <c r="AJ12">
        <v>8.9794690027303909E-3</v>
      </c>
      <c r="AK12">
        <v>6.8559999999999999</v>
      </c>
      <c r="AL12">
        <v>22.675213840763934</v>
      </c>
      <c r="AM12">
        <v>3.7306672771147249</v>
      </c>
      <c r="AN12">
        <v>1.1130357599622887</v>
      </c>
      <c r="AO12">
        <v>0.64381535038005877</v>
      </c>
      <c r="AP12">
        <v>11.399999999999999</v>
      </c>
      <c r="AQ12">
        <v>2.7636686590696118</v>
      </c>
      <c r="AR12">
        <v>0.26371565255382695</v>
      </c>
      <c r="AS12">
        <v>0.75717577755166932</v>
      </c>
      <c r="AT12">
        <v>8.9794690027303909E-3</v>
      </c>
      <c r="AU12">
        <v>5.5</v>
      </c>
      <c r="AV12">
        <v>22.675213840763934</v>
      </c>
      <c r="AW12">
        <v>3.7306672771147249</v>
      </c>
      <c r="AX12">
        <v>1.1130357599622887</v>
      </c>
      <c r="AY12">
        <v>0.64381535038005877</v>
      </c>
      <c r="AZ12">
        <v>105.63592520661157</v>
      </c>
      <c r="BA12">
        <v>-2.4359252066115715</v>
      </c>
      <c r="BB12">
        <v>142.46078560605608</v>
      </c>
      <c r="BC12">
        <v>22.17329033939642</v>
      </c>
      <c r="BD12">
        <v>11.110390278139446</v>
      </c>
      <c r="BE12">
        <v>3.5845110451744024</v>
      </c>
      <c r="BF12">
        <v>179.32897726876635</v>
      </c>
      <c r="BG12">
        <v>64.27804533333348</v>
      </c>
      <c r="BH12">
        <v>-115.05093193543287</v>
      </c>
      <c r="BI12" t="s">
        <v>95</v>
      </c>
      <c r="BJ12" t="s">
        <v>86</v>
      </c>
    </row>
    <row r="13" spans="1:64">
      <c r="A13" t="s">
        <v>96</v>
      </c>
      <c r="B13" t="s">
        <v>97</v>
      </c>
      <c r="C13">
        <v>2006</v>
      </c>
      <c r="D13" t="s">
        <v>66</v>
      </c>
      <c r="E13" t="s">
        <v>66</v>
      </c>
      <c r="F13">
        <v>0</v>
      </c>
      <c r="G13">
        <v>0</v>
      </c>
      <c r="H13">
        <v>0</v>
      </c>
      <c r="I13">
        <v>50</v>
      </c>
      <c r="J13">
        <v>46.2</v>
      </c>
      <c r="K13">
        <v>96.2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59.165019000000186</v>
      </c>
      <c r="V13">
        <v>1</v>
      </c>
      <c r="W13">
        <v>5.45</v>
      </c>
      <c r="X13">
        <v>-1.0499999999999998</v>
      </c>
      <c r="Y13">
        <v>12.427847175255867</v>
      </c>
      <c r="Z13">
        <v>23</v>
      </c>
      <c r="AA13">
        <v>176.87498458226247</v>
      </c>
      <c r="AB13">
        <v>4050</v>
      </c>
      <c r="AC13">
        <v>3347.1074380165287</v>
      </c>
      <c r="AD13">
        <v>3900</v>
      </c>
      <c r="AE13">
        <v>3223.140495867769</v>
      </c>
      <c r="AF13">
        <v>10.289000000000001</v>
      </c>
      <c r="AG13">
        <v>2.7636686590696118</v>
      </c>
      <c r="AH13">
        <v>0.26371565255382695</v>
      </c>
      <c r="AI13">
        <v>0.75717577755166932</v>
      </c>
      <c r="AJ13">
        <v>8.9794690027303909E-3</v>
      </c>
      <c r="AK13">
        <v>6.7229999999999999</v>
      </c>
      <c r="AL13">
        <v>22.675213840763934</v>
      </c>
      <c r="AM13">
        <v>3.7306672771147249</v>
      </c>
      <c r="AN13">
        <v>1.1130357599622887</v>
      </c>
      <c r="AO13">
        <v>0.64381535038005877</v>
      </c>
      <c r="AP13">
        <v>12.4</v>
      </c>
      <c r="AQ13">
        <v>2.7636686590696118</v>
      </c>
      <c r="AR13">
        <v>0.26371565255382695</v>
      </c>
      <c r="AS13">
        <v>0.75717577755166932</v>
      </c>
      <c r="AT13">
        <v>8.9794690027303909E-3</v>
      </c>
      <c r="AU13">
        <v>6.8250000000000011</v>
      </c>
      <c r="AV13">
        <v>22.675213840763934</v>
      </c>
      <c r="AW13">
        <v>3.7306672771147249</v>
      </c>
      <c r="AX13">
        <v>1.1130357599622887</v>
      </c>
      <c r="AY13">
        <v>0.64381535038005877</v>
      </c>
      <c r="AZ13">
        <v>134.53098719008267</v>
      </c>
      <c r="BA13">
        <v>-38.330987190082666</v>
      </c>
      <c r="BB13">
        <v>170.95294272726727</v>
      </c>
      <c r="BC13">
        <v>26.607948407275703</v>
      </c>
      <c r="BD13">
        <v>13.332468333767336</v>
      </c>
      <c r="BE13">
        <v>4.3014132542092831</v>
      </c>
      <c r="BF13">
        <v>215.19477272251959</v>
      </c>
      <c r="BG13">
        <v>59.165019000000186</v>
      </c>
      <c r="BH13">
        <v>-156.02975372251939</v>
      </c>
      <c r="BI13" t="s">
        <v>95</v>
      </c>
      <c r="BJ13" t="s">
        <v>86</v>
      </c>
    </row>
    <row r="14" spans="1:64">
      <c r="A14" t="s">
        <v>96</v>
      </c>
      <c r="B14" t="s">
        <v>97</v>
      </c>
      <c r="C14">
        <v>2008</v>
      </c>
      <c r="D14" t="s">
        <v>66</v>
      </c>
      <c r="E14" t="s">
        <v>66</v>
      </c>
      <c r="F14">
        <v>0</v>
      </c>
      <c r="G14">
        <v>0</v>
      </c>
      <c r="H14">
        <v>0</v>
      </c>
      <c r="I14">
        <v>50</v>
      </c>
      <c r="J14">
        <v>44.800000000000004</v>
      </c>
      <c r="K14">
        <v>94.800000000000011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56.243289666666826</v>
      </c>
      <c r="V14">
        <v>1</v>
      </c>
      <c r="W14">
        <v>5.41</v>
      </c>
      <c r="X14">
        <v>-1.0899999999999999</v>
      </c>
      <c r="Y14">
        <v>12.138756995523336</v>
      </c>
      <c r="Z14">
        <v>23</v>
      </c>
      <c r="AA14">
        <v>176.01349584665954</v>
      </c>
      <c r="AB14">
        <v>4600</v>
      </c>
      <c r="AC14">
        <v>3325</v>
      </c>
      <c r="AD14">
        <v>4900</v>
      </c>
      <c r="AE14">
        <v>3637.5</v>
      </c>
      <c r="AF14">
        <v>10.3</v>
      </c>
      <c r="AG14">
        <v>2.7636686590696118</v>
      </c>
      <c r="AH14">
        <v>0.26371565255382695</v>
      </c>
      <c r="AI14">
        <v>0.75717577755166932</v>
      </c>
      <c r="AJ14">
        <v>8.9794690027303909E-3</v>
      </c>
      <c r="AK14">
        <v>6.59</v>
      </c>
      <c r="AL14">
        <v>22.675213840763934</v>
      </c>
      <c r="AM14">
        <v>3.7306672771147249</v>
      </c>
      <c r="AN14">
        <v>1.1130357599622887</v>
      </c>
      <c r="AO14">
        <v>0.64381535038005877</v>
      </c>
      <c r="AP14">
        <v>13.4</v>
      </c>
      <c r="AQ14">
        <v>2.7636686590696118</v>
      </c>
      <c r="AR14">
        <v>0.26371565255382695</v>
      </c>
      <c r="AS14">
        <v>0.75717577755166932</v>
      </c>
      <c r="AT14">
        <v>8.9794690027303909E-3</v>
      </c>
      <c r="AU14">
        <v>8.15</v>
      </c>
      <c r="AV14">
        <v>22.675213840763934</v>
      </c>
      <c r="AW14">
        <v>3.7306672771147249</v>
      </c>
      <c r="AX14">
        <v>1.1130357599622887</v>
      </c>
      <c r="AY14">
        <v>0.64381535038005877</v>
      </c>
      <c r="AZ14">
        <v>164.597375</v>
      </c>
      <c r="BA14">
        <v>-69.797374999999988</v>
      </c>
      <c r="BB14">
        <v>184.13102862748022</v>
      </c>
      <c r="BC14">
        <v>28.480069616172628</v>
      </c>
      <c r="BD14">
        <v>14.942681365478293</v>
      </c>
      <c r="BE14">
        <v>4.5678693325470974</v>
      </c>
      <c r="BF14">
        <v>232.12164894167825</v>
      </c>
      <c r="BG14">
        <v>56.243289666666826</v>
      </c>
      <c r="BH14">
        <v>-175.87835927501141</v>
      </c>
      <c r="BI14" t="s">
        <v>95</v>
      </c>
      <c r="BJ14" t="s">
        <v>86</v>
      </c>
    </row>
    <row r="15" spans="1:64">
      <c r="A15" t="s">
        <v>96</v>
      </c>
      <c r="B15" t="s">
        <v>97</v>
      </c>
      <c r="C15">
        <v>2015</v>
      </c>
      <c r="D15" t="s">
        <v>66</v>
      </c>
      <c r="E15" t="s">
        <v>66</v>
      </c>
      <c r="F15">
        <v>0</v>
      </c>
      <c r="G15">
        <v>0</v>
      </c>
      <c r="H15">
        <v>0</v>
      </c>
      <c r="I15">
        <v>50</v>
      </c>
      <c r="J15">
        <v>36.399999999999984</v>
      </c>
      <c r="K15">
        <v>86.399999999999977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51.130263333333232</v>
      </c>
      <c r="V15">
        <v>1</v>
      </c>
      <c r="W15">
        <v>5.666666666666667</v>
      </c>
      <c r="X15">
        <v>-0.83333333333333304</v>
      </c>
      <c r="Y15">
        <v>12.945105113852335</v>
      </c>
      <c r="Z15">
        <v>23</v>
      </c>
      <c r="AA15">
        <v>178.41641323927996</v>
      </c>
      <c r="AB15">
        <v>2682</v>
      </c>
      <c r="AC15">
        <v>2547</v>
      </c>
      <c r="AD15">
        <v>3508.26432843673</v>
      </c>
      <c r="AE15">
        <v>2616.6607525927234</v>
      </c>
      <c r="AF15">
        <v>8.1999999999999993</v>
      </c>
      <c r="AG15">
        <v>2.7636686590696118</v>
      </c>
      <c r="AH15">
        <v>0.26371565255382695</v>
      </c>
      <c r="AI15">
        <v>0.75717577755166932</v>
      </c>
      <c r="AJ15">
        <v>8.9794690027303909E-3</v>
      </c>
      <c r="AK15">
        <v>4.3</v>
      </c>
      <c r="AL15">
        <v>22.675213840763934</v>
      </c>
      <c r="AM15">
        <v>3.7306672771147249</v>
      </c>
      <c r="AN15">
        <v>1.1130357599622887</v>
      </c>
      <c r="AO15">
        <v>0.64381535038005877</v>
      </c>
      <c r="AP15">
        <v>8.9</v>
      </c>
      <c r="AQ15">
        <v>2.7636686590696118</v>
      </c>
      <c r="AR15">
        <v>0.26371565255382695</v>
      </c>
      <c r="AS15">
        <v>0.75717577755166932</v>
      </c>
      <c r="AT15">
        <v>8.9794690027303909E-3</v>
      </c>
      <c r="AU15">
        <v>4.3</v>
      </c>
      <c r="AV15">
        <v>22.675213840763934</v>
      </c>
      <c r="AW15">
        <v>3.7306672771147249</v>
      </c>
      <c r="AX15">
        <v>1.1130357599622887</v>
      </c>
      <c r="AY15">
        <v>0.64381535038005877</v>
      </c>
      <c r="AZ15">
        <v>75.419693759235614</v>
      </c>
      <c r="BA15">
        <v>10.980306240764364</v>
      </c>
      <c r="BB15">
        <v>134.19495128205722</v>
      </c>
      <c r="BC15">
        <v>20.896369796673635</v>
      </c>
      <c r="BD15">
        <v>10.434457276083929</v>
      </c>
      <c r="BE15">
        <v>3.3800293433301478</v>
      </c>
      <c r="BF15">
        <v>168.90580769814491</v>
      </c>
      <c r="BG15">
        <v>51.130263333333232</v>
      </c>
      <c r="BH15">
        <v>-117.77554436481168</v>
      </c>
      <c r="BI15" t="s">
        <v>95</v>
      </c>
      <c r="BJ15" t="s">
        <v>86</v>
      </c>
    </row>
    <row r="16" spans="1:64">
      <c r="A16" t="s">
        <v>96</v>
      </c>
      <c r="B16" t="s">
        <v>97</v>
      </c>
      <c r="C16">
        <v>2017</v>
      </c>
      <c r="D16" t="s">
        <v>66</v>
      </c>
      <c r="E16" t="s">
        <v>66</v>
      </c>
      <c r="F16">
        <v>0</v>
      </c>
      <c r="G16">
        <v>0</v>
      </c>
      <c r="H16">
        <v>0</v>
      </c>
      <c r="I16">
        <v>50</v>
      </c>
      <c r="J16">
        <v>33.999999999999979</v>
      </c>
      <c r="K16">
        <v>83.999999999999972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50.399831000000127</v>
      </c>
      <c r="V16">
        <v>1</v>
      </c>
      <c r="W16">
        <v>5.4833333333333334</v>
      </c>
      <c r="X16">
        <v>-1.0166666666666666</v>
      </c>
      <c r="Y16">
        <v>12.98</v>
      </c>
      <c r="Z16">
        <v>23</v>
      </c>
      <c r="AA16">
        <v>178.5204</v>
      </c>
      <c r="AB16">
        <v>1808.3333333333333</v>
      </c>
      <c r="AC16">
        <v>1400</v>
      </c>
      <c r="AD16">
        <v>4840.333333333333</v>
      </c>
      <c r="AE16">
        <v>3693.6666666666665</v>
      </c>
      <c r="AF16">
        <v>10.624333333333333</v>
      </c>
      <c r="AG16">
        <v>2.7636686590696118</v>
      </c>
      <c r="AH16">
        <v>0.26371565255382695</v>
      </c>
      <c r="AI16">
        <v>0.75717577755166932</v>
      </c>
      <c r="AJ16">
        <v>8.9794690027303909E-3</v>
      </c>
      <c r="AK16">
        <v>7.8769999999999998</v>
      </c>
      <c r="AL16">
        <v>22.675213840763934</v>
      </c>
      <c r="AM16">
        <v>3.7306672771147249</v>
      </c>
      <c r="AN16">
        <v>1.1130357599622887</v>
      </c>
      <c r="AO16">
        <v>0.64381535038005877</v>
      </c>
      <c r="AP16">
        <v>9.4091666666666658</v>
      </c>
      <c r="AQ16">
        <v>2.7636686590696118</v>
      </c>
      <c r="AR16">
        <v>0.26371565255382695</v>
      </c>
      <c r="AS16">
        <v>0.75717577755166932</v>
      </c>
      <c r="AT16">
        <v>8.9794690027303909E-3</v>
      </c>
      <c r="AU16">
        <v>5.7563333333333331</v>
      </c>
      <c r="AV16">
        <v>22.675213840763934</v>
      </c>
      <c r="AW16">
        <v>3.7306672771147249</v>
      </c>
      <c r="AX16">
        <v>1.1130357599622887</v>
      </c>
      <c r="AY16">
        <v>0.64381535038005877</v>
      </c>
      <c r="AZ16">
        <v>97.045615722222209</v>
      </c>
      <c r="BA16">
        <v>-13.045615722222237</v>
      </c>
      <c r="BB16">
        <v>133.87469259150538</v>
      </c>
      <c r="BC16">
        <v>20.756133022476249</v>
      </c>
      <c r="BD16">
        <v>10.70364250234311</v>
      </c>
      <c r="BE16">
        <v>3.3390822859620459</v>
      </c>
      <c r="BF16">
        <v>168.67355040228679</v>
      </c>
      <c r="BG16">
        <v>50.399831000000127</v>
      </c>
      <c r="BH16">
        <v>-118.27371940228667</v>
      </c>
      <c r="BI16" t="s">
        <v>95</v>
      </c>
      <c r="BJ16" t="s">
        <v>86</v>
      </c>
    </row>
    <row r="17" spans="1:62">
      <c r="A17" t="s">
        <v>96</v>
      </c>
      <c r="B17" t="s">
        <v>97</v>
      </c>
      <c r="C17">
        <v>1984</v>
      </c>
      <c r="D17" t="s">
        <v>70</v>
      </c>
      <c r="E17" t="s">
        <v>70</v>
      </c>
      <c r="F17">
        <v>329.3</v>
      </c>
      <c r="G17">
        <v>0</v>
      </c>
      <c r="H17">
        <v>329.3</v>
      </c>
      <c r="I17">
        <v>50</v>
      </c>
      <c r="J17">
        <v>49</v>
      </c>
      <c r="K17">
        <v>428.3</v>
      </c>
      <c r="L17">
        <v>0</v>
      </c>
      <c r="M17">
        <v>120</v>
      </c>
      <c r="N17">
        <v>300</v>
      </c>
      <c r="O17">
        <v>141.1764705882353</v>
      </c>
      <c r="P17">
        <v>249</v>
      </c>
      <c r="Q17">
        <v>0</v>
      </c>
      <c r="R17">
        <v>0</v>
      </c>
      <c r="S17">
        <v>0</v>
      </c>
      <c r="T17">
        <v>0</v>
      </c>
      <c r="U17">
        <v>87.651880000000006</v>
      </c>
      <c r="V17">
        <v>2</v>
      </c>
      <c r="W17">
        <v>6.5</v>
      </c>
      <c r="X17">
        <v>0</v>
      </c>
      <c r="Y17">
        <v>14.849187935034804</v>
      </c>
      <c r="Z17">
        <v>23</v>
      </c>
      <c r="AA17">
        <v>184.09058004640372</v>
      </c>
      <c r="AB17">
        <v>6810</v>
      </c>
      <c r="AC17">
        <v>5536.5853658536589</v>
      </c>
      <c r="AD17">
        <v>6300</v>
      </c>
      <c r="AE17">
        <v>5121.9512195121943</v>
      </c>
      <c r="AF17">
        <v>15.298</v>
      </c>
      <c r="AG17">
        <v>3.1197684192021522</v>
      </c>
      <c r="AH17">
        <v>0.28113669768795752</v>
      </c>
      <c r="AI17">
        <v>0.95033736483599807</v>
      </c>
      <c r="AJ17">
        <v>7.3636176728924321E-3</v>
      </c>
      <c r="AK17">
        <v>10.3</v>
      </c>
      <c r="AL17">
        <v>22.739753629775375</v>
      </c>
      <c r="AM17">
        <v>3.9852092240107404</v>
      </c>
      <c r="AN17">
        <v>1.3866007760997268</v>
      </c>
      <c r="AO17">
        <v>0.43025766044455011</v>
      </c>
      <c r="AP17">
        <v>15.157</v>
      </c>
      <c r="AQ17">
        <v>3.1197684192021522</v>
      </c>
      <c r="AR17">
        <v>0.28113669768795752</v>
      </c>
      <c r="AS17">
        <v>0.95033736483599807</v>
      </c>
      <c r="AT17">
        <v>7.3636176728924321E-3</v>
      </c>
      <c r="AU17">
        <v>9.6489999999999991</v>
      </c>
      <c r="AV17">
        <v>22.739753629775375</v>
      </c>
      <c r="AW17">
        <v>3.9852092240107404</v>
      </c>
      <c r="AX17">
        <v>1.3866007760997268</v>
      </c>
      <c r="AY17">
        <v>0.43025766044455011</v>
      </c>
      <c r="AZ17">
        <v>306.11701658536589</v>
      </c>
      <c r="BA17">
        <v>122.18298341463412</v>
      </c>
      <c r="BB17">
        <v>283.27265998090706</v>
      </c>
      <c r="BC17">
        <v>46.162200421145052</v>
      </c>
      <c r="BD17">
        <v>27.238057954355558</v>
      </c>
      <c r="BE17">
        <v>4.6824540426737746</v>
      </c>
      <c r="BF17">
        <v>361.35537239908143</v>
      </c>
      <c r="BG17">
        <v>477.82835058823531</v>
      </c>
      <c r="BH17">
        <v>116.47297818915388</v>
      </c>
      <c r="BI17" t="s">
        <v>95</v>
      </c>
      <c r="BJ17" t="s">
        <v>86</v>
      </c>
    </row>
    <row r="18" spans="1:62">
      <c r="A18" t="s">
        <v>96</v>
      </c>
      <c r="B18" t="s">
        <v>97</v>
      </c>
      <c r="C18">
        <v>1985</v>
      </c>
      <c r="D18" t="s">
        <v>70</v>
      </c>
      <c r="E18" t="s">
        <v>70</v>
      </c>
      <c r="F18">
        <v>329.3</v>
      </c>
      <c r="G18">
        <v>0</v>
      </c>
      <c r="H18">
        <v>329.3</v>
      </c>
      <c r="I18">
        <v>50</v>
      </c>
      <c r="J18">
        <v>49</v>
      </c>
      <c r="K18">
        <v>428.3</v>
      </c>
      <c r="L18">
        <v>0</v>
      </c>
      <c r="M18">
        <v>120</v>
      </c>
      <c r="N18">
        <v>300</v>
      </c>
      <c r="O18">
        <v>141.1764705882353</v>
      </c>
      <c r="P18">
        <v>249</v>
      </c>
      <c r="Q18">
        <v>0</v>
      </c>
      <c r="R18">
        <v>0</v>
      </c>
      <c r="S18">
        <v>0</v>
      </c>
      <c r="T18">
        <v>0</v>
      </c>
      <c r="U18">
        <v>87.651880000000006</v>
      </c>
      <c r="V18">
        <v>2</v>
      </c>
      <c r="W18">
        <v>5.4</v>
      </c>
      <c r="X18">
        <v>-1.0999999999999996</v>
      </c>
      <c r="Y18">
        <v>14.443155452436194</v>
      </c>
      <c r="Z18">
        <v>23</v>
      </c>
      <c r="AA18">
        <v>182.88060324825986</v>
      </c>
      <c r="AB18">
        <v>5430</v>
      </c>
      <c r="AC18">
        <v>4414.6341463414637</v>
      </c>
      <c r="AD18">
        <v>5380</v>
      </c>
      <c r="AE18">
        <v>4373.9837398373984</v>
      </c>
      <c r="AF18">
        <v>13.202</v>
      </c>
      <c r="AG18">
        <v>3.1197684192021522</v>
      </c>
      <c r="AH18">
        <v>0.28113669768795752</v>
      </c>
      <c r="AI18">
        <v>0.95033736483599807</v>
      </c>
      <c r="AJ18">
        <v>7.3636176728924321E-3</v>
      </c>
      <c r="AK18">
        <v>8.3209999999999997</v>
      </c>
      <c r="AL18">
        <v>22.739753629775375</v>
      </c>
      <c r="AM18">
        <v>3.9852092240107404</v>
      </c>
      <c r="AN18">
        <v>1.3866007760997268</v>
      </c>
      <c r="AO18">
        <v>0.43025766044455011</v>
      </c>
      <c r="AP18">
        <v>15.37</v>
      </c>
      <c r="AQ18">
        <v>3.1197684192021522</v>
      </c>
      <c r="AR18">
        <v>0.28113669768795752</v>
      </c>
      <c r="AS18">
        <v>0.95033736483599807</v>
      </c>
      <c r="AT18">
        <v>7.3636176728924321E-3</v>
      </c>
      <c r="AU18">
        <v>10.488999999999999</v>
      </c>
      <c r="AV18">
        <v>22.739753629775375</v>
      </c>
      <c r="AW18">
        <v>3.9852092240107404</v>
      </c>
      <c r="AX18">
        <v>1.3866007760997268</v>
      </c>
      <c r="AY18">
        <v>0.43025766044455011</v>
      </c>
      <c r="AZ18">
        <v>236.99034617886181</v>
      </c>
      <c r="BA18">
        <v>191.3096538211382</v>
      </c>
      <c r="BB18">
        <v>233.57570208951981</v>
      </c>
      <c r="BC18">
        <v>38.063568768312592</v>
      </c>
      <c r="BD18">
        <v>22.459451295696692</v>
      </c>
      <c r="BE18">
        <v>3.8609708772924121</v>
      </c>
      <c r="BF18">
        <v>297.95969303082148</v>
      </c>
      <c r="BG18">
        <v>477.82835058823531</v>
      </c>
      <c r="BH18">
        <v>179.86865755741383</v>
      </c>
      <c r="BI18" t="s">
        <v>95</v>
      </c>
      <c r="BJ18" t="s">
        <v>86</v>
      </c>
    </row>
    <row r="19" spans="1:62">
      <c r="A19" t="s">
        <v>96</v>
      </c>
      <c r="B19" t="s">
        <v>97</v>
      </c>
      <c r="C19">
        <v>1986</v>
      </c>
      <c r="D19" t="s">
        <v>70</v>
      </c>
      <c r="E19" t="s">
        <v>70</v>
      </c>
      <c r="F19">
        <v>329.3</v>
      </c>
      <c r="G19">
        <v>0</v>
      </c>
      <c r="H19">
        <v>329.3</v>
      </c>
      <c r="I19">
        <v>50</v>
      </c>
      <c r="J19">
        <v>49</v>
      </c>
      <c r="K19">
        <v>428.3</v>
      </c>
      <c r="L19">
        <v>0</v>
      </c>
      <c r="M19">
        <v>120</v>
      </c>
      <c r="N19">
        <v>300</v>
      </c>
      <c r="O19">
        <v>141.1764705882353</v>
      </c>
      <c r="P19">
        <v>249</v>
      </c>
      <c r="Q19">
        <v>0</v>
      </c>
      <c r="R19">
        <v>0</v>
      </c>
      <c r="S19">
        <v>0</v>
      </c>
      <c r="T19">
        <v>0</v>
      </c>
      <c r="U19">
        <v>87.651880000000006</v>
      </c>
      <c r="V19">
        <v>2</v>
      </c>
      <c r="W19">
        <v>5.6</v>
      </c>
      <c r="X19">
        <v>-0.90000000000000036</v>
      </c>
      <c r="Y19">
        <v>15.661252900232018</v>
      </c>
      <c r="Z19">
        <v>23</v>
      </c>
      <c r="AA19">
        <v>186.51053364269143</v>
      </c>
      <c r="AB19">
        <v>5820</v>
      </c>
      <c r="AC19">
        <v>4731.707317073171</v>
      </c>
      <c r="AD19">
        <v>5350</v>
      </c>
      <c r="AE19">
        <v>4349.5934959349588</v>
      </c>
      <c r="AF19">
        <v>13.212999999999999</v>
      </c>
      <c r="AG19">
        <v>3.1197684192021522</v>
      </c>
      <c r="AH19">
        <v>0.28113669768795752</v>
      </c>
      <c r="AI19">
        <v>0.95033736483599807</v>
      </c>
      <c r="AJ19">
        <v>7.3636176728924321E-3</v>
      </c>
      <c r="AK19">
        <v>10.286999999999999</v>
      </c>
      <c r="AL19">
        <v>22.739753629775375</v>
      </c>
      <c r="AM19">
        <v>3.9852092240107404</v>
      </c>
      <c r="AN19">
        <v>1.3866007760997268</v>
      </c>
      <c r="AO19">
        <v>0.43025766044455011</v>
      </c>
      <c r="AP19">
        <v>12.443</v>
      </c>
      <c r="AQ19">
        <v>3.1197684192021522</v>
      </c>
      <c r="AR19">
        <v>0.28113669768795752</v>
      </c>
      <c r="AS19">
        <v>0.95033736483599807</v>
      </c>
      <c r="AT19">
        <v>7.3636176728924321E-3</v>
      </c>
      <c r="AU19">
        <v>7.0640000000000001</v>
      </c>
      <c r="AV19">
        <v>22.739753629775375</v>
      </c>
      <c r="AW19">
        <v>3.9852092240107404</v>
      </c>
      <c r="AX19">
        <v>1.3866007760997268</v>
      </c>
      <c r="AY19">
        <v>0.43025766044455011</v>
      </c>
      <c r="AZ19">
        <v>222.87031162601622</v>
      </c>
      <c r="BA19">
        <v>205.42968837398379</v>
      </c>
      <c r="BB19">
        <v>241.35435636817175</v>
      </c>
      <c r="BC19">
        <v>39.331180679190723</v>
      </c>
      <c r="BD19">
        <v>23.207407120530252</v>
      </c>
      <c r="BE19">
        <v>3.9895508510042772</v>
      </c>
      <c r="BF19">
        <v>307.88249501889698</v>
      </c>
      <c r="BG19">
        <v>477.82835058823531</v>
      </c>
      <c r="BH19">
        <v>169.94585556933833</v>
      </c>
      <c r="BI19" t="s">
        <v>95</v>
      </c>
      <c r="BJ19" t="s">
        <v>86</v>
      </c>
    </row>
    <row r="20" spans="1:62">
      <c r="A20" t="s">
        <v>96</v>
      </c>
      <c r="B20" t="s">
        <v>97</v>
      </c>
      <c r="C20">
        <v>1987</v>
      </c>
      <c r="D20" t="s">
        <v>70</v>
      </c>
      <c r="E20" t="s">
        <v>70</v>
      </c>
      <c r="F20">
        <v>329.3</v>
      </c>
      <c r="G20">
        <v>0</v>
      </c>
      <c r="H20">
        <v>329.3</v>
      </c>
      <c r="I20">
        <v>50</v>
      </c>
      <c r="J20">
        <v>49</v>
      </c>
      <c r="K20">
        <v>428.3</v>
      </c>
      <c r="L20">
        <v>0</v>
      </c>
      <c r="M20">
        <v>120</v>
      </c>
      <c r="N20">
        <v>300</v>
      </c>
      <c r="O20">
        <v>141.1764705882353</v>
      </c>
      <c r="P20">
        <v>249</v>
      </c>
      <c r="Q20">
        <v>0</v>
      </c>
      <c r="R20">
        <v>0</v>
      </c>
      <c r="S20">
        <v>0</v>
      </c>
      <c r="T20">
        <v>0</v>
      </c>
      <c r="U20">
        <v>87.651880000000006</v>
      </c>
      <c r="V20">
        <v>2</v>
      </c>
      <c r="W20">
        <v>5.85</v>
      </c>
      <c r="X20">
        <v>-0.65000000000000036</v>
      </c>
      <c r="Y20">
        <v>15.603248259860788</v>
      </c>
      <c r="Z20">
        <v>23</v>
      </c>
      <c r="AA20">
        <v>186.33767981438515</v>
      </c>
      <c r="AB20">
        <v>5520</v>
      </c>
      <c r="AC20">
        <v>4487.8048780487807</v>
      </c>
      <c r="AD20">
        <v>5630</v>
      </c>
      <c r="AE20">
        <v>4577.2357723577234</v>
      </c>
      <c r="AF20">
        <v>14.714</v>
      </c>
      <c r="AG20">
        <v>3.1197684192021522</v>
      </c>
      <c r="AH20">
        <v>0.28113669768795752</v>
      </c>
      <c r="AI20">
        <v>0.95033736483599807</v>
      </c>
      <c r="AJ20">
        <v>7.3636176728924321E-3</v>
      </c>
      <c r="AK20">
        <v>8.3979999999999997</v>
      </c>
      <c r="AL20">
        <v>22.739753629775375</v>
      </c>
      <c r="AM20">
        <v>3.9852092240107404</v>
      </c>
      <c r="AN20">
        <v>1.3866007760997268</v>
      </c>
      <c r="AO20">
        <v>0.43025766044455011</v>
      </c>
      <c r="AP20">
        <v>17.248000000000001</v>
      </c>
      <c r="AQ20">
        <v>3.1197684192021522</v>
      </c>
      <c r="AR20">
        <v>0.28113669768795752</v>
      </c>
      <c r="AS20">
        <v>0.95033736483599807</v>
      </c>
      <c r="AT20">
        <v>7.3636176728924321E-3</v>
      </c>
      <c r="AU20">
        <v>9.8760000000000012</v>
      </c>
      <c r="AV20">
        <v>22.739753629775375</v>
      </c>
      <c r="AW20">
        <v>3.9852092240107404</v>
      </c>
      <c r="AX20">
        <v>1.3866007760997268</v>
      </c>
      <c r="AY20">
        <v>0.43025766044455011</v>
      </c>
      <c r="AZ20">
        <v>261.2208858536585</v>
      </c>
      <c r="BA20">
        <v>167.07911414634151</v>
      </c>
      <c r="BB20">
        <v>240.9222089082466</v>
      </c>
      <c r="BC20">
        <v>39.260757795253049</v>
      </c>
      <c r="BD20">
        <v>23.165854019150611</v>
      </c>
      <c r="BE20">
        <v>3.9824075191313959</v>
      </c>
      <c r="BF20">
        <v>307.33122824178167</v>
      </c>
      <c r="BG20">
        <v>477.82835058823531</v>
      </c>
      <c r="BH20">
        <v>170.49712234645364</v>
      </c>
      <c r="BI20" t="s">
        <v>95</v>
      </c>
      <c r="BJ20" t="s">
        <v>86</v>
      </c>
    </row>
    <row r="21" spans="1:62">
      <c r="A21" t="s">
        <v>96</v>
      </c>
      <c r="B21" t="s">
        <v>97</v>
      </c>
      <c r="C21">
        <v>1988</v>
      </c>
      <c r="D21" t="s">
        <v>70</v>
      </c>
      <c r="E21" t="s">
        <v>70</v>
      </c>
      <c r="F21">
        <v>329.3</v>
      </c>
      <c r="G21">
        <v>0</v>
      </c>
      <c r="H21">
        <v>329.3</v>
      </c>
      <c r="I21">
        <v>50</v>
      </c>
      <c r="J21">
        <v>49</v>
      </c>
      <c r="K21">
        <v>428.3</v>
      </c>
      <c r="L21">
        <v>0</v>
      </c>
      <c r="M21">
        <v>120</v>
      </c>
      <c r="N21">
        <v>300</v>
      </c>
      <c r="O21">
        <v>141.1764705882353</v>
      </c>
      <c r="P21">
        <v>249</v>
      </c>
      <c r="Q21">
        <v>0</v>
      </c>
      <c r="R21">
        <v>0</v>
      </c>
      <c r="S21">
        <v>0</v>
      </c>
      <c r="T21">
        <v>0</v>
      </c>
      <c r="U21">
        <v>87.651880000000006</v>
      </c>
      <c r="V21">
        <v>2</v>
      </c>
      <c r="W21">
        <v>7.1</v>
      </c>
      <c r="X21">
        <v>0.59999999999999964</v>
      </c>
      <c r="Y21">
        <v>15.8654292343387</v>
      </c>
      <c r="Z21">
        <v>23</v>
      </c>
      <c r="AA21">
        <v>187.11897911832932</v>
      </c>
      <c r="AB21">
        <v>5760</v>
      </c>
      <c r="AC21">
        <v>4682.9268292682927</v>
      </c>
      <c r="AD21">
        <v>5520</v>
      </c>
      <c r="AE21">
        <v>4487.8048780487807</v>
      </c>
      <c r="AF21">
        <v>12.774000000000001</v>
      </c>
      <c r="AG21">
        <v>3.1197684192021522</v>
      </c>
      <c r="AH21">
        <v>0.28113669768795752</v>
      </c>
      <c r="AI21">
        <v>0.95033736483599807</v>
      </c>
      <c r="AJ21">
        <v>7.3636176728924321E-3</v>
      </c>
      <c r="AK21">
        <v>9.2469999999999999</v>
      </c>
      <c r="AL21">
        <v>22.739753629775375</v>
      </c>
      <c r="AM21">
        <v>3.9852092240107404</v>
      </c>
      <c r="AN21">
        <v>1.3866007760997268</v>
      </c>
      <c r="AO21">
        <v>0.43025766044455011</v>
      </c>
      <c r="AP21">
        <v>15.75</v>
      </c>
      <c r="AQ21">
        <v>3.1197684192021522</v>
      </c>
      <c r="AR21">
        <v>0.28113669768795752</v>
      </c>
      <c r="AS21">
        <v>0.95033736483599807</v>
      </c>
      <c r="AT21">
        <v>7.3636176728924321E-3</v>
      </c>
      <c r="AU21">
        <v>9.4469999999999992</v>
      </c>
      <c r="AV21">
        <v>22.739753629775375</v>
      </c>
      <c r="AW21">
        <v>3.9852092240107404</v>
      </c>
      <c r="AX21">
        <v>1.3866007760997268</v>
      </c>
      <c r="AY21">
        <v>0.43025766044455011</v>
      </c>
      <c r="AZ21">
        <v>246.21755707317072</v>
      </c>
      <c r="BA21">
        <v>182.08244292682929</v>
      </c>
      <c r="BB21">
        <v>243.73116739775986</v>
      </c>
      <c r="BC21">
        <v>39.718506540847926</v>
      </c>
      <c r="BD21">
        <v>23.435949178118285</v>
      </c>
      <c r="BE21">
        <v>4.0288391763051257</v>
      </c>
      <c r="BF21">
        <v>310.91446229303119</v>
      </c>
      <c r="BG21">
        <v>477.82835058823531</v>
      </c>
      <c r="BH21">
        <v>166.91388829520412</v>
      </c>
      <c r="BI21" t="s">
        <v>95</v>
      </c>
      <c r="BJ21" t="s">
        <v>86</v>
      </c>
    </row>
    <row r="22" spans="1:62">
      <c r="A22" t="s">
        <v>96</v>
      </c>
      <c r="B22" t="s">
        <v>97</v>
      </c>
      <c r="C22">
        <v>1989</v>
      </c>
      <c r="D22" t="s">
        <v>70</v>
      </c>
      <c r="E22" t="s">
        <v>70</v>
      </c>
      <c r="F22">
        <v>329.3</v>
      </c>
      <c r="G22">
        <v>0</v>
      </c>
      <c r="H22">
        <v>329.3</v>
      </c>
      <c r="I22">
        <v>50</v>
      </c>
      <c r="J22">
        <v>49</v>
      </c>
      <c r="K22">
        <v>428.3</v>
      </c>
      <c r="L22">
        <v>0</v>
      </c>
      <c r="M22">
        <v>120</v>
      </c>
      <c r="N22">
        <v>300</v>
      </c>
      <c r="O22">
        <v>141.1764705882353</v>
      </c>
      <c r="P22">
        <v>249</v>
      </c>
      <c r="Q22">
        <v>0</v>
      </c>
      <c r="R22">
        <v>0</v>
      </c>
      <c r="S22">
        <v>0</v>
      </c>
      <c r="T22">
        <v>0</v>
      </c>
      <c r="U22">
        <v>87.651880000000006</v>
      </c>
      <c r="V22">
        <v>2</v>
      </c>
      <c r="W22">
        <v>6.3</v>
      </c>
      <c r="X22">
        <v>-0.20000000000000018</v>
      </c>
      <c r="Y22">
        <v>15.197215777262182</v>
      </c>
      <c r="Z22">
        <v>23</v>
      </c>
      <c r="AA22">
        <v>185.1277030162413</v>
      </c>
      <c r="AB22">
        <v>5650</v>
      </c>
      <c r="AC22">
        <v>4593.4959349593482</v>
      </c>
      <c r="AD22">
        <v>5620</v>
      </c>
      <c r="AE22">
        <v>4569.1056910569105</v>
      </c>
      <c r="AF22">
        <v>13.707000000000001</v>
      </c>
      <c r="AG22">
        <v>3.1197684192021522</v>
      </c>
      <c r="AH22">
        <v>0.28113669768795752</v>
      </c>
      <c r="AI22">
        <v>0.95033736483599807</v>
      </c>
      <c r="AJ22">
        <v>7.3636176728924321E-3</v>
      </c>
      <c r="AK22">
        <v>9.0949999999999989</v>
      </c>
      <c r="AL22">
        <v>22.739753629775375</v>
      </c>
      <c r="AM22">
        <v>3.9852092240107404</v>
      </c>
      <c r="AN22">
        <v>1.3866007760997268</v>
      </c>
      <c r="AO22">
        <v>0.43025766044455011</v>
      </c>
      <c r="AP22">
        <v>12.738</v>
      </c>
      <c r="AQ22">
        <v>3.1197684192021522</v>
      </c>
      <c r="AR22">
        <v>0.28113669768795752</v>
      </c>
      <c r="AS22">
        <v>0.95033736483599807</v>
      </c>
      <c r="AT22">
        <v>7.3636176728924321E-3</v>
      </c>
      <c r="AU22">
        <v>8.66</v>
      </c>
      <c r="AV22">
        <v>22.739753629775375</v>
      </c>
      <c r="AW22">
        <v>3.9852092240107404</v>
      </c>
      <c r="AX22">
        <v>1.3866007760997268</v>
      </c>
      <c r="AY22">
        <v>0.43025766044455011</v>
      </c>
      <c r="AZ22">
        <v>230.37841081300812</v>
      </c>
      <c r="BA22">
        <v>197.92158918699189</v>
      </c>
      <c r="BB22">
        <v>243.51509366779723</v>
      </c>
      <c r="BC22">
        <v>39.683295098879086</v>
      </c>
      <c r="BD22">
        <v>23.415172627428458</v>
      </c>
      <c r="BE22">
        <v>4.0252675103686837</v>
      </c>
      <c r="BF22">
        <v>310.63882890447343</v>
      </c>
      <c r="BG22">
        <v>477.82835058823531</v>
      </c>
      <c r="BH22">
        <v>167.18952168376188</v>
      </c>
      <c r="BI22" t="s">
        <v>95</v>
      </c>
      <c r="BJ22" t="s">
        <v>86</v>
      </c>
    </row>
    <row r="23" spans="1:62">
      <c r="A23" t="s">
        <v>96</v>
      </c>
      <c r="B23" t="s">
        <v>97</v>
      </c>
      <c r="C23">
        <v>1990</v>
      </c>
      <c r="D23" t="s">
        <v>70</v>
      </c>
      <c r="E23" t="s">
        <v>70</v>
      </c>
      <c r="F23">
        <v>329.3</v>
      </c>
      <c r="G23">
        <v>0</v>
      </c>
      <c r="H23">
        <v>329.3</v>
      </c>
      <c r="I23">
        <v>50</v>
      </c>
      <c r="J23">
        <v>49</v>
      </c>
      <c r="K23">
        <v>428.3</v>
      </c>
      <c r="L23">
        <v>0</v>
      </c>
      <c r="M23">
        <v>120</v>
      </c>
      <c r="N23">
        <v>300</v>
      </c>
      <c r="O23">
        <v>141.1764705882353</v>
      </c>
      <c r="P23">
        <v>249</v>
      </c>
      <c r="Q23">
        <v>0</v>
      </c>
      <c r="R23">
        <v>0</v>
      </c>
      <c r="S23">
        <v>0</v>
      </c>
      <c r="T23">
        <v>0</v>
      </c>
      <c r="U23">
        <v>87.651880000000006</v>
      </c>
      <c r="V23">
        <v>2</v>
      </c>
      <c r="W23">
        <v>6.44</v>
      </c>
      <c r="X23">
        <v>-5.9999999999999609E-2</v>
      </c>
      <c r="Y23">
        <v>16.589327146171694</v>
      </c>
      <c r="Z23">
        <v>23</v>
      </c>
      <c r="AA23">
        <v>189.27619489559163</v>
      </c>
      <c r="AB23">
        <v>5410</v>
      </c>
      <c r="AC23">
        <v>4398.373983739838</v>
      </c>
      <c r="AD23">
        <v>5500</v>
      </c>
      <c r="AE23">
        <v>4471.5447154471549</v>
      </c>
      <c r="AF23">
        <v>12.859</v>
      </c>
      <c r="AG23">
        <v>3.1197684192021522</v>
      </c>
      <c r="AH23">
        <v>0.28113669768795752</v>
      </c>
      <c r="AI23">
        <v>0.95033736483599807</v>
      </c>
      <c r="AJ23">
        <v>7.3636176728924321E-3</v>
      </c>
      <c r="AK23">
        <v>8.1999999999999993</v>
      </c>
      <c r="AL23">
        <v>22.739753629775375</v>
      </c>
      <c r="AM23">
        <v>3.9852092240107404</v>
      </c>
      <c r="AN23">
        <v>1.3866007760997268</v>
      </c>
      <c r="AO23">
        <v>0.43025766044455011</v>
      </c>
      <c r="AP23">
        <v>11.482000000000001</v>
      </c>
      <c r="AQ23">
        <v>3.1197684192021522</v>
      </c>
      <c r="AR23">
        <v>0.28113669768795752</v>
      </c>
      <c r="AS23">
        <v>0.95033736483599807</v>
      </c>
      <c r="AT23">
        <v>7.3636176728924321E-3</v>
      </c>
      <c r="AU23">
        <v>7.1669999999999998</v>
      </c>
      <c r="AV23">
        <v>22.739753629775375</v>
      </c>
      <c r="AW23">
        <v>3.9852092240107404</v>
      </c>
      <c r="AX23">
        <v>1.3866007760997268</v>
      </c>
      <c r="AY23">
        <v>0.43025766044455011</v>
      </c>
      <c r="AZ23">
        <v>200.83241764227645</v>
      </c>
      <c r="BA23">
        <v>227.46758235772356</v>
      </c>
      <c r="BB23">
        <v>235.73643938914537</v>
      </c>
      <c r="BC23">
        <v>38.415683188000969</v>
      </c>
      <c r="BD23">
        <v>22.667216802594901</v>
      </c>
      <c r="BE23">
        <v>3.8966875366568194</v>
      </c>
      <c r="BF23">
        <v>300.71602691639805</v>
      </c>
      <c r="BG23">
        <v>477.82835058823531</v>
      </c>
      <c r="BH23">
        <v>177.11232367183726</v>
      </c>
      <c r="BI23" t="s">
        <v>95</v>
      </c>
      <c r="BJ23" t="s">
        <v>86</v>
      </c>
    </row>
    <row r="24" spans="1:62">
      <c r="A24" t="s">
        <v>96</v>
      </c>
      <c r="B24" t="s">
        <v>97</v>
      </c>
      <c r="C24">
        <v>1991</v>
      </c>
      <c r="D24" t="s">
        <v>70</v>
      </c>
      <c r="E24" t="s">
        <v>70</v>
      </c>
      <c r="F24">
        <v>329.3</v>
      </c>
      <c r="G24">
        <v>0</v>
      </c>
      <c r="H24">
        <v>329.3</v>
      </c>
      <c r="I24">
        <v>50</v>
      </c>
      <c r="J24">
        <v>49</v>
      </c>
      <c r="K24">
        <v>428.3</v>
      </c>
      <c r="L24">
        <v>0</v>
      </c>
      <c r="M24">
        <v>120</v>
      </c>
      <c r="N24">
        <v>300</v>
      </c>
      <c r="O24">
        <v>141.1764705882353</v>
      </c>
      <c r="P24">
        <v>249</v>
      </c>
      <c r="Q24">
        <v>0</v>
      </c>
      <c r="R24">
        <v>0</v>
      </c>
      <c r="S24">
        <v>0</v>
      </c>
      <c r="T24">
        <v>0</v>
      </c>
      <c r="U24">
        <v>87.651880000000006</v>
      </c>
      <c r="V24">
        <v>2</v>
      </c>
      <c r="W24">
        <v>6.16</v>
      </c>
      <c r="X24">
        <v>-0.33999999999999986</v>
      </c>
      <c r="Y24">
        <v>15.661252900232018</v>
      </c>
      <c r="Z24">
        <v>23</v>
      </c>
      <c r="AA24">
        <v>186.51053364269143</v>
      </c>
      <c r="AB24">
        <v>4770</v>
      </c>
      <c r="AC24">
        <v>3878.0487804878035</v>
      </c>
      <c r="AD24">
        <v>7270</v>
      </c>
      <c r="AE24">
        <v>5910.5691056910573</v>
      </c>
      <c r="AF24">
        <v>12.770000000000001</v>
      </c>
      <c r="AG24">
        <v>3.1197684192021522</v>
      </c>
      <c r="AH24">
        <v>0.28113669768795752</v>
      </c>
      <c r="AI24">
        <v>0.95033736483599807</v>
      </c>
      <c r="AJ24">
        <v>7.3636176728924321E-3</v>
      </c>
      <c r="AK24">
        <v>8.41</v>
      </c>
      <c r="AL24">
        <v>22.739753629775375</v>
      </c>
      <c r="AM24">
        <v>3.9852092240107404</v>
      </c>
      <c r="AN24">
        <v>1.3866007760997268</v>
      </c>
      <c r="AO24">
        <v>0.43025766044455011</v>
      </c>
      <c r="AP24">
        <v>12.271000000000001</v>
      </c>
      <c r="AQ24">
        <v>3.1197684192021522</v>
      </c>
      <c r="AR24">
        <v>0.28113669768795752</v>
      </c>
      <c r="AS24">
        <v>0.95033736483599807</v>
      </c>
      <c r="AT24">
        <v>7.3636176728924321E-3</v>
      </c>
      <c r="AU24">
        <v>7.2235000000000005</v>
      </c>
      <c r="AV24">
        <v>22.739753629775375</v>
      </c>
      <c r="AW24">
        <v>3.9852092240107404</v>
      </c>
      <c r="AX24">
        <v>1.3866007760997268</v>
      </c>
      <c r="AY24">
        <v>0.43025766044455011</v>
      </c>
      <c r="AZ24">
        <v>225.43245617886183</v>
      </c>
      <c r="BA24">
        <v>202.86754382113818</v>
      </c>
      <c r="BB24">
        <v>260.15277087491381</v>
      </c>
      <c r="BC24">
        <v>42.394576130479521</v>
      </c>
      <c r="BD24">
        <v>25.014967030544693</v>
      </c>
      <c r="BE24">
        <v>4.3002857874746185</v>
      </c>
      <c r="BF24">
        <v>331.86259982341267</v>
      </c>
      <c r="BG24">
        <v>477.82835058823531</v>
      </c>
      <c r="BH24">
        <v>145.96575076482264</v>
      </c>
      <c r="BI24" t="s">
        <v>95</v>
      </c>
      <c r="BJ24" t="s">
        <v>86</v>
      </c>
    </row>
    <row r="25" spans="1:62">
      <c r="A25" t="s">
        <v>96</v>
      </c>
      <c r="B25" t="s">
        <v>97</v>
      </c>
      <c r="C25">
        <v>1992</v>
      </c>
      <c r="D25" t="s">
        <v>70</v>
      </c>
      <c r="E25" t="s">
        <v>70</v>
      </c>
      <c r="F25">
        <v>329.3</v>
      </c>
      <c r="G25">
        <v>0</v>
      </c>
      <c r="H25">
        <v>329.3</v>
      </c>
      <c r="I25">
        <v>50</v>
      </c>
      <c r="J25">
        <v>46.2</v>
      </c>
      <c r="K25">
        <v>425.5</v>
      </c>
      <c r="L25">
        <v>0</v>
      </c>
      <c r="M25">
        <v>120</v>
      </c>
      <c r="N25">
        <v>300</v>
      </c>
      <c r="O25">
        <v>141.1764705882353</v>
      </c>
      <c r="P25">
        <v>249</v>
      </c>
      <c r="Q25">
        <v>0</v>
      </c>
      <c r="R25">
        <v>0</v>
      </c>
      <c r="S25">
        <v>0</v>
      </c>
      <c r="T25">
        <v>0</v>
      </c>
      <c r="U25">
        <v>87.651880000000006</v>
      </c>
      <c r="V25">
        <v>2</v>
      </c>
      <c r="W25">
        <v>6.24</v>
      </c>
      <c r="X25">
        <v>-0.25999999999999979</v>
      </c>
      <c r="Y25">
        <v>15.893271461716937</v>
      </c>
      <c r="Z25">
        <v>23</v>
      </c>
      <c r="AA25">
        <v>187.20194895591646</v>
      </c>
      <c r="AB25">
        <v>6580</v>
      </c>
      <c r="AC25">
        <v>5349.5934959349588</v>
      </c>
      <c r="AD25">
        <v>6040</v>
      </c>
      <c r="AE25">
        <v>4910.5691056910573</v>
      </c>
      <c r="AF25">
        <v>12.770000000000001</v>
      </c>
      <c r="AG25">
        <v>3.1197684192021522</v>
      </c>
      <c r="AH25">
        <v>0.28113669768795752</v>
      </c>
      <c r="AI25">
        <v>0.95033736483599807</v>
      </c>
      <c r="AJ25">
        <v>7.3636176728924321E-3</v>
      </c>
      <c r="AK25">
        <v>8.41</v>
      </c>
      <c r="AL25">
        <v>22.739753629775375</v>
      </c>
      <c r="AM25">
        <v>3.9852092240107404</v>
      </c>
      <c r="AN25">
        <v>1.3866007760997268</v>
      </c>
      <c r="AO25">
        <v>0.43025766044455011</v>
      </c>
      <c r="AP25">
        <v>12.271000000000001</v>
      </c>
      <c r="AQ25">
        <v>3.1197684192021522</v>
      </c>
      <c r="AR25">
        <v>0.28113669768795752</v>
      </c>
      <c r="AS25">
        <v>0.95033736483599807</v>
      </c>
      <c r="AT25">
        <v>7.3636176728924321E-3</v>
      </c>
      <c r="AU25">
        <v>7.2235000000000005</v>
      </c>
      <c r="AV25">
        <v>22.739753629775375</v>
      </c>
      <c r="AW25">
        <v>3.9852092240107404</v>
      </c>
      <c r="AX25">
        <v>1.3866007760997268</v>
      </c>
      <c r="AY25">
        <v>0.43025766044455011</v>
      </c>
      <c r="AZ25">
        <v>238.60501723577235</v>
      </c>
      <c r="BA25">
        <v>186.89498276422765</v>
      </c>
      <c r="BB25">
        <v>272.68504721274189</v>
      </c>
      <c r="BC25">
        <v>44.436839764672058</v>
      </c>
      <c r="BD25">
        <v>26.220006970554319</v>
      </c>
      <c r="BE25">
        <v>4.5074424117881806</v>
      </c>
      <c r="BF25">
        <v>347.84933635975648</v>
      </c>
      <c r="BG25">
        <v>477.82835058823531</v>
      </c>
      <c r="BH25">
        <v>129.97901422847883</v>
      </c>
      <c r="BI25" t="s">
        <v>95</v>
      </c>
      <c r="BJ25" t="s">
        <v>86</v>
      </c>
    </row>
    <row r="26" spans="1:62">
      <c r="A26" t="s">
        <v>96</v>
      </c>
      <c r="B26" t="s">
        <v>97</v>
      </c>
      <c r="C26">
        <v>1998</v>
      </c>
      <c r="D26" t="s">
        <v>70</v>
      </c>
      <c r="E26" t="s">
        <v>70</v>
      </c>
      <c r="F26">
        <v>329.3</v>
      </c>
      <c r="G26">
        <v>0</v>
      </c>
      <c r="H26">
        <v>329.3</v>
      </c>
      <c r="I26">
        <v>50</v>
      </c>
      <c r="J26">
        <v>42</v>
      </c>
      <c r="K26">
        <v>421.3</v>
      </c>
      <c r="L26">
        <v>0</v>
      </c>
      <c r="M26">
        <v>120</v>
      </c>
      <c r="N26">
        <v>300</v>
      </c>
      <c r="O26">
        <v>141.1764705882353</v>
      </c>
      <c r="P26">
        <v>249</v>
      </c>
      <c r="Q26">
        <v>0</v>
      </c>
      <c r="R26">
        <v>0</v>
      </c>
      <c r="S26">
        <v>0</v>
      </c>
      <c r="T26">
        <v>0</v>
      </c>
      <c r="U26">
        <v>87.651880000000006</v>
      </c>
      <c r="V26">
        <v>2</v>
      </c>
      <c r="W26">
        <v>5.53</v>
      </c>
      <c r="X26">
        <v>-0.96999999999999975</v>
      </c>
      <c r="Y26">
        <v>15.545243619489559</v>
      </c>
      <c r="Z26">
        <v>23</v>
      </c>
      <c r="AA26">
        <v>186.16482598607888</v>
      </c>
      <c r="AB26">
        <v>5430</v>
      </c>
      <c r="AC26">
        <v>4601.6949152542365</v>
      </c>
      <c r="AD26">
        <v>6600</v>
      </c>
      <c r="AE26">
        <v>5593.2203389830511</v>
      </c>
      <c r="AF26">
        <v>12.681000000000001</v>
      </c>
      <c r="AG26">
        <v>3.1197684192021522</v>
      </c>
      <c r="AH26">
        <v>0.28113669768795752</v>
      </c>
      <c r="AI26">
        <v>0.95033736483599807</v>
      </c>
      <c r="AJ26">
        <v>7.3636176728924321E-3</v>
      </c>
      <c r="AK26">
        <v>8.6199999999999992</v>
      </c>
      <c r="AL26">
        <v>22.739753629775375</v>
      </c>
      <c r="AM26">
        <v>3.9852092240107404</v>
      </c>
      <c r="AN26">
        <v>1.3866007760997268</v>
      </c>
      <c r="AO26">
        <v>0.43025766044455011</v>
      </c>
      <c r="AP26">
        <v>13.06</v>
      </c>
      <c r="AQ26">
        <v>3.1197684192021522</v>
      </c>
      <c r="AR26">
        <v>0.28113669768795752</v>
      </c>
      <c r="AS26">
        <v>0.95033736483599807</v>
      </c>
      <c r="AT26">
        <v>7.3636176728924321E-3</v>
      </c>
      <c r="AU26">
        <v>7.2799999999999994</v>
      </c>
      <c r="AV26">
        <v>22.739753629775375</v>
      </c>
      <c r="AW26">
        <v>3.9852092240107404</v>
      </c>
      <c r="AX26">
        <v>1.3866007760997268</v>
      </c>
      <c r="AY26">
        <v>0.43025766044455011</v>
      </c>
      <c r="AZ26">
        <v>235.43908423728814</v>
      </c>
      <c r="BA26">
        <v>185.86091576271187</v>
      </c>
      <c r="BB26">
        <v>269.36067524079658</v>
      </c>
      <c r="BC26">
        <v>44.010944782380371</v>
      </c>
      <c r="BD26">
        <v>25.568835902773422</v>
      </c>
      <c r="BE26">
        <v>4.4750247063234871</v>
      </c>
      <c r="BF26">
        <v>343.41548063227384</v>
      </c>
      <c r="BG26">
        <v>477.82835058823531</v>
      </c>
      <c r="BH26">
        <v>134.41286995596147</v>
      </c>
      <c r="BI26" t="s">
        <v>95</v>
      </c>
      <c r="BJ26" t="s">
        <v>86</v>
      </c>
    </row>
    <row r="27" spans="1:62">
      <c r="A27" t="s">
        <v>96</v>
      </c>
      <c r="B27" t="s">
        <v>97</v>
      </c>
      <c r="C27">
        <v>2003</v>
      </c>
      <c r="D27" t="s">
        <v>70</v>
      </c>
      <c r="E27" t="s">
        <v>70</v>
      </c>
      <c r="F27">
        <v>329.3</v>
      </c>
      <c r="G27">
        <v>0</v>
      </c>
      <c r="H27">
        <v>329.3</v>
      </c>
      <c r="I27">
        <v>50</v>
      </c>
      <c r="J27">
        <v>53.2</v>
      </c>
      <c r="K27">
        <v>432.5</v>
      </c>
      <c r="L27">
        <v>0</v>
      </c>
      <c r="M27">
        <v>120</v>
      </c>
      <c r="N27">
        <v>300</v>
      </c>
      <c r="O27">
        <v>141.1764705882353</v>
      </c>
      <c r="P27">
        <v>249</v>
      </c>
      <c r="Q27">
        <v>0</v>
      </c>
      <c r="R27">
        <v>0</v>
      </c>
      <c r="S27">
        <v>0</v>
      </c>
      <c r="T27">
        <v>0</v>
      </c>
      <c r="U27">
        <v>64.27804533333348</v>
      </c>
      <c r="V27">
        <v>2</v>
      </c>
      <c r="W27">
        <v>5.61</v>
      </c>
      <c r="X27">
        <v>-0.88999999999999968</v>
      </c>
      <c r="Y27">
        <v>15.081206496519721</v>
      </c>
      <c r="Z27">
        <v>23</v>
      </c>
      <c r="AA27">
        <v>184.78199535962875</v>
      </c>
      <c r="AB27">
        <v>4600</v>
      </c>
      <c r="AC27">
        <v>3898.305084745763</v>
      </c>
      <c r="AD27">
        <v>6500</v>
      </c>
      <c r="AE27">
        <v>5508.4745762711864</v>
      </c>
      <c r="AF27">
        <v>13.501399999999999</v>
      </c>
      <c r="AG27">
        <v>3.1197684192021522</v>
      </c>
      <c r="AH27">
        <v>0.28113669768795752</v>
      </c>
      <c r="AI27">
        <v>0.95033736483599807</v>
      </c>
      <c r="AJ27">
        <v>7.3636176728924321E-3</v>
      </c>
      <c r="AK27">
        <v>9.1939999999999991</v>
      </c>
      <c r="AL27">
        <v>22.739753629775375</v>
      </c>
      <c r="AM27">
        <v>3.9852092240107404</v>
      </c>
      <c r="AN27">
        <v>1.3866007760997268</v>
      </c>
      <c r="AO27">
        <v>0.43025766044455011</v>
      </c>
      <c r="AP27">
        <v>16.399999999999999</v>
      </c>
      <c r="AQ27">
        <v>3.1197684192021522</v>
      </c>
      <c r="AR27">
        <v>0.28113669768795752</v>
      </c>
      <c r="AS27">
        <v>0.95033736483599807</v>
      </c>
      <c r="AT27">
        <v>7.3636176728924321E-3</v>
      </c>
      <c r="AU27">
        <v>10.700000000000001</v>
      </c>
      <c r="AV27">
        <v>22.739753629775375</v>
      </c>
      <c r="AW27">
        <v>3.9852092240107404</v>
      </c>
      <c r="AX27">
        <v>1.3866007760997268</v>
      </c>
      <c r="AY27">
        <v>0.43025766044455011</v>
      </c>
      <c r="AZ27">
        <v>263.48813491525419</v>
      </c>
      <c r="BA27">
        <v>169.01186508474581</v>
      </c>
      <c r="BB27">
        <v>248.53728139425124</v>
      </c>
      <c r="BC27">
        <v>40.608602417657707</v>
      </c>
      <c r="BD27">
        <v>23.592192728244807</v>
      </c>
      <c r="BE27">
        <v>4.129075165435637</v>
      </c>
      <c r="BF27">
        <v>316.86715170558944</v>
      </c>
      <c r="BG27">
        <v>454.45451592156877</v>
      </c>
      <c r="BH27">
        <v>137.58736421597933</v>
      </c>
      <c r="BI27" t="s">
        <v>95</v>
      </c>
      <c r="BJ27" t="s">
        <v>86</v>
      </c>
    </row>
    <row r="28" spans="1:62">
      <c r="A28" t="s">
        <v>96</v>
      </c>
      <c r="B28" t="s">
        <v>97</v>
      </c>
      <c r="C28">
        <v>2006</v>
      </c>
      <c r="D28" t="s">
        <v>70</v>
      </c>
      <c r="E28" t="s">
        <v>70</v>
      </c>
      <c r="F28">
        <v>329.3</v>
      </c>
      <c r="G28">
        <v>0</v>
      </c>
      <c r="H28">
        <v>329.3</v>
      </c>
      <c r="I28">
        <v>50</v>
      </c>
      <c r="J28">
        <v>46.2</v>
      </c>
      <c r="K28">
        <v>425.5</v>
      </c>
      <c r="L28">
        <v>0</v>
      </c>
      <c r="M28">
        <v>120</v>
      </c>
      <c r="N28">
        <v>300</v>
      </c>
      <c r="O28">
        <v>141.1764705882353</v>
      </c>
      <c r="P28">
        <v>249</v>
      </c>
      <c r="Q28">
        <v>0</v>
      </c>
      <c r="R28">
        <v>0</v>
      </c>
      <c r="S28">
        <v>0</v>
      </c>
      <c r="T28">
        <v>0</v>
      </c>
      <c r="U28">
        <v>59.165019000000186</v>
      </c>
      <c r="V28">
        <v>2</v>
      </c>
      <c r="W28">
        <v>5.12</v>
      </c>
      <c r="X28">
        <v>-1.38</v>
      </c>
      <c r="Y28">
        <v>15.44</v>
      </c>
      <c r="Z28">
        <v>23</v>
      </c>
      <c r="AA28">
        <v>185.85120000000001</v>
      </c>
      <c r="AB28">
        <v>5838</v>
      </c>
      <c r="AC28">
        <v>4947.4576271186443</v>
      </c>
      <c r="AD28">
        <v>4975</v>
      </c>
      <c r="AE28">
        <v>4216.1016949152545</v>
      </c>
      <c r="AF28">
        <v>13.300700000000001</v>
      </c>
      <c r="AG28">
        <v>3.1197684192021522</v>
      </c>
      <c r="AH28">
        <v>0.28113669768795752</v>
      </c>
      <c r="AI28">
        <v>0.95033736483599807</v>
      </c>
      <c r="AJ28">
        <v>7.3636176728924321E-3</v>
      </c>
      <c r="AK28">
        <v>8.2319999999999993</v>
      </c>
      <c r="AL28">
        <v>22.739753629775375</v>
      </c>
      <c r="AM28">
        <v>3.9852092240107404</v>
      </c>
      <c r="AN28">
        <v>1.3866007760997268</v>
      </c>
      <c r="AO28">
        <v>0.43025766044455011</v>
      </c>
      <c r="AP28">
        <v>15.899999999999999</v>
      </c>
      <c r="AQ28">
        <v>3.1197684192021522</v>
      </c>
      <c r="AR28">
        <v>0.28113669768795752</v>
      </c>
      <c r="AS28">
        <v>0.95033736483599807</v>
      </c>
      <c r="AT28">
        <v>7.3636176728924321E-3</v>
      </c>
      <c r="AU28">
        <v>10.899999999999999</v>
      </c>
      <c r="AV28">
        <v>22.739753629775375</v>
      </c>
      <c r="AW28">
        <v>3.9852092240107404</v>
      </c>
      <c r="AX28">
        <v>1.3866007760997268</v>
      </c>
      <c r="AY28">
        <v>0.43025766044455011</v>
      </c>
      <c r="AZ28">
        <v>243.43496626101694</v>
      </c>
      <c r="BA28">
        <v>182.06503373898306</v>
      </c>
      <c r="BB28">
        <v>242.11113727171522</v>
      </c>
      <c r="BC28">
        <v>39.558632247038986</v>
      </c>
      <c r="BD28">
        <v>22.982196393739734</v>
      </c>
      <c r="BE28">
        <v>4.0223143931401388</v>
      </c>
      <c r="BF28">
        <v>308.67428030563411</v>
      </c>
      <c r="BG28">
        <v>449.3414895882355</v>
      </c>
      <c r="BH28">
        <v>140.66720928260139</v>
      </c>
      <c r="BI28" t="s">
        <v>95</v>
      </c>
      <c r="BJ28" t="s">
        <v>86</v>
      </c>
    </row>
    <row r="29" spans="1:62">
      <c r="A29" t="s">
        <v>96</v>
      </c>
      <c r="B29" t="s">
        <v>97</v>
      </c>
      <c r="C29">
        <v>2008</v>
      </c>
      <c r="D29" t="s">
        <v>70</v>
      </c>
      <c r="E29" t="s">
        <v>70</v>
      </c>
      <c r="F29">
        <v>329.3</v>
      </c>
      <c r="G29">
        <v>0</v>
      </c>
      <c r="H29">
        <v>329.3</v>
      </c>
      <c r="I29">
        <v>50</v>
      </c>
      <c r="J29">
        <v>44.800000000000004</v>
      </c>
      <c r="K29">
        <v>424.1</v>
      </c>
      <c r="L29">
        <v>0</v>
      </c>
      <c r="M29">
        <v>120</v>
      </c>
      <c r="N29">
        <v>300</v>
      </c>
      <c r="O29">
        <v>141.1764705882353</v>
      </c>
      <c r="P29">
        <v>249</v>
      </c>
      <c r="Q29">
        <v>0</v>
      </c>
      <c r="R29">
        <v>0</v>
      </c>
      <c r="S29">
        <v>0</v>
      </c>
      <c r="T29">
        <v>0</v>
      </c>
      <c r="U29">
        <v>56.243289666666826</v>
      </c>
      <c r="V29">
        <v>2</v>
      </c>
      <c r="W29">
        <v>5.31</v>
      </c>
      <c r="X29">
        <v>-1.1900000000000004</v>
      </c>
      <c r="Y29">
        <v>15.050791891514899</v>
      </c>
      <c r="Z29">
        <v>23</v>
      </c>
      <c r="AA29">
        <v>184.69135983671441</v>
      </c>
      <c r="AB29">
        <v>7450</v>
      </c>
      <c r="AC29">
        <v>5362.5</v>
      </c>
      <c r="AD29">
        <v>7050</v>
      </c>
      <c r="AE29">
        <v>6562.5</v>
      </c>
      <c r="AF29">
        <v>13.100000000000001</v>
      </c>
      <c r="AG29">
        <v>3.1197684192021522</v>
      </c>
      <c r="AH29">
        <v>0.28113669768795752</v>
      </c>
      <c r="AI29">
        <v>0.95033736483599807</v>
      </c>
      <c r="AJ29">
        <v>7.3636176728924321E-3</v>
      </c>
      <c r="AK29">
        <v>7.27</v>
      </c>
      <c r="AL29">
        <v>22.739753629775375</v>
      </c>
      <c r="AM29">
        <v>3.9852092240107404</v>
      </c>
      <c r="AN29">
        <v>1.3866007760997268</v>
      </c>
      <c r="AO29">
        <v>0.43025766044455011</v>
      </c>
      <c r="AP29">
        <v>15.4</v>
      </c>
      <c r="AQ29">
        <v>3.1197684192021522</v>
      </c>
      <c r="AR29">
        <v>0.28113669768795752</v>
      </c>
      <c r="AS29">
        <v>0.95033736483599807</v>
      </c>
      <c r="AT29">
        <v>7.3636176728924321E-3</v>
      </c>
      <c r="AU29">
        <v>11.099999999999998</v>
      </c>
      <c r="AV29">
        <v>22.739753629775375</v>
      </c>
      <c r="AW29">
        <v>3.9852092240107404</v>
      </c>
      <c r="AX29">
        <v>1.3866007760997268</v>
      </c>
      <c r="AY29">
        <v>0.43025766044455011</v>
      </c>
      <c r="AZ29">
        <v>317.994125</v>
      </c>
      <c r="BA29">
        <v>106.10587500000003</v>
      </c>
      <c r="BB29">
        <v>316.40820411350256</v>
      </c>
      <c r="BC29">
        <v>51.600102112803462</v>
      </c>
      <c r="BD29">
        <v>30.315106045111214</v>
      </c>
      <c r="BE29">
        <v>5.2375950570581997</v>
      </c>
      <c r="BF29">
        <v>403.56100732847545</v>
      </c>
      <c r="BG29">
        <v>446.41976025490214</v>
      </c>
      <c r="BH29">
        <v>42.858752926426689</v>
      </c>
      <c r="BI29" t="s">
        <v>95</v>
      </c>
      <c r="BJ29" t="s">
        <v>86</v>
      </c>
    </row>
    <row r="30" spans="1:62">
      <c r="A30" t="s">
        <v>96</v>
      </c>
      <c r="B30" t="s">
        <v>97</v>
      </c>
      <c r="C30">
        <v>2015</v>
      </c>
      <c r="D30" t="s">
        <v>70</v>
      </c>
      <c r="E30" t="s">
        <v>70</v>
      </c>
      <c r="F30">
        <v>329.3</v>
      </c>
      <c r="G30">
        <v>0</v>
      </c>
      <c r="H30">
        <v>329.3</v>
      </c>
      <c r="I30">
        <v>50</v>
      </c>
      <c r="J30">
        <v>36.399999999999984</v>
      </c>
      <c r="K30">
        <v>415.7</v>
      </c>
      <c r="L30">
        <v>0</v>
      </c>
      <c r="M30">
        <v>120</v>
      </c>
      <c r="N30">
        <v>300</v>
      </c>
      <c r="O30">
        <v>141.1764705882353</v>
      </c>
      <c r="P30">
        <v>249</v>
      </c>
      <c r="Q30">
        <v>0</v>
      </c>
      <c r="R30">
        <v>0</v>
      </c>
      <c r="S30">
        <v>0</v>
      </c>
      <c r="T30">
        <v>0</v>
      </c>
      <c r="U30">
        <v>51.130263333333232</v>
      </c>
      <c r="V30">
        <v>2</v>
      </c>
      <c r="W30">
        <v>5.0999999999999996</v>
      </c>
      <c r="X30">
        <v>-1.4000000000000004</v>
      </c>
      <c r="Y30">
        <v>16.34</v>
      </c>
      <c r="Z30">
        <v>23</v>
      </c>
      <c r="AA30">
        <v>188.53319999999999</v>
      </c>
      <c r="AB30">
        <v>5544</v>
      </c>
      <c r="AC30">
        <v>4824</v>
      </c>
      <c r="AD30">
        <v>5047.4736753009574</v>
      </c>
      <c r="AE30">
        <v>4434.5537624176432</v>
      </c>
      <c r="AF30">
        <v>12.6</v>
      </c>
      <c r="AG30">
        <v>3.1197684192021522</v>
      </c>
      <c r="AH30">
        <v>0.28113669768795752</v>
      </c>
      <c r="AI30">
        <v>0.95033736483599807</v>
      </c>
      <c r="AJ30">
        <v>7.3636176728924321E-3</v>
      </c>
      <c r="AK30">
        <v>8.6</v>
      </c>
      <c r="AL30">
        <v>22.739753629775375</v>
      </c>
      <c r="AM30">
        <v>3.9852092240107404</v>
      </c>
      <c r="AN30">
        <v>1.3866007760997268</v>
      </c>
      <c r="AO30">
        <v>0.43025766044455011</v>
      </c>
      <c r="AP30">
        <v>10.700000000000001</v>
      </c>
      <c r="AQ30">
        <v>3.1197684192021522</v>
      </c>
      <c r="AR30">
        <v>0.28113669768795752</v>
      </c>
      <c r="AS30">
        <v>0.95033736483599807</v>
      </c>
      <c r="AT30">
        <v>7.3636176728924321E-3</v>
      </c>
      <c r="AU30">
        <v>7.3</v>
      </c>
      <c r="AV30">
        <v>22.739753629775375</v>
      </c>
      <c r="AW30">
        <v>3.9852092240107404</v>
      </c>
      <c r="AX30">
        <v>1.3866007760997268</v>
      </c>
      <c r="AY30">
        <v>0.43025766044455011</v>
      </c>
      <c r="AZ30">
        <v>197.72101079136905</v>
      </c>
      <c r="BA30">
        <v>217.97898920863094</v>
      </c>
      <c r="BB30">
        <v>243.58017661042192</v>
      </c>
      <c r="BC30">
        <v>39.874925787709188</v>
      </c>
      <c r="BD30">
        <v>22.903391014844708</v>
      </c>
      <c r="BE30">
        <v>4.0615552436553237</v>
      </c>
      <c r="BF30">
        <v>310.42004865663114</v>
      </c>
      <c r="BG30">
        <v>441.30673392156854</v>
      </c>
      <c r="BH30">
        <v>130.8866852649374</v>
      </c>
      <c r="BI30" t="s">
        <v>95</v>
      </c>
      <c r="BJ30" t="s">
        <v>86</v>
      </c>
    </row>
    <row r="31" spans="1:62">
      <c r="A31" t="s">
        <v>96</v>
      </c>
      <c r="B31" t="s">
        <v>97</v>
      </c>
      <c r="C31">
        <v>2017</v>
      </c>
      <c r="D31" t="s">
        <v>70</v>
      </c>
      <c r="E31" t="s">
        <v>70</v>
      </c>
      <c r="F31">
        <v>329.3</v>
      </c>
      <c r="G31">
        <v>0</v>
      </c>
      <c r="H31">
        <v>329.3</v>
      </c>
      <c r="I31">
        <v>50</v>
      </c>
      <c r="J31">
        <v>33.999999999999979</v>
      </c>
      <c r="K31">
        <v>413.3</v>
      </c>
      <c r="L31">
        <v>0</v>
      </c>
      <c r="M31">
        <v>120</v>
      </c>
      <c r="N31">
        <v>300</v>
      </c>
      <c r="O31">
        <v>141.1764705882353</v>
      </c>
      <c r="P31">
        <v>249</v>
      </c>
      <c r="Q31">
        <v>0</v>
      </c>
      <c r="R31">
        <v>0</v>
      </c>
      <c r="S31">
        <v>0</v>
      </c>
      <c r="T31">
        <v>0</v>
      </c>
      <c r="U31">
        <v>50.399831000000127</v>
      </c>
      <c r="V31">
        <v>2</v>
      </c>
      <c r="W31">
        <v>5.0566666666666666</v>
      </c>
      <c r="X31">
        <v>-1.4433333333333334</v>
      </c>
      <c r="Y31">
        <v>16.600000000000001</v>
      </c>
      <c r="Z31">
        <v>23</v>
      </c>
      <c r="AA31">
        <v>189.30799999999999</v>
      </c>
      <c r="AB31">
        <v>4096</v>
      </c>
      <c r="AC31">
        <v>3623</v>
      </c>
      <c r="AD31">
        <v>6267</v>
      </c>
      <c r="AE31">
        <v>5592.333333333333</v>
      </c>
      <c r="AF31">
        <v>13.659833333333333</v>
      </c>
      <c r="AG31">
        <v>3.1197684192021522</v>
      </c>
      <c r="AH31">
        <v>0.28113669768795752</v>
      </c>
      <c r="AI31">
        <v>0.95033736483599807</v>
      </c>
      <c r="AJ31">
        <v>7.3636176728924321E-3</v>
      </c>
      <c r="AK31">
        <v>10.030833333333334</v>
      </c>
      <c r="AL31">
        <v>22.739753629775375</v>
      </c>
      <c r="AM31">
        <v>3.9852092240107404</v>
      </c>
      <c r="AN31">
        <v>1.3866007760997268</v>
      </c>
      <c r="AO31">
        <v>0.43025766044455011</v>
      </c>
      <c r="AP31">
        <v>12.723500000000001</v>
      </c>
      <c r="AQ31">
        <v>3.1197684192021522</v>
      </c>
      <c r="AR31">
        <v>0.28113669768795752</v>
      </c>
      <c r="AS31">
        <v>0.95033736483599807</v>
      </c>
      <c r="AT31">
        <v>7.3636176728924321E-3</v>
      </c>
      <c r="AU31">
        <v>9.2708333333333339</v>
      </c>
      <c r="AV31">
        <v>22.739753629775375</v>
      </c>
      <c r="AW31">
        <v>3.9852092240107404</v>
      </c>
      <c r="AX31">
        <v>1.3866007760997268</v>
      </c>
      <c r="AY31">
        <v>0.43025766044455011</v>
      </c>
      <c r="AZ31">
        <v>223.87615127777778</v>
      </c>
      <c r="BA31">
        <v>189.42384872222223</v>
      </c>
      <c r="BB31">
        <v>241.88456974444858</v>
      </c>
      <c r="BC31">
        <v>39.63845100047395</v>
      </c>
      <c r="BD31">
        <v>22.626334463813127</v>
      </c>
      <c r="BE31">
        <v>4.0412769301608611</v>
      </c>
      <c r="BF31">
        <v>308.19063213889649</v>
      </c>
      <c r="BG31">
        <v>440.57630158823542</v>
      </c>
      <c r="BH31">
        <v>132.38566944933893</v>
      </c>
      <c r="BI31" t="s">
        <v>95</v>
      </c>
      <c r="BJ31" t="s">
        <v>86</v>
      </c>
    </row>
    <row r="32" spans="1:62">
      <c r="A32" t="s">
        <v>96</v>
      </c>
      <c r="B32" t="s">
        <v>97</v>
      </c>
      <c r="C32">
        <v>1984</v>
      </c>
      <c r="D32" t="s">
        <v>71</v>
      </c>
      <c r="E32" t="s">
        <v>98</v>
      </c>
      <c r="F32">
        <v>323.03999999999996</v>
      </c>
      <c r="G32">
        <v>158.34</v>
      </c>
      <c r="H32">
        <v>164.7</v>
      </c>
      <c r="I32">
        <v>50</v>
      </c>
      <c r="J32">
        <v>49</v>
      </c>
      <c r="K32">
        <v>422.03999999999996</v>
      </c>
      <c r="L32">
        <v>49.01560178306093</v>
      </c>
      <c r="M32">
        <v>62.2</v>
      </c>
      <c r="N32">
        <v>123.6</v>
      </c>
      <c r="O32">
        <v>73.17647058823529</v>
      </c>
      <c r="P32">
        <v>102.58799999999999</v>
      </c>
      <c r="Q32">
        <v>168.62</v>
      </c>
      <c r="R32">
        <v>497.61</v>
      </c>
      <c r="S32">
        <v>59.985600000000005</v>
      </c>
      <c r="T32">
        <v>183.03879999999998</v>
      </c>
      <c r="U32">
        <v>87.651880000000006</v>
      </c>
      <c r="V32">
        <v>3</v>
      </c>
      <c r="W32">
        <v>6.5</v>
      </c>
      <c r="X32">
        <v>0</v>
      </c>
      <c r="Y32">
        <v>14.849187935034804</v>
      </c>
      <c r="Z32">
        <v>23</v>
      </c>
      <c r="AA32">
        <v>184.09058004640372</v>
      </c>
      <c r="AB32">
        <v>6370</v>
      </c>
      <c r="AC32">
        <v>5096</v>
      </c>
      <c r="AD32">
        <v>5850</v>
      </c>
      <c r="AE32">
        <v>4680</v>
      </c>
      <c r="AF32">
        <v>15.452999999999999</v>
      </c>
      <c r="AG32">
        <v>3.0738701473021965</v>
      </c>
      <c r="AH32">
        <v>0.26894357247744333</v>
      </c>
      <c r="AI32">
        <v>1.0259870645905831</v>
      </c>
      <c r="AJ32">
        <v>5.709686173585758E-3</v>
      </c>
      <c r="AK32">
        <v>7.7090000000000005</v>
      </c>
      <c r="AL32">
        <v>23.61961977041085</v>
      </c>
      <c r="AM32">
        <v>3.4791934390104369</v>
      </c>
      <c r="AN32">
        <v>1.7055826825886831</v>
      </c>
      <c r="AO32">
        <v>0.49615673134503191</v>
      </c>
      <c r="AP32">
        <v>13.494999999999999</v>
      </c>
      <c r="AQ32">
        <v>3.0738701473021965</v>
      </c>
      <c r="AR32">
        <v>0.26894357247744333</v>
      </c>
      <c r="AS32">
        <v>1.0259870645905831</v>
      </c>
      <c r="AT32">
        <v>5.709686173585758E-3</v>
      </c>
      <c r="AU32">
        <v>7.0969999999999995</v>
      </c>
      <c r="AV32">
        <v>23.61961977041085</v>
      </c>
      <c r="AW32">
        <v>3.4791934390104369</v>
      </c>
      <c r="AX32">
        <v>1.7055826825886831</v>
      </c>
      <c r="AY32">
        <v>0.49615673134503191</v>
      </c>
      <c r="AZ32">
        <v>249.88038399999999</v>
      </c>
      <c r="BA32">
        <v>172.15961599999997</v>
      </c>
      <c r="BB32">
        <v>268.46809607556929</v>
      </c>
      <c r="BC32">
        <v>37.299085515440389</v>
      </c>
      <c r="BD32">
        <v>29.21133823428389</v>
      </c>
      <c r="BE32">
        <v>4.9202005706702492</v>
      </c>
      <c r="BF32">
        <v>339.89872039596384</v>
      </c>
      <c r="BG32">
        <v>1172.6707505882355</v>
      </c>
      <c r="BH32">
        <v>832.77203019227159</v>
      </c>
      <c r="BI32" t="s">
        <v>95</v>
      </c>
      <c r="BJ32" t="s">
        <v>86</v>
      </c>
    </row>
    <row r="33" spans="1:62">
      <c r="A33" t="s">
        <v>96</v>
      </c>
      <c r="B33" t="s">
        <v>97</v>
      </c>
      <c r="C33">
        <v>1985</v>
      </c>
      <c r="D33" t="s">
        <v>71</v>
      </c>
      <c r="E33" t="s">
        <v>98</v>
      </c>
      <c r="F33">
        <v>323.03999999999996</v>
      </c>
      <c r="G33">
        <v>158.34</v>
      </c>
      <c r="H33">
        <v>164.7</v>
      </c>
      <c r="I33">
        <v>50</v>
      </c>
      <c r="J33">
        <v>49</v>
      </c>
      <c r="K33">
        <v>422.03999999999996</v>
      </c>
      <c r="L33">
        <v>49.01560178306093</v>
      </c>
      <c r="M33">
        <v>62.2</v>
      </c>
      <c r="N33">
        <v>123.6</v>
      </c>
      <c r="O33">
        <v>73.17647058823529</v>
      </c>
      <c r="P33">
        <v>102.58799999999999</v>
      </c>
      <c r="Q33">
        <v>168.62</v>
      </c>
      <c r="R33">
        <v>497.61</v>
      </c>
      <c r="S33">
        <v>59.985600000000005</v>
      </c>
      <c r="T33">
        <v>183.03879999999998</v>
      </c>
      <c r="U33">
        <v>87.651880000000006</v>
      </c>
      <c r="V33">
        <v>3</v>
      </c>
      <c r="W33">
        <v>5.45</v>
      </c>
      <c r="X33">
        <v>-1.0499999999999998</v>
      </c>
      <c r="Y33">
        <v>15.661252900232018</v>
      </c>
      <c r="Z33">
        <v>23</v>
      </c>
      <c r="AA33">
        <v>186.51053364269143</v>
      </c>
      <c r="AB33">
        <v>5280</v>
      </c>
      <c r="AC33">
        <v>4224</v>
      </c>
      <c r="AD33">
        <v>5520</v>
      </c>
      <c r="AE33">
        <v>4416</v>
      </c>
      <c r="AF33">
        <v>11.653</v>
      </c>
      <c r="AG33">
        <v>3.0738701473021965</v>
      </c>
      <c r="AH33">
        <v>0.26894357247744333</v>
      </c>
      <c r="AI33">
        <v>1.0259870645905831</v>
      </c>
      <c r="AJ33">
        <v>5.709686173585758E-3</v>
      </c>
      <c r="AK33">
        <v>6.8689999999999998</v>
      </c>
      <c r="AL33">
        <v>23.61961977041085</v>
      </c>
      <c r="AM33">
        <v>3.4791934390104369</v>
      </c>
      <c r="AN33">
        <v>1.7055826825886831</v>
      </c>
      <c r="AO33">
        <v>0.49615673134503191</v>
      </c>
      <c r="AP33">
        <v>12.194000000000001</v>
      </c>
      <c r="AQ33">
        <v>3.0738701473021965</v>
      </c>
      <c r="AR33">
        <v>0.26894357247744333</v>
      </c>
      <c r="AS33">
        <v>1.0259870645905831</v>
      </c>
      <c r="AT33">
        <v>5.709686173585758E-3</v>
      </c>
      <c r="AU33">
        <v>5.64</v>
      </c>
      <c r="AV33">
        <v>23.61961977041085</v>
      </c>
      <c r="AW33">
        <v>3.4791934390104369</v>
      </c>
      <c r="AX33">
        <v>1.7055826825886831</v>
      </c>
      <c r="AY33">
        <v>0.49615673134503191</v>
      </c>
      <c r="AZ33">
        <v>182.75961599999999</v>
      </c>
      <c r="BA33">
        <v>239.28038399999997</v>
      </c>
      <c r="BB33">
        <v>237.27131240721346</v>
      </c>
      <c r="BC33">
        <v>32.964821895806566</v>
      </c>
      <c r="BD33">
        <v>25.816894675144518</v>
      </c>
      <c r="BE33">
        <v>4.3484587694958021</v>
      </c>
      <c r="BF33">
        <v>300.40148774766033</v>
      </c>
      <c r="BG33">
        <v>1172.6707505882355</v>
      </c>
      <c r="BH33">
        <v>872.26926284057515</v>
      </c>
      <c r="BI33" t="s">
        <v>95</v>
      </c>
      <c r="BJ33" t="s">
        <v>86</v>
      </c>
    </row>
    <row r="34" spans="1:62">
      <c r="A34" t="s">
        <v>96</v>
      </c>
      <c r="B34" t="s">
        <v>97</v>
      </c>
      <c r="C34">
        <v>1986</v>
      </c>
      <c r="D34" t="s">
        <v>71</v>
      </c>
      <c r="E34" t="s">
        <v>98</v>
      </c>
      <c r="F34">
        <v>323.03999999999996</v>
      </c>
      <c r="G34">
        <v>158.34</v>
      </c>
      <c r="H34">
        <v>164.7</v>
      </c>
      <c r="I34">
        <v>50</v>
      </c>
      <c r="J34">
        <v>49</v>
      </c>
      <c r="K34">
        <v>422.03999999999996</v>
      </c>
      <c r="L34">
        <v>49.01560178306093</v>
      </c>
      <c r="M34">
        <v>62.2</v>
      </c>
      <c r="N34">
        <v>123.6</v>
      </c>
      <c r="O34">
        <v>73.17647058823529</v>
      </c>
      <c r="P34">
        <v>102.58799999999999</v>
      </c>
      <c r="Q34">
        <v>168.62</v>
      </c>
      <c r="R34">
        <v>497.61</v>
      </c>
      <c r="S34">
        <v>59.985600000000005</v>
      </c>
      <c r="T34">
        <v>183.03879999999998</v>
      </c>
      <c r="U34">
        <v>87.651880000000006</v>
      </c>
      <c r="V34">
        <v>3</v>
      </c>
      <c r="W34">
        <v>5.8</v>
      </c>
      <c r="X34">
        <v>-0.70000000000000018</v>
      </c>
      <c r="Y34">
        <v>16.357308584686773</v>
      </c>
      <c r="Z34">
        <v>23</v>
      </c>
      <c r="AA34">
        <v>188.58477958236659</v>
      </c>
      <c r="AB34">
        <v>6000</v>
      </c>
      <c r="AC34">
        <v>4800</v>
      </c>
      <c r="AD34">
        <v>5150</v>
      </c>
      <c r="AE34">
        <v>4120</v>
      </c>
      <c r="AF34">
        <v>12.826000000000001</v>
      </c>
      <c r="AG34">
        <v>3.0738701473021965</v>
      </c>
      <c r="AH34">
        <v>0.26894357247744333</v>
      </c>
      <c r="AI34">
        <v>1.0259870645905831</v>
      </c>
      <c r="AJ34">
        <v>5.709686173585758E-3</v>
      </c>
      <c r="AK34">
        <v>9.69</v>
      </c>
      <c r="AL34">
        <v>23.61961977041085</v>
      </c>
      <c r="AM34">
        <v>3.4791934390104369</v>
      </c>
      <c r="AN34">
        <v>1.7055826825886831</v>
      </c>
      <c r="AO34">
        <v>0.49615673134503191</v>
      </c>
      <c r="AP34">
        <v>10.324999999999999</v>
      </c>
      <c r="AQ34">
        <v>3.0738701473021965</v>
      </c>
      <c r="AR34">
        <v>0.26894357247744333</v>
      </c>
      <c r="AS34">
        <v>1.0259870645905831</v>
      </c>
      <c r="AT34">
        <v>5.709686173585758E-3</v>
      </c>
      <c r="AU34">
        <v>5.5810000000000004</v>
      </c>
      <c r="AV34">
        <v>23.61961977041085</v>
      </c>
      <c r="AW34">
        <v>3.4791934390104369</v>
      </c>
      <c r="AX34">
        <v>1.7055826825886831</v>
      </c>
      <c r="AY34">
        <v>0.49615673134503191</v>
      </c>
      <c r="AZ34">
        <v>199.63547</v>
      </c>
      <c r="BA34">
        <v>222.40452999999997</v>
      </c>
      <c r="BB34">
        <v>244.9606604944843</v>
      </c>
      <c r="BC34">
        <v>34.033126309096595</v>
      </c>
      <c r="BD34">
        <v>26.653553298876055</v>
      </c>
      <c r="BE34">
        <v>4.4893810444331654</v>
      </c>
      <c r="BF34">
        <v>310.13672114689012</v>
      </c>
      <c r="BG34">
        <v>1172.6707505882355</v>
      </c>
      <c r="BH34">
        <v>862.53402944134541</v>
      </c>
      <c r="BI34" t="s">
        <v>95</v>
      </c>
      <c r="BJ34" t="s">
        <v>86</v>
      </c>
    </row>
    <row r="35" spans="1:62">
      <c r="A35" t="s">
        <v>96</v>
      </c>
      <c r="B35" t="s">
        <v>97</v>
      </c>
      <c r="C35">
        <v>1987</v>
      </c>
      <c r="D35" t="s">
        <v>71</v>
      </c>
      <c r="E35" t="s">
        <v>98</v>
      </c>
      <c r="F35">
        <v>323.03999999999996</v>
      </c>
      <c r="G35">
        <v>158.34</v>
      </c>
      <c r="H35">
        <v>164.7</v>
      </c>
      <c r="I35">
        <v>50</v>
      </c>
      <c r="J35">
        <v>49</v>
      </c>
      <c r="K35">
        <v>422.03999999999996</v>
      </c>
      <c r="L35">
        <v>49.01560178306093</v>
      </c>
      <c r="M35">
        <v>62.2</v>
      </c>
      <c r="N35">
        <v>123.6</v>
      </c>
      <c r="O35">
        <v>73.17647058823529</v>
      </c>
      <c r="P35">
        <v>102.58799999999999</v>
      </c>
      <c r="Q35">
        <v>168.62</v>
      </c>
      <c r="R35">
        <v>497.61</v>
      </c>
      <c r="S35">
        <v>59.985600000000005</v>
      </c>
      <c r="T35">
        <v>183.03879999999998</v>
      </c>
      <c r="U35">
        <v>87.651880000000006</v>
      </c>
      <c r="V35">
        <v>3</v>
      </c>
      <c r="W35">
        <v>6.2</v>
      </c>
      <c r="X35">
        <v>-0.29999999999999982</v>
      </c>
      <c r="Y35">
        <v>16.155452436194899</v>
      </c>
      <c r="Z35">
        <v>23</v>
      </c>
      <c r="AA35">
        <v>187.9832482598608</v>
      </c>
      <c r="AB35">
        <v>5670</v>
      </c>
      <c r="AC35">
        <v>4536</v>
      </c>
      <c r="AD35">
        <v>5680</v>
      </c>
      <c r="AE35">
        <v>4544</v>
      </c>
      <c r="AF35">
        <v>14.248000000000001</v>
      </c>
      <c r="AG35">
        <v>3.0738701473021965</v>
      </c>
      <c r="AH35">
        <v>0.26894357247744333</v>
      </c>
      <c r="AI35">
        <v>1.0259870645905831</v>
      </c>
      <c r="AJ35">
        <v>5.709686173585758E-3</v>
      </c>
      <c r="AK35">
        <v>9.1259999999999994</v>
      </c>
      <c r="AL35">
        <v>23.61961977041085</v>
      </c>
      <c r="AM35">
        <v>3.4791934390104369</v>
      </c>
      <c r="AN35">
        <v>1.7055826825886831</v>
      </c>
      <c r="AO35">
        <v>0.49615673134503191</v>
      </c>
      <c r="AP35">
        <v>13.164999999999999</v>
      </c>
      <c r="AQ35">
        <v>3.0738701473021965</v>
      </c>
      <c r="AR35">
        <v>0.26894357247744333</v>
      </c>
      <c r="AS35">
        <v>1.0259870645905831</v>
      </c>
      <c r="AT35">
        <v>5.709686173585758E-3</v>
      </c>
      <c r="AU35">
        <v>9.1290000000000013</v>
      </c>
      <c r="AV35">
        <v>23.61961977041085</v>
      </c>
      <c r="AW35">
        <v>3.4791934390104369</v>
      </c>
      <c r="AX35">
        <v>1.7055826825886831</v>
      </c>
      <c r="AY35">
        <v>0.49615673134503191</v>
      </c>
      <c r="AZ35">
        <v>238.44107200000002</v>
      </c>
      <c r="BA35">
        <v>183.59892799999994</v>
      </c>
      <c r="BB35">
        <v>249.35457368721043</v>
      </c>
      <c r="BC35">
        <v>34.643585973833744</v>
      </c>
      <c r="BD35">
        <v>27.131643941008363</v>
      </c>
      <c r="BE35">
        <v>4.5699080586830876</v>
      </c>
      <c r="BF35">
        <v>315.6997116607356</v>
      </c>
      <c r="BG35">
        <v>1172.6707505882355</v>
      </c>
      <c r="BH35">
        <v>856.97103892749988</v>
      </c>
      <c r="BI35" t="s">
        <v>95</v>
      </c>
      <c r="BJ35" t="s">
        <v>86</v>
      </c>
    </row>
    <row r="36" spans="1:62">
      <c r="A36" t="s">
        <v>96</v>
      </c>
      <c r="B36" t="s">
        <v>97</v>
      </c>
      <c r="C36">
        <v>1988</v>
      </c>
      <c r="D36" t="s">
        <v>71</v>
      </c>
      <c r="E36" t="s">
        <v>98</v>
      </c>
      <c r="F36">
        <v>323.03999999999996</v>
      </c>
      <c r="G36">
        <v>158.34</v>
      </c>
      <c r="H36">
        <v>164.7</v>
      </c>
      <c r="I36">
        <v>50</v>
      </c>
      <c r="J36">
        <v>49</v>
      </c>
      <c r="K36">
        <v>422.03999999999996</v>
      </c>
      <c r="L36">
        <v>49.01560178306093</v>
      </c>
      <c r="M36">
        <v>62.2</v>
      </c>
      <c r="N36">
        <v>123.6</v>
      </c>
      <c r="O36">
        <v>73.17647058823529</v>
      </c>
      <c r="P36">
        <v>102.58799999999999</v>
      </c>
      <c r="Q36">
        <v>168.62</v>
      </c>
      <c r="R36">
        <v>497.61</v>
      </c>
      <c r="S36">
        <v>59.985600000000005</v>
      </c>
      <c r="T36">
        <v>183.03879999999998</v>
      </c>
      <c r="U36">
        <v>87.651880000000006</v>
      </c>
      <c r="V36">
        <v>3</v>
      </c>
      <c r="W36">
        <v>7</v>
      </c>
      <c r="X36">
        <v>0.5</v>
      </c>
      <c r="Y36">
        <v>15.893271461716937</v>
      </c>
      <c r="Z36">
        <v>23</v>
      </c>
      <c r="AA36">
        <v>187.20194895591646</v>
      </c>
      <c r="AB36">
        <v>6210</v>
      </c>
      <c r="AC36">
        <v>4968</v>
      </c>
      <c r="AD36">
        <v>6040</v>
      </c>
      <c r="AE36">
        <v>4832</v>
      </c>
      <c r="AF36">
        <v>14.073</v>
      </c>
      <c r="AG36">
        <v>3.0738701473021965</v>
      </c>
      <c r="AH36">
        <v>0.26894357247744333</v>
      </c>
      <c r="AI36">
        <v>1.0259870645905831</v>
      </c>
      <c r="AJ36">
        <v>5.709686173585758E-3</v>
      </c>
      <c r="AK36">
        <v>7.0730000000000004</v>
      </c>
      <c r="AL36">
        <v>23.61961977041085</v>
      </c>
      <c r="AM36">
        <v>3.4791934390104369</v>
      </c>
      <c r="AN36">
        <v>1.7055826825886831</v>
      </c>
      <c r="AO36">
        <v>0.49615673134503191</v>
      </c>
      <c r="AP36">
        <v>12.568</v>
      </c>
      <c r="AQ36">
        <v>3.0738701473021965</v>
      </c>
      <c r="AR36">
        <v>0.26894357247744333</v>
      </c>
      <c r="AS36">
        <v>1.0259870645905831</v>
      </c>
      <c r="AT36">
        <v>5.709686173585758E-3</v>
      </c>
      <c r="AU36">
        <v>6.4559999999999995</v>
      </c>
      <c r="AV36">
        <v>23.61961977041085</v>
      </c>
      <c r="AW36">
        <v>3.4791934390104369</v>
      </c>
      <c r="AX36">
        <v>1.7055826825886831</v>
      </c>
      <c r="AY36">
        <v>0.49615673134503191</v>
      </c>
      <c r="AZ36">
        <v>229.63810599999999</v>
      </c>
      <c r="BA36">
        <v>192.40189399999997</v>
      </c>
      <c r="BB36">
        <v>269.12718305447828</v>
      </c>
      <c r="BC36">
        <v>37.390654465150959</v>
      </c>
      <c r="BD36">
        <v>29.283051830603736</v>
      </c>
      <c r="BE36">
        <v>4.932279622807739</v>
      </c>
      <c r="BF36">
        <v>340.73316897304068</v>
      </c>
      <c r="BG36">
        <v>1172.6707505882355</v>
      </c>
      <c r="BH36">
        <v>831.93758161519486</v>
      </c>
      <c r="BI36" t="s">
        <v>95</v>
      </c>
      <c r="BJ36" t="s">
        <v>86</v>
      </c>
    </row>
    <row r="37" spans="1:62">
      <c r="A37" t="s">
        <v>96</v>
      </c>
      <c r="B37" t="s">
        <v>97</v>
      </c>
      <c r="C37">
        <v>1989</v>
      </c>
      <c r="D37" t="s">
        <v>71</v>
      </c>
      <c r="E37" t="s">
        <v>98</v>
      </c>
      <c r="F37">
        <v>323.03999999999996</v>
      </c>
      <c r="G37">
        <v>158.34</v>
      </c>
      <c r="H37">
        <v>164.7</v>
      </c>
      <c r="I37">
        <v>50</v>
      </c>
      <c r="J37">
        <v>49</v>
      </c>
      <c r="K37">
        <v>422.03999999999996</v>
      </c>
      <c r="L37">
        <v>49.01560178306093</v>
      </c>
      <c r="M37">
        <v>62.2</v>
      </c>
      <c r="N37">
        <v>123.6</v>
      </c>
      <c r="O37">
        <v>73.17647058823529</v>
      </c>
      <c r="P37">
        <v>102.58799999999999</v>
      </c>
      <c r="Q37">
        <v>168.62</v>
      </c>
      <c r="R37">
        <v>497.61</v>
      </c>
      <c r="S37">
        <v>59.985600000000005</v>
      </c>
      <c r="T37">
        <v>183.03879999999998</v>
      </c>
      <c r="U37">
        <v>87.651880000000006</v>
      </c>
      <c r="V37">
        <v>3</v>
      </c>
      <c r="W37">
        <v>6.6</v>
      </c>
      <c r="X37">
        <v>9.9999999999999645E-2</v>
      </c>
      <c r="Y37">
        <v>16.765661252900198</v>
      </c>
      <c r="Z37">
        <v>23</v>
      </c>
      <c r="AA37">
        <v>189.80167053364261</v>
      </c>
      <c r="AB37">
        <v>5550</v>
      </c>
      <c r="AC37">
        <v>4440</v>
      </c>
      <c r="AD37">
        <v>6180</v>
      </c>
      <c r="AE37">
        <v>4944</v>
      </c>
      <c r="AF37">
        <v>12.987</v>
      </c>
      <c r="AG37">
        <v>3.0738701473021965</v>
      </c>
      <c r="AH37">
        <v>0.26894357247744333</v>
      </c>
      <c r="AI37">
        <v>1.0259870645905831</v>
      </c>
      <c r="AJ37">
        <v>5.709686173585758E-3</v>
      </c>
      <c r="AK37">
        <v>8.3010000000000002</v>
      </c>
      <c r="AL37">
        <v>23.61961977041085</v>
      </c>
      <c r="AM37">
        <v>3.4791934390104369</v>
      </c>
      <c r="AN37">
        <v>1.7055826825886831</v>
      </c>
      <c r="AO37">
        <v>0.49615673134503191</v>
      </c>
      <c r="AP37">
        <v>12.635000000000002</v>
      </c>
      <c r="AQ37">
        <v>3.0738701473021965</v>
      </c>
      <c r="AR37">
        <v>0.26894357247744333</v>
      </c>
      <c r="AS37">
        <v>1.0259870645905831</v>
      </c>
      <c r="AT37">
        <v>5.709686173585758E-3</v>
      </c>
      <c r="AU37">
        <v>9.2379999999999995</v>
      </c>
      <c r="AV37">
        <v>23.61961977041085</v>
      </c>
      <c r="AW37">
        <v>3.4791934390104369</v>
      </c>
      <c r="AX37">
        <v>1.7055826825886831</v>
      </c>
      <c r="AY37">
        <v>0.49615673134503191</v>
      </c>
      <c r="AZ37">
        <v>232.69126200000002</v>
      </c>
      <c r="BA37">
        <v>189.34873799999994</v>
      </c>
      <c r="BB37">
        <v>257.70300875339018</v>
      </c>
      <c r="BC37">
        <v>35.803459336834351</v>
      </c>
      <c r="BD37">
        <v>28.040016161059743</v>
      </c>
      <c r="BE37">
        <v>4.7229093857579407</v>
      </c>
      <c r="BF37">
        <v>326.26939363704219</v>
      </c>
      <c r="BG37">
        <v>1172.6707505882355</v>
      </c>
      <c r="BH37">
        <v>846.40135695119329</v>
      </c>
      <c r="BI37" t="s">
        <v>95</v>
      </c>
      <c r="BJ37" t="s">
        <v>86</v>
      </c>
    </row>
    <row r="38" spans="1:62">
      <c r="A38" t="s">
        <v>96</v>
      </c>
      <c r="B38" t="s">
        <v>97</v>
      </c>
      <c r="C38">
        <v>1990</v>
      </c>
      <c r="D38" t="s">
        <v>71</v>
      </c>
      <c r="E38" t="s">
        <v>98</v>
      </c>
      <c r="F38">
        <v>323.03999999999996</v>
      </c>
      <c r="G38">
        <v>158.34</v>
      </c>
      <c r="H38">
        <v>164.7</v>
      </c>
      <c r="I38">
        <v>50</v>
      </c>
      <c r="J38">
        <v>49</v>
      </c>
      <c r="K38">
        <v>422.03999999999996</v>
      </c>
      <c r="L38">
        <v>49.01560178306093</v>
      </c>
      <c r="M38">
        <v>62.2</v>
      </c>
      <c r="N38">
        <v>123.6</v>
      </c>
      <c r="O38">
        <v>73.17647058823529</v>
      </c>
      <c r="P38">
        <v>102.58799999999999</v>
      </c>
      <c r="Q38">
        <v>168.62</v>
      </c>
      <c r="R38">
        <v>497.61</v>
      </c>
      <c r="S38">
        <v>59.985600000000005</v>
      </c>
      <c r="T38">
        <v>183.03879999999998</v>
      </c>
      <c r="U38">
        <v>87.651880000000006</v>
      </c>
      <c r="V38">
        <v>3</v>
      </c>
      <c r="W38">
        <v>6.91</v>
      </c>
      <c r="X38">
        <v>0.41000000000000014</v>
      </c>
      <c r="Y38">
        <v>17.865429234338748</v>
      </c>
      <c r="Z38">
        <v>23</v>
      </c>
      <c r="AA38">
        <v>193.07897911832947</v>
      </c>
      <c r="AB38">
        <v>5600</v>
      </c>
      <c r="AC38">
        <v>4480</v>
      </c>
      <c r="AD38">
        <v>5670</v>
      </c>
      <c r="AE38">
        <v>4536</v>
      </c>
      <c r="AF38">
        <v>11.548999999999999</v>
      </c>
      <c r="AG38">
        <v>3.0738701473021965</v>
      </c>
      <c r="AH38">
        <v>0.26894357247744333</v>
      </c>
      <c r="AI38">
        <v>1.0259870645905831</v>
      </c>
      <c r="AJ38">
        <v>5.709686173585758E-3</v>
      </c>
      <c r="AK38">
        <v>7.0469999999999997</v>
      </c>
      <c r="AL38">
        <v>23.61961977041085</v>
      </c>
      <c r="AM38">
        <v>3.4791934390104369</v>
      </c>
      <c r="AN38">
        <v>1.7055826825886831</v>
      </c>
      <c r="AO38">
        <v>0.49615673134503191</v>
      </c>
      <c r="AP38">
        <v>8.6009999999999991</v>
      </c>
      <c r="AQ38">
        <v>3.0738701473021965</v>
      </c>
      <c r="AR38">
        <v>0.26894357247744333</v>
      </c>
      <c r="AS38">
        <v>1.0259870645905831</v>
      </c>
      <c r="AT38">
        <v>5.709686173585758E-3</v>
      </c>
      <c r="AU38">
        <v>3.5610000000000004</v>
      </c>
      <c r="AV38">
        <v>23.61961977041085</v>
      </c>
      <c r="AW38">
        <v>3.4791934390104369</v>
      </c>
      <c r="AX38">
        <v>1.7055826825886831</v>
      </c>
      <c r="AY38">
        <v>0.49615673134503191</v>
      </c>
      <c r="AZ38">
        <v>161.16532599999999</v>
      </c>
      <c r="BA38">
        <v>260.87467399999997</v>
      </c>
      <c r="BB38">
        <v>247.59700841011997</v>
      </c>
      <c r="BC38">
        <v>34.399402107938883</v>
      </c>
      <c r="BD38">
        <v>26.940407684155439</v>
      </c>
      <c r="BE38">
        <v>4.5376972529831194</v>
      </c>
      <c r="BF38">
        <v>313.47451545519738</v>
      </c>
      <c r="BG38">
        <v>1172.6707505882355</v>
      </c>
      <c r="BH38">
        <v>859.19623513303804</v>
      </c>
      <c r="BI38" t="s">
        <v>95</v>
      </c>
      <c r="BJ38" t="s">
        <v>86</v>
      </c>
    </row>
    <row r="39" spans="1:62">
      <c r="A39" t="s">
        <v>96</v>
      </c>
      <c r="B39" t="s">
        <v>97</v>
      </c>
      <c r="C39">
        <v>1991</v>
      </c>
      <c r="D39" t="s">
        <v>71</v>
      </c>
      <c r="E39" t="s">
        <v>98</v>
      </c>
      <c r="F39">
        <v>323.03999999999996</v>
      </c>
      <c r="G39">
        <v>158.34</v>
      </c>
      <c r="H39">
        <v>164.7</v>
      </c>
      <c r="I39">
        <v>50</v>
      </c>
      <c r="J39">
        <v>49</v>
      </c>
      <c r="K39">
        <v>422.03999999999996</v>
      </c>
      <c r="L39">
        <v>49.01560178306093</v>
      </c>
      <c r="M39">
        <v>62.2</v>
      </c>
      <c r="N39">
        <v>123.6</v>
      </c>
      <c r="O39">
        <v>73.17647058823529</v>
      </c>
      <c r="P39">
        <v>102.58799999999999</v>
      </c>
      <c r="Q39">
        <v>168.62</v>
      </c>
      <c r="R39">
        <v>497.61</v>
      </c>
      <c r="S39">
        <v>59.985600000000005</v>
      </c>
      <c r="T39">
        <v>183.03879999999998</v>
      </c>
      <c r="U39">
        <v>87.651880000000006</v>
      </c>
      <c r="V39">
        <v>3</v>
      </c>
      <c r="W39">
        <v>6.76</v>
      </c>
      <c r="X39">
        <v>0.25999999999999979</v>
      </c>
      <c r="Y39">
        <v>16.415313225058004</v>
      </c>
      <c r="Z39">
        <v>23</v>
      </c>
      <c r="AA39">
        <v>188.75763341067284</v>
      </c>
      <c r="AB39">
        <v>4795</v>
      </c>
      <c r="AC39">
        <v>3836</v>
      </c>
      <c r="AD39">
        <v>7410</v>
      </c>
      <c r="AE39">
        <v>5928</v>
      </c>
      <c r="AF39">
        <v>11.9025</v>
      </c>
      <c r="AG39">
        <v>3.0738701473021965</v>
      </c>
      <c r="AH39">
        <v>0.26894357247744333</v>
      </c>
      <c r="AI39">
        <v>1.0259870645905831</v>
      </c>
      <c r="AJ39">
        <v>5.709686173585758E-3</v>
      </c>
      <c r="AK39">
        <v>7.2609999999999992</v>
      </c>
      <c r="AL39">
        <v>23.61961977041085</v>
      </c>
      <c r="AM39">
        <v>3.4791934390104369</v>
      </c>
      <c r="AN39">
        <v>1.7055826825886831</v>
      </c>
      <c r="AO39">
        <v>0.49615673134503191</v>
      </c>
      <c r="AP39">
        <v>10.875500000000001</v>
      </c>
      <c r="AQ39">
        <v>3.0738701473021965</v>
      </c>
      <c r="AR39">
        <v>0.26894357247744333</v>
      </c>
      <c r="AS39">
        <v>1.0259870645905831</v>
      </c>
      <c r="AT39">
        <v>5.709686173585758E-3</v>
      </c>
      <c r="AU39">
        <v>5.2554999999999996</v>
      </c>
      <c r="AV39">
        <v>23.61961977041085</v>
      </c>
      <c r="AW39">
        <v>3.4791934390104369</v>
      </c>
      <c r="AX39">
        <v>1.7055826825886831</v>
      </c>
      <c r="AY39">
        <v>0.49615673134503191</v>
      </c>
      <c r="AZ39">
        <v>196.6677425</v>
      </c>
      <c r="BA39">
        <v>225.37225749999996</v>
      </c>
      <c r="BB39">
        <v>268.13855258611483</v>
      </c>
      <c r="BC39">
        <v>37.2533010405851</v>
      </c>
      <c r="BD39">
        <v>29.17548143612397</v>
      </c>
      <c r="BE39">
        <v>4.9141610446015056</v>
      </c>
      <c r="BF39">
        <v>339.48149610742536</v>
      </c>
      <c r="BG39">
        <v>1172.6707505882355</v>
      </c>
      <c r="BH39">
        <v>833.18925448081018</v>
      </c>
      <c r="BI39" t="s">
        <v>95</v>
      </c>
      <c r="BJ39" t="s">
        <v>86</v>
      </c>
    </row>
    <row r="40" spans="1:62">
      <c r="A40" t="s">
        <v>96</v>
      </c>
      <c r="B40" t="s">
        <v>97</v>
      </c>
      <c r="C40">
        <v>1992</v>
      </c>
      <c r="D40" t="s">
        <v>71</v>
      </c>
      <c r="E40" t="s">
        <v>98</v>
      </c>
      <c r="F40">
        <v>323.03999999999996</v>
      </c>
      <c r="G40">
        <v>158.34</v>
      </c>
      <c r="H40">
        <v>164.7</v>
      </c>
      <c r="I40">
        <v>50</v>
      </c>
      <c r="J40">
        <v>46.2</v>
      </c>
      <c r="K40">
        <v>419.23999999999995</v>
      </c>
      <c r="L40">
        <v>49.01560178306093</v>
      </c>
      <c r="M40">
        <v>62.2</v>
      </c>
      <c r="N40">
        <v>123.6</v>
      </c>
      <c r="O40">
        <v>73.17647058823529</v>
      </c>
      <c r="P40">
        <v>102.58799999999999</v>
      </c>
      <c r="Q40">
        <v>168.62</v>
      </c>
      <c r="R40">
        <v>497.61</v>
      </c>
      <c r="S40">
        <v>59.985600000000005</v>
      </c>
      <c r="T40">
        <v>183.03879999999998</v>
      </c>
      <c r="U40">
        <v>87.651880000000006</v>
      </c>
      <c r="V40">
        <v>3</v>
      </c>
      <c r="W40">
        <v>6.85</v>
      </c>
      <c r="X40">
        <v>0.34999999999999964</v>
      </c>
      <c r="Y40">
        <v>17.749419953596288</v>
      </c>
      <c r="Z40">
        <v>23</v>
      </c>
      <c r="AA40">
        <v>192.73327146171692</v>
      </c>
      <c r="AB40">
        <v>6430</v>
      </c>
      <c r="AC40">
        <v>5144</v>
      </c>
      <c r="AD40">
        <v>6260</v>
      </c>
      <c r="AE40">
        <v>5008</v>
      </c>
      <c r="AF40">
        <v>11.9025</v>
      </c>
      <c r="AG40">
        <v>3.0738701473021965</v>
      </c>
      <c r="AH40">
        <v>0.26894357247744333</v>
      </c>
      <c r="AI40">
        <v>1.0259870645905831</v>
      </c>
      <c r="AJ40">
        <v>5.709686173585758E-3</v>
      </c>
      <c r="AK40">
        <v>7.2609999999999992</v>
      </c>
      <c r="AL40">
        <v>23.61961977041085</v>
      </c>
      <c r="AM40">
        <v>3.4791934390104369</v>
      </c>
      <c r="AN40">
        <v>1.7055826825886831</v>
      </c>
      <c r="AO40">
        <v>0.49615673134503191</v>
      </c>
      <c r="AP40">
        <v>10.875500000000001</v>
      </c>
      <c r="AQ40">
        <v>3.0738701473021965</v>
      </c>
      <c r="AR40">
        <v>0.26894357247744333</v>
      </c>
      <c r="AS40">
        <v>1.0259870645905831</v>
      </c>
      <c r="AT40">
        <v>5.709686173585758E-3</v>
      </c>
      <c r="AU40">
        <v>5.2554999999999996</v>
      </c>
      <c r="AV40">
        <v>23.61961977041085</v>
      </c>
      <c r="AW40">
        <v>3.4791934390104369</v>
      </c>
      <c r="AX40">
        <v>1.7055826825886831</v>
      </c>
      <c r="AY40">
        <v>0.49615673134503191</v>
      </c>
      <c r="AZ40">
        <v>208.28383299999999</v>
      </c>
      <c r="BA40">
        <v>210.95616699999997</v>
      </c>
      <c r="BB40">
        <v>278.7937920784758</v>
      </c>
      <c r="BC40">
        <v>38.733665727572706</v>
      </c>
      <c r="BD40">
        <v>30.334851243294807</v>
      </c>
      <c r="BE40">
        <v>5.1094390541575674</v>
      </c>
      <c r="BF40">
        <v>352.97174810350089</v>
      </c>
      <c r="BG40">
        <v>1172.6707505882355</v>
      </c>
      <c r="BH40">
        <v>819.69900248473459</v>
      </c>
      <c r="BI40" t="s">
        <v>95</v>
      </c>
      <c r="BJ40" t="s">
        <v>86</v>
      </c>
    </row>
    <row r="41" spans="1:62">
      <c r="A41" t="s">
        <v>96</v>
      </c>
      <c r="B41" t="s">
        <v>97</v>
      </c>
      <c r="C41">
        <v>1998</v>
      </c>
      <c r="D41" t="s">
        <v>71</v>
      </c>
      <c r="E41" t="s">
        <v>98</v>
      </c>
      <c r="F41">
        <v>323.03999999999996</v>
      </c>
      <c r="G41">
        <v>158.34</v>
      </c>
      <c r="H41">
        <v>164.7</v>
      </c>
      <c r="I41">
        <v>50</v>
      </c>
      <c r="J41">
        <v>42</v>
      </c>
      <c r="K41">
        <v>415.03999999999996</v>
      </c>
      <c r="L41">
        <v>49.01560178306093</v>
      </c>
      <c r="M41">
        <v>62.2</v>
      </c>
      <c r="N41">
        <v>123.6</v>
      </c>
      <c r="O41">
        <v>73.17647058823529</v>
      </c>
      <c r="P41">
        <v>102.58799999999999</v>
      </c>
      <c r="Q41">
        <v>168.62</v>
      </c>
      <c r="R41">
        <v>497.61</v>
      </c>
      <c r="S41">
        <v>59.985600000000005</v>
      </c>
      <c r="T41">
        <v>183.03879999999998</v>
      </c>
      <c r="U41">
        <v>87.651880000000006</v>
      </c>
      <c r="V41">
        <v>3</v>
      </c>
      <c r="W41">
        <v>6.04</v>
      </c>
      <c r="X41">
        <v>-0.45999999999999996</v>
      </c>
      <c r="Y41">
        <v>18.575406032482601</v>
      </c>
      <c r="Z41">
        <v>23</v>
      </c>
      <c r="AA41">
        <v>195.19470997679815</v>
      </c>
      <c r="AB41">
        <v>6130</v>
      </c>
      <c r="AC41">
        <v>5066.1157024793392</v>
      </c>
      <c r="AD41">
        <v>7230</v>
      </c>
      <c r="AE41">
        <v>5975.2066115702473</v>
      </c>
      <c r="AF41">
        <v>12.256</v>
      </c>
      <c r="AG41">
        <v>3.0738701473021965</v>
      </c>
      <c r="AH41">
        <v>0.26894357247744333</v>
      </c>
      <c r="AI41">
        <v>1.0259870645905831</v>
      </c>
      <c r="AJ41">
        <v>5.709686173585758E-3</v>
      </c>
      <c r="AK41">
        <v>7.4750000000000005</v>
      </c>
      <c r="AL41">
        <v>23.61961977041085</v>
      </c>
      <c r="AM41">
        <v>3.4791934390104369</v>
      </c>
      <c r="AN41">
        <v>1.7055826825886831</v>
      </c>
      <c r="AO41">
        <v>0.49615673134503191</v>
      </c>
      <c r="AP41">
        <v>13.149999999999999</v>
      </c>
      <c r="AQ41">
        <v>3.0738701473021965</v>
      </c>
      <c r="AR41">
        <v>0.26894357247744333</v>
      </c>
      <c r="AS41">
        <v>1.0259870645905831</v>
      </c>
      <c r="AT41">
        <v>5.709686173585758E-3</v>
      </c>
      <c r="AU41">
        <v>6.9499999999999993</v>
      </c>
      <c r="AV41">
        <v>23.61961977041085</v>
      </c>
      <c r="AW41">
        <v>3.4791934390104369</v>
      </c>
      <c r="AX41">
        <v>1.7055826825886831</v>
      </c>
      <c r="AY41">
        <v>0.49615673134503191</v>
      </c>
      <c r="AZ41">
        <v>249.60068082644628</v>
      </c>
      <c r="BA41">
        <v>165.43931917355368</v>
      </c>
      <c r="BB41">
        <v>301.85873998836149</v>
      </c>
      <c r="BC41">
        <v>42.007982281339501</v>
      </c>
      <c r="BD41">
        <v>32.539075314653168</v>
      </c>
      <c r="BE41">
        <v>5.5545077963449128</v>
      </c>
      <c r="BF41">
        <v>381.96030538069908</v>
      </c>
      <c r="BG41">
        <v>1172.6707505882355</v>
      </c>
      <c r="BH41">
        <v>790.7104452075364</v>
      </c>
      <c r="BI41" t="s">
        <v>95</v>
      </c>
      <c r="BJ41" t="s">
        <v>86</v>
      </c>
    </row>
    <row r="42" spans="1:62">
      <c r="A42" t="s">
        <v>96</v>
      </c>
      <c r="B42" t="s">
        <v>97</v>
      </c>
      <c r="C42">
        <v>2003</v>
      </c>
      <c r="D42" t="s">
        <v>71</v>
      </c>
      <c r="E42" t="s">
        <v>98</v>
      </c>
      <c r="F42">
        <v>323.03999999999996</v>
      </c>
      <c r="G42">
        <v>158.34</v>
      </c>
      <c r="H42">
        <v>164.7</v>
      </c>
      <c r="I42">
        <v>50</v>
      </c>
      <c r="J42">
        <v>53.2</v>
      </c>
      <c r="K42">
        <v>426.23999999999995</v>
      </c>
      <c r="L42">
        <v>49.01560178306093</v>
      </c>
      <c r="M42">
        <v>62.2</v>
      </c>
      <c r="N42">
        <v>123.6</v>
      </c>
      <c r="O42">
        <v>73.17647058823529</v>
      </c>
      <c r="P42">
        <v>102.58799999999999</v>
      </c>
      <c r="Q42">
        <v>168.62</v>
      </c>
      <c r="R42">
        <v>497.61</v>
      </c>
      <c r="S42">
        <v>59.985600000000005</v>
      </c>
      <c r="T42">
        <v>183.03879999999998</v>
      </c>
      <c r="U42">
        <v>64.27804533333348</v>
      </c>
      <c r="V42">
        <v>3</v>
      </c>
      <c r="W42">
        <v>5.62</v>
      </c>
      <c r="X42">
        <v>-0.87999999999999989</v>
      </c>
      <c r="Y42">
        <v>19.025522041763338</v>
      </c>
      <c r="Z42">
        <v>23</v>
      </c>
      <c r="AA42">
        <v>196.53605568445477</v>
      </c>
      <c r="AB42">
        <v>4700</v>
      </c>
      <c r="AC42">
        <v>3884.2975206611573</v>
      </c>
      <c r="AD42">
        <v>6525</v>
      </c>
      <c r="AE42">
        <v>5392.5619834710751</v>
      </c>
      <c r="AF42">
        <v>13.541</v>
      </c>
      <c r="AG42">
        <v>3.0738701473021965</v>
      </c>
      <c r="AH42">
        <v>0.26894357247744333</v>
      </c>
      <c r="AI42">
        <v>1.0259870645905831</v>
      </c>
      <c r="AJ42">
        <v>5.709686173585758E-3</v>
      </c>
      <c r="AK42">
        <v>9.093</v>
      </c>
      <c r="AL42">
        <v>23.61961977041085</v>
      </c>
      <c r="AM42">
        <v>3.4791934390104369</v>
      </c>
      <c r="AN42">
        <v>1.7055826825886831</v>
      </c>
      <c r="AO42">
        <v>0.49615673134503191</v>
      </c>
      <c r="AP42">
        <v>13.700000000000001</v>
      </c>
      <c r="AQ42">
        <v>3.0738701473021965</v>
      </c>
      <c r="AR42">
        <v>0.26894357247744333</v>
      </c>
      <c r="AS42">
        <v>1.0259870645905831</v>
      </c>
      <c r="AT42">
        <v>5.709686173585758E-3</v>
      </c>
      <c r="AU42">
        <v>8.7799999999999994</v>
      </c>
      <c r="AV42">
        <v>23.61961977041085</v>
      </c>
      <c r="AW42">
        <v>3.4791934390104369</v>
      </c>
      <c r="AX42">
        <v>1.7055826825886831</v>
      </c>
      <c r="AY42">
        <v>0.49615673134503191</v>
      </c>
      <c r="AZ42">
        <v>235.70181157024797</v>
      </c>
      <c r="BA42">
        <v>190.53818842975198</v>
      </c>
      <c r="BB42">
        <v>253.62008655459263</v>
      </c>
      <c r="BC42">
        <v>35.294880322457779</v>
      </c>
      <c r="BD42">
        <v>27.339155719085465</v>
      </c>
      <c r="BE42">
        <v>4.6668675160158415</v>
      </c>
      <c r="BF42">
        <v>320.92099011215169</v>
      </c>
      <c r="BG42">
        <v>1149.2969159215688</v>
      </c>
      <c r="BH42">
        <v>828.37592580941714</v>
      </c>
      <c r="BI42" t="s">
        <v>95</v>
      </c>
      <c r="BJ42" t="s">
        <v>86</v>
      </c>
    </row>
    <row r="43" spans="1:62">
      <c r="A43" t="s">
        <v>96</v>
      </c>
      <c r="B43" t="s">
        <v>97</v>
      </c>
      <c r="C43">
        <v>2006</v>
      </c>
      <c r="D43" t="s">
        <v>71</v>
      </c>
      <c r="E43" t="s">
        <v>98</v>
      </c>
      <c r="F43">
        <v>323.03999999999996</v>
      </c>
      <c r="G43">
        <v>158.34</v>
      </c>
      <c r="H43">
        <v>164.7</v>
      </c>
      <c r="I43">
        <v>50</v>
      </c>
      <c r="J43">
        <v>46.2</v>
      </c>
      <c r="K43">
        <v>419.23999999999995</v>
      </c>
      <c r="L43">
        <v>49.01560178306093</v>
      </c>
      <c r="M43">
        <v>62.2</v>
      </c>
      <c r="N43">
        <v>123.6</v>
      </c>
      <c r="O43">
        <v>73.17647058823529</v>
      </c>
      <c r="P43">
        <v>102.58799999999999</v>
      </c>
      <c r="Q43">
        <v>168.62</v>
      </c>
      <c r="R43">
        <v>497.61</v>
      </c>
      <c r="S43">
        <v>59.985600000000005</v>
      </c>
      <c r="T43">
        <v>183.03879999999998</v>
      </c>
      <c r="U43">
        <v>59.165019000000186</v>
      </c>
      <c r="V43">
        <v>3</v>
      </c>
      <c r="W43">
        <v>5.82</v>
      </c>
      <c r="X43">
        <v>-0.67999999999999972</v>
      </c>
      <c r="Y43">
        <v>19.809999999999999</v>
      </c>
      <c r="Z43">
        <v>23</v>
      </c>
      <c r="AA43">
        <v>198.87379999999999</v>
      </c>
      <c r="AB43">
        <v>6077.5</v>
      </c>
      <c r="AC43">
        <v>5022.727272727273</v>
      </c>
      <c r="AD43">
        <v>6350</v>
      </c>
      <c r="AE43">
        <v>5247.9338842975203</v>
      </c>
      <c r="AF43">
        <v>13.670500000000001</v>
      </c>
      <c r="AG43">
        <v>3.0738701473021965</v>
      </c>
      <c r="AH43">
        <v>0.26894357247744333</v>
      </c>
      <c r="AI43">
        <v>1.0259870645905831</v>
      </c>
      <c r="AJ43">
        <v>5.709686173585758E-3</v>
      </c>
      <c r="AK43">
        <v>8.8964999999999996</v>
      </c>
      <c r="AL43">
        <v>23.61961977041085</v>
      </c>
      <c r="AM43">
        <v>3.4791934390104369</v>
      </c>
      <c r="AN43">
        <v>1.7055826825886831</v>
      </c>
      <c r="AO43">
        <v>0.49615673134503191</v>
      </c>
      <c r="AP43">
        <v>14.500000000000002</v>
      </c>
      <c r="AQ43">
        <v>3.0738701473021965</v>
      </c>
      <c r="AR43">
        <v>0.26894357247744333</v>
      </c>
      <c r="AS43">
        <v>1.0259870645905831</v>
      </c>
      <c r="AT43">
        <v>5.709686173585758E-3</v>
      </c>
      <c r="AU43">
        <v>10.14</v>
      </c>
      <c r="AV43">
        <v>23.61961977041085</v>
      </c>
      <c r="AW43">
        <v>3.4791934390104369</v>
      </c>
      <c r="AX43">
        <v>1.7055826825886831</v>
      </c>
      <c r="AY43">
        <v>0.49615673134503191</v>
      </c>
      <c r="AZ43">
        <v>273.0562065185951</v>
      </c>
      <c r="BA43">
        <v>146.18379348140485</v>
      </c>
      <c r="BB43">
        <v>280.78963257525163</v>
      </c>
      <c r="BC43">
        <v>39.075913158783429</v>
      </c>
      <c r="BD43">
        <v>30.267916053357204</v>
      </c>
      <c r="BE43">
        <v>5.1668147933440416</v>
      </c>
      <c r="BF43">
        <v>355.30027658073629</v>
      </c>
      <c r="BG43">
        <v>1144.1838895882356</v>
      </c>
      <c r="BH43">
        <v>788.88361300749932</v>
      </c>
      <c r="BI43" t="s">
        <v>95</v>
      </c>
      <c r="BJ43" t="s">
        <v>86</v>
      </c>
    </row>
    <row r="44" spans="1:62">
      <c r="A44" t="s">
        <v>96</v>
      </c>
      <c r="B44" t="s">
        <v>97</v>
      </c>
      <c r="C44">
        <v>2008</v>
      </c>
      <c r="D44" t="s">
        <v>71</v>
      </c>
      <c r="E44" t="s">
        <v>98</v>
      </c>
      <c r="F44">
        <v>323.03999999999996</v>
      </c>
      <c r="G44">
        <v>158.34</v>
      </c>
      <c r="H44">
        <v>164.7</v>
      </c>
      <c r="I44">
        <v>50</v>
      </c>
      <c r="J44">
        <v>44.800000000000004</v>
      </c>
      <c r="K44">
        <v>417.84</v>
      </c>
      <c r="L44">
        <v>49.01560178306093</v>
      </c>
      <c r="M44">
        <v>62.2</v>
      </c>
      <c r="N44">
        <v>123.6</v>
      </c>
      <c r="O44">
        <v>73.17647058823529</v>
      </c>
      <c r="P44">
        <v>102.58799999999999</v>
      </c>
      <c r="Q44">
        <v>168.62</v>
      </c>
      <c r="R44">
        <v>497.61</v>
      </c>
      <c r="S44">
        <v>59.985600000000005</v>
      </c>
      <c r="T44">
        <v>183.03879999999998</v>
      </c>
      <c r="U44">
        <v>56.243289666666826</v>
      </c>
      <c r="V44">
        <v>3</v>
      </c>
      <c r="W44">
        <v>5.46</v>
      </c>
      <c r="X44">
        <v>-1.04</v>
      </c>
      <c r="Y44">
        <v>19.010013539153501</v>
      </c>
      <c r="Z44">
        <v>23</v>
      </c>
      <c r="AA44">
        <v>196.48984034667745</v>
      </c>
      <c r="AB44">
        <v>7850</v>
      </c>
      <c r="AC44">
        <v>6075</v>
      </c>
      <c r="AD44">
        <v>7525</v>
      </c>
      <c r="AE44">
        <v>6975</v>
      </c>
      <c r="AF44">
        <v>13.8</v>
      </c>
      <c r="AG44">
        <v>3.0738701473021965</v>
      </c>
      <c r="AH44">
        <v>0.26894357247744333</v>
      </c>
      <c r="AI44">
        <v>1.0259870645905831</v>
      </c>
      <c r="AJ44">
        <v>5.709686173585758E-3</v>
      </c>
      <c r="AK44">
        <v>8.6999999999999993</v>
      </c>
      <c r="AL44">
        <v>23.61961977041085</v>
      </c>
      <c r="AM44">
        <v>3.4791934390104369</v>
      </c>
      <c r="AN44">
        <v>1.7055826825886831</v>
      </c>
      <c r="AO44">
        <v>0.49615673134503191</v>
      </c>
      <c r="AP44">
        <v>15.3</v>
      </c>
      <c r="AQ44">
        <v>3.0738701473021965</v>
      </c>
      <c r="AR44">
        <v>0.26894357247744333</v>
      </c>
      <c r="AS44">
        <v>1.0259870645905831</v>
      </c>
      <c r="AT44">
        <v>5.709686173585758E-3</v>
      </c>
      <c r="AU44">
        <v>11.5</v>
      </c>
      <c r="AV44">
        <v>23.61961977041085</v>
      </c>
      <c r="AW44">
        <v>3.4791934390104369</v>
      </c>
      <c r="AX44">
        <v>1.7055826825886831</v>
      </c>
      <c r="AY44">
        <v>0.49615673134503191</v>
      </c>
      <c r="AZ44">
        <v>356.52749999999997</v>
      </c>
      <c r="BA44">
        <v>61.3125</v>
      </c>
      <c r="BB44">
        <v>355.49679151863285</v>
      </c>
      <c r="BC44">
        <v>49.538481805926885</v>
      </c>
      <c r="BD44">
        <v>38.032405125862525</v>
      </c>
      <c r="BE44">
        <v>6.5626317689715474</v>
      </c>
      <c r="BF44">
        <v>449.63031021939378</v>
      </c>
      <c r="BG44">
        <v>1141.2621602549023</v>
      </c>
      <c r="BH44">
        <v>691.63185003550848</v>
      </c>
      <c r="BI44" t="s">
        <v>95</v>
      </c>
      <c r="BJ44" t="s">
        <v>86</v>
      </c>
    </row>
    <row r="45" spans="1:62">
      <c r="A45" t="s">
        <v>96</v>
      </c>
      <c r="B45" t="s">
        <v>97</v>
      </c>
      <c r="C45">
        <v>2015</v>
      </c>
      <c r="D45" t="s">
        <v>71</v>
      </c>
      <c r="E45" t="s">
        <v>98</v>
      </c>
      <c r="F45">
        <v>323.03999999999996</v>
      </c>
      <c r="G45">
        <v>158.34</v>
      </c>
      <c r="H45">
        <v>164.7</v>
      </c>
      <c r="I45">
        <v>50</v>
      </c>
      <c r="J45">
        <v>36.399999999999984</v>
      </c>
      <c r="K45">
        <v>409.43999999999994</v>
      </c>
      <c r="L45">
        <v>49.01560178306093</v>
      </c>
      <c r="M45">
        <v>62.2</v>
      </c>
      <c r="N45">
        <v>123.6</v>
      </c>
      <c r="O45">
        <v>73.17647058823529</v>
      </c>
      <c r="P45">
        <v>102.58799999999999</v>
      </c>
      <c r="Q45">
        <v>168.62</v>
      </c>
      <c r="R45">
        <v>497.61</v>
      </c>
      <c r="S45">
        <v>59.985600000000005</v>
      </c>
      <c r="T45">
        <v>183.03879999999998</v>
      </c>
      <c r="U45">
        <v>51.130263333333232</v>
      </c>
      <c r="V45">
        <v>3</v>
      </c>
      <c r="W45">
        <v>5.6133333333333333</v>
      </c>
      <c r="X45">
        <v>-0.88666666666666671</v>
      </c>
      <c r="Y45">
        <v>21.179315737678948</v>
      </c>
      <c r="Z45">
        <v>23</v>
      </c>
      <c r="AA45">
        <v>202.95436089828326</v>
      </c>
      <c r="AB45">
        <v>6021</v>
      </c>
      <c r="AC45">
        <v>4721.333333333333</v>
      </c>
      <c r="AD45">
        <v>5180.1137614576301</v>
      </c>
      <c r="AE45">
        <v>4681.8594611015023</v>
      </c>
      <c r="AF45">
        <v>14.2</v>
      </c>
      <c r="AG45">
        <v>3.0738701473021965</v>
      </c>
      <c r="AH45">
        <v>0.26894357247744333</v>
      </c>
      <c r="AI45">
        <v>1.0259870645905831</v>
      </c>
      <c r="AJ45">
        <v>5.709686173585758E-3</v>
      </c>
      <c r="AK45">
        <v>9.8000000000000007</v>
      </c>
      <c r="AL45">
        <v>23.61961977041085</v>
      </c>
      <c r="AM45">
        <v>3.4791934390104369</v>
      </c>
      <c r="AN45">
        <v>1.7055826825886831</v>
      </c>
      <c r="AO45">
        <v>0.49615673134503191</v>
      </c>
      <c r="AP45">
        <v>12.4</v>
      </c>
      <c r="AQ45">
        <v>3.0738701473021965</v>
      </c>
      <c r="AR45">
        <v>0.26894357247744333</v>
      </c>
      <c r="AS45">
        <v>1.0259870645905831</v>
      </c>
      <c r="AT45">
        <v>5.709686173585758E-3</v>
      </c>
      <c r="AU45">
        <v>8.5</v>
      </c>
      <c r="AV45">
        <v>23.61961977041085</v>
      </c>
      <c r="AW45">
        <v>3.4791934390104369</v>
      </c>
      <c r="AX45">
        <v>1.7055826825886831</v>
      </c>
      <c r="AY45">
        <v>0.49615673134503191</v>
      </c>
      <c r="AZ45">
        <v>235.79648272810405</v>
      </c>
      <c r="BA45">
        <v>173.64351727189589</v>
      </c>
      <c r="BB45">
        <v>256.53060764029834</v>
      </c>
      <c r="BC45">
        <v>35.727994226880561</v>
      </c>
      <c r="BD45">
        <v>27.530120619493843</v>
      </c>
      <c r="BE45">
        <v>4.7294122454665004</v>
      </c>
      <c r="BF45">
        <v>324.51813473213929</v>
      </c>
      <c r="BG45">
        <v>1136.1491339215686</v>
      </c>
      <c r="BH45">
        <v>811.6309991894293</v>
      </c>
      <c r="BI45" t="s">
        <v>95</v>
      </c>
      <c r="BJ45" t="s">
        <v>86</v>
      </c>
    </row>
    <row r="46" spans="1:62">
      <c r="A46" t="s">
        <v>96</v>
      </c>
      <c r="B46" t="s">
        <v>97</v>
      </c>
      <c r="C46">
        <v>2017</v>
      </c>
      <c r="D46" t="s">
        <v>71</v>
      </c>
      <c r="E46" t="s">
        <v>98</v>
      </c>
      <c r="F46">
        <v>323.03999999999996</v>
      </c>
      <c r="G46">
        <v>158.34</v>
      </c>
      <c r="H46">
        <v>164.7</v>
      </c>
      <c r="I46">
        <v>50</v>
      </c>
      <c r="J46">
        <v>33.999999999999979</v>
      </c>
      <c r="K46">
        <v>407.03999999999996</v>
      </c>
      <c r="L46">
        <v>49.01560178306093</v>
      </c>
      <c r="M46">
        <v>62.2</v>
      </c>
      <c r="N46">
        <v>123.6</v>
      </c>
      <c r="O46">
        <v>73.17647058823529</v>
      </c>
      <c r="P46">
        <v>102.58799999999999</v>
      </c>
      <c r="Q46">
        <v>168.62</v>
      </c>
      <c r="R46">
        <v>497.61</v>
      </c>
      <c r="S46">
        <v>59.985600000000005</v>
      </c>
      <c r="T46">
        <v>183.03879999999998</v>
      </c>
      <c r="U46">
        <v>50.399831000000127</v>
      </c>
      <c r="V46">
        <v>3</v>
      </c>
      <c r="W46">
        <v>5.4933333333333332</v>
      </c>
      <c r="X46">
        <v>-1.0066666666666668</v>
      </c>
      <c r="Y46">
        <v>21.890219291018198</v>
      </c>
      <c r="Z46">
        <v>23</v>
      </c>
      <c r="AA46">
        <v>205.07285348723423</v>
      </c>
      <c r="AB46">
        <v>4687.333333333333</v>
      </c>
      <c r="AC46">
        <v>3639.3333333333335</v>
      </c>
      <c r="AD46">
        <v>6942</v>
      </c>
      <c r="AE46">
        <v>5383.666666666667</v>
      </c>
      <c r="AF46">
        <v>14.042833333333331</v>
      </c>
      <c r="AG46">
        <v>3.0738701473021965</v>
      </c>
      <c r="AH46">
        <v>0.26894357247744333</v>
      </c>
      <c r="AI46">
        <v>1.0259870645905831</v>
      </c>
      <c r="AJ46">
        <v>5.709686173585758E-3</v>
      </c>
      <c r="AK46">
        <v>11.235833333333334</v>
      </c>
      <c r="AL46">
        <v>23.61961977041085</v>
      </c>
      <c r="AM46">
        <v>3.4791934390104369</v>
      </c>
      <c r="AN46">
        <v>1.7055826825886831</v>
      </c>
      <c r="AO46">
        <v>0.49615673134503191</v>
      </c>
      <c r="AP46">
        <v>13.209333333333333</v>
      </c>
      <c r="AQ46">
        <v>3.0738701473021965</v>
      </c>
      <c r="AR46">
        <v>0.26894357247744333</v>
      </c>
      <c r="AS46">
        <v>1.0259870645905831</v>
      </c>
      <c r="AT46">
        <v>5.709686173585758E-3</v>
      </c>
      <c r="AU46">
        <v>9.2246666666666659</v>
      </c>
      <c r="AV46">
        <v>23.61961977041085</v>
      </c>
      <c r="AW46">
        <v>3.4791934390104369</v>
      </c>
      <c r="AX46">
        <v>1.7055826825886831</v>
      </c>
      <c r="AY46">
        <v>0.49615673134503191</v>
      </c>
      <c r="AZ46">
        <v>248.07610599999998</v>
      </c>
      <c r="BA46">
        <v>158.96389399999998</v>
      </c>
      <c r="BB46">
        <v>248.86688975477679</v>
      </c>
      <c r="BC46">
        <v>34.520396852388856</v>
      </c>
      <c r="BD46">
        <v>27.321018114809775</v>
      </c>
      <c r="BE46">
        <v>4.5432220306675761</v>
      </c>
      <c r="BF46">
        <v>315.25152675264297</v>
      </c>
      <c r="BG46">
        <v>1135.4187015882355</v>
      </c>
      <c r="BH46">
        <v>820.1671748355925</v>
      </c>
      <c r="BI46" t="s">
        <v>95</v>
      </c>
      <c r="BJ46" t="s">
        <v>86</v>
      </c>
    </row>
    <row r="47" spans="1:62">
      <c r="A47" t="s">
        <v>96</v>
      </c>
      <c r="B47" t="s">
        <v>97</v>
      </c>
      <c r="C47">
        <v>1984</v>
      </c>
      <c r="D47" t="s">
        <v>71</v>
      </c>
      <c r="E47" t="s">
        <v>99</v>
      </c>
      <c r="F47">
        <v>322.08500000000004</v>
      </c>
      <c r="G47">
        <v>221.685</v>
      </c>
      <c r="H47">
        <v>100.4</v>
      </c>
      <c r="I47">
        <v>50</v>
      </c>
      <c r="J47">
        <v>49</v>
      </c>
      <c r="K47">
        <v>421.08500000000004</v>
      </c>
      <c r="L47">
        <v>68.828104382383529</v>
      </c>
      <c r="M47">
        <v>39.799999999999997</v>
      </c>
      <c r="N47">
        <v>71.400000000000006</v>
      </c>
      <c r="O47">
        <v>46.823529411764703</v>
      </c>
      <c r="P47">
        <v>59.262</v>
      </c>
      <c r="Q47">
        <v>236.08000000000004</v>
      </c>
      <c r="R47">
        <v>696.69</v>
      </c>
      <c r="S47">
        <v>83.985399999999998</v>
      </c>
      <c r="T47">
        <v>256.26920000000001</v>
      </c>
      <c r="U47">
        <v>87.651880000000006</v>
      </c>
      <c r="V47">
        <v>3</v>
      </c>
      <c r="W47">
        <v>6.5</v>
      </c>
      <c r="X47">
        <v>0</v>
      </c>
      <c r="Y47">
        <v>14.849187935034804</v>
      </c>
      <c r="Z47">
        <v>23</v>
      </c>
      <c r="AA47">
        <v>184.09058004640372</v>
      </c>
      <c r="AB47">
        <v>6435</v>
      </c>
      <c r="AC47">
        <v>5066.9291338582671</v>
      </c>
      <c r="AD47">
        <v>5800</v>
      </c>
      <c r="AE47">
        <v>4566.9291338582671</v>
      </c>
      <c r="AF47">
        <v>14.201999999999998</v>
      </c>
      <c r="AG47">
        <v>3.0738701473021965</v>
      </c>
      <c r="AH47">
        <v>0.26894357247744333</v>
      </c>
      <c r="AI47">
        <v>1.0259870645905831</v>
      </c>
      <c r="AJ47">
        <v>5.709686173585758E-3</v>
      </c>
      <c r="AK47">
        <v>7.399</v>
      </c>
      <c r="AL47">
        <v>23.61961977041085</v>
      </c>
      <c r="AM47">
        <v>3.4791934390104369</v>
      </c>
      <c r="AN47">
        <v>1.7055826825886831</v>
      </c>
      <c r="AO47">
        <v>0.49615673134503191</v>
      </c>
      <c r="AP47">
        <v>13.341000000000001</v>
      </c>
      <c r="AQ47">
        <v>3.0738701473021965</v>
      </c>
      <c r="AR47">
        <v>0.26894357247744333</v>
      </c>
      <c r="AS47">
        <v>1.0259870645905831</v>
      </c>
      <c r="AT47">
        <v>5.709686173585758E-3</v>
      </c>
      <c r="AU47">
        <v>6.4429999999999996</v>
      </c>
      <c r="AV47">
        <v>23.61961977041085</v>
      </c>
      <c r="AW47">
        <v>3.4791934390104369</v>
      </c>
      <c r="AX47">
        <v>1.7055826825886831</v>
      </c>
      <c r="AY47">
        <v>0.49615673134503191</v>
      </c>
      <c r="AZ47">
        <v>235.68260307086615</v>
      </c>
      <c r="BA47">
        <v>185.40239692913389</v>
      </c>
      <c r="BB47">
        <v>265.15687045773586</v>
      </c>
      <c r="BC47">
        <v>36.808581086657334</v>
      </c>
      <c r="BD47">
        <v>28.984293563196914</v>
      </c>
      <c r="BE47">
        <v>4.8497616386853686</v>
      </c>
      <c r="BF47">
        <v>335.79950674627548</v>
      </c>
      <c r="BG47">
        <v>1466.7620094117647</v>
      </c>
      <c r="BH47">
        <v>1130.9625026654892</v>
      </c>
      <c r="BI47" t="s">
        <v>95</v>
      </c>
      <c r="BJ47" t="s">
        <v>86</v>
      </c>
    </row>
    <row r="48" spans="1:62">
      <c r="A48" t="s">
        <v>96</v>
      </c>
      <c r="B48" t="s">
        <v>97</v>
      </c>
      <c r="C48">
        <v>1985</v>
      </c>
      <c r="D48" t="s">
        <v>71</v>
      </c>
      <c r="E48" t="s">
        <v>99</v>
      </c>
      <c r="F48">
        <v>322.08500000000004</v>
      </c>
      <c r="G48">
        <v>221.685</v>
      </c>
      <c r="H48">
        <v>100.4</v>
      </c>
      <c r="I48">
        <v>50</v>
      </c>
      <c r="J48">
        <v>49</v>
      </c>
      <c r="K48">
        <v>421.08500000000004</v>
      </c>
      <c r="L48">
        <v>68.828104382383529</v>
      </c>
      <c r="M48">
        <v>39.799999999999997</v>
      </c>
      <c r="N48">
        <v>71.400000000000006</v>
      </c>
      <c r="O48">
        <v>46.823529411764703</v>
      </c>
      <c r="P48">
        <v>59.262</v>
      </c>
      <c r="Q48">
        <v>236.08000000000004</v>
      </c>
      <c r="R48">
        <v>696.69</v>
      </c>
      <c r="S48">
        <v>83.985399999999998</v>
      </c>
      <c r="T48">
        <v>256.26920000000001</v>
      </c>
      <c r="U48">
        <v>87.651880000000006</v>
      </c>
      <c r="V48">
        <v>3</v>
      </c>
      <c r="W48">
        <v>5.4</v>
      </c>
      <c r="X48">
        <v>-1.0999999999999996</v>
      </c>
      <c r="Y48">
        <v>16.241299303944317</v>
      </c>
      <c r="Z48">
        <v>23</v>
      </c>
      <c r="AA48">
        <v>188.23907192575405</v>
      </c>
      <c r="AB48">
        <v>5370</v>
      </c>
      <c r="AC48">
        <v>4228.3464566929133</v>
      </c>
      <c r="AD48">
        <v>5410</v>
      </c>
      <c r="AE48">
        <v>4259.8425196850394</v>
      </c>
      <c r="AF48">
        <v>12.088000000000001</v>
      </c>
      <c r="AG48">
        <v>3.0738701473021965</v>
      </c>
      <c r="AH48">
        <v>0.26894357247744333</v>
      </c>
      <c r="AI48">
        <v>1.0259870645905831</v>
      </c>
      <c r="AJ48">
        <v>5.709686173585758E-3</v>
      </c>
      <c r="AK48">
        <v>7.8410000000000002</v>
      </c>
      <c r="AL48">
        <v>23.61961977041085</v>
      </c>
      <c r="AM48">
        <v>3.4791934390104369</v>
      </c>
      <c r="AN48">
        <v>1.7055826825886831</v>
      </c>
      <c r="AO48">
        <v>0.49615673134503191</v>
      </c>
      <c r="AP48">
        <v>12.478</v>
      </c>
      <c r="AQ48">
        <v>3.0738701473021965</v>
      </c>
      <c r="AR48">
        <v>0.26894357247744333</v>
      </c>
      <c r="AS48">
        <v>1.0259870645905831</v>
      </c>
      <c r="AT48">
        <v>5.709686173585758E-3</v>
      </c>
      <c r="AU48">
        <v>6.2170000000000005</v>
      </c>
      <c r="AV48">
        <v>23.61961977041085</v>
      </c>
      <c r="AW48">
        <v>3.4791934390104369</v>
      </c>
      <c r="AX48">
        <v>1.7055826825886831</v>
      </c>
      <c r="AY48">
        <v>0.49615673134503191</v>
      </c>
      <c r="AZ48">
        <v>192.05644551181101</v>
      </c>
      <c r="BA48">
        <v>229.02855448818903</v>
      </c>
      <c r="BB48">
        <v>233.62411634935782</v>
      </c>
      <c r="BC48">
        <v>32.431263107001733</v>
      </c>
      <c r="BD48">
        <v>25.53744868093688</v>
      </c>
      <c r="BE48">
        <v>4.2730225145098721</v>
      </c>
      <c r="BF48">
        <v>295.86585065180634</v>
      </c>
      <c r="BG48">
        <v>1466.7620094117647</v>
      </c>
      <c r="BH48">
        <v>1170.8961587599583</v>
      </c>
      <c r="BI48" t="s">
        <v>95</v>
      </c>
      <c r="BJ48" t="s">
        <v>86</v>
      </c>
    </row>
    <row r="49" spans="1:62">
      <c r="A49" t="s">
        <v>96</v>
      </c>
      <c r="B49" t="s">
        <v>97</v>
      </c>
      <c r="C49">
        <v>1986</v>
      </c>
      <c r="D49" t="s">
        <v>71</v>
      </c>
      <c r="E49" t="s">
        <v>99</v>
      </c>
      <c r="F49">
        <v>322.08500000000004</v>
      </c>
      <c r="G49">
        <v>221.685</v>
      </c>
      <c r="H49">
        <v>100.4</v>
      </c>
      <c r="I49">
        <v>50</v>
      </c>
      <c r="J49">
        <v>49</v>
      </c>
      <c r="K49">
        <v>421.08500000000004</v>
      </c>
      <c r="L49">
        <v>68.828104382383529</v>
      </c>
      <c r="M49">
        <v>39.799999999999997</v>
      </c>
      <c r="N49">
        <v>71.400000000000006</v>
      </c>
      <c r="O49">
        <v>46.823529411764703</v>
      </c>
      <c r="P49">
        <v>59.262</v>
      </c>
      <c r="Q49">
        <v>236.08000000000004</v>
      </c>
      <c r="R49">
        <v>696.69</v>
      </c>
      <c r="S49">
        <v>83.985399999999998</v>
      </c>
      <c r="T49">
        <v>256.26920000000001</v>
      </c>
      <c r="U49">
        <v>87.651880000000006</v>
      </c>
      <c r="V49">
        <v>3</v>
      </c>
      <c r="W49">
        <v>5.5</v>
      </c>
      <c r="X49">
        <v>-1</v>
      </c>
      <c r="Y49">
        <v>17.171693735498799</v>
      </c>
      <c r="Z49">
        <v>23</v>
      </c>
      <c r="AA49">
        <v>191.01164733178643</v>
      </c>
      <c r="AB49">
        <v>6320</v>
      </c>
      <c r="AC49">
        <v>4976.3779527559054</v>
      </c>
      <c r="AD49">
        <v>5060</v>
      </c>
      <c r="AE49">
        <v>3984.2519685039365</v>
      </c>
      <c r="AF49">
        <v>13.483000000000001</v>
      </c>
      <c r="AG49">
        <v>3.0738701473021965</v>
      </c>
      <c r="AH49">
        <v>0.26894357247744333</v>
      </c>
      <c r="AI49">
        <v>1.0259870645905831</v>
      </c>
      <c r="AJ49">
        <v>5.709686173585758E-3</v>
      </c>
      <c r="AK49">
        <v>10.335000000000001</v>
      </c>
      <c r="AL49">
        <v>23.61961977041085</v>
      </c>
      <c r="AM49">
        <v>3.4791934390104369</v>
      </c>
      <c r="AN49">
        <v>1.7055826825886831</v>
      </c>
      <c r="AO49">
        <v>0.49615673134503191</v>
      </c>
      <c r="AP49">
        <v>10.095000000000001</v>
      </c>
      <c r="AQ49">
        <v>3.0738701473021965</v>
      </c>
      <c r="AR49">
        <v>0.26894357247744333</v>
      </c>
      <c r="AS49">
        <v>1.0259870645905831</v>
      </c>
      <c r="AT49">
        <v>5.709686173585758E-3</v>
      </c>
      <c r="AU49">
        <v>6.0060000000000002</v>
      </c>
      <c r="AV49">
        <v>23.61961977041085</v>
      </c>
      <c r="AW49">
        <v>3.4791934390104369</v>
      </c>
      <c r="AX49">
        <v>1.7055826825886831</v>
      </c>
      <c r="AY49">
        <v>0.49615673134503191</v>
      </c>
      <c r="AZ49">
        <v>211.65354346456692</v>
      </c>
      <c r="BA49">
        <v>209.43145653543311</v>
      </c>
      <c r="BB49">
        <v>246.62731391982297</v>
      </c>
      <c r="BC49">
        <v>34.236342686241159</v>
      </c>
      <c r="BD49">
        <v>26.958828013827617</v>
      </c>
      <c r="BE49">
        <v>4.510853081180179</v>
      </c>
      <c r="BF49">
        <v>312.33333770107191</v>
      </c>
      <c r="BG49">
        <v>1466.7620094117647</v>
      </c>
      <c r="BH49">
        <v>1154.4286717106927</v>
      </c>
      <c r="BI49" t="s">
        <v>95</v>
      </c>
      <c r="BJ49" t="s">
        <v>86</v>
      </c>
    </row>
    <row r="50" spans="1:62">
      <c r="A50" t="s">
        <v>96</v>
      </c>
      <c r="B50" t="s">
        <v>97</v>
      </c>
      <c r="C50">
        <v>1987</v>
      </c>
      <c r="D50" t="s">
        <v>71</v>
      </c>
      <c r="E50" t="s">
        <v>99</v>
      </c>
      <c r="F50">
        <v>322.08500000000004</v>
      </c>
      <c r="G50">
        <v>221.685</v>
      </c>
      <c r="H50">
        <v>100.4</v>
      </c>
      <c r="I50">
        <v>50</v>
      </c>
      <c r="J50">
        <v>49</v>
      </c>
      <c r="K50">
        <v>421.08500000000004</v>
      </c>
      <c r="L50">
        <v>68.828104382383529</v>
      </c>
      <c r="M50">
        <v>39.799999999999997</v>
      </c>
      <c r="N50">
        <v>71.400000000000006</v>
      </c>
      <c r="O50">
        <v>46.823529411764703</v>
      </c>
      <c r="P50">
        <v>59.262</v>
      </c>
      <c r="Q50">
        <v>236.08000000000004</v>
      </c>
      <c r="R50">
        <v>696.69</v>
      </c>
      <c r="S50">
        <v>83.985399999999998</v>
      </c>
      <c r="T50">
        <v>256.26920000000001</v>
      </c>
      <c r="U50">
        <v>87.651880000000006</v>
      </c>
      <c r="V50">
        <v>3</v>
      </c>
      <c r="W50">
        <v>6.15</v>
      </c>
      <c r="X50">
        <v>-0.34999999999999964</v>
      </c>
      <c r="Y50">
        <v>17.8236658932715</v>
      </c>
      <c r="Z50">
        <v>23</v>
      </c>
      <c r="AA50">
        <v>192.95452436194907</v>
      </c>
      <c r="AB50">
        <v>5740</v>
      </c>
      <c r="AC50">
        <v>4519.6850393700788</v>
      </c>
      <c r="AD50">
        <v>6080</v>
      </c>
      <c r="AE50">
        <v>4787.4015748031497</v>
      </c>
      <c r="AF50">
        <v>14.186</v>
      </c>
      <c r="AG50">
        <v>3.0738701473021965</v>
      </c>
      <c r="AH50">
        <v>0.26894357247744333</v>
      </c>
      <c r="AI50">
        <v>1.0259870645905831</v>
      </c>
      <c r="AJ50">
        <v>5.709686173585758E-3</v>
      </c>
      <c r="AK50">
        <v>10.133000000000001</v>
      </c>
      <c r="AL50">
        <v>23.61961977041085</v>
      </c>
      <c r="AM50">
        <v>3.4791934390104369</v>
      </c>
      <c r="AN50">
        <v>1.7055826825886831</v>
      </c>
      <c r="AO50">
        <v>0.49615673134503191</v>
      </c>
      <c r="AP50">
        <v>14.382</v>
      </c>
      <c r="AQ50">
        <v>3.0738701473021965</v>
      </c>
      <c r="AR50">
        <v>0.26894357247744333</v>
      </c>
      <c r="AS50">
        <v>1.0259870645905831</v>
      </c>
      <c r="AT50">
        <v>5.709686173585758E-3</v>
      </c>
      <c r="AU50">
        <v>8.6630000000000003</v>
      </c>
      <c r="AV50">
        <v>23.61961977041085</v>
      </c>
      <c r="AW50">
        <v>3.4791934390104369</v>
      </c>
      <c r="AX50">
        <v>1.7055826825886831</v>
      </c>
      <c r="AY50">
        <v>0.49615673134503191</v>
      </c>
      <c r="AZ50">
        <v>256.14142834645668</v>
      </c>
      <c r="BA50">
        <v>164.94357165354336</v>
      </c>
      <c r="BB50">
        <v>256.1629921381641</v>
      </c>
      <c r="BC50">
        <v>35.560067711016735</v>
      </c>
      <c r="BD50">
        <v>28.001172857947491</v>
      </c>
      <c r="BE50">
        <v>4.6852621634050733</v>
      </c>
      <c r="BF50">
        <v>324.40949487053342</v>
      </c>
      <c r="BG50">
        <v>1466.7620094117647</v>
      </c>
      <c r="BH50">
        <v>1142.3525145412314</v>
      </c>
      <c r="BI50" t="s">
        <v>95</v>
      </c>
      <c r="BJ50" t="s">
        <v>86</v>
      </c>
    </row>
    <row r="51" spans="1:62">
      <c r="A51" t="s">
        <v>96</v>
      </c>
      <c r="B51" t="s">
        <v>97</v>
      </c>
      <c r="C51">
        <v>1988</v>
      </c>
      <c r="D51" t="s">
        <v>71</v>
      </c>
      <c r="E51" t="s">
        <v>99</v>
      </c>
      <c r="F51">
        <v>322.08500000000004</v>
      </c>
      <c r="G51">
        <v>221.685</v>
      </c>
      <c r="H51">
        <v>100.4</v>
      </c>
      <c r="I51">
        <v>50</v>
      </c>
      <c r="J51">
        <v>49</v>
      </c>
      <c r="K51">
        <v>421.08500000000004</v>
      </c>
      <c r="L51">
        <v>68.828104382383529</v>
      </c>
      <c r="M51">
        <v>39.799999999999997</v>
      </c>
      <c r="N51">
        <v>71.400000000000006</v>
      </c>
      <c r="O51">
        <v>46.823529411764703</v>
      </c>
      <c r="P51">
        <v>59.262</v>
      </c>
      <c r="Q51">
        <v>236.08000000000004</v>
      </c>
      <c r="R51">
        <v>696.69</v>
      </c>
      <c r="S51">
        <v>83.985399999999998</v>
      </c>
      <c r="T51">
        <v>256.26920000000001</v>
      </c>
      <c r="U51">
        <v>87.651880000000006</v>
      </c>
      <c r="V51">
        <v>3</v>
      </c>
      <c r="W51">
        <v>6.97</v>
      </c>
      <c r="X51">
        <v>0.46999999999999975</v>
      </c>
      <c r="Y51">
        <v>18.0696055684455</v>
      </c>
      <c r="Z51">
        <v>23</v>
      </c>
      <c r="AA51">
        <v>193.68742459396759</v>
      </c>
      <c r="AB51">
        <v>6590</v>
      </c>
      <c r="AC51">
        <v>5188.9763779527557</v>
      </c>
      <c r="AD51">
        <v>6370</v>
      </c>
      <c r="AE51">
        <v>5015.748031496063</v>
      </c>
      <c r="AF51">
        <v>12.843</v>
      </c>
      <c r="AG51">
        <v>3.0738701473021965</v>
      </c>
      <c r="AH51">
        <v>0.26894357247744333</v>
      </c>
      <c r="AI51">
        <v>1.0259870645905831</v>
      </c>
      <c r="AJ51">
        <v>5.709686173585758E-3</v>
      </c>
      <c r="AK51">
        <v>7.4639999999999995</v>
      </c>
      <c r="AL51">
        <v>23.61961977041085</v>
      </c>
      <c r="AM51">
        <v>3.4791934390104369</v>
      </c>
      <c r="AN51">
        <v>1.7055826825886831</v>
      </c>
      <c r="AO51">
        <v>0.49615673134503191</v>
      </c>
      <c r="AP51">
        <v>13.212999999999999</v>
      </c>
      <c r="AQ51">
        <v>3.0738701473021965</v>
      </c>
      <c r="AR51">
        <v>0.26894357247744333</v>
      </c>
      <c r="AS51">
        <v>1.0259870645905831</v>
      </c>
      <c r="AT51">
        <v>5.709686173585758E-3</v>
      </c>
      <c r="AU51">
        <v>7.4729999999999999</v>
      </c>
      <c r="AV51">
        <v>23.61961977041085</v>
      </c>
      <c r="AW51">
        <v>3.4791934390104369</v>
      </c>
      <c r="AX51">
        <v>1.7055826825886831</v>
      </c>
      <c r="AY51">
        <v>0.49615673134503191</v>
      </c>
      <c r="AZ51">
        <v>245.01538472440944</v>
      </c>
      <c r="BA51">
        <v>176.06961527559059</v>
      </c>
      <c r="BB51">
        <v>280.86906752204794</v>
      </c>
      <c r="BC51">
        <v>38.989718911571643</v>
      </c>
      <c r="BD51">
        <v>30.701793590439891</v>
      </c>
      <c r="BE51">
        <v>5.1371402400786588</v>
      </c>
      <c r="BF51">
        <v>355.69772026413813</v>
      </c>
      <c r="BG51">
        <v>1466.7620094117647</v>
      </c>
      <c r="BH51">
        <v>1111.0642891476266</v>
      </c>
      <c r="BI51" t="s">
        <v>95</v>
      </c>
      <c r="BJ51" t="s">
        <v>86</v>
      </c>
    </row>
    <row r="52" spans="1:62">
      <c r="A52" t="s">
        <v>96</v>
      </c>
      <c r="B52" t="s">
        <v>97</v>
      </c>
      <c r="C52">
        <v>1989</v>
      </c>
      <c r="D52" t="s">
        <v>71</v>
      </c>
      <c r="E52" t="s">
        <v>99</v>
      </c>
      <c r="F52">
        <v>322.08500000000004</v>
      </c>
      <c r="G52">
        <v>221.685</v>
      </c>
      <c r="H52">
        <v>100.4</v>
      </c>
      <c r="I52">
        <v>50</v>
      </c>
      <c r="J52">
        <v>49</v>
      </c>
      <c r="K52">
        <v>421.08500000000004</v>
      </c>
      <c r="L52">
        <v>68.828104382383529</v>
      </c>
      <c r="M52">
        <v>39.799999999999997</v>
      </c>
      <c r="N52">
        <v>71.400000000000006</v>
      </c>
      <c r="O52">
        <v>46.823529411764703</v>
      </c>
      <c r="P52">
        <v>59.262</v>
      </c>
      <c r="Q52">
        <v>236.08000000000004</v>
      </c>
      <c r="R52">
        <v>696.69</v>
      </c>
      <c r="S52">
        <v>83.985399999999998</v>
      </c>
      <c r="T52">
        <v>256.26920000000001</v>
      </c>
      <c r="U52">
        <v>87.651880000000006</v>
      </c>
      <c r="V52">
        <v>3</v>
      </c>
      <c r="W52">
        <v>6.7</v>
      </c>
      <c r="X52">
        <v>0.20000000000000018</v>
      </c>
      <c r="Y52">
        <v>18.199535962877</v>
      </c>
      <c r="Z52">
        <v>23</v>
      </c>
      <c r="AA52">
        <v>194.07461716937345</v>
      </c>
      <c r="AB52">
        <v>6150</v>
      </c>
      <c r="AC52">
        <v>4842.5196850393695</v>
      </c>
      <c r="AD52">
        <v>6790</v>
      </c>
      <c r="AE52">
        <v>5346.4566929133853</v>
      </c>
      <c r="AF52">
        <v>13.919999999999998</v>
      </c>
      <c r="AG52">
        <v>3.0738701473021965</v>
      </c>
      <c r="AH52">
        <v>0.26894357247744333</v>
      </c>
      <c r="AI52">
        <v>1.0259870645905831</v>
      </c>
      <c r="AJ52">
        <v>5.709686173585758E-3</v>
      </c>
      <c r="AK52">
        <v>9.0410000000000004</v>
      </c>
      <c r="AL52">
        <v>23.61961977041085</v>
      </c>
      <c r="AM52">
        <v>3.4791934390104369</v>
      </c>
      <c r="AN52">
        <v>1.7055826825886831</v>
      </c>
      <c r="AO52">
        <v>0.49615673134503191</v>
      </c>
      <c r="AP52">
        <v>12.161</v>
      </c>
      <c r="AQ52">
        <v>3.0738701473021965</v>
      </c>
      <c r="AR52">
        <v>0.26894357247744333</v>
      </c>
      <c r="AS52">
        <v>1.0259870645905831</v>
      </c>
      <c r="AT52">
        <v>5.709686173585758E-3</v>
      </c>
      <c r="AU52">
        <v>8.4089999999999989</v>
      </c>
      <c r="AV52">
        <v>23.61961977041085</v>
      </c>
      <c r="AW52">
        <v>3.4791934390104369</v>
      </c>
      <c r="AX52">
        <v>1.7055826825886831</v>
      </c>
      <c r="AY52">
        <v>0.49615673134503191</v>
      </c>
      <c r="AZ52">
        <v>256.92076480314961</v>
      </c>
      <c r="BA52">
        <v>164.16423519685043</v>
      </c>
      <c r="BB52">
        <v>280.43562760303246</v>
      </c>
      <c r="BC52">
        <v>38.929549592263662</v>
      </c>
      <c r="BD52">
        <v>30.654414279343531</v>
      </c>
      <c r="BE52">
        <v>5.1292125545229812</v>
      </c>
      <c r="BF52">
        <v>355.14880402916265</v>
      </c>
      <c r="BG52">
        <v>1466.7620094117647</v>
      </c>
      <c r="BH52">
        <v>1111.613205382602</v>
      </c>
      <c r="BI52" t="s">
        <v>95</v>
      </c>
      <c r="BJ52" t="s">
        <v>86</v>
      </c>
    </row>
    <row r="53" spans="1:62">
      <c r="A53" t="s">
        <v>96</v>
      </c>
      <c r="B53" t="s">
        <v>97</v>
      </c>
      <c r="C53">
        <v>1990</v>
      </c>
      <c r="D53" t="s">
        <v>71</v>
      </c>
      <c r="E53" t="s">
        <v>99</v>
      </c>
      <c r="F53">
        <v>322.08500000000004</v>
      </c>
      <c r="G53">
        <v>221.685</v>
      </c>
      <c r="H53">
        <v>100.4</v>
      </c>
      <c r="I53">
        <v>50</v>
      </c>
      <c r="J53">
        <v>49</v>
      </c>
      <c r="K53">
        <v>421.08500000000004</v>
      </c>
      <c r="L53">
        <v>68.828104382383529</v>
      </c>
      <c r="M53">
        <v>39.799999999999997</v>
      </c>
      <c r="N53">
        <v>71.400000000000006</v>
      </c>
      <c r="O53">
        <v>46.823529411764703</v>
      </c>
      <c r="P53">
        <v>59.262</v>
      </c>
      <c r="Q53">
        <v>236.08000000000004</v>
      </c>
      <c r="R53">
        <v>696.69</v>
      </c>
      <c r="S53">
        <v>83.985399999999998</v>
      </c>
      <c r="T53">
        <v>256.26920000000001</v>
      </c>
      <c r="U53">
        <v>87.651880000000006</v>
      </c>
      <c r="V53">
        <v>3</v>
      </c>
      <c r="W53">
        <v>6.41</v>
      </c>
      <c r="X53">
        <v>-8.9999999999999858E-2</v>
      </c>
      <c r="Y53">
        <v>18.765661252900198</v>
      </c>
      <c r="Z53">
        <v>23</v>
      </c>
      <c r="AA53">
        <v>195.76167053364259</v>
      </c>
      <c r="AB53">
        <v>5650</v>
      </c>
      <c r="AC53">
        <v>4448.8188976377951</v>
      </c>
      <c r="AD53">
        <v>5610</v>
      </c>
      <c r="AE53">
        <v>4417.3228346456699</v>
      </c>
      <c r="AF53">
        <v>11.173999999999999</v>
      </c>
      <c r="AG53">
        <v>3.0738701473021965</v>
      </c>
      <c r="AH53">
        <v>0.26894357247744333</v>
      </c>
      <c r="AI53">
        <v>1.0259870645905831</v>
      </c>
      <c r="AJ53">
        <v>5.709686173585758E-3</v>
      </c>
      <c r="AK53">
        <v>7.569</v>
      </c>
      <c r="AL53">
        <v>23.61961977041085</v>
      </c>
      <c r="AM53">
        <v>3.4791934390104369</v>
      </c>
      <c r="AN53">
        <v>1.7055826825886831</v>
      </c>
      <c r="AO53">
        <v>0.49615673134503191</v>
      </c>
      <c r="AP53">
        <v>7.5439999999999996</v>
      </c>
      <c r="AQ53">
        <v>3.0738701473021965</v>
      </c>
      <c r="AR53">
        <v>0.26894357247744333</v>
      </c>
      <c r="AS53">
        <v>1.0259870645905831</v>
      </c>
      <c r="AT53">
        <v>5.709686173585758E-3</v>
      </c>
      <c r="AU53">
        <v>4.3410000000000002</v>
      </c>
      <c r="AV53">
        <v>23.61961977041085</v>
      </c>
      <c r="AW53">
        <v>3.4791934390104369</v>
      </c>
      <c r="AX53">
        <v>1.7055826825886831</v>
      </c>
      <c r="AY53">
        <v>0.49615673134503191</v>
      </c>
      <c r="AZ53">
        <v>158.30364866141733</v>
      </c>
      <c r="BA53">
        <v>262.78135133858268</v>
      </c>
      <c r="BB53">
        <v>244.02667440572998</v>
      </c>
      <c r="BC53">
        <v>33.875326770393265</v>
      </c>
      <c r="BD53">
        <v>26.674552147249472</v>
      </c>
      <c r="BE53">
        <v>4.463286967846118</v>
      </c>
      <c r="BF53">
        <v>309.03984029121881</v>
      </c>
      <c r="BG53">
        <v>1466.7620094117647</v>
      </c>
      <c r="BH53">
        <v>1157.7221691205459</v>
      </c>
      <c r="BI53" t="s">
        <v>95</v>
      </c>
      <c r="BJ53" t="s">
        <v>86</v>
      </c>
    </row>
    <row r="54" spans="1:62">
      <c r="A54" t="s">
        <v>96</v>
      </c>
      <c r="B54" t="s">
        <v>97</v>
      </c>
      <c r="C54">
        <v>1991</v>
      </c>
      <c r="D54" t="s">
        <v>71</v>
      </c>
      <c r="E54" t="s">
        <v>99</v>
      </c>
      <c r="F54">
        <v>322.08500000000004</v>
      </c>
      <c r="G54">
        <v>221.685</v>
      </c>
      <c r="H54">
        <v>100.4</v>
      </c>
      <c r="I54">
        <v>50</v>
      </c>
      <c r="J54">
        <v>49</v>
      </c>
      <c r="K54">
        <v>421.08500000000004</v>
      </c>
      <c r="L54">
        <v>68.828104382383529</v>
      </c>
      <c r="M54">
        <v>39.799999999999997</v>
      </c>
      <c r="N54">
        <v>71.400000000000006</v>
      </c>
      <c r="O54">
        <v>46.823529411764703</v>
      </c>
      <c r="P54">
        <v>59.262</v>
      </c>
      <c r="Q54">
        <v>236.08000000000004</v>
      </c>
      <c r="R54">
        <v>696.69</v>
      </c>
      <c r="S54">
        <v>83.985399999999998</v>
      </c>
      <c r="T54">
        <v>256.26920000000001</v>
      </c>
      <c r="U54">
        <v>87.651880000000006</v>
      </c>
      <c r="V54">
        <v>3</v>
      </c>
      <c r="W54">
        <v>6.21</v>
      </c>
      <c r="X54">
        <v>-0.29000000000000004</v>
      </c>
      <c r="Y54">
        <v>19.867749419953601</v>
      </c>
      <c r="Z54">
        <v>23</v>
      </c>
      <c r="AA54">
        <v>199.04589327146175</v>
      </c>
      <c r="AB54">
        <v>4945</v>
      </c>
      <c r="AC54">
        <v>3893.7007874015744</v>
      </c>
      <c r="AD54">
        <v>7610</v>
      </c>
      <c r="AE54">
        <v>5992.1259842519694</v>
      </c>
      <c r="AF54">
        <v>11.650999999999998</v>
      </c>
      <c r="AG54">
        <v>3.0738701473021965</v>
      </c>
      <c r="AH54">
        <v>0.26894357247744333</v>
      </c>
      <c r="AI54">
        <v>1.0259870645905831</v>
      </c>
      <c r="AJ54">
        <v>5.709686173585758E-3</v>
      </c>
      <c r="AK54">
        <v>7.8059999999999992</v>
      </c>
      <c r="AL54">
        <v>23.61961977041085</v>
      </c>
      <c r="AM54">
        <v>3.4791934390104369</v>
      </c>
      <c r="AN54">
        <v>1.7055826825886831</v>
      </c>
      <c r="AO54">
        <v>0.49615673134503191</v>
      </c>
      <c r="AP54">
        <v>10.276999999999997</v>
      </c>
      <c r="AQ54">
        <v>3.0738701473021965</v>
      </c>
      <c r="AR54">
        <v>0.26894357247744333</v>
      </c>
      <c r="AS54">
        <v>1.0259870645905831</v>
      </c>
      <c r="AT54">
        <v>5.709686173585758E-3</v>
      </c>
      <c r="AU54">
        <v>6.5554999999999994</v>
      </c>
      <c r="AV54">
        <v>23.61961977041085</v>
      </c>
      <c r="AW54">
        <v>3.4791934390104369</v>
      </c>
      <c r="AX54">
        <v>1.7055826825886831</v>
      </c>
      <c r="AY54">
        <v>0.49615673134503191</v>
      </c>
      <c r="AZ54">
        <v>205.49777523622043</v>
      </c>
      <c r="BA54">
        <v>215.5872247637796</v>
      </c>
      <c r="BB54">
        <v>272.09190916198401</v>
      </c>
      <c r="BC54">
        <v>37.771290195585038</v>
      </c>
      <c r="BD54">
        <v>29.742362540738643</v>
      </c>
      <c r="BE54">
        <v>4.9766046075762009</v>
      </c>
      <c r="BF54">
        <v>344.58216650588389</v>
      </c>
      <c r="BG54">
        <v>1466.7620094117647</v>
      </c>
      <c r="BH54">
        <v>1122.1798429058808</v>
      </c>
      <c r="BI54" t="s">
        <v>95</v>
      </c>
      <c r="BJ54" t="s">
        <v>86</v>
      </c>
    </row>
    <row r="55" spans="1:62">
      <c r="A55" t="s">
        <v>96</v>
      </c>
      <c r="B55" t="s">
        <v>97</v>
      </c>
      <c r="C55">
        <v>1992</v>
      </c>
      <c r="D55" t="s">
        <v>71</v>
      </c>
      <c r="E55" t="s">
        <v>99</v>
      </c>
      <c r="F55">
        <v>322.08500000000004</v>
      </c>
      <c r="G55">
        <v>221.685</v>
      </c>
      <c r="H55">
        <v>100.4</v>
      </c>
      <c r="I55">
        <v>50</v>
      </c>
      <c r="J55">
        <v>46.2</v>
      </c>
      <c r="K55">
        <v>418.28500000000003</v>
      </c>
      <c r="L55">
        <v>68.828104382383529</v>
      </c>
      <c r="M55">
        <v>39.799999999999997</v>
      </c>
      <c r="N55">
        <v>71.400000000000006</v>
      </c>
      <c r="O55">
        <v>46.823529411764703</v>
      </c>
      <c r="P55">
        <v>59.262</v>
      </c>
      <c r="Q55">
        <v>236.08000000000004</v>
      </c>
      <c r="R55">
        <v>696.69</v>
      </c>
      <c r="S55">
        <v>83.985399999999998</v>
      </c>
      <c r="T55">
        <v>256.26920000000001</v>
      </c>
      <c r="U55">
        <v>87.651880000000006</v>
      </c>
      <c r="V55">
        <v>3</v>
      </c>
      <c r="W55">
        <v>6.4</v>
      </c>
      <c r="X55">
        <v>-9.9999999999999645E-2</v>
      </c>
      <c r="Y55">
        <v>20.041763341067298</v>
      </c>
      <c r="Z55">
        <v>23</v>
      </c>
      <c r="AA55">
        <v>199.56445475638054</v>
      </c>
      <c r="AB55">
        <v>6600</v>
      </c>
      <c r="AC55">
        <v>5196.8503937007872</v>
      </c>
      <c r="AD55">
        <v>6640</v>
      </c>
      <c r="AE55">
        <v>5228.3464566929133</v>
      </c>
      <c r="AF55">
        <v>11.650999999999998</v>
      </c>
      <c r="AG55">
        <v>3.0738701473021965</v>
      </c>
      <c r="AH55">
        <v>0.26894357247744333</v>
      </c>
      <c r="AI55">
        <v>1.0259870645905831</v>
      </c>
      <c r="AJ55">
        <v>5.709686173585758E-3</v>
      </c>
      <c r="AK55">
        <v>7.8059999999999992</v>
      </c>
      <c r="AL55">
        <v>23.61961977041085</v>
      </c>
      <c r="AM55">
        <v>3.4791934390104369</v>
      </c>
      <c r="AN55">
        <v>1.7055826825886831</v>
      </c>
      <c r="AO55">
        <v>0.49615673134503191</v>
      </c>
      <c r="AP55">
        <v>10.276999999999997</v>
      </c>
      <c r="AQ55">
        <v>3.0738701473021965</v>
      </c>
      <c r="AR55">
        <v>0.26894357247744333</v>
      </c>
      <c r="AS55">
        <v>1.0259870645905831</v>
      </c>
      <c r="AT55">
        <v>5.709686173585758E-3</v>
      </c>
      <c r="AU55">
        <v>6.5554999999999994</v>
      </c>
      <c r="AV55">
        <v>23.61961977041085</v>
      </c>
      <c r="AW55">
        <v>3.4791934390104369</v>
      </c>
      <c r="AX55">
        <v>1.7055826825886831</v>
      </c>
      <c r="AY55">
        <v>0.49615673134503191</v>
      </c>
      <c r="AZ55">
        <v>219.97691937007872</v>
      </c>
      <c r="BA55">
        <v>198.30808062992131</v>
      </c>
      <c r="BB55">
        <v>286.937226388265</v>
      </c>
      <c r="BC55">
        <v>39.832089381883385</v>
      </c>
      <c r="BD55">
        <v>31.365103945788899</v>
      </c>
      <c r="BE55">
        <v>5.248127837858136</v>
      </c>
      <c r="BF55">
        <v>363.38254755379546</v>
      </c>
      <c r="BG55">
        <v>1466.7620094117647</v>
      </c>
      <c r="BH55">
        <v>1103.3794618579691</v>
      </c>
      <c r="BI55" t="s">
        <v>95</v>
      </c>
      <c r="BJ55" t="s">
        <v>86</v>
      </c>
    </row>
    <row r="56" spans="1:62">
      <c r="A56" t="s">
        <v>96</v>
      </c>
      <c r="B56" t="s">
        <v>97</v>
      </c>
      <c r="C56">
        <v>1998</v>
      </c>
      <c r="D56" t="s">
        <v>71</v>
      </c>
      <c r="E56" t="s">
        <v>99</v>
      </c>
      <c r="F56">
        <v>322.08500000000004</v>
      </c>
      <c r="G56">
        <v>221.685</v>
      </c>
      <c r="H56">
        <v>100.4</v>
      </c>
      <c r="I56">
        <v>50</v>
      </c>
      <c r="J56">
        <v>42</v>
      </c>
      <c r="K56">
        <v>414.08500000000004</v>
      </c>
      <c r="L56">
        <v>68.828104382383529</v>
      </c>
      <c r="M56">
        <v>39.799999999999997</v>
      </c>
      <c r="N56">
        <v>71.400000000000006</v>
      </c>
      <c r="O56">
        <v>46.823529411764703</v>
      </c>
      <c r="P56">
        <v>59.262</v>
      </c>
      <c r="Q56">
        <v>236.08000000000004</v>
      </c>
      <c r="R56">
        <v>696.69</v>
      </c>
      <c r="S56">
        <v>83.985399999999998</v>
      </c>
      <c r="T56">
        <v>256.26920000000001</v>
      </c>
      <c r="U56">
        <v>87.651880000000006</v>
      </c>
      <c r="V56">
        <v>3</v>
      </c>
      <c r="W56">
        <v>5.71</v>
      </c>
      <c r="X56">
        <v>-0.79</v>
      </c>
      <c r="Y56">
        <v>19.967517401392101</v>
      </c>
      <c r="Z56">
        <v>23</v>
      </c>
      <c r="AA56">
        <v>199.34320185614845</v>
      </c>
      <c r="AB56">
        <v>6500</v>
      </c>
      <c r="AC56">
        <v>5118.110236220472</v>
      </c>
      <c r="AD56">
        <v>7230</v>
      </c>
      <c r="AE56">
        <v>5692.9133858267714</v>
      </c>
      <c r="AF56">
        <v>12.127999999999998</v>
      </c>
      <c r="AG56">
        <v>3.0738701473021965</v>
      </c>
      <c r="AH56">
        <v>0.26894357247744333</v>
      </c>
      <c r="AI56">
        <v>1.0259870645905831</v>
      </c>
      <c r="AJ56">
        <v>5.709686173585758E-3</v>
      </c>
      <c r="AK56">
        <v>8.0429999999999993</v>
      </c>
      <c r="AL56">
        <v>23.61961977041085</v>
      </c>
      <c r="AM56">
        <v>3.4791934390104369</v>
      </c>
      <c r="AN56">
        <v>1.7055826825886831</v>
      </c>
      <c r="AO56">
        <v>0.49615673134503191</v>
      </c>
      <c r="AP56">
        <v>13.01</v>
      </c>
      <c r="AQ56">
        <v>3.0738701473021965</v>
      </c>
      <c r="AR56">
        <v>0.26894357247744333</v>
      </c>
      <c r="AS56">
        <v>1.0259870645905831</v>
      </c>
      <c r="AT56">
        <v>5.709686173585758E-3</v>
      </c>
      <c r="AU56">
        <v>8.77</v>
      </c>
      <c r="AV56">
        <v>23.61961977041085</v>
      </c>
      <c r="AW56">
        <v>3.4791934390104369</v>
      </c>
      <c r="AX56">
        <v>1.7055826825886831</v>
      </c>
      <c r="AY56">
        <v>0.49615673134503191</v>
      </c>
      <c r="AZ56">
        <v>263.98611102362196</v>
      </c>
      <c r="BA56">
        <v>150.09888897637808</v>
      </c>
      <c r="BB56">
        <v>297.55650440414496</v>
      </c>
      <c r="BC56">
        <v>41.306237704928918</v>
      </c>
      <c r="BD56">
        <v>32.525897067649659</v>
      </c>
      <c r="BE56">
        <v>5.4423561339722202</v>
      </c>
      <c r="BF56">
        <v>376.83099531069581</v>
      </c>
      <c r="BG56">
        <v>1466.7620094117647</v>
      </c>
      <c r="BH56">
        <v>1089.9310141010687</v>
      </c>
      <c r="BI56" t="s">
        <v>95</v>
      </c>
      <c r="BJ56" t="s">
        <v>86</v>
      </c>
    </row>
    <row r="57" spans="1:62">
      <c r="A57" t="s">
        <v>96</v>
      </c>
      <c r="B57" t="s">
        <v>97</v>
      </c>
      <c r="C57">
        <v>2003</v>
      </c>
      <c r="D57" t="s">
        <v>71</v>
      </c>
      <c r="E57" t="s">
        <v>99</v>
      </c>
      <c r="F57">
        <v>322.08500000000004</v>
      </c>
      <c r="G57">
        <v>221.685</v>
      </c>
      <c r="H57">
        <v>100.4</v>
      </c>
      <c r="I57">
        <v>50</v>
      </c>
      <c r="J57">
        <v>53.2</v>
      </c>
      <c r="K57">
        <v>425.28500000000003</v>
      </c>
      <c r="L57">
        <v>68.828104382383529</v>
      </c>
      <c r="M57">
        <v>39.799999999999997</v>
      </c>
      <c r="N57">
        <v>71.400000000000006</v>
      </c>
      <c r="O57">
        <v>46.823529411764703</v>
      </c>
      <c r="P57">
        <v>59.262</v>
      </c>
      <c r="Q57">
        <v>236.08000000000004</v>
      </c>
      <c r="R57">
        <v>696.69</v>
      </c>
      <c r="S57">
        <v>83.985399999999998</v>
      </c>
      <c r="T57">
        <v>256.26920000000001</v>
      </c>
      <c r="U57">
        <v>64.27804533333348</v>
      </c>
      <c r="V57">
        <v>3</v>
      </c>
      <c r="W57">
        <v>5.66</v>
      </c>
      <c r="X57">
        <v>-0.83999999999999986</v>
      </c>
      <c r="Y57">
        <v>20.533642691415313</v>
      </c>
      <c r="Z57">
        <v>23</v>
      </c>
      <c r="AA57">
        <v>201.03025522041764</v>
      </c>
      <c r="AB57">
        <v>4800</v>
      </c>
      <c r="AC57">
        <v>3664.1221374045799</v>
      </c>
      <c r="AD57">
        <v>6650</v>
      </c>
      <c r="AE57">
        <v>5076.3358778625952</v>
      </c>
      <c r="AF57">
        <v>13.218</v>
      </c>
      <c r="AG57">
        <v>3.0738701473021965</v>
      </c>
      <c r="AH57">
        <v>0.26894357247744333</v>
      </c>
      <c r="AI57">
        <v>1.0259870645905831</v>
      </c>
      <c r="AJ57">
        <v>5.709686173585758E-3</v>
      </c>
      <c r="AK57">
        <v>8.9710000000000001</v>
      </c>
      <c r="AL57">
        <v>23.61961977041085</v>
      </c>
      <c r="AM57">
        <v>3.4791934390104369</v>
      </c>
      <c r="AN57">
        <v>1.7055826825886831</v>
      </c>
      <c r="AO57">
        <v>0.49615673134503191</v>
      </c>
      <c r="AP57">
        <v>15.600000000000001</v>
      </c>
      <c r="AQ57">
        <v>3.0738701473021965</v>
      </c>
      <c r="AR57">
        <v>0.26894357247744333</v>
      </c>
      <c r="AS57">
        <v>1.0259870645905831</v>
      </c>
      <c r="AT57">
        <v>5.709686173585758E-3</v>
      </c>
      <c r="AU57">
        <v>8.44</v>
      </c>
      <c r="AV57">
        <v>23.61961977041085</v>
      </c>
      <c r="AW57">
        <v>3.4791934390104369</v>
      </c>
      <c r="AX57">
        <v>1.7055826825886831</v>
      </c>
      <c r="AY57">
        <v>0.49615673134503191</v>
      </c>
      <c r="AZ57">
        <v>242.9015145038168</v>
      </c>
      <c r="BA57">
        <v>182.38348549618323</v>
      </c>
      <c r="BB57">
        <v>241.6421081264607</v>
      </c>
      <c r="BC57">
        <v>33.489148085530466</v>
      </c>
      <c r="BD57">
        <v>26.65512571829532</v>
      </c>
      <c r="BE57">
        <v>4.4020129860010035</v>
      </c>
      <c r="BF57">
        <v>306.18839491628751</v>
      </c>
      <c r="BG57">
        <v>1443.3881747450982</v>
      </c>
      <c r="BH57">
        <v>1137.1997798288107</v>
      </c>
      <c r="BI57" t="s">
        <v>95</v>
      </c>
      <c r="BJ57" t="s">
        <v>86</v>
      </c>
    </row>
    <row r="58" spans="1:62">
      <c r="A58" t="s">
        <v>96</v>
      </c>
      <c r="B58" t="s">
        <v>97</v>
      </c>
      <c r="C58">
        <v>2006</v>
      </c>
      <c r="D58" t="s">
        <v>71</v>
      </c>
      <c r="E58" t="s">
        <v>99</v>
      </c>
      <c r="F58">
        <v>322.08500000000004</v>
      </c>
      <c r="G58">
        <v>221.685</v>
      </c>
      <c r="H58">
        <v>100.4</v>
      </c>
      <c r="I58">
        <v>50</v>
      </c>
      <c r="J58">
        <v>46.2</v>
      </c>
      <c r="K58">
        <v>418.28500000000003</v>
      </c>
      <c r="L58">
        <v>68.828104382383529</v>
      </c>
      <c r="M58">
        <v>39.799999999999997</v>
      </c>
      <c r="N58">
        <v>71.400000000000006</v>
      </c>
      <c r="O58">
        <v>46.823529411764703</v>
      </c>
      <c r="P58">
        <v>59.262</v>
      </c>
      <c r="Q58">
        <v>236.08000000000004</v>
      </c>
      <c r="R58">
        <v>696.69</v>
      </c>
      <c r="S58">
        <v>83.985399999999998</v>
      </c>
      <c r="T58">
        <v>256.26920000000001</v>
      </c>
      <c r="U58">
        <v>59.165019000000186</v>
      </c>
      <c r="V58">
        <v>3</v>
      </c>
      <c r="W58">
        <v>5.92</v>
      </c>
      <c r="X58">
        <v>-0.58000000000000007</v>
      </c>
      <c r="Y58">
        <v>19.579999999999998</v>
      </c>
      <c r="Z58">
        <v>23</v>
      </c>
      <c r="AA58">
        <v>198.1884</v>
      </c>
      <c r="AB58">
        <v>7012.5</v>
      </c>
      <c r="AC58">
        <v>5353.0534351145034</v>
      </c>
      <c r="AD58">
        <v>6100</v>
      </c>
      <c r="AE58">
        <v>4656.4885496183206</v>
      </c>
      <c r="AF58">
        <v>13.509000000000002</v>
      </c>
      <c r="AG58">
        <v>3.0738701473021965</v>
      </c>
      <c r="AH58">
        <v>0.26894357247744333</v>
      </c>
      <c r="AI58">
        <v>1.0259870645905831</v>
      </c>
      <c r="AJ58">
        <v>5.709686173585758E-3</v>
      </c>
      <c r="AK58">
        <v>8.4555000000000007</v>
      </c>
      <c r="AL58">
        <v>23.61961977041085</v>
      </c>
      <c r="AM58">
        <v>3.4791934390104369</v>
      </c>
      <c r="AN58">
        <v>1.7055826825886831</v>
      </c>
      <c r="AO58">
        <v>0.49615673134503191</v>
      </c>
      <c r="AP58">
        <v>14.7</v>
      </c>
      <c r="AQ58">
        <v>3.0738701473021965</v>
      </c>
      <c r="AR58">
        <v>0.26894357247744333</v>
      </c>
      <c r="AS58">
        <v>1.0259870645905831</v>
      </c>
      <c r="AT58">
        <v>5.709686173585758E-3</v>
      </c>
      <c r="AU58">
        <v>9.6199999999999992</v>
      </c>
      <c r="AV58">
        <v>23.61961977041085</v>
      </c>
      <c r="AW58">
        <v>3.4791934390104369</v>
      </c>
      <c r="AX58">
        <v>1.7055826825886831</v>
      </c>
      <c r="AY58">
        <v>0.49615673134503191</v>
      </c>
      <c r="AZ58">
        <v>274.46002566793891</v>
      </c>
      <c r="BA58">
        <v>143.82497433206112</v>
      </c>
      <c r="BB58">
        <v>276.72769806185295</v>
      </c>
      <c r="BC58">
        <v>38.351655394892425</v>
      </c>
      <c r="BD58">
        <v>30.525356854248681</v>
      </c>
      <c r="BE58">
        <v>5.0411698933570444</v>
      </c>
      <c r="BF58">
        <v>350.6458802043511</v>
      </c>
      <c r="BG58">
        <v>1438.275148411765</v>
      </c>
      <c r="BH58">
        <v>1087.629268207414</v>
      </c>
      <c r="BI58" t="s">
        <v>95</v>
      </c>
      <c r="BJ58" t="s">
        <v>86</v>
      </c>
    </row>
    <row r="59" spans="1:62">
      <c r="A59" t="s">
        <v>96</v>
      </c>
      <c r="B59" t="s">
        <v>97</v>
      </c>
      <c r="C59">
        <v>2008</v>
      </c>
      <c r="D59" t="s">
        <v>71</v>
      </c>
      <c r="E59" t="s">
        <v>99</v>
      </c>
      <c r="F59">
        <v>322.08500000000004</v>
      </c>
      <c r="G59">
        <v>221.685</v>
      </c>
      <c r="H59">
        <v>100.4</v>
      </c>
      <c r="I59">
        <v>50</v>
      </c>
      <c r="J59">
        <v>44.800000000000004</v>
      </c>
      <c r="K59">
        <v>416.88500000000005</v>
      </c>
      <c r="L59">
        <v>68.828104382383529</v>
      </c>
      <c r="M59">
        <v>39.799999999999997</v>
      </c>
      <c r="N59">
        <v>71.400000000000006</v>
      </c>
      <c r="O59">
        <v>46.823529411764703</v>
      </c>
      <c r="P59">
        <v>59.262</v>
      </c>
      <c r="Q59">
        <v>236.08000000000004</v>
      </c>
      <c r="R59">
        <v>696.69</v>
      </c>
      <c r="S59">
        <v>83.985399999999998</v>
      </c>
      <c r="T59">
        <v>256.26920000000001</v>
      </c>
      <c r="U59">
        <v>56.243289666666826</v>
      </c>
      <c r="V59">
        <v>3</v>
      </c>
      <c r="W59">
        <v>5.58</v>
      </c>
      <c r="X59">
        <v>-0.91999999999999993</v>
      </c>
      <c r="Y59">
        <v>20.855777596073299</v>
      </c>
      <c r="Z59">
        <v>23</v>
      </c>
      <c r="AA59">
        <v>201.99021723629841</v>
      </c>
      <c r="AB59">
        <v>8450</v>
      </c>
      <c r="AC59">
        <v>6450</v>
      </c>
      <c r="AD59">
        <v>8000</v>
      </c>
      <c r="AE59">
        <v>6675</v>
      </c>
      <c r="AF59">
        <v>13.8</v>
      </c>
      <c r="AG59">
        <v>3.0738701473021965</v>
      </c>
      <c r="AH59">
        <v>0.26894357247744333</v>
      </c>
      <c r="AI59">
        <v>1.0259870645905831</v>
      </c>
      <c r="AJ59">
        <v>5.709686173585758E-3</v>
      </c>
      <c r="AK59">
        <v>7.94</v>
      </c>
      <c r="AL59">
        <v>23.61961977041085</v>
      </c>
      <c r="AM59">
        <v>3.4791934390104369</v>
      </c>
      <c r="AN59">
        <v>1.7055826825886831</v>
      </c>
      <c r="AO59">
        <v>0.49615673134503191</v>
      </c>
      <c r="AP59">
        <v>13.799999999999999</v>
      </c>
      <c r="AQ59">
        <v>3.0738701473021965</v>
      </c>
      <c r="AR59">
        <v>0.26894357247744333</v>
      </c>
      <c r="AS59">
        <v>1.0259870645905831</v>
      </c>
      <c r="AT59">
        <v>5.709686173585758E-3</v>
      </c>
      <c r="AU59">
        <v>10.8</v>
      </c>
      <c r="AV59">
        <v>23.61961977041085</v>
      </c>
      <c r="AW59">
        <v>3.4791934390104369</v>
      </c>
      <c r="AX59">
        <v>1.7055826825886831</v>
      </c>
      <c r="AY59">
        <v>0.49615673134503191</v>
      </c>
      <c r="AZ59">
        <v>350.31299999999999</v>
      </c>
      <c r="BA59">
        <v>66.57200000000006</v>
      </c>
      <c r="BB59">
        <v>360.57267340976352</v>
      </c>
      <c r="BC59">
        <v>50.088535654265925</v>
      </c>
      <c r="BD59">
        <v>39.263259921491553</v>
      </c>
      <c r="BE59">
        <v>6.6059814364590297</v>
      </c>
      <c r="BF59">
        <v>456.53045042198005</v>
      </c>
      <c r="BG59">
        <v>1435.3534190784317</v>
      </c>
      <c r="BH59">
        <v>978.82296865645162</v>
      </c>
      <c r="BI59" t="s">
        <v>95</v>
      </c>
      <c r="BJ59" t="s">
        <v>86</v>
      </c>
    </row>
    <row r="60" spans="1:62">
      <c r="A60" t="s">
        <v>96</v>
      </c>
      <c r="B60" t="s">
        <v>97</v>
      </c>
      <c r="C60">
        <v>2015</v>
      </c>
      <c r="D60" t="s">
        <v>71</v>
      </c>
      <c r="E60" t="s">
        <v>99</v>
      </c>
      <c r="F60">
        <v>322.08500000000004</v>
      </c>
      <c r="G60">
        <v>221.685</v>
      </c>
      <c r="H60">
        <v>100.4</v>
      </c>
      <c r="I60">
        <v>50</v>
      </c>
      <c r="J60">
        <v>36.399999999999984</v>
      </c>
      <c r="K60">
        <v>408.48500000000001</v>
      </c>
      <c r="L60">
        <v>68.828104382383529</v>
      </c>
      <c r="M60">
        <v>39.799999999999997</v>
      </c>
      <c r="N60">
        <v>71.400000000000006</v>
      </c>
      <c r="O60">
        <v>46.823529411764703</v>
      </c>
      <c r="P60">
        <v>59.262</v>
      </c>
      <c r="Q60">
        <v>236.08000000000004</v>
      </c>
      <c r="R60">
        <v>696.69</v>
      </c>
      <c r="S60">
        <v>83.985399999999998</v>
      </c>
      <c r="T60">
        <v>256.26920000000001</v>
      </c>
      <c r="U60">
        <v>51.130263333333232</v>
      </c>
      <c r="V60">
        <v>3</v>
      </c>
      <c r="W60">
        <v>5.9833333333333334</v>
      </c>
      <c r="X60">
        <v>-0.51666666666666661</v>
      </c>
      <c r="Y60">
        <v>21.89234809707612</v>
      </c>
      <c r="Z60">
        <v>23</v>
      </c>
      <c r="AA60">
        <v>205.07919732928684</v>
      </c>
      <c r="AB60">
        <v>5859</v>
      </c>
      <c r="AC60">
        <v>4590</v>
      </c>
      <c r="AD60">
        <v>5184.4826471526139</v>
      </c>
      <c r="AE60">
        <v>4746.4130680327662</v>
      </c>
      <c r="AF60">
        <v>11.899999999999999</v>
      </c>
      <c r="AG60">
        <v>3.0738701473021965</v>
      </c>
      <c r="AH60">
        <v>0.26894357247744333</v>
      </c>
      <c r="AI60">
        <v>1.0259870645905831</v>
      </c>
      <c r="AJ60">
        <v>5.709686173585758E-3</v>
      </c>
      <c r="AK60">
        <v>9</v>
      </c>
      <c r="AL60">
        <v>23.61961977041085</v>
      </c>
      <c r="AM60">
        <v>3.4791934390104369</v>
      </c>
      <c r="AN60">
        <v>1.7055826825886831</v>
      </c>
      <c r="AO60">
        <v>0.49615673134503191</v>
      </c>
      <c r="AP60">
        <v>14</v>
      </c>
      <c r="AQ60">
        <v>3.0738701473021965</v>
      </c>
      <c r="AR60">
        <v>0.26894357247744333</v>
      </c>
      <c r="AS60">
        <v>1.0259870645905831</v>
      </c>
      <c r="AT60">
        <v>5.709686173585758E-3</v>
      </c>
      <c r="AU60">
        <v>11.100000000000001</v>
      </c>
      <c r="AV60">
        <v>23.61961977041085</v>
      </c>
      <c r="AW60">
        <v>3.4791934390104369</v>
      </c>
      <c r="AX60">
        <v>1.7055826825886831</v>
      </c>
      <c r="AY60">
        <v>0.49615673134503191</v>
      </c>
      <c r="AZ60">
        <v>236.30004211530027</v>
      </c>
      <c r="BA60">
        <v>172.18495788469974</v>
      </c>
      <c r="BB60">
        <v>254.46875831776117</v>
      </c>
      <c r="BC60">
        <v>35.45326076590878</v>
      </c>
      <c r="BD60">
        <v>27.254494790340516</v>
      </c>
      <c r="BE60">
        <v>4.6953790105008606</v>
      </c>
      <c r="BF60">
        <v>321.87189288451134</v>
      </c>
      <c r="BG60">
        <v>1430.240392745098</v>
      </c>
      <c r="BH60">
        <v>1108.3684998605868</v>
      </c>
      <c r="BI60" t="s">
        <v>95</v>
      </c>
      <c r="BJ60" t="s">
        <v>86</v>
      </c>
    </row>
    <row r="61" spans="1:62">
      <c r="A61" t="s">
        <v>96</v>
      </c>
      <c r="B61" t="s">
        <v>97</v>
      </c>
      <c r="C61">
        <v>2017</v>
      </c>
      <c r="D61" t="s">
        <v>71</v>
      </c>
      <c r="E61" t="s">
        <v>99</v>
      </c>
      <c r="F61">
        <v>322.08500000000004</v>
      </c>
      <c r="G61">
        <v>221.685</v>
      </c>
      <c r="H61">
        <v>100.4</v>
      </c>
      <c r="I61">
        <v>50</v>
      </c>
      <c r="J61">
        <v>33.999999999999979</v>
      </c>
      <c r="K61">
        <v>406.08500000000004</v>
      </c>
      <c r="L61">
        <v>68.828104382383529</v>
      </c>
      <c r="M61">
        <v>39.799999999999997</v>
      </c>
      <c r="N61">
        <v>71.400000000000006</v>
      </c>
      <c r="O61">
        <v>46.823529411764703</v>
      </c>
      <c r="P61">
        <v>59.262</v>
      </c>
      <c r="Q61">
        <v>236.08000000000004</v>
      </c>
      <c r="R61">
        <v>696.69</v>
      </c>
      <c r="S61">
        <v>83.985399999999998</v>
      </c>
      <c r="T61">
        <v>256.26920000000001</v>
      </c>
      <c r="U61">
        <v>50.399831000000127</v>
      </c>
      <c r="V61">
        <v>3</v>
      </c>
      <c r="W61">
        <v>5.753333333333333</v>
      </c>
      <c r="X61">
        <v>-0.74666666666666703</v>
      </c>
      <c r="Y61">
        <v>22.9</v>
      </c>
      <c r="Z61">
        <v>23</v>
      </c>
      <c r="AA61">
        <v>208.08199999999999</v>
      </c>
      <c r="AB61">
        <v>4396.333333333333</v>
      </c>
      <c r="AC61">
        <v>3728.3333333333335</v>
      </c>
      <c r="AD61">
        <v>6976</v>
      </c>
      <c r="AE61">
        <v>5395.333333333333</v>
      </c>
      <c r="AF61">
        <v>11.888666666666666</v>
      </c>
      <c r="AG61">
        <v>3.0738701473021965</v>
      </c>
      <c r="AH61">
        <v>0.26894357247744333</v>
      </c>
      <c r="AI61">
        <v>1.0259870645905831</v>
      </c>
      <c r="AJ61">
        <v>5.709686173585758E-3</v>
      </c>
      <c r="AK61">
        <v>10.271833333333335</v>
      </c>
      <c r="AL61">
        <v>23.61961977041085</v>
      </c>
      <c r="AM61">
        <v>3.4791934390104369</v>
      </c>
      <c r="AN61">
        <v>1.7055826825886831</v>
      </c>
      <c r="AO61">
        <v>0.49615673134503191</v>
      </c>
      <c r="AP61">
        <v>14.125000000000004</v>
      </c>
      <c r="AQ61">
        <v>3.0738701473021965</v>
      </c>
      <c r="AR61">
        <v>0.26894357247744333</v>
      </c>
      <c r="AS61">
        <v>1.0259870645905831</v>
      </c>
      <c r="AT61">
        <v>5.709686173585758E-3</v>
      </c>
      <c r="AU61">
        <v>9.5293333333333337</v>
      </c>
      <c r="AV61">
        <v>23.61961977041085</v>
      </c>
      <c r="AW61">
        <v>3.4791934390104369</v>
      </c>
      <c r="AX61">
        <v>1.7055826825886831</v>
      </c>
      <c r="AY61">
        <v>0.49615673134503191</v>
      </c>
      <c r="AZ61">
        <v>240.51328994444447</v>
      </c>
      <c r="BA61">
        <v>165.57171005555557</v>
      </c>
      <c r="BB61">
        <v>250.4546135171415</v>
      </c>
      <c r="BC61">
        <v>34.801517160455873</v>
      </c>
      <c r="BD61">
        <v>27.229034762590594</v>
      </c>
      <c r="BE61">
        <v>4.5917010856096976</v>
      </c>
      <c r="BF61">
        <v>317.07686652579764</v>
      </c>
      <c r="BG61">
        <v>1429.509960411765</v>
      </c>
      <c r="BH61">
        <v>1112.4330938859673</v>
      </c>
      <c r="BI61" t="s">
        <v>95</v>
      </c>
      <c r="BJ61" t="s">
        <v>86</v>
      </c>
    </row>
    <row r="62" spans="1:62">
      <c r="A62" t="s">
        <v>96</v>
      </c>
      <c r="B62" t="s">
        <v>97</v>
      </c>
      <c r="C62">
        <v>1984</v>
      </c>
      <c r="D62" t="s">
        <v>71</v>
      </c>
      <c r="E62" t="s">
        <v>100</v>
      </c>
      <c r="F62">
        <v>326.995</v>
      </c>
      <c r="G62">
        <v>94.995000000000005</v>
      </c>
      <c r="H62">
        <v>232</v>
      </c>
      <c r="I62">
        <v>50</v>
      </c>
      <c r="J62">
        <v>49</v>
      </c>
      <c r="K62">
        <v>425.995</v>
      </c>
      <c r="L62">
        <v>29.05090291900488</v>
      </c>
      <c r="M62">
        <v>85.2</v>
      </c>
      <c r="N62">
        <v>194.60000000000002</v>
      </c>
      <c r="O62">
        <v>100.23529411764706</v>
      </c>
      <c r="P62">
        <v>161.518</v>
      </c>
      <c r="Q62">
        <v>101.16</v>
      </c>
      <c r="R62">
        <v>298.52999999999997</v>
      </c>
      <c r="S62">
        <v>35.985800000000005</v>
      </c>
      <c r="T62">
        <v>109.80839999999998</v>
      </c>
      <c r="U62">
        <v>87.651880000000006</v>
      </c>
      <c r="V62">
        <v>3</v>
      </c>
      <c r="W62">
        <v>6.5</v>
      </c>
      <c r="X62">
        <v>0</v>
      </c>
      <c r="Y62">
        <v>14.849187935034804</v>
      </c>
      <c r="Z62">
        <v>23</v>
      </c>
      <c r="AA62">
        <v>184.09058004640372</v>
      </c>
      <c r="AB62">
        <v>6890</v>
      </c>
      <c r="AC62">
        <v>5382.8125</v>
      </c>
      <c r="AD62">
        <v>6650</v>
      </c>
      <c r="AE62">
        <v>5195.3125</v>
      </c>
      <c r="AF62">
        <v>15.373000000000001</v>
      </c>
      <c r="AG62">
        <v>3.0738701473021965</v>
      </c>
      <c r="AH62">
        <v>0.26894357247744333</v>
      </c>
      <c r="AI62">
        <v>1.0259870645905831</v>
      </c>
      <c r="AJ62">
        <v>5.709686173585758E-3</v>
      </c>
      <c r="AK62">
        <v>9.9359999999999999</v>
      </c>
      <c r="AL62">
        <v>23.61961977041085</v>
      </c>
      <c r="AM62">
        <v>3.4791934390104369</v>
      </c>
      <c r="AN62">
        <v>1.7055826825886831</v>
      </c>
      <c r="AO62">
        <v>0.49615673134503191</v>
      </c>
      <c r="AP62">
        <v>13.071999999999999</v>
      </c>
      <c r="AQ62">
        <v>3.0738701473021965</v>
      </c>
      <c r="AR62">
        <v>0.26894357247744333</v>
      </c>
      <c r="AS62">
        <v>1.0259870645905831</v>
      </c>
      <c r="AT62">
        <v>5.709686173585758E-3</v>
      </c>
      <c r="AU62">
        <v>6.3770000000000007</v>
      </c>
      <c r="AV62">
        <v>23.61961977041085</v>
      </c>
      <c r="AW62">
        <v>3.4791934390104369</v>
      </c>
      <c r="AX62">
        <v>1.7055826825886831</v>
      </c>
      <c r="AY62">
        <v>0.49615673134503191</v>
      </c>
      <c r="AZ62">
        <v>279.46290281250003</v>
      </c>
      <c r="BA62">
        <v>146.53209718749997</v>
      </c>
      <c r="BB62">
        <v>291.47149217834902</v>
      </c>
      <c r="BC62">
        <v>40.444839068376865</v>
      </c>
      <c r="BD62">
        <v>31.933731668814907</v>
      </c>
      <c r="BE62">
        <v>5.3257170745495168</v>
      </c>
      <c r="BF62">
        <v>369.17577999009035</v>
      </c>
      <c r="BG62">
        <v>894.88937411764709</v>
      </c>
      <c r="BH62">
        <v>525.71359412755669</v>
      </c>
      <c r="BI62" t="s">
        <v>95</v>
      </c>
      <c r="BJ62" t="s">
        <v>86</v>
      </c>
    </row>
    <row r="63" spans="1:62">
      <c r="A63" t="s">
        <v>96</v>
      </c>
      <c r="B63" t="s">
        <v>97</v>
      </c>
      <c r="C63">
        <v>1985</v>
      </c>
      <c r="D63" t="s">
        <v>71</v>
      </c>
      <c r="E63" t="s">
        <v>100</v>
      </c>
      <c r="F63">
        <v>326.995</v>
      </c>
      <c r="G63">
        <v>94.995000000000005</v>
      </c>
      <c r="H63">
        <v>232</v>
      </c>
      <c r="I63">
        <v>50</v>
      </c>
      <c r="J63">
        <v>49</v>
      </c>
      <c r="K63">
        <v>425.995</v>
      </c>
      <c r="L63">
        <v>29.05090291900488</v>
      </c>
      <c r="M63">
        <v>85.2</v>
      </c>
      <c r="N63">
        <v>194.60000000000002</v>
      </c>
      <c r="O63">
        <v>100.23529411764706</v>
      </c>
      <c r="P63">
        <v>161.518</v>
      </c>
      <c r="Q63">
        <v>101.16</v>
      </c>
      <c r="R63">
        <v>298.52999999999997</v>
      </c>
      <c r="S63">
        <v>35.985800000000005</v>
      </c>
      <c r="T63">
        <v>109.80839999999998</v>
      </c>
      <c r="U63">
        <v>87.651880000000006</v>
      </c>
      <c r="V63">
        <v>3</v>
      </c>
      <c r="W63">
        <v>5.4</v>
      </c>
      <c r="X63">
        <v>-1.0999999999999996</v>
      </c>
      <c r="Y63">
        <v>15.241299303944301</v>
      </c>
      <c r="Z63">
        <v>23</v>
      </c>
      <c r="AA63">
        <v>185.25907192575403</v>
      </c>
      <c r="AB63">
        <v>5350</v>
      </c>
      <c r="AC63">
        <v>4179.6875</v>
      </c>
      <c r="AD63">
        <v>5830</v>
      </c>
      <c r="AE63">
        <v>4554.6875</v>
      </c>
      <c r="AF63">
        <v>13.434999999999999</v>
      </c>
      <c r="AG63">
        <v>3.0738701473021965</v>
      </c>
      <c r="AH63">
        <v>0.26894357247744333</v>
      </c>
      <c r="AI63">
        <v>1.0259870645905831</v>
      </c>
      <c r="AJ63">
        <v>5.709686173585758E-3</v>
      </c>
      <c r="AK63">
        <v>7.9729999999999999</v>
      </c>
      <c r="AL63">
        <v>23.61961977041085</v>
      </c>
      <c r="AM63">
        <v>3.4791934390104369</v>
      </c>
      <c r="AN63">
        <v>1.7055826825886831</v>
      </c>
      <c r="AO63">
        <v>0.49615673134503191</v>
      </c>
      <c r="AP63">
        <v>14.714</v>
      </c>
      <c r="AQ63">
        <v>3.0738701473021965</v>
      </c>
      <c r="AR63">
        <v>0.26894357247744333</v>
      </c>
      <c r="AS63">
        <v>1.0259870645905831</v>
      </c>
      <c r="AT63">
        <v>5.709686173585758E-3</v>
      </c>
      <c r="AU63">
        <v>9.0630000000000006</v>
      </c>
      <c r="AV63">
        <v>23.61961977041085</v>
      </c>
      <c r="AW63">
        <v>3.4791934390104369</v>
      </c>
      <c r="AX63">
        <v>1.7055826825886831</v>
      </c>
      <c r="AY63">
        <v>0.49615673134503191</v>
      </c>
      <c r="AZ63">
        <v>232.26365125000001</v>
      </c>
      <c r="BA63">
        <v>193.73134875</v>
      </c>
      <c r="BB63">
        <v>240.66848467902082</v>
      </c>
      <c r="BC63">
        <v>33.395369334154601</v>
      </c>
      <c r="BD63">
        <v>26.36773412535825</v>
      </c>
      <c r="BE63">
        <v>4.3974532417624523</v>
      </c>
      <c r="BF63">
        <v>304.82904138029613</v>
      </c>
      <c r="BG63">
        <v>894.88937411764709</v>
      </c>
      <c r="BH63">
        <v>590.06033273735102</v>
      </c>
      <c r="BI63" t="s">
        <v>95</v>
      </c>
      <c r="BJ63" t="s">
        <v>86</v>
      </c>
    </row>
    <row r="64" spans="1:62">
      <c r="A64" t="s">
        <v>96</v>
      </c>
      <c r="B64" t="s">
        <v>97</v>
      </c>
      <c r="C64">
        <v>1986</v>
      </c>
      <c r="D64" t="s">
        <v>71</v>
      </c>
      <c r="E64" t="s">
        <v>100</v>
      </c>
      <c r="F64">
        <v>326.995</v>
      </c>
      <c r="G64">
        <v>94.995000000000005</v>
      </c>
      <c r="H64">
        <v>232</v>
      </c>
      <c r="I64">
        <v>50</v>
      </c>
      <c r="J64">
        <v>49</v>
      </c>
      <c r="K64">
        <v>425.995</v>
      </c>
      <c r="L64">
        <v>29.05090291900488</v>
      </c>
      <c r="M64">
        <v>85.2</v>
      </c>
      <c r="N64">
        <v>194.60000000000002</v>
      </c>
      <c r="O64">
        <v>100.23529411764706</v>
      </c>
      <c r="P64">
        <v>161.518</v>
      </c>
      <c r="Q64">
        <v>101.16</v>
      </c>
      <c r="R64">
        <v>298.52999999999997</v>
      </c>
      <c r="S64">
        <v>35.985800000000005</v>
      </c>
      <c r="T64">
        <v>109.80839999999998</v>
      </c>
      <c r="U64">
        <v>87.651880000000006</v>
      </c>
      <c r="V64">
        <v>3</v>
      </c>
      <c r="W64">
        <v>6.2</v>
      </c>
      <c r="X64">
        <v>-0.29999999999999982</v>
      </c>
      <c r="Y64">
        <v>16.017401392111399</v>
      </c>
      <c r="Z64">
        <v>23</v>
      </c>
      <c r="AA64">
        <v>187.57185614849197</v>
      </c>
      <c r="AB64">
        <v>5790</v>
      </c>
      <c r="AC64">
        <v>4523.4375</v>
      </c>
      <c r="AD64">
        <v>5600</v>
      </c>
      <c r="AE64">
        <v>4374.9999999999991</v>
      </c>
      <c r="AF64">
        <v>13.18</v>
      </c>
      <c r="AG64">
        <v>3.0738701473021965</v>
      </c>
      <c r="AH64">
        <v>0.26894357247744333</v>
      </c>
      <c r="AI64">
        <v>1.0259870645905831</v>
      </c>
      <c r="AJ64">
        <v>5.709686173585758E-3</v>
      </c>
      <c r="AK64">
        <v>8.484</v>
      </c>
      <c r="AL64">
        <v>23.61961977041085</v>
      </c>
      <c r="AM64">
        <v>3.4791934390104369</v>
      </c>
      <c r="AN64">
        <v>1.7055826825886831</v>
      </c>
      <c r="AO64">
        <v>0.49615673134503191</v>
      </c>
      <c r="AP64">
        <v>10.149999999999999</v>
      </c>
      <c r="AQ64">
        <v>3.0738701473021965</v>
      </c>
      <c r="AR64">
        <v>0.26894357247744333</v>
      </c>
      <c r="AS64">
        <v>1.0259870645905831</v>
      </c>
      <c r="AT64">
        <v>5.709686173585758E-3</v>
      </c>
      <c r="AU64">
        <v>6.5890000000000004</v>
      </c>
      <c r="AV64">
        <v>23.61961977041085</v>
      </c>
      <c r="AW64">
        <v>3.4791934390104369</v>
      </c>
      <c r="AX64">
        <v>1.7055826825886831</v>
      </c>
      <c r="AY64">
        <v>0.49615673134503191</v>
      </c>
      <c r="AZ64">
        <v>200.35591874999997</v>
      </c>
      <c r="BA64">
        <v>225.63908125000003</v>
      </c>
      <c r="BB64">
        <v>245.18909127853729</v>
      </c>
      <c r="BC64">
        <v>34.02265265796251</v>
      </c>
      <c r="BD64">
        <v>26.863013567784474</v>
      </c>
      <c r="BE64">
        <v>4.4800529895951984</v>
      </c>
      <c r="BF64">
        <v>310.55481049387953</v>
      </c>
      <c r="BG64">
        <v>894.88937411764709</v>
      </c>
      <c r="BH64">
        <v>584.33456362376751</v>
      </c>
      <c r="BI64" t="s">
        <v>95</v>
      </c>
      <c r="BJ64" t="s">
        <v>86</v>
      </c>
    </row>
    <row r="65" spans="1:62">
      <c r="A65" t="s">
        <v>96</v>
      </c>
      <c r="B65" t="s">
        <v>97</v>
      </c>
      <c r="C65">
        <v>1987</v>
      </c>
      <c r="D65" t="s">
        <v>71</v>
      </c>
      <c r="E65" t="s">
        <v>100</v>
      </c>
      <c r="F65">
        <v>326.995</v>
      </c>
      <c r="G65">
        <v>94.995000000000005</v>
      </c>
      <c r="H65">
        <v>232</v>
      </c>
      <c r="I65">
        <v>50</v>
      </c>
      <c r="J65">
        <v>49</v>
      </c>
      <c r="K65">
        <v>425.995</v>
      </c>
      <c r="L65">
        <v>29.05090291900488</v>
      </c>
      <c r="M65">
        <v>85.2</v>
      </c>
      <c r="N65">
        <v>194.60000000000002</v>
      </c>
      <c r="O65">
        <v>100.23529411764706</v>
      </c>
      <c r="P65">
        <v>161.518</v>
      </c>
      <c r="Q65">
        <v>101.16</v>
      </c>
      <c r="R65">
        <v>298.52999999999997</v>
      </c>
      <c r="S65">
        <v>35.985800000000005</v>
      </c>
      <c r="T65">
        <v>109.80839999999998</v>
      </c>
      <c r="U65">
        <v>87.651880000000006</v>
      </c>
      <c r="V65">
        <v>3</v>
      </c>
      <c r="W65">
        <v>5.9</v>
      </c>
      <c r="X65">
        <v>-0.59999999999999964</v>
      </c>
      <c r="Y65">
        <v>16.089559164733199</v>
      </c>
      <c r="Z65">
        <v>23</v>
      </c>
      <c r="AA65">
        <v>187.78688631090495</v>
      </c>
      <c r="AB65">
        <v>5620</v>
      </c>
      <c r="AC65">
        <v>4390.625</v>
      </c>
      <c r="AD65">
        <v>6050</v>
      </c>
      <c r="AE65">
        <v>4726.5625</v>
      </c>
      <c r="AF65">
        <v>13.902000000000001</v>
      </c>
      <c r="AG65">
        <v>3.0738701473021965</v>
      </c>
      <c r="AH65">
        <v>0.26894357247744333</v>
      </c>
      <c r="AI65">
        <v>1.0259870645905831</v>
      </c>
      <c r="AJ65">
        <v>5.709686173585758E-3</v>
      </c>
      <c r="AK65">
        <v>8.3819999999999997</v>
      </c>
      <c r="AL65">
        <v>23.61961977041085</v>
      </c>
      <c r="AM65">
        <v>3.4791934390104369</v>
      </c>
      <c r="AN65">
        <v>1.7055826825886831</v>
      </c>
      <c r="AO65">
        <v>0.49615673134503191</v>
      </c>
      <c r="AP65">
        <v>14.585999999999999</v>
      </c>
      <c r="AQ65">
        <v>3.0738701473021965</v>
      </c>
      <c r="AR65">
        <v>0.26894357247744333</v>
      </c>
      <c r="AS65">
        <v>1.0259870645905831</v>
      </c>
      <c r="AT65">
        <v>5.709686173585758E-3</v>
      </c>
      <c r="AU65">
        <v>9.8559999999999999</v>
      </c>
      <c r="AV65">
        <v>23.61961977041085</v>
      </c>
      <c r="AW65">
        <v>3.4791934390104369</v>
      </c>
      <c r="AX65">
        <v>1.7055826825886831</v>
      </c>
      <c r="AY65">
        <v>0.49615673134503191</v>
      </c>
      <c r="AZ65">
        <v>249.76175874999998</v>
      </c>
      <c r="BA65">
        <v>176.23324125000002</v>
      </c>
      <c r="BB65">
        <v>251.21656674455932</v>
      </c>
      <c r="BC65">
        <v>34.859030423039734</v>
      </c>
      <c r="BD65">
        <v>27.523386157686115</v>
      </c>
      <c r="BE65">
        <v>4.5901859867055288</v>
      </c>
      <c r="BF65">
        <v>318.18916931199067</v>
      </c>
      <c r="BG65">
        <v>894.88937411764709</v>
      </c>
      <c r="BH65">
        <v>576.70020480565643</v>
      </c>
      <c r="BI65" t="s">
        <v>95</v>
      </c>
      <c r="BJ65" t="s">
        <v>86</v>
      </c>
    </row>
    <row r="66" spans="1:62">
      <c r="A66" t="s">
        <v>96</v>
      </c>
      <c r="B66" t="s">
        <v>97</v>
      </c>
      <c r="C66">
        <v>1988</v>
      </c>
      <c r="D66" t="s">
        <v>71</v>
      </c>
      <c r="E66" t="s">
        <v>100</v>
      </c>
      <c r="F66">
        <v>326.995</v>
      </c>
      <c r="G66">
        <v>94.995000000000005</v>
      </c>
      <c r="H66">
        <v>232</v>
      </c>
      <c r="I66">
        <v>50</v>
      </c>
      <c r="J66">
        <v>49</v>
      </c>
      <c r="K66">
        <v>425.995</v>
      </c>
      <c r="L66">
        <v>29.05090291900488</v>
      </c>
      <c r="M66">
        <v>85.2</v>
      </c>
      <c r="N66">
        <v>194.60000000000002</v>
      </c>
      <c r="O66">
        <v>100.23529411764706</v>
      </c>
      <c r="P66">
        <v>161.518</v>
      </c>
      <c r="Q66">
        <v>101.16</v>
      </c>
      <c r="R66">
        <v>298.52999999999997</v>
      </c>
      <c r="S66">
        <v>35.985800000000005</v>
      </c>
      <c r="T66">
        <v>109.80839999999998</v>
      </c>
      <c r="U66">
        <v>87.651880000000006</v>
      </c>
      <c r="V66">
        <v>3</v>
      </c>
      <c r="W66">
        <v>5.84</v>
      </c>
      <c r="X66">
        <v>-0.66000000000000014</v>
      </c>
      <c r="Y66">
        <v>16.0394431554524</v>
      </c>
      <c r="Z66">
        <v>23</v>
      </c>
      <c r="AA66">
        <v>187.63754060324817</v>
      </c>
      <c r="AB66">
        <v>6230</v>
      </c>
      <c r="AC66">
        <v>4867.1875</v>
      </c>
      <c r="AD66">
        <v>5930</v>
      </c>
      <c r="AE66">
        <v>4632.8125</v>
      </c>
      <c r="AF66">
        <v>13.338000000000001</v>
      </c>
      <c r="AG66">
        <v>3.0738701473021965</v>
      </c>
      <c r="AH66">
        <v>0.26894357247744333</v>
      </c>
      <c r="AI66">
        <v>1.0259870645905831</v>
      </c>
      <c r="AJ66">
        <v>5.709686173585758E-3</v>
      </c>
      <c r="AK66">
        <v>8.3709999999999987</v>
      </c>
      <c r="AL66">
        <v>23.61961977041085</v>
      </c>
      <c r="AM66">
        <v>3.4791934390104369</v>
      </c>
      <c r="AN66">
        <v>1.7055826825886831</v>
      </c>
      <c r="AO66">
        <v>0.49615673134503191</v>
      </c>
      <c r="AP66">
        <v>14.791</v>
      </c>
      <c r="AQ66">
        <v>3.0738701473021965</v>
      </c>
      <c r="AR66">
        <v>0.26894357247744333</v>
      </c>
      <c r="AS66">
        <v>1.0259870645905831</v>
      </c>
      <c r="AT66">
        <v>5.709686173585758E-3</v>
      </c>
      <c r="AU66">
        <v>8.484</v>
      </c>
      <c r="AV66">
        <v>23.61961977041085</v>
      </c>
      <c r="AW66">
        <v>3.4791934390104369</v>
      </c>
      <c r="AX66">
        <v>1.7055826825886831</v>
      </c>
      <c r="AY66">
        <v>0.49615673134503191</v>
      </c>
      <c r="AZ66">
        <v>250.85437781249999</v>
      </c>
      <c r="BA66">
        <v>175.14062218750001</v>
      </c>
      <c r="BB66">
        <v>261.76464881009775</v>
      </c>
      <c r="BC66">
        <v>36.322691511924859</v>
      </c>
      <c r="BD66">
        <v>28.679038190013976</v>
      </c>
      <c r="BE66">
        <v>4.7829187316486061</v>
      </c>
      <c r="BF66">
        <v>331.54929724368515</v>
      </c>
      <c r="BG66">
        <v>894.88937411764709</v>
      </c>
      <c r="BH66">
        <v>563.34007687396195</v>
      </c>
      <c r="BI66" t="s">
        <v>95</v>
      </c>
      <c r="BJ66" t="s">
        <v>86</v>
      </c>
    </row>
    <row r="67" spans="1:62">
      <c r="A67" t="s">
        <v>96</v>
      </c>
      <c r="B67" t="s">
        <v>97</v>
      </c>
      <c r="C67">
        <v>1989</v>
      </c>
      <c r="D67" t="s">
        <v>71</v>
      </c>
      <c r="E67" t="s">
        <v>100</v>
      </c>
      <c r="F67">
        <v>326.995</v>
      </c>
      <c r="G67">
        <v>94.995000000000005</v>
      </c>
      <c r="H67">
        <v>232</v>
      </c>
      <c r="I67">
        <v>50</v>
      </c>
      <c r="J67">
        <v>49</v>
      </c>
      <c r="K67">
        <v>425.995</v>
      </c>
      <c r="L67">
        <v>29.05090291900488</v>
      </c>
      <c r="M67">
        <v>85.2</v>
      </c>
      <c r="N67">
        <v>194.60000000000002</v>
      </c>
      <c r="O67">
        <v>100.23529411764706</v>
      </c>
      <c r="P67">
        <v>161.518</v>
      </c>
      <c r="Q67">
        <v>101.16</v>
      </c>
      <c r="R67">
        <v>298.52999999999997</v>
      </c>
      <c r="S67">
        <v>35.985800000000005</v>
      </c>
      <c r="T67">
        <v>109.80839999999998</v>
      </c>
      <c r="U67">
        <v>87.651880000000006</v>
      </c>
      <c r="V67">
        <v>3</v>
      </c>
      <c r="W67">
        <v>6.7</v>
      </c>
      <c r="X67">
        <v>0.20000000000000018</v>
      </c>
      <c r="Y67">
        <v>17.51740139211137</v>
      </c>
      <c r="Z67">
        <v>23</v>
      </c>
      <c r="AA67">
        <v>192.04185614849189</v>
      </c>
      <c r="AB67">
        <v>5950</v>
      </c>
      <c r="AC67">
        <v>4648.4375</v>
      </c>
      <c r="AD67">
        <v>6230</v>
      </c>
      <c r="AE67">
        <v>4867.1875</v>
      </c>
      <c r="AF67">
        <v>12.977</v>
      </c>
      <c r="AG67">
        <v>3.0738701473021965</v>
      </c>
      <c r="AH67">
        <v>0.26894357247744333</v>
      </c>
      <c r="AI67">
        <v>1.0259870645905831</v>
      </c>
      <c r="AJ67">
        <v>5.709686173585758E-3</v>
      </c>
      <c r="AK67">
        <v>8.4879999999999995</v>
      </c>
      <c r="AL67">
        <v>23.61961977041085</v>
      </c>
      <c r="AM67">
        <v>3.4791934390104369</v>
      </c>
      <c r="AN67">
        <v>1.7055826825886831</v>
      </c>
      <c r="AO67">
        <v>0.49615673134503191</v>
      </c>
      <c r="AP67">
        <v>12.282999999999999</v>
      </c>
      <c r="AQ67">
        <v>3.0738701473021965</v>
      </c>
      <c r="AR67">
        <v>0.26894357247744333</v>
      </c>
      <c r="AS67">
        <v>1.0259870645905831</v>
      </c>
      <c r="AT67">
        <v>5.709686173585758E-3</v>
      </c>
      <c r="AU67">
        <v>8.8239999999999998</v>
      </c>
      <c r="AV67">
        <v>23.61961977041085</v>
      </c>
      <c r="AW67">
        <v>3.4791934390104369</v>
      </c>
      <c r="AX67">
        <v>1.7055826825886831</v>
      </c>
      <c r="AY67">
        <v>0.49615673134503191</v>
      </c>
      <c r="AZ67">
        <v>236.14023999999998</v>
      </c>
      <c r="BA67">
        <v>189.85476000000003</v>
      </c>
      <c r="BB67">
        <v>262.19518277195647</v>
      </c>
      <c r="BC67">
        <v>36.382432780858942</v>
      </c>
      <c r="BD67">
        <v>28.726207660721236</v>
      </c>
      <c r="BE67">
        <v>4.790785374299344</v>
      </c>
      <c r="BF67">
        <v>332.09460858783598</v>
      </c>
      <c r="BG67">
        <v>894.88937411764709</v>
      </c>
      <c r="BH67">
        <v>562.79476552981112</v>
      </c>
      <c r="BI67" t="s">
        <v>95</v>
      </c>
      <c r="BJ67" t="s">
        <v>86</v>
      </c>
    </row>
    <row r="68" spans="1:62">
      <c r="A68" t="s">
        <v>96</v>
      </c>
      <c r="B68" t="s">
        <v>97</v>
      </c>
      <c r="C68">
        <v>1990</v>
      </c>
      <c r="D68" t="s">
        <v>71</v>
      </c>
      <c r="E68" t="s">
        <v>100</v>
      </c>
      <c r="F68">
        <v>326.995</v>
      </c>
      <c r="G68">
        <v>94.995000000000005</v>
      </c>
      <c r="H68">
        <v>232</v>
      </c>
      <c r="I68">
        <v>50</v>
      </c>
      <c r="J68">
        <v>49</v>
      </c>
      <c r="K68">
        <v>425.995</v>
      </c>
      <c r="L68">
        <v>29.05090291900488</v>
      </c>
      <c r="M68">
        <v>85.2</v>
      </c>
      <c r="N68">
        <v>194.60000000000002</v>
      </c>
      <c r="O68">
        <v>100.23529411764706</v>
      </c>
      <c r="P68">
        <v>161.518</v>
      </c>
      <c r="Q68">
        <v>101.16</v>
      </c>
      <c r="R68">
        <v>298.52999999999997</v>
      </c>
      <c r="S68">
        <v>35.985800000000005</v>
      </c>
      <c r="T68">
        <v>109.80839999999998</v>
      </c>
      <c r="U68">
        <v>87.651880000000006</v>
      </c>
      <c r="V68">
        <v>3</v>
      </c>
      <c r="W68">
        <v>6.28</v>
      </c>
      <c r="X68">
        <v>-0.21999999999999975</v>
      </c>
      <c r="Y68">
        <v>17.141531322505799</v>
      </c>
      <c r="Z68">
        <v>23</v>
      </c>
      <c r="AA68">
        <v>190.92176334106728</v>
      </c>
      <c r="AB68">
        <v>5660</v>
      </c>
      <c r="AC68">
        <v>4421.875</v>
      </c>
      <c r="AD68">
        <v>5730</v>
      </c>
      <c r="AE68">
        <v>4476.5625</v>
      </c>
      <c r="AF68">
        <v>12.816000000000001</v>
      </c>
      <c r="AG68">
        <v>3.0738701473021965</v>
      </c>
      <c r="AH68">
        <v>0.26894357247744333</v>
      </c>
      <c r="AI68">
        <v>1.0259870645905831</v>
      </c>
      <c r="AJ68">
        <v>5.709686173585758E-3</v>
      </c>
      <c r="AK68">
        <v>8.3089999999999993</v>
      </c>
      <c r="AL68">
        <v>23.61961977041085</v>
      </c>
      <c r="AM68">
        <v>3.4791934390104369</v>
      </c>
      <c r="AN68">
        <v>1.7055826825886831</v>
      </c>
      <c r="AO68">
        <v>0.49615673134503191</v>
      </c>
      <c r="AP68">
        <v>11.479999999999999</v>
      </c>
      <c r="AQ68">
        <v>3.0738701473021965</v>
      </c>
      <c r="AR68">
        <v>0.26894357247744333</v>
      </c>
      <c r="AS68">
        <v>1.0259870645905831</v>
      </c>
      <c r="AT68">
        <v>5.709686173585758E-3</v>
      </c>
      <c r="AU68">
        <v>5.8380000000000001</v>
      </c>
      <c r="AV68">
        <v>23.61961977041085</v>
      </c>
      <c r="AW68">
        <v>3.4791934390104369</v>
      </c>
      <c r="AX68">
        <v>1.7055826825886831</v>
      </c>
      <c r="AY68">
        <v>0.49615673134503191</v>
      </c>
      <c r="AZ68">
        <v>201.19449125</v>
      </c>
      <c r="BA68">
        <v>224.80050875000001</v>
      </c>
      <c r="BB68">
        <v>245.18909127853732</v>
      </c>
      <c r="BC68">
        <v>34.02265265796251</v>
      </c>
      <c r="BD68">
        <v>26.863013567784478</v>
      </c>
      <c r="BE68">
        <v>4.4800529895951984</v>
      </c>
      <c r="BF68">
        <v>310.55481049387953</v>
      </c>
      <c r="BG68">
        <v>894.88937411764709</v>
      </c>
      <c r="BH68">
        <v>584.33456362376751</v>
      </c>
      <c r="BI68" t="s">
        <v>95</v>
      </c>
      <c r="BJ68" t="s">
        <v>86</v>
      </c>
    </row>
    <row r="69" spans="1:62">
      <c r="A69" t="s">
        <v>96</v>
      </c>
      <c r="B69" t="s">
        <v>97</v>
      </c>
      <c r="C69">
        <v>1991</v>
      </c>
      <c r="D69" t="s">
        <v>71</v>
      </c>
      <c r="E69" t="s">
        <v>100</v>
      </c>
      <c r="F69">
        <v>326.995</v>
      </c>
      <c r="G69">
        <v>94.995000000000005</v>
      </c>
      <c r="H69">
        <v>232</v>
      </c>
      <c r="I69">
        <v>50</v>
      </c>
      <c r="J69">
        <v>49</v>
      </c>
      <c r="K69">
        <v>425.995</v>
      </c>
      <c r="L69">
        <v>29.05090291900488</v>
      </c>
      <c r="M69">
        <v>85.2</v>
      </c>
      <c r="N69">
        <v>194.60000000000002</v>
      </c>
      <c r="O69">
        <v>100.23529411764706</v>
      </c>
      <c r="P69">
        <v>161.518</v>
      </c>
      <c r="Q69">
        <v>101.16</v>
      </c>
      <c r="R69">
        <v>298.52999999999997</v>
      </c>
      <c r="S69">
        <v>35.985800000000005</v>
      </c>
      <c r="T69">
        <v>109.80839999999998</v>
      </c>
      <c r="U69">
        <v>87.651880000000006</v>
      </c>
      <c r="V69">
        <v>3</v>
      </c>
      <c r="W69">
        <v>6.09</v>
      </c>
      <c r="X69">
        <v>-0.41000000000000014</v>
      </c>
      <c r="Y69">
        <v>17.40139211136891</v>
      </c>
      <c r="Z69">
        <v>23</v>
      </c>
      <c r="AA69">
        <v>191.69614849187934</v>
      </c>
      <c r="AB69">
        <v>5090</v>
      </c>
      <c r="AC69">
        <v>3976.5624999999995</v>
      </c>
      <c r="AD69">
        <v>7445</v>
      </c>
      <c r="AE69">
        <v>5816.40625</v>
      </c>
      <c r="AF69">
        <v>12.695</v>
      </c>
      <c r="AG69">
        <v>3.0738701473021965</v>
      </c>
      <c r="AH69">
        <v>0.26894357247744333</v>
      </c>
      <c r="AI69">
        <v>1.0259870645905831</v>
      </c>
      <c r="AJ69">
        <v>5.709686173585758E-3</v>
      </c>
      <c r="AK69">
        <v>8.1850000000000005</v>
      </c>
      <c r="AL69">
        <v>23.61961977041085</v>
      </c>
      <c r="AM69">
        <v>3.4791934390104369</v>
      </c>
      <c r="AN69">
        <v>1.7055826825886831</v>
      </c>
      <c r="AO69">
        <v>0.49615673134503191</v>
      </c>
      <c r="AP69">
        <v>11.989999999999998</v>
      </c>
      <c r="AQ69">
        <v>3.0738701473021965</v>
      </c>
      <c r="AR69">
        <v>0.26894357247744333</v>
      </c>
      <c r="AS69">
        <v>1.0259870645905831</v>
      </c>
      <c r="AT69">
        <v>5.709686173585758E-3</v>
      </c>
      <c r="AU69">
        <v>6.5690000000000008</v>
      </c>
      <c r="AV69">
        <v>23.61961977041085</v>
      </c>
      <c r="AW69">
        <v>3.4791934390104369</v>
      </c>
      <c r="AX69">
        <v>1.7055826825886831</v>
      </c>
      <c r="AY69">
        <v>0.49615673134503191</v>
      </c>
      <c r="AZ69">
        <v>224.63923671874997</v>
      </c>
      <c r="BA69">
        <v>201.35576328125003</v>
      </c>
      <c r="BB69">
        <v>269.83716059494867</v>
      </c>
      <c r="BC69">
        <v>37.442840304438988</v>
      </c>
      <c r="BD69">
        <v>29.563465765775103</v>
      </c>
      <c r="BE69">
        <v>4.9304182813499402</v>
      </c>
      <c r="BF69">
        <v>341.77388494651274</v>
      </c>
      <c r="BG69">
        <v>894.88937411764709</v>
      </c>
      <c r="BH69">
        <v>553.11548917113441</v>
      </c>
      <c r="BI69" t="s">
        <v>95</v>
      </c>
      <c r="BJ69" t="s">
        <v>86</v>
      </c>
    </row>
    <row r="70" spans="1:62">
      <c r="A70" t="s">
        <v>96</v>
      </c>
      <c r="B70" t="s">
        <v>97</v>
      </c>
      <c r="C70">
        <v>1992</v>
      </c>
      <c r="D70" t="s">
        <v>71</v>
      </c>
      <c r="E70" t="s">
        <v>100</v>
      </c>
      <c r="F70">
        <v>326.995</v>
      </c>
      <c r="G70">
        <v>94.995000000000005</v>
      </c>
      <c r="H70">
        <v>232</v>
      </c>
      <c r="I70">
        <v>50</v>
      </c>
      <c r="J70">
        <v>46.2</v>
      </c>
      <c r="K70">
        <v>423.19499999999999</v>
      </c>
      <c r="L70">
        <v>29.05090291900488</v>
      </c>
      <c r="M70">
        <v>85.2</v>
      </c>
      <c r="N70">
        <v>194.60000000000002</v>
      </c>
      <c r="O70">
        <v>100.23529411764706</v>
      </c>
      <c r="P70">
        <v>161.518</v>
      </c>
      <c r="Q70">
        <v>101.16</v>
      </c>
      <c r="R70">
        <v>298.52999999999997</v>
      </c>
      <c r="S70">
        <v>35.985800000000005</v>
      </c>
      <c r="T70">
        <v>109.80839999999998</v>
      </c>
      <c r="U70">
        <v>87.651880000000006</v>
      </c>
      <c r="V70">
        <v>3</v>
      </c>
      <c r="W70">
        <v>6.27</v>
      </c>
      <c r="X70">
        <v>-0.23000000000000043</v>
      </c>
      <c r="Y70">
        <v>17.097447795823701</v>
      </c>
      <c r="Z70">
        <v>23</v>
      </c>
      <c r="AA70">
        <v>190.79039443155463</v>
      </c>
      <c r="AB70">
        <v>6960</v>
      </c>
      <c r="AC70">
        <v>5437.5</v>
      </c>
      <c r="AD70">
        <v>6370</v>
      </c>
      <c r="AE70">
        <v>4976.5625</v>
      </c>
      <c r="AF70">
        <v>12.695</v>
      </c>
      <c r="AG70">
        <v>3.0738701473021965</v>
      </c>
      <c r="AH70">
        <v>0.26894357247744333</v>
      </c>
      <c r="AI70">
        <v>1.0259870645905831</v>
      </c>
      <c r="AJ70">
        <v>5.709686173585758E-3</v>
      </c>
      <c r="AK70">
        <v>8.1850000000000005</v>
      </c>
      <c r="AL70">
        <v>23.61961977041085</v>
      </c>
      <c r="AM70">
        <v>3.4791934390104369</v>
      </c>
      <c r="AN70">
        <v>1.7055826825886831</v>
      </c>
      <c r="AO70">
        <v>0.49615673134503191</v>
      </c>
      <c r="AP70">
        <v>11.989999999999998</v>
      </c>
      <c r="AQ70">
        <v>3.0738701473021965</v>
      </c>
      <c r="AR70">
        <v>0.26894357247744333</v>
      </c>
      <c r="AS70">
        <v>1.0259870645905831</v>
      </c>
      <c r="AT70">
        <v>5.709686173585758E-3</v>
      </c>
      <c r="AU70">
        <v>6.5690000000000008</v>
      </c>
      <c r="AV70">
        <v>23.61961977041085</v>
      </c>
      <c r="AW70">
        <v>3.4791934390104369</v>
      </c>
      <c r="AX70">
        <v>1.7055826825886831</v>
      </c>
      <c r="AY70">
        <v>0.49615673134503191</v>
      </c>
      <c r="AZ70">
        <v>241.93047656249999</v>
      </c>
      <c r="BA70">
        <v>181.2645234375</v>
      </c>
      <c r="BB70">
        <v>286.95088557883253</v>
      </c>
      <c r="BC70">
        <v>39.817555744568949</v>
      </c>
      <c r="BD70">
        <v>31.43845222638868</v>
      </c>
      <c r="BE70">
        <v>5.2431173267167708</v>
      </c>
      <c r="BF70">
        <v>363.45001087650689</v>
      </c>
      <c r="BG70">
        <v>894.88937411764709</v>
      </c>
      <c r="BH70">
        <v>531.4393632411402</v>
      </c>
      <c r="BI70" t="s">
        <v>95</v>
      </c>
      <c r="BJ70" t="s">
        <v>86</v>
      </c>
    </row>
    <row r="71" spans="1:62">
      <c r="A71" t="s">
        <v>96</v>
      </c>
      <c r="B71" t="s">
        <v>97</v>
      </c>
      <c r="C71">
        <v>1998</v>
      </c>
      <c r="D71" t="s">
        <v>71</v>
      </c>
      <c r="E71" t="s">
        <v>100</v>
      </c>
      <c r="F71">
        <v>326.995</v>
      </c>
      <c r="G71">
        <v>94.995000000000005</v>
      </c>
      <c r="H71">
        <v>232</v>
      </c>
      <c r="I71">
        <v>50</v>
      </c>
      <c r="J71">
        <v>42</v>
      </c>
      <c r="K71">
        <v>418.995</v>
      </c>
      <c r="L71">
        <v>29.05090291900488</v>
      </c>
      <c r="M71">
        <v>85.2</v>
      </c>
      <c r="N71">
        <v>194.60000000000002</v>
      </c>
      <c r="O71">
        <v>100.23529411764706</v>
      </c>
      <c r="P71">
        <v>161.518</v>
      </c>
      <c r="Q71">
        <v>101.16</v>
      </c>
      <c r="R71">
        <v>298.52999999999997</v>
      </c>
      <c r="S71">
        <v>35.985800000000005</v>
      </c>
      <c r="T71">
        <v>109.80839999999998</v>
      </c>
      <c r="U71">
        <v>87.651880000000006</v>
      </c>
      <c r="V71">
        <v>3</v>
      </c>
      <c r="W71">
        <v>5.4</v>
      </c>
      <c r="X71">
        <v>-1.0999999999999996</v>
      </c>
      <c r="Y71">
        <v>17.9334106728538</v>
      </c>
      <c r="Z71">
        <v>23</v>
      </c>
      <c r="AA71">
        <v>193.28156380510433</v>
      </c>
      <c r="AB71">
        <v>6300</v>
      </c>
      <c r="AC71">
        <v>4921.875</v>
      </c>
      <c r="AD71">
        <v>7330</v>
      </c>
      <c r="AE71">
        <v>5726.5625</v>
      </c>
      <c r="AF71">
        <v>12.574000000000002</v>
      </c>
      <c r="AG71">
        <v>3.0738701473021965</v>
      </c>
      <c r="AH71">
        <v>0.26894357247744333</v>
      </c>
      <c r="AI71">
        <v>1.0259870645905831</v>
      </c>
      <c r="AJ71">
        <v>5.709686173585758E-3</v>
      </c>
      <c r="AK71">
        <v>8.0609999999999999</v>
      </c>
      <c r="AL71">
        <v>23.61961977041085</v>
      </c>
      <c r="AM71">
        <v>3.4791934390104369</v>
      </c>
      <c r="AN71">
        <v>1.7055826825886831</v>
      </c>
      <c r="AO71">
        <v>0.49615673134503191</v>
      </c>
      <c r="AP71">
        <v>12.5</v>
      </c>
      <c r="AQ71">
        <v>3.0738701473021965</v>
      </c>
      <c r="AR71">
        <v>0.26894357247744333</v>
      </c>
      <c r="AS71">
        <v>1.0259870645905831</v>
      </c>
      <c r="AT71">
        <v>5.709686173585758E-3</v>
      </c>
      <c r="AU71">
        <v>7.3</v>
      </c>
      <c r="AV71">
        <v>23.61961977041085</v>
      </c>
      <c r="AW71">
        <v>3.4791934390104369</v>
      </c>
      <c r="AX71">
        <v>1.7055826825886831</v>
      </c>
      <c r="AY71">
        <v>0.49615673134503191</v>
      </c>
      <c r="AZ71">
        <v>252.320340625</v>
      </c>
      <c r="BA71">
        <v>166.674659375</v>
      </c>
      <c r="BB71">
        <v>293.40889500671324</v>
      </c>
      <c r="BC71">
        <v>40.713674778580248</v>
      </c>
      <c r="BD71">
        <v>32.145994286997578</v>
      </c>
      <c r="BE71">
        <v>5.3611169664778373</v>
      </c>
      <c r="BF71">
        <v>371.62968103876887</v>
      </c>
      <c r="BG71">
        <v>894.88937411764709</v>
      </c>
      <c r="BH71">
        <v>523.25969307887817</v>
      </c>
      <c r="BI71" t="s">
        <v>95</v>
      </c>
      <c r="BJ71" t="s">
        <v>86</v>
      </c>
    </row>
    <row r="72" spans="1:62">
      <c r="A72" t="s">
        <v>96</v>
      </c>
      <c r="B72" t="s">
        <v>97</v>
      </c>
      <c r="C72">
        <v>2003</v>
      </c>
      <c r="D72" t="s">
        <v>71</v>
      </c>
      <c r="E72" t="s">
        <v>100</v>
      </c>
      <c r="F72">
        <v>326.995</v>
      </c>
      <c r="G72">
        <v>94.995000000000005</v>
      </c>
      <c r="H72">
        <v>232</v>
      </c>
      <c r="I72">
        <v>50</v>
      </c>
      <c r="J72">
        <v>53.2</v>
      </c>
      <c r="K72">
        <v>430.19499999999999</v>
      </c>
      <c r="L72">
        <v>29.05090291900488</v>
      </c>
      <c r="M72">
        <v>85.2</v>
      </c>
      <c r="N72">
        <v>194.60000000000002</v>
      </c>
      <c r="O72">
        <v>100.23529411764706</v>
      </c>
      <c r="P72">
        <v>161.518</v>
      </c>
      <c r="Q72">
        <v>101.16</v>
      </c>
      <c r="R72">
        <v>298.52999999999997</v>
      </c>
      <c r="S72">
        <v>35.985800000000005</v>
      </c>
      <c r="T72">
        <v>109.80839999999998</v>
      </c>
      <c r="U72">
        <v>64.27804533333348</v>
      </c>
      <c r="V72">
        <v>3</v>
      </c>
      <c r="W72">
        <v>5.71</v>
      </c>
      <c r="X72">
        <v>-0.79</v>
      </c>
      <c r="Y72">
        <v>18.503480278422273</v>
      </c>
      <c r="Z72">
        <v>23</v>
      </c>
      <c r="AA72">
        <v>194.98037122969839</v>
      </c>
      <c r="AB72">
        <v>5400</v>
      </c>
      <c r="AC72">
        <v>4218.75</v>
      </c>
      <c r="AD72">
        <v>6725</v>
      </c>
      <c r="AE72">
        <v>5253.90625</v>
      </c>
      <c r="AF72">
        <v>13.385999999999999</v>
      </c>
      <c r="AG72">
        <v>3.0738701473021965</v>
      </c>
      <c r="AH72">
        <v>0.26894357247744333</v>
      </c>
      <c r="AI72">
        <v>1.0259870645905831</v>
      </c>
      <c r="AJ72">
        <v>5.709686173585758E-3</v>
      </c>
      <c r="AK72">
        <v>8.81</v>
      </c>
      <c r="AL72">
        <v>23.61961977041085</v>
      </c>
      <c r="AM72">
        <v>3.4791934390104369</v>
      </c>
      <c r="AN72">
        <v>1.7055826825886831</v>
      </c>
      <c r="AO72">
        <v>0.49615673134503191</v>
      </c>
      <c r="AP72">
        <v>14.8</v>
      </c>
      <c r="AQ72">
        <v>3.0738701473021965</v>
      </c>
      <c r="AR72">
        <v>0.26894357247744333</v>
      </c>
      <c r="AS72">
        <v>1.0259870645905831</v>
      </c>
      <c r="AT72">
        <v>5.709686173585758E-3</v>
      </c>
      <c r="AU72">
        <v>9.8699999999999992</v>
      </c>
      <c r="AV72">
        <v>23.61961977041085</v>
      </c>
      <c r="AW72">
        <v>3.4791934390104369</v>
      </c>
      <c r="AX72">
        <v>1.7055826825886831</v>
      </c>
      <c r="AY72">
        <v>0.49615673134503191</v>
      </c>
      <c r="AZ72">
        <v>260.83764218749997</v>
      </c>
      <c r="BA72">
        <v>169.35735781250003</v>
      </c>
      <c r="BB72">
        <v>261.01121437684503</v>
      </c>
      <c r="BC72">
        <v>36.218144291290209</v>
      </c>
      <c r="BD72">
        <v>28.596491616276275</v>
      </c>
      <c r="BE72">
        <v>4.7691521070098153</v>
      </c>
      <c r="BF72">
        <v>330.59500239142136</v>
      </c>
      <c r="BG72">
        <v>871.51553945098055</v>
      </c>
      <c r="BH72">
        <v>540.92053705955914</v>
      </c>
      <c r="BI72" t="s">
        <v>95</v>
      </c>
      <c r="BJ72" t="s">
        <v>86</v>
      </c>
    </row>
    <row r="73" spans="1:62">
      <c r="A73" t="s">
        <v>96</v>
      </c>
      <c r="B73" t="s">
        <v>97</v>
      </c>
      <c r="C73">
        <v>2008</v>
      </c>
      <c r="D73" t="s">
        <v>71</v>
      </c>
      <c r="E73" t="s">
        <v>100</v>
      </c>
      <c r="F73">
        <v>326.995</v>
      </c>
      <c r="G73">
        <v>94.995000000000005</v>
      </c>
      <c r="H73">
        <v>232</v>
      </c>
      <c r="I73">
        <v>50</v>
      </c>
      <c r="J73">
        <v>44.800000000000004</v>
      </c>
      <c r="K73">
        <v>421.79500000000002</v>
      </c>
      <c r="L73">
        <v>29.05090291900488</v>
      </c>
      <c r="M73">
        <v>85.2</v>
      </c>
      <c r="N73">
        <v>194.60000000000002</v>
      </c>
      <c r="O73">
        <v>100.23529411764706</v>
      </c>
      <c r="P73">
        <v>161.518</v>
      </c>
      <c r="Q73">
        <v>101.16</v>
      </c>
      <c r="R73">
        <v>298.52999999999997</v>
      </c>
      <c r="S73">
        <v>35.985800000000005</v>
      </c>
      <c r="T73">
        <v>109.80839999999998</v>
      </c>
      <c r="U73">
        <v>56.243289666666826</v>
      </c>
      <c r="V73">
        <v>3</v>
      </c>
      <c r="W73">
        <v>5.62</v>
      </c>
      <c r="X73">
        <v>-0.87999999999999989</v>
      </c>
      <c r="Y73">
        <v>18.601466892443213</v>
      </c>
      <c r="Z73">
        <v>23</v>
      </c>
      <c r="AA73">
        <v>195.27237133948077</v>
      </c>
      <c r="AB73">
        <v>7300</v>
      </c>
      <c r="AC73">
        <v>5965</v>
      </c>
      <c r="AD73">
        <v>7600</v>
      </c>
      <c r="AE73">
        <v>6375</v>
      </c>
      <c r="AF73">
        <v>12.3</v>
      </c>
      <c r="AG73">
        <v>3.0738701473021965</v>
      </c>
      <c r="AH73">
        <v>0.26894357247744333</v>
      </c>
      <c r="AI73">
        <v>1.0259870645905831</v>
      </c>
      <c r="AJ73">
        <v>5.709686173585758E-3</v>
      </c>
      <c r="AK73">
        <v>7.22</v>
      </c>
      <c r="AL73">
        <v>23.61961977041085</v>
      </c>
      <c r="AM73">
        <v>3.4791934390104369</v>
      </c>
      <c r="AN73">
        <v>1.7055826825886831</v>
      </c>
      <c r="AO73">
        <v>0.49615673134503191</v>
      </c>
      <c r="AP73">
        <v>15.8</v>
      </c>
      <c r="AQ73">
        <v>3.0738701473021965</v>
      </c>
      <c r="AR73">
        <v>0.26894357247744333</v>
      </c>
      <c r="AS73">
        <v>1.0259870645905831</v>
      </c>
      <c r="AT73">
        <v>5.709686173585758E-3</v>
      </c>
      <c r="AU73">
        <v>11.899999999999999</v>
      </c>
      <c r="AV73">
        <v>23.61961977041085</v>
      </c>
      <c r="AW73">
        <v>3.4791934390104369</v>
      </c>
      <c r="AX73">
        <v>1.7055826825886831</v>
      </c>
      <c r="AY73">
        <v>0.49615673134503191</v>
      </c>
      <c r="AZ73">
        <v>328.7998</v>
      </c>
      <c r="BA73">
        <v>92.995200000000011</v>
      </c>
      <c r="BB73">
        <v>337.26677316167263</v>
      </c>
      <c r="BC73">
        <v>46.940506267302702</v>
      </c>
      <c r="BD73">
        <v>36.334097565544035</v>
      </c>
      <c r="BE73">
        <v>6.2076483887841212</v>
      </c>
      <c r="BF73">
        <v>426.74902538330343</v>
      </c>
      <c r="BG73">
        <v>863.48078378431387</v>
      </c>
      <c r="BH73">
        <v>436.73175840101044</v>
      </c>
      <c r="BI73" t="s">
        <v>95</v>
      </c>
      <c r="BJ73" t="s">
        <v>86</v>
      </c>
    </row>
    <row r="74" spans="1:62">
      <c r="A74" t="s">
        <v>96</v>
      </c>
      <c r="B74" t="s">
        <v>97</v>
      </c>
      <c r="C74">
        <v>2015</v>
      </c>
      <c r="D74" t="s">
        <v>71</v>
      </c>
      <c r="E74" t="s">
        <v>100</v>
      </c>
      <c r="F74">
        <v>326.995</v>
      </c>
      <c r="G74">
        <v>94.995000000000005</v>
      </c>
      <c r="H74">
        <v>232</v>
      </c>
      <c r="I74">
        <v>50</v>
      </c>
      <c r="J74">
        <v>36.399999999999984</v>
      </c>
      <c r="K74">
        <v>413.39499999999998</v>
      </c>
      <c r="L74">
        <v>29.05090291900488</v>
      </c>
      <c r="M74">
        <v>85.2</v>
      </c>
      <c r="N74">
        <v>194.60000000000002</v>
      </c>
      <c r="O74">
        <v>100.23529411764706</v>
      </c>
      <c r="P74">
        <v>161.518</v>
      </c>
      <c r="Q74">
        <v>101.16</v>
      </c>
      <c r="R74">
        <v>298.52999999999997</v>
      </c>
      <c r="S74">
        <v>35.985800000000005</v>
      </c>
      <c r="T74">
        <v>109.80839999999998</v>
      </c>
      <c r="U74">
        <v>51.130263333333232</v>
      </c>
      <c r="V74">
        <v>3</v>
      </c>
      <c r="W74">
        <v>5.46</v>
      </c>
      <c r="X74">
        <v>-1.04</v>
      </c>
      <c r="Y74">
        <v>19.07</v>
      </c>
      <c r="Z74">
        <v>23</v>
      </c>
      <c r="AA74">
        <v>196.6686</v>
      </c>
      <c r="AB74">
        <v>5913</v>
      </c>
      <c r="AC74">
        <v>4644</v>
      </c>
      <c r="AD74">
        <v>5027.9170232341039</v>
      </c>
      <c r="AE74">
        <v>4866.8477895744027</v>
      </c>
      <c r="AF74">
        <v>12.8</v>
      </c>
      <c r="AG74">
        <v>3.0738701473021965</v>
      </c>
      <c r="AH74">
        <v>0.26894357247744333</v>
      </c>
      <c r="AI74">
        <v>1.0259870645905831</v>
      </c>
      <c r="AJ74">
        <v>5.709686173585758E-3</v>
      </c>
      <c r="AK74">
        <v>8.6999999999999993</v>
      </c>
      <c r="AL74">
        <v>23.61961977041085</v>
      </c>
      <c r="AM74">
        <v>3.4791934390104369</v>
      </c>
      <c r="AN74">
        <v>1.7055826825886831</v>
      </c>
      <c r="AO74">
        <v>0.49615673134503191</v>
      </c>
      <c r="AP74">
        <v>14.399999999999999</v>
      </c>
      <c r="AQ74">
        <v>3.0738701473021965</v>
      </c>
      <c r="AR74">
        <v>0.26894357247744333</v>
      </c>
      <c r="AS74">
        <v>1.0259870645905831</v>
      </c>
      <c r="AT74">
        <v>5.709686173585758E-3</v>
      </c>
      <c r="AU74">
        <v>11.200000000000001</v>
      </c>
      <c r="AV74">
        <v>23.61961977041085</v>
      </c>
      <c r="AW74">
        <v>3.4791934390104369</v>
      </c>
      <c r="AX74">
        <v>1.7055826825886831</v>
      </c>
      <c r="AY74">
        <v>0.49615673134503191</v>
      </c>
      <c r="AZ74">
        <v>242.99990037780444</v>
      </c>
      <c r="BA74">
        <v>170.39509962219554</v>
      </c>
      <c r="BB74">
        <v>258.27356670582964</v>
      </c>
      <c r="BC74">
        <v>36.032568539322035</v>
      </c>
      <c r="BD74">
        <v>27.446776627232055</v>
      </c>
      <c r="BE74">
        <v>4.7813403542492656</v>
      </c>
      <c r="BF74">
        <v>326.53425222663299</v>
      </c>
      <c r="BG74">
        <v>858.36775745098032</v>
      </c>
      <c r="BH74">
        <v>531.83350522434739</v>
      </c>
      <c r="BI74" t="s">
        <v>95</v>
      </c>
      <c r="BJ74" t="s">
        <v>86</v>
      </c>
    </row>
    <row r="75" spans="1:62">
      <c r="A75" t="s">
        <v>96</v>
      </c>
      <c r="B75" t="s">
        <v>97</v>
      </c>
      <c r="C75">
        <v>2017</v>
      </c>
      <c r="D75" t="s">
        <v>71</v>
      </c>
      <c r="E75" t="s">
        <v>100</v>
      </c>
      <c r="F75">
        <v>326.995</v>
      </c>
      <c r="G75">
        <v>94.995000000000005</v>
      </c>
      <c r="H75">
        <v>232</v>
      </c>
      <c r="I75">
        <v>50</v>
      </c>
      <c r="J75">
        <v>33.999999999999979</v>
      </c>
      <c r="K75">
        <v>410.995</v>
      </c>
      <c r="L75">
        <v>29.05090291900488</v>
      </c>
      <c r="M75">
        <v>85.2</v>
      </c>
      <c r="N75">
        <v>194.60000000000002</v>
      </c>
      <c r="O75">
        <v>100.23529411764706</v>
      </c>
      <c r="P75">
        <v>161.518</v>
      </c>
      <c r="Q75">
        <v>101.16</v>
      </c>
      <c r="R75">
        <v>298.52999999999997</v>
      </c>
      <c r="S75">
        <v>35.985800000000005</v>
      </c>
      <c r="T75">
        <v>109.80839999999998</v>
      </c>
      <c r="U75">
        <v>50.399831000000127</v>
      </c>
      <c r="V75">
        <v>3</v>
      </c>
      <c r="W75">
        <v>5.3733333333333322</v>
      </c>
      <c r="X75">
        <v>-1.1266666666666678</v>
      </c>
      <c r="Y75">
        <v>19.80269750826578</v>
      </c>
      <c r="Z75">
        <v>23</v>
      </c>
      <c r="AA75">
        <v>198.85203857463202</v>
      </c>
      <c r="AB75">
        <v>4627.333333333333</v>
      </c>
      <c r="AC75">
        <v>3634.3333333333335</v>
      </c>
      <c r="AD75">
        <v>7010.333333333333</v>
      </c>
      <c r="AE75">
        <v>5585.333333333333</v>
      </c>
      <c r="AF75">
        <v>13.595999999999997</v>
      </c>
      <c r="AG75">
        <v>3.0738701473021965</v>
      </c>
      <c r="AH75">
        <v>0.26894357247744333</v>
      </c>
      <c r="AI75">
        <v>1.0259870645905831</v>
      </c>
      <c r="AJ75">
        <v>5.709686173585758E-3</v>
      </c>
      <c r="AK75">
        <v>9.919666666666668</v>
      </c>
      <c r="AL75">
        <v>23.61961977041085</v>
      </c>
      <c r="AM75">
        <v>3.4791934390104369</v>
      </c>
      <c r="AN75">
        <v>1.7055826825886831</v>
      </c>
      <c r="AO75">
        <v>0.49615673134503191</v>
      </c>
      <c r="AP75">
        <v>13.693</v>
      </c>
      <c r="AQ75">
        <v>3.0738701473021965</v>
      </c>
      <c r="AR75">
        <v>0.26894357247744333</v>
      </c>
      <c r="AS75">
        <v>1.0259870645905831</v>
      </c>
      <c r="AT75">
        <v>5.709686173585758E-3</v>
      </c>
      <c r="AU75">
        <v>9.4595000000000002</v>
      </c>
      <c r="AV75">
        <v>23.61961977041085</v>
      </c>
      <c r="AW75">
        <v>3.4791934390104369</v>
      </c>
      <c r="AX75">
        <v>1.7055826825886831</v>
      </c>
      <c r="AY75">
        <v>0.49615673134503191</v>
      </c>
      <c r="AZ75">
        <v>247.79155422222217</v>
      </c>
      <c r="BA75">
        <v>163.20344577777783</v>
      </c>
      <c r="BB75">
        <v>253.53769722751844</v>
      </c>
      <c r="BC75">
        <v>35.206879425164878</v>
      </c>
      <c r="BD75">
        <v>27.664999267923807</v>
      </c>
      <c r="BE75">
        <v>4.640847101883546</v>
      </c>
      <c r="BF75">
        <v>321.05042302249063</v>
      </c>
      <c r="BG75">
        <v>857.63732511764726</v>
      </c>
      <c r="BH75">
        <v>536.58690209515657</v>
      </c>
      <c r="BI75" t="s">
        <v>95</v>
      </c>
      <c r="BJ75" t="s">
        <v>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D042-D2B3-467F-A9C5-FE4C4DA5FB23}">
  <dimension ref="A1:BL59"/>
  <sheetViews>
    <sheetView workbookViewId="0">
      <selection activeCell="D19" sqref="D19"/>
    </sheetView>
  </sheetViews>
  <sheetFormatPr defaultRowHeight="14.4"/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94</v>
      </c>
      <c r="B2" t="s">
        <v>75</v>
      </c>
      <c r="C2">
        <v>1982</v>
      </c>
      <c r="D2" t="s">
        <v>66</v>
      </c>
      <c r="E2" t="s">
        <v>66</v>
      </c>
      <c r="F2">
        <v>0</v>
      </c>
      <c r="G2">
        <v>0</v>
      </c>
      <c r="H2">
        <v>0</v>
      </c>
      <c r="I2">
        <v>50</v>
      </c>
      <c r="J2">
        <v>49</v>
      </c>
      <c r="K2">
        <v>99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87.651880000000006</v>
      </c>
      <c r="V2">
        <v>1</v>
      </c>
      <c r="W2">
        <v>5.2</v>
      </c>
      <c r="X2">
        <v>0</v>
      </c>
      <c r="Y2">
        <v>12.180974477958237</v>
      </c>
      <c r="Z2">
        <v>44</v>
      </c>
      <c r="AA2">
        <v>303.81930394431555</v>
      </c>
      <c r="AB2">
        <v>3182.7569365079366</v>
      </c>
      <c r="AC2">
        <v>2599.9645132275127</v>
      </c>
      <c r="AD2">
        <v>2555.6788359788361</v>
      </c>
      <c r="AE2">
        <v>1728.5046719576719</v>
      </c>
      <c r="AF2">
        <v>11.852462755019877</v>
      </c>
      <c r="AG2">
        <v>2.7636686590696118</v>
      </c>
      <c r="AH2">
        <v>0.26371565255382695</v>
      </c>
      <c r="AI2">
        <v>0.75717577755166932</v>
      </c>
      <c r="AJ2">
        <v>8.9794690027303909E-3</v>
      </c>
      <c r="AK2">
        <v>6.0766829152927428</v>
      </c>
      <c r="AL2">
        <v>22.675213840763934</v>
      </c>
      <c r="AM2">
        <v>3.7306672771147249</v>
      </c>
      <c r="AN2">
        <v>1.1130357599622887</v>
      </c>
      <c r="AO2">
        <v>0.64381535038005877</v>
      </c>
      <c r="AP2">
        <v>11.852462755019877</v>
      </c>
      <c r="AQ2">
        <v>2.7636686590696118</v>
      </c>
      <c r="AR2">
        <v>0.26371565255382695</v>
      </c>
      <c r="AS2">
        <v>0.75717577755166932</v>
      </c>
      <c r="AT2">
        <v>8.9794690027303909E-3</v>
      </c>
      <c r="AU2">
        <v>6.0766829152927428</v>
      </c>
      <c r="AV2">
        <v>22.675213840763934</v>
      </c>
      <c r="AW2">
        <v>3.7306672771147249</v>
      </c>
      <c r="AX2">
        <v>1.1130357599622887</v>
      </c>
      <c r="AY2">
        <v>0.64381535038005877</v>
      </c>
      <c r="AZ2">
        <v>94.317331012459093</v>
      </c>
      <c r="BA2">
        <v>4.6826689875409073</v>
      </c>
      <c r="BB2">
        <v>114.00809947373691</v>
      </c>
      <c r="BC2">
        <v>17.661393683549377</v>
      </c>
      <c r="BD2">
        <v>9.1627455569689271</v>
      </c>
      <c r="BE2">
        <v>2.8382630112124914</v>
      </c>
      <c r="BF2">
        <v>143.67050172546772</v>
      </c>
      <c r="BG2">
        <v>87.651880000000006</v>
      </c>
      <c r="BH2">
        <v>-56.01862172546771</v>
      </c>
      <c r="BI2" t="s">
        <v>95</v>
      </c>
      <c r="BJ2" t="s">
        <v>86</v>
      </c>
    </row>
    <row r="3" spans="1:64">
      <c r="A3" t="s">
        <v>94</v>
      </c>
      <c r="B3" t="s">
        <v>75</v>
      </c>
      <c r="C3">
        <v>2000</v>
      </c>
      <c r="D3" t="s">
        <v>66</v>
      </c>
      <c r="E3" t="s">
        <v>66</v>
      </c>
      <c r="F3">
        <v>0</v>
      </c>
      <c r="G3">
        <v>0</v>
      </c>
      <c r="H3">
        <v>0</v>
      </c>
      <c r="I3">
        <v>50</v>
      </c>
      <c r="J3">
        <v>49</v>
      </c>
      <c r="K3">
        <v>99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87.651880000000006</v>
      </c>
      <c r="V3">
        <v>1</v>
      </c>
      <c r="W3">
        <v>6.7</v>
      </c>
      <c r="X3">
        <v>1.5</v>
      </c>
      <c r="Y3">
        <v>15.081206496519721</v>
      </c>
      <c r="Z3">
        <v>44</v>
      </c>
      <c r="AA3">
        <v>312.46199535962876</v>
      </c>
      <c r="AB3">
        <v>3182.7569365079366</v>
      </c>
      <c r="AC3">
        <v>2599.9645132275127</v>
      </c>
      <c r="AD3">
        <v>2555.6788359788361</v>
      </c>
      <c r="AE3">
        <v>1728.5046719576719</v>
      </c>
      <c r="AF3">
        <v>11.852462755019877</v>
      </c>
      <c r="AG3">
        <v>2.7636686590696118</v>
      </c>
      <c r="AH3">
        <v>0.26371565255382695</v>
      </c>
      <c r="AI3">
        <v>0.75717577755166932</v>
      </c>
      <c r="AJ3">
        <v>8.9794690027303909E-3</v>
      </c>
      <c r="AK3">
        <v>6.0766829152927428</v>
      </c>
      <c r="AL3">
        <v>22.675213840763934</v>
      </c>
      <c r="AM3">
        <v>3.7306672771147249</v>
      </c>
      <c r="AN3">
        <v>1.1130357599622887</v>
      </c>
      <c r="AO3">
        <v>0.64381535038005877</v>
      </c>
      <c r="AP3">
        <v>11.852462755019877</v>
      </c>
      <c r="AQ3">
        <v>2.7636686590696118</v>
      </c>
      <c r="AR3">
        <v>0.26371565255382695</v>
      </c>
      <c r="AS3">
        <v>0.75717577755166932</v>
      </c>
      <c r="AT3">
        <v>8.9794690027303909E-3</v>
      </c>
      <c r="AU3">
        <v>6.0766829152927428</v>
      </c>
      <c r="AV3">
        <v>22.675213840763934</v>
      </c>
      <c r="AW3">
        <v>3.7306672771147249</v>
      </c>
      <c r="AX3">
        <v>1.1130357599622887</v>
      </c>
      <c r="AY3">
        <v>0.64381535038005877</v>
      </c>
      <c r="AZ3">
        <v>94.317331012459093</v>
      </c>
      <c r="BA3">
        <v>4.6826689875409073</v>
      </c>
      <c r="BB3">
        <v>114.00809947373691</v>
      </c>
      <c r="BC3">
        <v>17.661393683549377</v>
      </c>
      <c r="BD3">
        <v>9.1627455569689271</v>
      </c>
      <c r="BE3">
        <v>2.8382630112124914</v>
      </c>
      <c r="BF3">
        <v>143.67050172546772</v>
      </c>
      <c r="BG3">
        <v>87.651880000000006</v>
      </c>
      <c r="BH3">
        <v>-56.01862172546771</v>
      </c>
      <c r="BI3" t="s">
        <v>95</v>
      </c>
      <c r="BJ3" t="s">
        <v>86</v>
      </c>
    </row>
    <row r="4" spans="1:64">
      <c r="A4" t="s">
        <v>94</v>
      </c>
      <c r="B4" t="s">
        <v>75</v>
      </c>
      <c r="C4">
        <v>2002</v>
      </c>
      <c r="D4" t="s">
        <v>66</v>
      </c>
      <c r="E4" t="s">
        <v>66</v>
      </c>
      <c r="F4">
        <v>0</v>
      </c>
      <c r="G4">
        <v>0</v>
      </c>
      <c r="H4">
        <v>0</v>
      </c>
      <c r="I4">
        <v>50</v>
      </c>
      <c r="J4">
        <v>50.4</v>
      </c>
      <c r="K4">
        <v>100.4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67.930206999999939</v>
      </c>
      <c r="V4">
        <v>1</v>
      </c>
      <c r="W4">
        <v>6.75</v>
      </c>
      <c r="X4">
        <v>1.5499999999999998</v>
      </c>
      <c r="Y4">
        <v>14.153132250580045</v>
      </c>
      <c r="Z4">
        <v>44</v>
      </c>
      <c r="AA4">
        <v>309.6963341067285</v>
      </c>
      <c r="AB4">
        <v>3075.2739999999999</v>
      </c>
      <c r="AC4">
        <v>1497.7759999999998</v>
      </c>
      <c r="AD4">
        <v>1912.0380000000002</v>
      </c>
      <c r="AE4">
        <v>1768.6759999999999</v>
      </c>
      <c r="AF4">
        <v>11.852462755019877</v>
      </c>
      <c r="AG4">
        <v>2.7636686590696118</v>
      </c>
      <c r="AH4">
        <v>0.26371565255382695</v>
      </c>
      <c r="AI4">
        <v>0.75717577755166932</v>
      </c>
      <c r="AJ4">
        <v>8.9794690027303909E-3</v>
      </c>
      <c r="AK4">
        <v>6.0766829152927428</v>
      </c>
      <c r="AL4">
        <v>22.675213840763934</v>
      </c>
      <c r="AM4">
        <v>3.7306672771147249</v>
      </c>
      <c r="AN4">
        <v>1.1130357599622887</v>
      </c>
      <c r="AO4">
        <v>0.64381535038005877</v>
      </c>
      <c r="AP4">
        <v>11.852462755019877</v>
      </c>
      <c r="AQ4">
        <v>2.7636686590696118</v>
      </c>
      <c r="AR4">
        <v>0.26371565255382695</v>
      </c>
      <c r="AS4">
        <v>0.75717577755166932</v>
      </c>
      <c r="AT4">
        <v>8.9794690027303909E-3</v>
      </c>
      <c r="AU4">
        <v>6.0766829152927428</v>
      </c>
      <c r="AV4">
        <v>22.675213840763934</v>
      </c>
      <c r="AW4">
        <v>3.7306672771147249</v>
      </c>
      <c r="AX4">
        <v>1.1130357599622887</v>
      </c>
      <c r="AY4">
        <v>0.64381535038005877</v>
      </c>
      <c r="AZ4">
        <v>78.961122789687508</v>
      </c>
      <c r="BA4">
        <v>21.438877210312498</v>
      </c>
      <c r="BB4">
        <v>87.850775467992818</v>
      </c>
      <c r="BC4">
        <v>13.501277827235477</v>
      </c>
      <c r="BD4">
        <v>7.4119497256931082</v>
      </c>
      <c r="BE4">
        <v>2.1477753523905889</v>
      </c>
      <c r="BF4">
        <v>110.91177837331199</v>
      </c>
      <c r="BG4">
        <v>67.930206999999939</v>
      </c>
      <c r="BH4">
        <v>-42.98157137331205</v>
      </c>
      <c r="BI4" t="s">
        <v>95</v>
      </c>
      <c r="BJ4" t="s">
        <v>86</v>
      </c>
    </row>
    <row r="5" spans="1:64">
      <c r="A5" t="s">
        <v>94</v>
      </c>
      <c r="B5" t="s">
        <v>75</v>
      </c>
      <c r="C5">
        <v>2003</v>
      </c>
      <c r="D5" t="s">
        <v>66</v>
      </c>
      <c r="E5" t="s">
        <v>66</v>
      </c>
      <c r="F5">
        <v>0</v>
      </c>
      <c r="G5">
        <v>0</v>
      </c>
      <c r="H5">
        <v>0</v>
      </c>
      <c r="I5">
        <v>50</v>
      </c>
      <c r="J5">
        <v>53.2</v>
      </c>
      <c r="K5">
        <v>103.2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64.27804533333348</v>
      </c>
      <c r="V5">
        <v>1</v>
      </c>
      <c r="W5">
        <v>6.74</v>
      </c>
      <c r="X5">
        <v>1.54</v>
      </c>
      <c r="Y5">
        <v>14.363458142034315</v>
      </c>
      <c r="Z5">
        <v>44</v>
      </c>
      <c r="AA5">
        <v>310.32310526326222</v>
      </c>
      <c r="AB5">
        <v>3043.3679999999999</v>
      </c>
      <c r="AC5">
        <v>1418.1399999999999</v>
      </c>
      <c r="AD5">
        <v>1800.4959999999999</v>
      </c>
      <c r="AE5">
        <v>1418.1399999999999</v>
      </c>
      <c r="AF5">
        <v>11.852462755019877</v>
      </c>
      <c r="AG5">
        <v>2.7636686590696118</v>
      </c>
      <c r="AH5">
        <v>0.26371565255382695</v>
      </c>
      <c r="AI5">
        <v>0.75717577755166932</v>
      </c>
      <c r="AJ5">
        <v>8.9794690027303909E-3</v>
      </c>
      <c r="AK5">
        <v>6.0766829152927428</v>
      </c>
      <c r="AL5">
        <v>22.675213840763934</v>
      </c>
      <c r="AM5">
        <v>3.7306672771147249</v>
      </c>
      <c r="AN5">
        <v>1.1130357599622887</v>
      </c>
      <c r="AO5">
        <v>0.64381535038005877</v>
      </c>
      <c r="AP5">
        <v>11.852462755019877</v>
      </c>
      <c r="AQ5">
        <v>2.7636686590696118</v>
      </c>
      <c r="AR5">
        <v>0.26371565255382695</v>
      </c>
      <c r="AS5">
        <v>0.75717577755166932</v>
      </c>
      <c r="AT5">
        <v>8.9794690027303909E-3</v>
      </c>
      <c r="AU5">
        <v>6.0766829152927428</v>
      </c>
      <c r="AV5">
        <v>22.675213840763934</v>
      </c>
      <c r="AW5">
        <v>3.7306672771147249</v>
      </c>
      <c r="AX5">
        <v>1.1130357599622887</v>
      </c>
      <c r="AY5">
        <v>0.64381535038005877</v>
      </c>
      <c r="AZ5">
        <v>74.646891869368105</v>
      </c>
      <c r="BA5">
        <v>28.553108130631898</v>
      </c>
      <c r="BB5">
        <v>77.70009063787748</v>
      </c>
      <c r="BC5">
        <v>11.858619740376939</v>
      </c>
      <c r="BD5">
        <v>6.8245375558203785</v>
      </c>
      <c r="BE5">
        <v>1.8695359286173945</v>
      </c>
      <c r="BF5">
        <v>98.252783862692198</v>
      </c>
      <c r="BG5">
        <v>64.27804533333348</v>
      </c>
      <c r="BH5">
        <v>-33.974738529358717</v>
      </c>
      <c r="BI5" t="s">
        <v>95</v>
      </c>
      <c r="BJ5" t="s">
        <v>86</v>
      </c>
    </row>
    <row r="6" spans="1:64">
      <c r="A6" t="s">
        <v>94</v>
      </c>
      <c r="B6" t="s">
        <v>75</v>
      </c>
      <c r="C6">
        <v>2004</v>
      </c>
      <c r="D6" t="s">
        <v>66</v>
      </c>
      <c r="E6" t="s">
        <v>66</v>
      </c>
      <c r="F6">
        <v>0</v>
      </c>
      <c r="G6">
        <v>0</v>
      </c>
      <c r="H6">
        <v>0</v>
      </c>
      <c r="I6">
        <v>50</v>
      </c>
      <c r="J6">
        <v>54.6</v>
      </c>
      <c r="K6">
        <v>104.6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62.08674833333324</v>
      </c>
      <c r="V6">
        <v>1</v>
      </c>
      <c r="W6">
        <v>6.2549999999999999</v>
      </c>
      <c r="X6">
        <v>1.0549999999999997</v>
      </c>
      <c r="Y6">
        <v>14.573784033488582</v>
      </c>
      <c r="Z6">
        <v>44</v>
      </c>
      <c r="AA6">
        <v>310.94987641979594</v>
      </c>
      <c r="AB6">
        <v>3091.1840000000002</v>
      </c>
      <c r="AC6">
        <v>2087.306</v>
      </c>
      <c r="AD6">
        <v>1880.2180000000001</v>
      </c>
      <c r="AE6">
        <v>1274.692</v>
      </c>
      <c r="AF6">
        <v>11.852462755019877</v>
      </c>
      <c r="AG6">
        <v>2.7636686590696118</v>
      </c>
      <c r="AH6">
        <v>0.26371565255382695</v>
      </c>
      <c r="AI6">
        <v>0.75717577755166932</v>
      </c>
      <c r="AJ6">
        <v>8.9794690027303909E-3</v>
      </c>
      <c r="AK6">
        <v>6.0766829152927428</v>
      </c>
      <c r="AL6">
        <v>22.675213840763934</v>
      </c>
      <c r="AM6">
        <v>3.7306672771147249</v>
      </c>
      <c r="AN6">
        <v>1.1130357599622887</v>
      </c>
      <c r="AO6">
        <v>0.64381535038005877</v>
      </c>
      <c r="AP6">
        <v>11.852462755019877</v>
      </c>
      <c r="AQ6">
        <v>2.7636686590696118</v>
      </c>
      <c r="AR6">
        <v>0.26371565255382695</v>
      </c>
      <c r="AS6">
        <v>0.75717577755166932</v>
      </c>
      <c r="AT6">
        <v>8.9794690027303909E-3</v>
      </c>
      <c r="AU6">
        <v>6.0766829152927428</v>
      </c>
      <c r="AV6">
        <v>22.675213840763934</v>
      </c>
      <c r="AW6">
        <v>3.7306672771147249</v>
      </c>
      <c r="AX6">
        <v>1.1130357599622887</v>
      </c>
      <c r="AY6">
        <v>0.64381535038005877</v>
      </c>
      <c r="AZ6">
        <v>79.353152853079692</v>
      </c>
      <c r="BA6">
        <v>25.246847146920302</v>
      </c>
      <c r="BB6">
        <v>89.97333148125665</v>
      </c>
      <c r="BC6">
        <v>13.853532446862552</v>
      </c>
      <c r="BD6">
        <v>7.506249173793619</v>
      </c>
      <c r="BE6">
        <v>2.2091464705061687</v>
      </c>
      <c r="BF6">
        <v>113.54225957241898</v>
      </c>
      <c r="BG6">
        <v>62.08674833333324</v>
      </c>
      <c r="BH6">
        <v>-51.455511239085745</v>
      </c>
      <c r="BI6" t="s">
        <v>95</v>
      </c>
      <c r="BJ6" t="s">
        <v>86</v>
      </c>
    </row>
    <row r="7" spans="1:64">
      <c r="A7" t="s">
        <v>94</v>
      </c>
      <c r="B7" t="s">
        <v>75</v>
      </c>
      <c r="C7">
        <v>2006</v>
      </c>
      <c r="D7" t="s">
        <v>66</v>
      </c>
      <c r="E7" t="s">
        <v>66</v>
      </c>
      <c r="F7">
        <v>0</v>
      </c>
      <c r="G7">
        <v>0</v>
      </c>
      <c r="H7">
        <v>0</v>
      </c>
      <c r="I7">
        <v>50</v>
      </c>
      <c r="J7">
        <v>46.2</v>
      </c>
      <c r="K7">
        <v>96.2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59.165019000000186</v>
      </c>
      <c r="V7">
        <v>1</v>
      </c>
      <c r="W7">
        <v>6.04</v>
      </c>
      <c r="X7">
        <v>0.83999999999999986</v>
      </c>
      <c r="Y7">
        <v>13.585033642901049</v>
      </c>
      <c r="Z7">
        <v>44</v>
      </c>
      <c r="AA7">
        <v>308.00340025584512</v>
      </c>
      <c r="AB7">
        <v>2485.6579999999999</v>
      </c>
      <c r="AC7">
        <v>1481.866</v>
      </c>
      <c r="AD7">
        <v>1864.2219999999998</v>
      </c>
      <c r="AE7">
        <v>1242.8720000000001</v>
      </c>
      <c r="AF7">
        <v>11.852462755019877</v>
      </c>
      <c r="AG7">
        <v>2.7636686590696118</v>
      </c>
      <c r="AH7">
        <v>0.26371565255382695</v>
      </c>
      <c r="AI7">
        <v>0.75717577755166932</v>
      </c>
      <c r="AJ7">
        <v>8.9794690027303909E-3</v>
      </c>
      <c r="AK7">
        <v>6.0766829152927428</v>
      </c>
      <c r="AL7">
        <v>22.675213840763934</v>
      </c>
      <c r="AM7">
        <v>3.7306672771147249</v>
      </c>
      <c r="AN7">
        <v>1.1130357599622887</v>
      </c>
      <c r="AO7">
        <v>0.64381535038005877</v>
      </c>
      <c r="AP7">
        <v>11.852462755019877</v>
      </c>
      <c r="AQ7">
        <v>2.7636686590696118</v>
      </c>
      <c r="AR7">
        <v>0.26371565255382695</v>
      </c>
      <c r="AS7">
        <v>0.75717577755166932</v>
      </c>
      <c r="AT7">
        <v>8.9794690027303909E-3</v>
      </c>
      <c r="AU7">
        <v>6.0766829152927428</v>
      </c>
      <c r="AV7">
        <v>22.675213840763934</v>
      </c>
      <c r="AW7">
        <v>3.7306672771147249</v>
      </c>
      <c r="AX7">
        <v>1.1130357599622887</v>
      </c>
      <c r="AY7">
        <v>0.64381535038005877</v>
      </c>
      <c r="AZ7">
        <v>68.114159542054779</v>
      </c>
      <c r="BA7">
        <v>28.085840457945224</v>
      </c>
      <c r="BB7">
        <v>73.805643836769164</v>
      </c>
      <c r="BC7">
        <v>11.312222338041861</v>
      </c>
      <c r="BD7">
        <v>6.3263546017845815</v>
      </c>
      <c r="BE7">
        <v>1.7932877627894577</v>
      </c>
      <c r="BF7">
        <v>93.237508539385075</v>
      </c>
      <c r="BG7">
        <v>59.165019000000186</v>
      </c>
      <c r="BH7">
        <v>-34.07248953938489</v>
      </c>
      <c r="BI7" t="s">
        <v>95</v>
      </c>
      <c r="BJ7" t="s">
        <v>86</v>
      </c>
    </row>
    <row r="8" spans="1:64">
      <c r="A8" t="s">
        <v>94</v>
      </c>
      <c r="B8" t="s">
        <v>75</v>
      </c>
      <c r="C8">
        <v>2008</v>
      </c>
      <c r="D8" t="s">
        <v>66</v>
      </c>
      <c r="E8" t="s">
        <v>66</v>
      </c>
      <c r="F8">
        <v>0</v>
      </c>
      <c r="G8">
        <v>0</v>
      </c>
      <c r="H8">
        <v>0</v>
      </c>
      <c r="I8">
        <v>50</v>
      </c>
      <c r="J8">
        <v>44.800000000000004</v>
      </c>
      <c r="K8">
        <v>94.800000000000011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56.243289666666826</v>
      </c>
      <c r="V8">
        <v>1</v>
      </c>
      <c r="W8">
        <v>6.06</v>
      </c>
      <c r="X8">
        <v>0.85999999999999943</v>
      </c>
      <c r="Y8">
        <v>12.891470444945083</v>
      </c>
      <c r="Z8">
        <v>44</v>
      </c>
      <c r="AA8">
        <v>305.93658192593631</v>
      </c>
      <c r="AB8">
        <v>3121.5419999999999</v>
      </c>
      <c r="AC8">
        <v>1974.8180000000002</v>
      </c>
      <c r="AD8">
        <v>1704.09</v>
      </c>
      <c r="AE8">
        <v>1146.6379999999999</v>
      </c>
      <c r="AF8">
        <v>11.852462755019877</v>
      </c>
      <c r="AG8">
        <v>2.7636686590696118</v>
      </c>
      <c r="AH8">
        <v>0.26371565255382695</v>
      </c>
      <c r="AI8">
        <v>0.75717577755166932</v>
      </c>
      <c r="AJ8">
        <v>8.9794690027303909E-3</v>
      </c>
      <c r="AK8">
        <v>6.0766829152927428</v>
      </c>
      <c r="AL8">
        <v>22.675213840763934</v>
      </c>
      <c r="AM8">
        <v>3.7306672771147249</v>
      </c>
      <c r="AN8">
        <v>1.1130357599622887</v>
      </c>
      <c r="AO8">
        <v>0.64381535038005877</v>
      </c>
      <c r="AP8">
        <v>11.852462755019877</v>
      </c>
      <c r="AQ8">
        <v>2.7636686590696118</v>
      </c>
      <c r="AR8">
        <v>0.26371565255382695</v>
      </c>
      <c r="AS8">
        <v>0.75717577755166932</v>
      </c>
      <c r="AT8">
        <v>8.9794690027303909E-3</v>
      </c>
      <c r="AU8">
        <v>6.0766829152927428</v>
      </c>
      <c r="AV8">
        <v>22.675213840763934</v>
      </c>
      <c r="AW8">
        <v>3.7306672771147249</v>
      </c>
      <c r="AX8">
        <v>1.1130357599622887</v>
      </c>
      <c r="AY8">
        <v>0.64381535038005877</v>
      </c>
      <c r="AZ8">
        <v>76.163721895470104</v>
      </c>
      <c r="BA8">
        <v>18.636278104529907</v>
      </c>
      <c r="BB8">
        <v>84.116130213139044</v>
      </c>
      <c r="BC8">
        <v>12.917708448018049</v>
      </c>
      <c r="BD8">
        <v>7.1281438129270631</v>
      </c>
      <c r="BE8">
        <v>2.0529729012985207</v>
      </c>
      <c r="BF8">
        <v>106.21495537538267</v>
      </c>
      <c r="BG8">
        <v>56.243289666666826</v>
      </c>
      <c r="BH8">
        <v>-49.971665708715847</v>
      </c>
      <c r="BI8" t="s">
        <v>95</v>
      </c>
      <c r="BJ8" t="s">
        <v>86</v>
      </c>
    </row>
    <row r="9" spans="1:64">
      <c r="A9" t="s">
        <v>94</v>
      </c>
      <c r="B9" t="s">
        <v>75</v>
      </c>
      <c r="C9">
        <v>2010</v>
      </c>
      <c r="D9" t="s">
        <v>66</v>
      </c>
      <c r="E9" t="s">
        <v>66</v>
      </c>
      <c r="F9">
        <v>0</v>
      </c>
      <c r="G9">
        <v>0</v>
      </c>
      <c r="H9">
        <v>0</v>
      </c>
      <c r="I9">
        <v>50</v>
      </c>
      <c r="J9">
        <v>42.4</v>
      </c>
      <c r="K9">
        <v>92.4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54.782425000000003</v>
      </c>
      <c r="V9">
        <v>1</v>
      </c>
      <c r="W9">
        <v>6.2074999999999996</v>
      </c>
      <c r="X9">
        <v>1.0074999999999994</v>
      </c>
      <c r="Y9">
        <v>12.005660766814977</v>
      </c>
      <c r="Z9">
        <v>44</v>
      </c>
      <c r="AA9">
        <v>303.2968690851086</v>
      </c>
      <c r="AB9">
        <v>2995.5519999999997</v>
      </c>
      <c r="AC9">
        <v>2485.6579999999999</v>
      </c>
      <c r="AD9">
        <v>2660.9259999999999</v>
      </c>
      <c r="AE9">
        <v>1991.76</v>
      </c>
      <c r="AF9">
        <v>11.852462755019877</v>
      </c>
      <c r="AG9">
        <v>2.7636686590696118</v>
      </c>
      <c r="AH9">
        <v>0.26371565255382695</v>
      </c>
      <c r="AI9">
        <v>0.75717577755166932</v>
      </c>
      <c r="AJ9">
        <v>8.9794690027303909E-3</v>
      </c>
      <c r="AK9">
        <v>6.0766829152927428</v>
      </c>
      <c r="AL9">
        <v>22.675213840763934</v>
      </c>
      <c r="AM9">
        <v>3.7306672771147249</v>
      </c>
      <c r="AN9">
        <v>1.1130357599622887</v>
      </c>
      <c r="AO9">
        <v>0.64381535038005877</v>
      </c>
      <c r="AP9">
        <v>11.852462755019877</v>
      </c>
      <c r="AQ9">
        <v>2.7636686590696118</v>
      </c>
      <c r="AR9">
        <v>0.26371565255382695</v>
      </c>
      <c r="AS9">
        <v>0.75717577755166932</v>
      </c>
      <c r="AT9">
        <v>8.9794690027303909E-3</v>
      </c>
      <c r="AU9">
        <v>6.0766829152927428</v>
      </c>
      <c r="AV9">
        <v>22.675213840763934</v>
      </c>
      <c r="AW9">
        <v>3.7306672771147249</v>
      </c>
      <c r="AX9">
        <v>1.1130357599622887</v>
      </c>
      <c r="AY9">
        <v>0.64381535038005877</v>
      </c>
      <c r="AZ9">
        <v>94.251044284813517</v>
      </c>
      <c r="BA9">
        <v>-1.8510442848135114</v>
      </c>
      <c r="BB9">
        <v>117.15904157380233</v>
      </c>
      <c r="BC9">
        <v>18.195458605490821</v>
      </c>
      <c r="BD9">
        <v>9.2664744741527407</v>
      </c>
      <c r="BE9">
        <v>2.9334226073336085</v>
      </c>
      <c r="BF9">
        <v>147.5543972607795</v>
      </c>
      <c r="BG9">
        <v>54.782425000000003</v>
      </c>
      <c r="BH9">
        <v>-92.771972260779492</v>
      </c>
      <c r="BI9" t="s">
        <v>95</v>
      </c>
      <c r="BJ9" t="s">
        <v>86</v>
      </c>
    </row>
    <row r="10" spans="1:64">
      <c r="A10" t="s">
        <v>94</v>
      </c>
      <c r="B10" t="s">
        <v>75</v>
      </c>
      <c r="C10">
        <v>2011</v>
      </c>
      <c r="D10" t="s">
        <v>66</v>
      </c>
      <c r="E10" t="s">
        <v>66</v>
      </c>
      <c r="F10">
        <v>0</v>
      </c>
      <c r="G10">
        <v>0</v>
      </c>
      <c r="H10">
        <v>0</v>
      </c>
      <c r="I10">
        <v>50</v>
      </c>
      <c r="J10">
        <v>41.199999999999996</v>
      </c>
      <c r="K10">
        <v>91.199999999999989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53.321560333333473</v>
      </c>
      <c r="V10">
        <v>1</v>
      </c>
      <c r="W10">
        <v>6.3550000000000004</v>
      </c>
      <c r="X10">
        <v>1.1550000000000002</v>
      </c>
      <c r="Y10">
        <v>11.948955916473318</v>
      </c>
      <c r="Z10">
        <v>44</v>
      </c>
      <c r="AA10">
        <v>303.12788863109046</v>
      </c>
      <c r="AB10">
        <v>2404.8148148148148</v>
      </c>
      <c r="AC10">
        <v>1560.7407407407409</v>
      </c>
      <c r="AD10">
        <v>1512.9629629629628</v>
      </c>
      <c r="AE10">
        <v>621.11111111111109</v>
      </c>
      <c r="AF10">
        <v>11.852462755019877</v>
      </c>
      <c r="AG10">
        <v>2.7636686590696118</v>
      </c>
      <c r="AH10">
        <v>0.26371565255382695</v>
      </c>
      <c r="AI10">
        <v>0.75717577755166932</v>
      </c>
      <c r="AJ10">
        <v>8.9794690027303909E-3</v>
      </c>
      <c r="AK10">
        <v>6.0766829152927428</v>
      </c>
      <c r="AL10">
        <v>22.675213840763934</v>
      </c>
      <c r="AM10">
        <v>3.7306672771147249</v>
      </c>
      <c r="AN10">
        <v>1.1130357599622887</v>
      </c>
      <c r="AO10">
        <v>0.64381535038005877</v>
      </c>
      <c r="AP10">
        <v>11.852462755019877</v>
      </c>
      <c r="AQ10">
        <v>2.7636686590696118</v>
      </c>
      <c r="AR10">
        <v>0.26371565255382695</v>
      </c>
      <c r="AS10">
        <v>0.75717577755166932</v>
      </c>
      <c r="AT10">
        <v>8.9794690027303909E-3</v>
      </c>
      <c r="AU10">
        <v>6.0766829152927428</v>
      </c>
      <c r="AV10">
        <v>22.675213840763934</v>
      </c>
      <c r="AW10">
        <v>3.7306672771147249</v>
      </c>
      <c r="AX10">
        <v>1.1130357599622887</v>
      </c>
      <c r="AY10">
        <v>0.64381535038005877</v>
      </c>
      <c r="AZ10">
        <v>59.693737065403631</v>
      </c>
      <c r="BA10">
        <v>31.506262934596357</v>
      </c>
      <c r="BB10">
        <v>60.301396967251371</v>
      </c>
      <c r="BC10">
        <v>9.1729426304434174</v>
      </c>
      <c r="BD10">
        <v>5.3949255692145925</v>
      </c>
      <c r="BE10">
        <v>1.4398892785925215</v>
      </c>
      <c r="BF10">
        <v>76.309154445501903</v>
      </c>
      <c r="BG10">
        <v>53.321560333333473</v>
      </c>
      <c r="BH10">
        <v>-22.987594112168431</v>
      </c>
      <c r="BI10" t="s">
        <v>95</v>
      </c>
      <c r="BJ10" t="s">
        <v>86</v>
      </c>
    </row>
    <row r="11" spans="1:64">
      <c r="A11" t="s">
        <v>94</v>
      </c>
      <c r="B11" t="s">
        <v>75</v>
      </c>
      <c r="C11">
        <v>2012</v>
      </c>
      <c r="D11" t="s">
        <v>66</v>
      </c>
      <c r="E11" t="s">
        <v>66</v>
      </c>
      <c r="F11">
        <v>0</v>
      </c>
      <c r="G11">
        <v>0</v>
      </c>
      <c r="H11">
        <v>0</v>
      </c>
      <c r="I11">
        <v>50</v>
      </c>
      <c r="J11">
        <v>39.999999999999993</v>
      </c>
      <c r="K11">
        <v>90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52.591128000000062</v>
      </c>
      <c r="V11">
        <v>1</v>
      </c>
      <c r="W11">
        <v>6.41</v>
      </c>
      <c r="X11">
        <v>1.21</v>
      </c>
      <c r="Y11">
        <v>12.006960556844547</v>
      </c>
      <c r="Z11">
        <v>44</v>
      </c>
      <c r="AA11">
        <v>303.3007424593967</v>
      </c>
      <c r="AB11">
        <v>3248.8888888888887</v>
      </c>
      <c r="AC11">
        <v>1688.1481481481483</v>
      </c>
      <c r="AD11">
        <v>3503.7037037037035</v>
      </c>
      <c r="AE11">
        <v>1958.8888888888889</v>
      </c>
      <c r="AF11">
        <v>11.852462755019877</v>
      </c>
      <c r="AG11">
        <v>2.7636686590696118</v>
      </c>
      <c r="AH11">
        <v>0.26371565255382695</v>
      </c>
      <c r="AI11">
        <v>0.75717577755166932</v>
      </c>
      <c r="AJ11">
        <v>8.9794690027303909E-3</v>
      </c>
      <c r="AK11">
        <v>6.0766829152927428</v>
      </c>
      <c r="AL11">
        <v>22.675213840763934</v>
      </c>
      <c r="AM11">
        <v>3.7306672771147249</v>
      </c>
      <c r="AN11">
        <v>1.1130357599622887</v>
      </c>
      <c r="AO11">
        <v>0.64381535038005877</v>
      </c>
      <c r="AP11">
        <v>11.852462755019877</v>
      </c>
      <c r="AQ11">
        <v>2.7636686590696118</v>
      </c>
      <c r="AR11">
        <v>0.26371565255382695</v>
      </c>
      <c r="AS11">
        <v>0.75717577755166932</v>
      </c>
      <c r="AT11">
        <v>8.9794690027303909E-3</v>
      </c>
      <c r="AU11">
        <v>6.0766829152927428</v>
      </c>
      <c r="AV11">
        <v>22.675213840763934</v>
      </c>
      <c r="AW11">
        <v>3.7306672771147249</v>
      </c>
      <c r="AX11">
        <v>1.1130357599622887</v>
      </c>
      <c r="AY11">
        <v>0.64381535038005877</v>
      </c>
      <c r="AZ11">
        <v>102.19673985792964</v>
      </c>
      <c r="BA11">
        <v>-12.196739857929643</v>
      </c>
      <c r="BB11">
        <v>101.35927321561468</v>
      </c>
      <c r="BC11">
        <v>15.386646094485211</v>
      </c>
      <c r="BD11">
        <v>9.1721821869150695</v>
      </c>
      <c r="BE11">
        <v>2.4086531237223037</v>
      </c>
      <c r="BF11">
        <v>128.32675462073726</v>
      </c>
      <c r="BG11">
        <v>52.591128000000062</v>
      </c>
      <c r="BH11">
        <v>-75.735626620737207</v>
      </c>
      <c r="BI11" t="s">
        <v>95</v>
      </c>
      <c r="BJ11" t="s">
        <v>86</v>
      </c>
    </row>
    <row r="12" spans="1:64">
      <c r="A12" t="s">
        <v>94</v>
      </c>
      <c r="B12" t="s">
        <v>75</v>
      </c>
      <c r="C12">
        <v>1982</v>
      </c>
      <c r="D12" t="s">
        <v>77</v>
      </c>
      <c r="E12" t="s">
        <v>82</v>
      </c>
      <c r="F12">
        <v>217.02627000000012</v>
      </c>
      <c r="G12">
        <v>217.02627000000012</v>
      </c>
      <c r="H12">
        <v>0</v>
      </c>
      <c r="I12">
        <v>50</v>
      </c>
      <c r="J12">
        <v>49</v>
      </c>
      <c r="K12">
        <v>316.02627000000012</v>
      </c>
      <c r="L12">
        <v>100</v>
      </c>
      <c r="M12">
        <v>0</v>
      </c>
      <c r="N12">
        <v>0</v>
      </c>
      <c r="O12">
        <v>0</v>
      </c>
      <c r="P12">
        <v>0</v>
      </c>
      <c r="Q12">
        <v>134.53884000000005</v>
      </c>
      <c r="R12">
        <v>273.34260000000012</v>
      </c>
      <c r="S12">
        <v>3.7802700000000016</v>
      </c>
      <c r="T12">
        <v>72.794430000000034</v>
      </c>
      <c r="U12">
        <v>87.651880000000006</v>
      </c>
      <c r="V12">
        <v>4</v>
      </c>
      <c r="W12">
        <v>5.2</v>
      </c>
      <c r="X12">
        <v>0</v>
      </c>
      <c r="Y12">
        <v>12.180974477958237</v>
      </c>
      <c r="Z12">
        <v>44</v>
      </c>
      <c r="AA12">
        <v>303.81930394431555</v>
      </c>
      <c r="AB12">
        <v>4769.5599999999995</v>
      </c>
      <c r="AC12">
        <v>4292.6040000000003</v>
      </c>
      <c r="AD12">
        <v>3940.95</v>
      </c>
      <c r="AE12">
        <v>3546.855</v>
      </c>
      <c r="AF12">
        <v>12.350516772708012</v>
      </c>
      <c r="AG12">
        <v>2.7636686590696118</v>
      </c>
      <c r="AH12">
        <v>0.26371565255382695</v>
      </c>
      <c r="AI12">
        <v>0.75717577755166932</v>
      </c>
      <c r="AJ12">
        <v>8.9794690027303909E-3</v>
      </c>
      <c r="AK12">
        <v>7.5924529786242285</v>
      </c>
      <c r="AL12">
        <v>22.675213840763934</v>
      </c>
      <c r="AM12">
        <v>3.7306672771147249</v>
      </c>
      <c r="AN12">
        <v>1.1130357599622887</v>
      </c>
      <c r="AO12">
        <v>0.64381535038005877</v>
      </c>
      <c r="AP12">
        <v>12.350516772708012</v>
      </c>
      <c r="AQ12">
        <v>2.7636686590696118</v>
      </c>
      <c r="AR12">
        <v>0.26371565255382695</v>
      </c>
      <c r="AS12">
        <v>0.75717577755166932</v>
      </c>
      <c r="AT12">
        <v>8.9794690027303909E-3</v>
      </c>
      <c r="AU12">
        <v>7.5924529786242285</v>
      </c>
      <c r="AV12">
        <v>22.675213840763934</v>
      </c>
      <c r="AW12">
        <v>3.7306672771147249</v>
      </c>
      <c r="AX12">
        <v>1.1130357599622887</v>
      </c>
      <c r="AY12">
        <v>0.64381535038005877</v>
      </c>
      <c r="AZ12">
        <v>167.10002368919339</v>
      </c>
      <c r="BA12">
        <v>148.92624631080673</v>
      </c>
      <c r="BB12">
        <v>201.83437271241385</v>
      </c>
      <c r="BC12">
        <v>31.543510990309162</v>
      </c>
      <c r="BD12">
        <v>15.320985387879794</v>
      </c>
      <c r="BE12">
        <v>5.1253797974180779</v>
      </c>
      <c r="BF12">
        <v>253.82424888802089</v>
      </c>
      <c r="BG12">
        <v>572.10802000000024</v>
      </c>
      <c r="BH12">
        <v>318.28377111197938</v>
      </c>
      <c r="BI12" t="s">
        <v>95</v>
      </c>
      <c r="BJ12" t="s">
        <v>86</v>
      </c>
    </row>
    <row r="13" spans="1:64">
      <c r="A13" t="s">
        <v>94</v>
      </c>
      <c r="B13" t="s">
        <v>75</v>
      </c>
      <c r="C13">
        <v>1984</v>
      </c>
      <c r="D13" t="s">
        <v>77</v>
      </c>
      <c r="E13" t="s">
        <v>82</v>
      </c>
      <c r="F13">
        <v>217.02627000000012</v>
      </c>
      <c r="G13">
        <v>217.02627000000012</v>
      </c>
      <c r="H13">
        <v>0</v>
      </c>
      <c r="I13">
        <v>50</v>
      </c>
      <c r="J13">
        <v>49</v>
      </c>
      <c r="K13">
        <v>316.02627000000012</v>
      </c>
      <c r="L13">
        <v>100</v>
      </c>
      <c r="M13">
        <v>0</v>
      </c>
      <c r="N13">
        <v>0</v>
      </c>
      <c r="O13">
        <v>0</v>
      </c>
      <c r="P13">
        <v>0</v>
      </c>
      <c r="Q13">
        <v>134.53884000000005</v>
      </c>
      <c r="R13">
        <v>273.34260000000012</v>
      </c>
      <c r="S13">
        <v>3.7802700000000016</v>
      </c>
      <c r="T13">
        <v>72.794430000000034</v>
      </c>
      <c r="U13">
        <v>87.651880000000006</v>
      </c>
      <c r="V13">
        <v>4</v>
      </c>
      <c r="W13">
        <v>5.23</v>
      </c>
      <c r="X13">
        <v>3.0000000000000249E-2</v>
      </c>
      <c r="Y13">
        <v>14.849187935034804</v>
      </c>
      <c r="Z13">
        <v>44</v>
      </c>
      <c r="AA13">
        <v>311.77058004640367</v>
      </c>
      <c r="AB13">
        <v>4344.634</v>
      </c>
      <c r="AC13">
        <v>2538.806</v>
      </c>
      <c r="AD13">
        <v>3728.5299999999997</v>
      </c>
      <c r="AE13">
        <v>6479.7560000000003</v>
      </c>
      <c r="AF13">
        <v>12.350516772708012</v>
      </c>
      <c r="AG13">
        <v>2.7636686590696118</v>
      </c>
      <c r="AH13">
        <v>0.26371565255382695</v>
      </c>
      <c r="AI13">
        <v>0.75717577755166932</v>
      </c>
      <c r="AJ13">
        <v>8.9794690027303909E-3</v>
      </c>
      <c r="AK13">
        <v>7.5924529786242285</v>
      </c>
      <c r="AL13">
        <v>22.675213840763934</v>
      </c>
      <c r="AM13">
        <v>3.7306672771147249</v>
      </c>
      <c r="AN13">
        <v>1.1130357599622887</v>
      </c>
      <c r="AO13">
        <v>0.64381535038005877</v>
      </c>
      <c r="AP13">
        <v>12.350516772708012</v>
      </c>
      <c r="AQ13">
        <v>2.7636686590696118</v>
      </c>
      <c r="AR13">
        <v>0.26371565255382695</v>
      </c>
      <c r="AS13">
        <v>0.75717577755166932</v>
      </c>
      <c r="AT13">
        <v>8.9794690027303909E-3</v>
      </c>
      <c r="AU13">
        <v>7.5924529786242285</v>
      </c>
      <c r="AV13">
        <v>22.675213840763934</v>
      </c>
      <c r="AW13">
        <v>3.7306672771147249</v>
      </c>
      <c r="AX13">
        <v>1.1130357599622887</v>
      </c>
      <c r="AY13">
        <v>0.64381535038005877</v>
      </c>
      <c r="AZ13">
        <v>168.18075531062979</v>
      </c>
      <c r="BA13">
        <v>147.84551468937033</v>
      </c>
      <c r="BB13">
        <v>226.80937221251673</v>
      </c>
      <c r="BC13">
        <v>35.774273852464397</v>
      </c>
      <c r="BD13">
        <v>16.150786238439164</v>
      </c>
      <c r="BE13">
        <v>5.8787813798462434</v>
      </c>
      <c r="BF13">
        <v>284.61321368326651</v>
      </c>
      <c r="BG13">
        <v>572.10802000000024</v>
      </c>
      <c r="BH13">
        <v>287.49480631673373</v>
      </c>
      <c r="BI13" t="s">
        <v>95</v>
      </c>
      <c r="BJ13" t="s">
        <v>86</v>
      </c>
    </row>
    <row r="14" spans="1:64">
      <c r="A14" t="s">
        <v>94</v>
      </c>
      <c r="B14" t="s">
        <v>75</v>
      </c>
      <c r="C14">
        <v>1986</v>
      </c>
      <c r="D14" t="s">
        <v>77</v>
      </c>
      <c r="E14" t="s">
        <v>82</v>
      </c>
      <c r="F14">
        <v>217.02627000000012</v>
      </c>
      <c r="G14">
        <v>217.02627000000012</v>
      </c>
      <c r="H14">
        <v>0</v>
      </c>
      <c r="I14">
        <v>50</v>
      </c>
      <c r="J14">
        <v>49</v>
      </c>
      <c r="K14">
        <v>316.02627000000012</v>
      </c>
      <c r="L14">
        <v>100</v>
      </c>
      <c r="M14">
        <v>0</v>
      </c>
      <c r="N14">
        <v>0</v>
      </c>
      <c r="O14">
        <v>0</v>
      </c>
      <c r="P14">
        <v>0</v>
      </c>
      <c r="Q14">
        <v>134.53884000000005</v>
      </c>
      <c r="R14">
        <v>273.34260000000012</v>
      </c>
      <c r="S14">
        <v>3.7802700000000016</v>
      </c>
      <c r="T14">
        <v>72.794430000000034</v>
      </c>
      <c r="U14">
        <v>87.651880000000006</v>
      </c>
      <c r="V14">
        <v>4</v>
      </c>
      <c r="W14">
        <v>5.46</v>
      </c>
      <c r="X14">
        <v>0.25999999999999979</v>
      </c>
      <c r="Y14">
        <v>12.819025522041764</v>
      </c>
      <c r="Z14">
        <v>44</v>
      </c>
      <c r="AA14">
        <v>305.72069605568441</v>
      </c>
      <c r="AB14">
        <v>3877.2239999999997</v>
      </c>
      <c r="AC14">
        <v>4588.96</v>
      </c>
      <c r="AD14">
        <v>4408.3599999999997</v>
      </c>
      <c r="AE14">
        <v>6033.674</v>
      </c>
      <c r="AF14">
        <v>12.350516772708012</v>
      </c>
      <c r="AG14">
        <v>2.7636686590696118</v>
      </c>
      <c r="AH14">
        <v>0.26371565255382695</v>
      </c>
      <c r="AI14">
        <v>0.75717577755166932</v>
      </c>
      <c r="AJ14">
        <v>8.9794690027303909E-3</v>
      </c>
      <c r="AK14">
        <v>7.5924529786242285</v>
      </c>
      <c r="AL14">
        <v>22.675213840763934</v>
      </c>
      <c r="AM14">
        <v>3.7306672771147249</v>
      </c>
      <c r="AN14">
        <v>1.1130357599622887</v>
      </c>
      <c r="AO14">
        <v>0.64381535038005877</v>
      </c>
      <c r="AP14">
        <v>12.350516772708012</v>
      </c>
      <c r="AQ14">
        <v>2.7636686590696118</v>
      </c>
      <c r="AR14">
        <v>0.26371565255382695</v>
      </c>
      <c r="AS14">
        <v>0.75717577755166932</v>
      </c>
      <c r="AT14">
        <v>8.9794690027303909E-3</v>
      </c>
      <c r="AU14">
        <v>7.5924529786242285</v>
      </c>
      <c r="AV14">
        <v>22.675213840763934</v>
      </c>
      <c r="AW14">
        <v>3.7306672771147249</v>
      </c>
      <c r="AX14">
        <v>1.1130357599622887</v>
      </c>
      <c r="AY14">
        <v>0.64381535038005877</v>
      </c>
      <c r="AZ14">
        <v>182.98309331781616</v>
      </c>
      <c r="BA14">
        <v>133.04317668218397</v>
      </c>
      <c r="BB14">
        <v>263.76910632505815</v>
      </c>
      <c r="BC14">
        <v>41.814551251915844</v>
      </c>
      <c r="BD14">
        <v>18.097015014660915</v>
      </c>
      <c r="BE14">
        <v>6.9134149753666438</v>
      </c>
      <c r="BF14">
        <v>330.59408756700162</v>
      </c>
      <c r="BG14">
        <v>572.10802000000024</v>
      </c>
      <c r="BH14">
        <v>241.51393243299862</v>
      </c>
      <c r="BI14" t="s">
        <v>95</v>
      </c>
      <c r="BJ14" t="s">
        <v>86</v>
      </c>
    </row>
    <row r="15" spans="1:64">
      <c r="A15" t="s">
        <v>94</v>
      </c>
      <c r="B15" t="s">
        <v>75</v>
      </c>
      <c r="C15">
        <v>1988</v>
      </c>
      <c r="D15" t="s">
        <v>77</v>
      </c>
      <c r="E15" t="s">
        <v>82</v>
      </c>
      <c r="F15">
        <v>217.02627000000012</v>
      </c>
      <c r="G15">
        <v>217.02627000000012</v>
      </c>
      <c r="H15">
        <v>0</v>
      </c>
      <c r="I15">
        <v>50</v>
      </c>
      <c r="J15">
        <v>49</v>
      </c>
      <c r="K15">
        <v>316.02627000000012</v>
      </c>
      <c r="L15">
        <v>100</v>
      </c>
      <c r="M15">
        <v>0</v>
      </c>
      <c r="N15">
        <v>0</v>
      </c>
      <c r="O15">
        <v>0</v>
      </c>
      <c r="P15">
        <v>0</v>
      </c>
      <c r="Q15">
        <v>134.53884000000005</v>
      </c>
      <c r="R15">
        <v>273.34260000000012</v>
      </c>
      <c r="S15">
        <v>3.7802700000000016</v>
      </c>
      <c r="T15">
        <v>72.794430000000034</v>
      </c>
      <c r="U15">
        <v>87.651880000000006</v>
      </c>
      <c r="V15">
        <v>4</v>
      </c>
      <c r="W15">
        <v>4.95</v>
      </c>
      <c r="X15">
        <v>-0.25</v>
      </c>
      <c r="Y15">
        <v>19.779582366589327</v>
      </c>
      <c r="Z15">
        <v>44</v>
      </c>
      <c r="AA15">
        <v>326.46315545243618</v>
      </c>
      <c r="AB15">
        <v>6957.83</v>
      </c>
      <c r="AC15">
        <v>6872.7759999999998</v>
      </c>
      <c r="AD15">
        <v>7010.8919999999998</v>
      </c>
      <c r="AE15">
        <v>6235.43</v>
      </c>
      <c r="AF15">
        <v>12.350516772708012</v>
      </c>
      <c r="AG15">
        <v>2.7636686590696118</v>
      </c>
      <c r="AH15">
        <v>0.26371565255382695</v>
      </c>
      <c r="AI15">
        <v>0.75717577755166932</v>
      </c>
      <c r="AJ15">
        <v>8.9794690027303909E-3</v>
      </c>
      <c r="AK15">
        <v>7.5924529786242285</v>
      </c>
      <c r="AL15">
        <v>22.675213840763934</v>
      </c>
      <c r="AM15">
        <v>3.7306672771147249</v>
      </c>
      <c r="AN15">
        <v>1.1130357599622887</v>
      </c>
      <c r="AO15">
        <v>0.64381535038005877</v>
      </c>
      <c r="AP15">
        <v>12.350516772708012</v>
      </c>
      <c r="AQ15">
        <v>2.7636686590696118</v>
      </c>
      <c r="AR15">
        <v>0.26371565255382695</v>
      </c>
      <c r="AS15">
        <v>0.75717577755166932</v>
      </c>
      <c r="AT15">
        <v>8.9794690027303909E-3</v>
      </c>
      <c r="AU15">
        <v>7.5924529786242285</v>
      </c>
      <c r="AV15">
        <v>22.675213840763934</v>
      </c>
      <c r="AW15">
        <v>3.7306672771147249</v>
      </c>
      <c r="AX15">
        <v>1.1130357599622887</v>
      </c>
      <c r="AY15">
        <v>0.64381535038005877</v>
      </c>
      <c r="AZ15">
        <v>272.04437304341536</v>
      </c>
      <c r="BA15">
        <v>43.981896956584762</v>
      </c>
      <c r="BB15">
        <v>335.836293317441</v>
      </c>
      <c r="BC15">
        <v>52.586125823451901</v>
      </c>
      <c r="BD15">
        <v>25.166679968705342</v>
      </c>
      <c r="BE15">
        <v>8.5646959449507474</v>
      </c>
      <c r="BF15">
        <v>422.15379505454899</v>
      </c>
      <c r="BG15">
        <v>572.10802000000024</v>
      </c>
      <c r="BH15">
        <v>149.95422494545124</v>
      </c>
      <c r="BI15" t="s">
        <v>95</v>
      </c>
      <c r="BJ15" t="s">
        <v>86</v>
      </c>
    </row>
    <row r="16" spans="1:64">
      <c r="A16" t="s">
        <v>94</v>
      </c>
      <c r="B16" t="s">
        <v>75</v>
      </c>
      <c r="C16">
        <v>1990</v>
      </c>
      <c r="D16" t="s">
        <v>77</v>
      </c>
      <c r="E16" t="s">
        <v>82</v>
      </c>
      <c r="F16">
        <v>217.02627000000012</v>
      </c>
      <c r="G16">
        <v>217.02627000000012</v>
      </c>
      <c r="H16">
        <v>0</v>
      </c>
      <c r="I16">
        <v>50</v>
      </c>
      <c r="J16">
        <v>49</v>
      </c>
      <c r="K16">
        <v>316.02627000000012</v>
      </c>
      <c r="L16">
        <v>100</v>
      </c>
      <c r="M16">
        <v>0</v>
      </c>
      <c r="N16">
        <v>0</v>
      </c>
      <c r="O16">
        <v>0</v>
      </c>
      <c r="P16">
        <v>0</v>
      </c>
      <c r="Q16">
        <v>134.53884000000005</v>
      </c>
      <c r="R16">
        <v>273.34260000000012</v>
      </c>
      <c r="S16">
        <v>3.7802700000000016</v>
      </c>
      <c r="T16">
        <v>72.794430000000034</v>
      </c>
      <c r="U16">
        <v>87.651880000000006</v>
      </c>
      <c r="V16">
        <v>4</v>
      </c>
      <c r="W16">
        <v>4.82</v>
      </c>
      <c r="X16">
        <v>-0.37999999999999989</v>
      </c>
      <c r="Y16">
        <v>20.707656612529004</v>
      </c>
      <c r="Z16">
        <v>44</v>
      </c>
      <c r="AA16">
        <v>329.22881670533638</v>
      </c>
      <c r="AB16">
        <v>5088.1899999999996</v>
      </c>
      <c r="AC16">
        <v>3186.8159999999998</v>
      </c>
      <c r="AD16">
        <v>4419.0239999999994</v>
      </c>
      <c r="AE16">
        <v>3165.5740000000001</v>
      </c>
      <c r="AF16">
        <v>12.350516772708012</v>
      </c>
      <c r="AG16">
        <v>2.7636686590696118</v>
      </c>
      <c r="AH16">
        <v>0.26371565255382695</v>
      </c>
      <c r="AI16">
        <v>0.75717577755166932</v>
      </c>
      <c r="AJ16">
        <v>8.9794690027303909E-3</v>
      </c>
      <c r="AK16">
        <v>7.5924529786242285</v>
      </c>
      <c r="AL16">
        <v>22.675213840763934</v>
      </c>
      <c r="AM16">
        <v>3.7306672771147249</v>
      </c>
      <c r="AN16">
        <v>1.1130357599622887</v>
      </c>
      <c r="AO16">
        <v>0.64381535038005877</v>
      </c>
      <c r="AP16">
        <v>12.350516772708012</v>
      </c>
      <c r="AQ16">
        <v>2.7636686590696118</v>
      </c>
      <c r="AR16">
        <v>0.26371565255382695</v>
      </c>
      <c r="AS16">
        <v>0.75717577755166932</v>
      </c>
      <c r="AT16">
        <v>8.9794690027303909E-3</v>
      </c>
      <c r="AU16">
        <v>7.5924529786242285</v>
      </c>
      <c r="AV16">
        <v>22.675213840763934</v>
      </c>
      <c r="AW16">
        <v>3.7306672771147249</v>
      </c>
      <c r="AX16">
        <v>1.1130357599622887</v>
      </c>
      <c r="AY16">
        <v>0.64381535038005877</v>
      </c>
      <c r="AZ16">
        <v>165.64922834560718</v>
      </c>
      <c r="BA16">
        <v>150.37704165439294</v>
      </c>
      <c r="BB16">
        <v>170.31659101679821</v>
      </c>
      <c r="BC16">
        <v>26.205854648449684</v>
      </c>
      <c r="BD16">
        <v>14.269069384026958</v>
      </c>
      <c r="BE16">
        <v>4.1751359270161057</v>
      </c>
      <c r="BF16">
        <v>214.96665097629094</v>
      </c>
      <c r="BG16">
        <v>572.10802000000024</v>
      </c>
      <c r="BH16">
        <v>357.14136902370933</v>
      </c>
      <c r="BI16" t="s">
        <v>95</v>
      </c>
      <c r="BJ16" t="s">
        <v>86</v>
      </c>
    </row>
    <row r="17" spans="1:62">
      <c r="A17" t="s">
        <v>94</v>
      </c>
      <c r="B17" t="s">
        <v>75</v>
      </c>
      <c r="C17">
        <v>1994</v>
      </c>
      <c r="D17" t="s">
        <v>77</v>
      </c>
      <c r="E17" t="s">
        <v>82</v>
      </c>
      <c r="F17">
        <v>217.02627000000012</v>
      </c>
      <c r="G17">
        <v>217.02627000000012</v>
      </c>
      <c r="H17">
        <v>0</v>
      </c>
      <c r="I17">
        <v>50</v>
      </c>
      <c r="J17">
        <v>46.2</v>
      </c>
      <c r="K17">
        <v>313.22627000000011</v>
      </c>
      <c r="L17">
        <v>100</v>
      </c>
      <c r="M17">
        <v>0</v>
      </c>
      <c r="N17">
        <v>0</v>
      </c>
      <c r="O17">
        <v>0</v>
      </c>
      <c r="P17">
        <v>0</v>
      </c>
      <c r="Q17">
        <v>134.53884000000005</v>
      </c>
      <c r="R17">
        <v>273.34260000000012</v>
      </c>
      <c r="S17">
        <v>3.7802700000000016</v>
      </c>
      <c r="T17">
        <v>72.794430000000034</v>
      </c>
      <c r="U17">
        <v>87.651880000000006</v>
      </c>
      <c r="V17">
        <v>4</v>
      </c>
      <c r="W17">
        <v>4.92</v>
      </c>
      <c r="X17">
        <v>-0.28000000000000025</v>
      </c>
      <c r="Y17">
        <v>20.591647331786543</v>
      </c>
      <c r="Z17">
        <v>44</v>
      </c>
      <c r="AA17">
        <v>328.8831090487239</v>
      </c>
      <c r="AB17">
        <v>6458.5139999999992</v>
      </c>
      <c r="AC17">
        <v>2984.9740000000002</v>
      </c>
      <c r="AD17">
        <v>3112.4259999999999</v>
      </c>
      <c r="AE17">
        <v>3250.5419999999999</v>
      </c>
      <c r="AF17">
        <v>12.350516772708012</v>
      </c>
      <c r="AG17">
        <v>2.7636686590696118</v>
      </c>
      <c r="AH17">
        <v>0.26371565255382695</v>
      </c>
      <c r="AI17">
        <v>0.75717577755166932</v>
      </c>
      <c r="AJ17">
        <v>8.9794690027303909E-3</v>
      </c>
      <c r="AK17">
        <v>7.5924529786242285</v>
      </c>
      <c r="AL17">
        <v>22.675213840763934</v>
      </c>
      <c r="AM17">
        <v>3.7306672771147249</v>
      </c>
      <c r="AN17">
        <v>1.1130357599622887</v>
      </c>
      <c r="AO17">
        <v>0.64381535038005877</v>
      </c>
      <c r="AP17">
        <v>12.350516772708012</v>
      </c>
      <c r="AQ17">
        <v>2.7636686590696118</v>
      </c>
      <c r="AR17">
        <v>0.26371565255382695</v>
      </c>
      <c r="AS17">
        <v>0.75717577755166932</v>
      </c>
      <c r="AT17">
        <v>8.9794690027303909E-3</v>
      </c>
      <c r="AU17">
        <v>7.5924529786242285</v>
      </c>
      <c r="AV17">
        <v>22.675213840763934</v>
      </c>
      <c r="AW17">
        <v>3.7306672771147249</v>
      </c>
      <c r="AX17">
        <v>1.1130357599622887</v>
      </c>
      <c r="AY17">
        <v>0.64381535038005877</v>
      </c>
      <c r="AZ17">
        <v>165.54891702804107</v>
      </c>
      <c r="BA17">
        <v>147.67735297195904</v>
      </c>
      <c r="BB17">
        <v>167.84256562334068</v>
      </c>
      <c r="BC17">
        <v>25.786642184778824</v>
      </c>
      <c r="BD17">
        <v>14.187236226217381</v>
      </c>
      <c r="BE17">
        <v>4.1004628773974545</v>
      </c>
      <c r="BF17">
        <v>211.91690691173434</v>
      </c>
      <c r="BG17">
        <v>572.10802000000024</v>
      </c>
      <c r="BH17">
        <v>360.19111308826587</v>
      </c>
      <c r="BI17" t="s">
        <v>95</v>
      </c>
      <c r="BJ17" t="s">
        <v>86</v>
      </c>
    </row>
    <row r="18" spans="1:62">
      <c r="A18" t="s">
        <v>94</v>
      </c>
      <c r="B18" t="s">
        <v>75</v>
      </c>
      <c r="C18">
        <v>1996</v>
      </c>
      <c r="D18" t="s">
        <v>77</v>
      </c>
      <c r="E18" t="s">
        <v>82</v>
      </c>
      <c r="F18">
        <v>217.02627000000012</v>
      </c>
      <c r="G18">
        <v>217.02627000000012</v>
      </c>
      <c r="H18">
        <v>0</v>
      </c>
      <c r="I18">
        <v>50</v>
      </c>
      <c r="J18">
        <v>39.199999999999996</v>
      </c>
      <c r="K18">
        <v>306.22627000000011</v>
      </c>
      <c r="L18">
        <v>100</v>
      </c>
      <c r="M18">
        <v>0</v>
      </c>
      <c r="N18">
        <v>0</v>
      </c>
      <c r="O18">
        <v>0</v>
      </c>
      <c r="P18">
        <v>0</v>
      </c>
      <c r="Q18">
        <v>134.53884000000005</v>
      </c>
      <c r="R18">
        <v>273.34260000000012</v>
      </c>
      <c r="S18">
        <v>3.7802700000000016</v>
      </c>
      <c r="T18">
        <v>72.794430000000034</v>
      </c>
      <c r="U18">
        <v>87.651880000000006</v>
      </c>
      <c r="V18">
        <v>4</v>
      </c>
      <c r="W18">
        <v>5.51</v>
      </c>
      <c r="X18">
        <v>0.30999999999999961</v>
      </c>
      <c r="Y18">
        <v>23.317865429234342</v>
      </c>
      <c r="Z18">
        <v>44</v>
      </c>
      <c r="AA18">
        <v>337.00723897911831</v>
      </c>
      <c r="AB18">
        <v>3324.846</v>
      </c>
      <c r="AC18">
        <v>2953.0680000000002</v>
      </c>
      <c r="AD18">
        <v>3293.0259999999998</v>
      </c>
      <c r="AE18">
        <v>5300.6959999999999</v>
      </c>
      <c r="AF18">
        <v>12.350516772708012</v>
      </c>
      <c r="AG18">
        <v>2.7636686590696118</v>
      </c>
      <c r="AH18">
        <v>0.26371565255382695</v>
      </c>
      <c r="AI18">
        <v>0.75717577755166932</v>
      </c>
      <c r="AJ18">
        <v>8.9794690027303909E-3</v>
      </c>
      <c r="AK18">
        <v>7.5924529786242285</v>
      </c>
      <c r="AL18">
        <v>22.675213840763934</v>
      </c>
      <c r="AM18">
        <v>3.7306672771147249</v>
      </c>
      <c r="AN18">
        <v>1.1130357599622887</v>
      </c>
      <c r="AO18">
        <v>0.64381535038005877</v>
      </c>
      <c r="AP18">
        <v>12.350516772708012</v>
      </c>
      <c r="AQ18">
        <v>2.7636686590696118</v>
      </c>
      <c r="AR18">
        <v>0.26371565255382695</v>
      </c>
      <c r="AS18">
        <v>0.75717577755166932</v>
      </c>
      <c r="AT18">
        <v>8.9794690027303909E-3</v>
      </c>
      <c r="AU18">
        <v>7.5924529786242285</v>
      </c>
      <c r="AV18">
        <v>22.675213840763934</v>
      </c>
      <c r="AW18">
        <v>3.7306672771147249</v>
      </c>
      <c r="AX18">
        <v>1.1130357599622887</v>
      </c>
      <c r="AY18">
        <v>0.64381535038005877</v>
      </c>
      <c r="AZ18">
        <v>144.40045420229615</v>
      </c>
      <c r="BA18">
        <v>161.82581579770397</v>
      </c>
      <c r="BB18">
        <v>205.44546912733344</v>
      </c>
      <c r="BC18">
        <v>32.537283700825242</v>
      </c>
      <c r="BD18">
        <v>14.1976268636268</v>
      </c>
      <c r="BE18">
        <v>5.3733249381023525</v>
      </c>
      <c r="BF18">
        <v>257.55370462988782</v>
      </c>
      <c r="BG18">
        <v>572.10802000000024</v>
      </c>
      <c r="BH18">
        <v>314.55431537011242</v>
      </c>
      <c r="BI18" t="s">
        <v>95</v>
      </c>
      <c r="BJ18" t="s">
        <v>86</v>
      </c>
    </row>
    <row r="19" spans="1:62">
      <c r="A19" t="s">
        <v>94</v>
      </c>
      <c r="B19" t="s">
        <v>75</v>
      </c>
      <c r="C19">
        <v>1998</v>
      </c>
      <c r="D19" t="s">
        <v>77</v>
      </c>
      <c r="E19" t="s">
        <v>82</v>
      </c>
      <c r="F19">
        <v>217.02627000000012</v>
      </c>
      <c r="G19">
        <v>217.02627000000012</v>
      </c>
      <c r="H19">
        <v>0</v>
      </c>
      <c r="I19">
        <v>50</v>
      </c>
      <c r="J19">
        <v>42</v>
      </c>
      <c r="K19">
        <v>309.02627000000012</v>
      </c>
      <c r="L19">
        <v>100</v>
      </c>
      <c r="M19">
        <v>0</v>
      </c>
      <c r="N19">
        <v>0</v>
      </c>
      <c r="O19">
        <v>0</v>
      </c>
      <c r="P19">
        <v>0</v>
      </c>
      <c r="Q19">
        <v>134.53884000000005</v>
      </c>
      <c r="R19">
        <v>273.34260000000012</v>
      </c>
      <c r="S19">
        <v>3.7802700000000016</v>
      </c>
      <c r="T19">
        <v>72.794430000000034</v>
      </c>
      <c r="U19">
        <v>87.651880000000006</v>
      </c>
      <c r="V19">
        <v>4</v>
      </c>
      <c r="W19">
        <v>5.94</v>
      </c>
      <c r="X19">
        <v>0.74000000000000021</v>
      </c>
      <c r="Y19">
        <v>23.201856148491881</v>
      </c>
      <c r="Z19">
        <v>44</v>
      </c>
      <c r="AA19">
        <v>336.66153132250577</v>
      </c>
      <c r="AB19">
        <v>3335.5099999999998</v>
      </c>
      <c r="AC19">
        <v>3165.5740000000001</v>
      </c>
      <c r="AD19">
        <v>5268.79</v>
      </c>
      <c r="AE19">
        <v>3813.498</v>
      </c>
      <c r="AF19">
        <v>12.350516772708012</v>
      </c>
      <c r="AG19">
        <v>2.7636686590696118</v>
      </c>
      <c r="AH19">
        <v>0.26371565255382695</v>
      </c>
      <c r="AI19">
        <v>0.75717577755166932</v>
      </c>
      <c r="AJ19">
        <v>8.9794690027303909E-3</v>
      </c>
      <c r="AK19">
        <v>7.5924529786242285</v>
      </c>
      <c r="AL19">
        <v>22.675213840763934</v>
      </c>
      <c r="AM19">
        <v>3.7306672771147249</v>
      </c>
      <c r="AN19">
        <v>1.1130357599622887</v>
      </c>
      <c r="AO19">
        <v>0.64381535038005877</v>
      </c>
      <c r="AP19">
        <v>12.350516772708012</v>
      </c>
      <c r="AQ19">
        <v>2.7636686590696118</v>
      </c>
      <c r="AR19">
        <v>0.26371565255382695</v>
      </c>
      <c r="AS19">
        <v>0.75717577755166932</v>
      </c>
      <c r="AT19">
        <v>8.9794690027303909E-3</v>
      </c>
      <c r="AU19">
        <v>7.5924529786242285</v>
      </c>
      <c r="AV19">
        <v>22.675213840763934</v>
      </c>
      <c r="AW19">
        <v>3.7306672771147249</v>
      </c>
      <c r="AX19">
        <v>1.1130357599622887</v>
      </c>
      <c r="AY19">
        <v>0.64381535038005877</v>
      </c>
      <c r="AZ19">
        <v>159.25582746184452</v>
      </c>
      <c r="BA19">
        <v>149.77044253815561</v>
      </c>
      <c r="BB19">
        <v>182.03138425332068</v>
      </c>
      <c r="BC19">
        <v>28.305684124296508</v>
      </c>
      <c r="BD19">
        <v>14.282924250139358</v>
      </c>
      <c r="BE19">
        <v>4.5704957301478508</v>
      </c>
      <c r="BF19">
        <v>229.1904883579044</v>
      </c>
      <c r="BG19">
        <v>572.10802000000024</v>
      </c>
      <c r="BH19">
        <v>342.91753164209581</v>
      </c>
      <c r="BI19" t="s">
        <v>95</v>
      </c>
      <c r="BJ19" t="s">
        <v>86</v>
      </c>
    </row>
    <row r="20" spans="1:62">
      <c r="A20" t="s">
        <v>94</v>
      </c>
      <c r="B20" t="s">
        <v>75</v>
      </c>
      <c r="C20">
        <v>2000</v>
      </c>
      <c r="D20" t="s">
        <v>77</v>
      </c>
      <c r="E20" t="s">
        <v>82</v>
      </c>
      <c r="F20">
        <v>217.02627000000012</v>
      </c>
      <c r="G20">
        <v>217.02627000000012</v>
      </c>
      <c r="H20">
        <v>0</v>
      </c>
      <c r="I20">
        <v>50</v>
      </c>
      <c r="J20">
        <v>49</v>
      </c>
      <c r="K20">
        <v>316.02627000000012</v>
      </c>
      <c r="L20">
        <v>100</v>
      </c>
      <c r="M20">
        <v>0</v>
      </c>
      <c r="N20">
        <v>0</v>
      </c>
      <c r="O20">
        <v>0</v>
      </c>
      <c r="P20">
        <v>0</v>
      </c>
      <c r="Q20">
        <v>134.53884000000005</v>
      </c>
      <c r="R20">
        <v>273.34260000000012</v>
      </c>
      <c r="S20">
        <v>3.7802700000000016</v>
      </c>
      <c r="T20">
        <v>72.794430000000034</v>
      </c>
      <c r="U20">
        <v>87.651880000000006</v>
      </c>
      <c r="V20">
        <v>4</v>
      </c>
      <c r="W20">
        <v>6</v>
      </c>
      <c r="X20">
        <v>0.79999999999999982</v>
      </c>
      <c r="Y20">
        <v>21.055684454756378</v>
      </c>
      <c r="Z20">
        <v>44</v>
      </c>
      <c r="AA20">
        <v>330.26593967517397</v>
      </c>
      <c r="AB20">
        <v>3707.288</v>
      </c>
      <c r="AC20">
        <v>3059.2780000000002</v>
      </c>
      <c r="AD20">
        <v>1965.1859999999999</v>
      </c>
      <c r="AE20">
        <v>3537.3519999999999</v>
      </c>
      <c r="AF20">
        <v>12.350516772708012</v>
      </c>
      <c r="AG20">
        <v>2.7636686590696118</v>
      </c>
      <c r="AH20">
        <v>0.26371565255382695</v>
      </c>
      <c r="AI20">
        <v>0.75717577755166932</v>
      </c>
      <c r="AJ20">
        <v>8.9794690027303909E-3</v>
      </c>
      <c r="AK20">
        <v>7.5924529786242285</v>
      </c>
      <c r="AL20">
        <v>22.675213840763934</v>
      </c>
      <c r="AM20">
        <v>3.7306672771147249</v>
      </c>
      <c r="AN20">
        <v>1.1130357599622887</v>
      </c>
      <c r="AO20">
        <v>0.64381535038005877</v>
      </c>
      <c r="AP20">
        <v>12.350516772708012</v>
      </c>
      <c r="AQ20">
        <v>2.7636686590696118</v>
      </c>
      <c r="AR20">
        <v>0.26371565255382695</v>
      </c>
      <c r="AS20">
        <v>0.75717577755166932</v>
      </c>
      <c r="AT20">
        <v>8.9794690027303909E-3</v>
      </c>
      <c r="AU20">
        <v>7.5924529786242285</v>
      </c>
      <c r="AV20">
        <v>22.675213840763934</v>
      </c>
      <c r="AW20">
        <v>3.7306672771147249</v>
      </c>
      <c r="AX20">
        <v>1.1130357599622887</v>
      </c>
      <c r="AY20">
        <v>0.64381535038005877</v>
      </c>
      <c r="AZ20">
        <v>120.14258837213204</v>
      </c>
      <c r="BA20">
        <v>195.8836816278681</v>
      </c>
      <c r="BB20">
        <v>165.25683449158583</v>
      </c>
      <c r="BC20">
        <v>26.105751862737925</v>
      </c>
      <c r="BD20">
        <v>11.63734499683166</v>
      </c>
      <c r="BE20">
        <v>4.2979474592294009</v>
      </c>
      <c r="BF20">
        <v>207.29787881038482</v>
      </c>
      <c r="BG20">
        <v>572.10802000000024</v>
      </c>
      <c r="BH20">
        <v>364.81014118961542</v>
      </c>
      <c r="BI20" t="s">
        <v>95</v>
      </c>
      <c r="BJ20" t="s">
        <v>86</v>
      </c>
    </row>
    <row r="21" spans="1:62">
      <c r="A21" t="s">
        <v>94</v>
      </c>
      <c r="B21" t="s">
        <v>75</v>
      </c>
      <c r="C21">
        <v>2002</v>
      </c>
      <c r="D21" t="s">
        <v>77</v>
      </c>
      <c r="E21" t="s">
        <v>82</v>
      </c>
      <c r="F21">
        <v>217.02627000000012</v>
      </c>
      <c r="G21">
        <v>217.02627000000012</v>
      </c>
      <c r="H21">
        <v>0</v>
      </c>
      <c r="I21">
        <v>50</v>
      </c>
      <c r="J21">
        <v>50.4</v>
      </c>
      <c r="K21">
        <v>317.4262700000001</v>
      </c>
      <c r="L21">
        <v>100</v>
      </c>
      <c r="M21">
        <v>0</v>
      </c>
      <c r="N21">
        <v>0</v>
      </c>
      <c r="O21">
        <v>0</v>
      </c>
      <c r="P21">
        <v>0</v>
      </c>
      <c r="Q21">
        <v>134.53884000000005</v>
      </c>
      <c r="R21">
        <v>273.34260000000012</v>
      </c>
      <c r="S21">
        <v>3.7802700000000016</v>
      </c>
      <c r="T21">
        <v>72.794430000000034</v>
      </c>
      <c r="U21">
        <v>67.930206999999939</v>
      </c>
      <c r="V21">
        <v>4</v>
      </c>
      <c r="W21">
        <v>6.42</v>
      </c>
      <c r="X21">
        <v>1.2199999999999998</v>
      </c>
      <c r="Y21">
        <v>21.925754060324824</v>
      </c>
      <c r="Z21">
        <v>44</v>
      </c>
      <c r="AA21">
        <v>332.85874709976792</v>
      </c>
      <c r="AB21">
        <v>4588.96</v>
      </c>
      <c r="AC21">
        <v>2039.5759999999998</v>
      </c>
      <c r="AD21">
        <v>3505.4459999999999</v>
      </c>
      <c r="AE21">
        <v>3091.1840000000002</v>
      </c>
      <c r="AF21">
        <v>12.350516772708012</v>
      </c>
      <c r="AG21">
        <v>2.7636686590696118</v>
      </c>
      <c r="AH21">
        <v>0.26371565255382695</v>
      </c>
      <c r="AI21">
        <v>0.75717577755166932</v>
      </c>
      <c r="AJ21">
        <v>8.9794690027303909E-3</v>
      </c>
      <c r="AK21">
        <v>7.5924529786242285</v>
      </c>
      <c r="AL21">
        <v>22.675213840763934</v>
      </c>
      <c r="AM21">
        <v>3.7306672771147249</v>
      </c>
      <c r="AN21">
        <v>1.1130357599622887</v>
      </c>
      <c r="AO21">
        <v>0.64381535038005877</v>
      </c>
      <c r="AP21">
        <v>12.350516772708012</v>
      </c>
      <c r="AQ21">
        <v>2.7636686590696118</v>
      </c>
      <c r="AR21">
        <v>0.26371565255382695</v>
      </c>
      <c r="AS21">
        <v>0.75717577755166932</v>
      </c>
      <c r="AT21">
        <v>8.9794690027303909E-3</v>
      </c>
      <c r="AU21">
        <v>7.5924529786242285</v>
      </c>
      <c r="AV21">
        <v>22.675213840763934</v>
      </c>
      <c r="AW21">
        <v>3.7306672771147249</v>
      </c>
      <c r="AX21">
        <v>1.1130357599622887</v>
      </c>
      <c r="AY21">
        <v>0.64381535038005877</v>
      </c>
      <c r="AZ21">
        <v>138.92515111271442</v>
      </c>
      <c r="BA21">
        <v>178.50111888728568</v>
      </c>
      <c r="BB21">
        <v>138.711336341623</v>
      </c>
      <c r="BC21">
        <v>21.275779999054759</v>
      </c>
      <c r="BD21">
        <v>11.839607512653011</v>
      </c>
      <c r="BE21">
        <v>3.3759455148885054</v>
      </c>
      <c r="BF21">
        <v>175.20266936821926</v>
      </c>
      <c r="BG21">
        <v>552.38634700000011</v>
      </c>
      <c r="BH21">
        <v>377.18367763178082</v>
      </c>
      <c r="BI21" t="s">
        <v>95</v>
      </c>
      <c r="BJ21" t="s">
        <v>86</v>
      </c>
    </row>
    <row r="22" spans="1:62">
      <c r="A22" t="s">
        <v>94</v>
      </c>
      <c r="B22" t="s">
        <v>75</v>
      </c>
      <c r="C22">
        <v>2003</v>
      </c>
      <c r="D22" t="s">
        <v>77</v>
      </c>
      <c r="E22" t="s">
        <v>82</v>
      </c>
      <c r="F22">
        <v>217.02627000000012</v>
      </c>
      <c r="G22">
        <v>217.02627000000012</v>
      </c>
      <c r="H22">
        <v>0</v>
      </c>
      <c r="I22">
        <v>50</v>
      </c>
      <c r="J22">
        <v>53.2</v>
      </c>
      <c r="K22">
        <v>320.22627000000011</v>
      </c>
      <c r="L22">
        <v>100</v>
      </c>
      <c r="M22">
        <v>0</v>
      </c>
      <c r="N22">
        <v>0</v>
      </c>
      <c r="O22">
        <v>0</v>
      </c>
      <c r="P22">
        <v>0</v>
      </c>
      <c r="Q22">
        <v>134.53884000000005</v>
      </c>
      <c r="R22">
        <v>273.34260000000012</v>
      </c>
      <c r="S22">
        <v>3.7802700000000016</v>
      </c>
      <c r="T22">
        <v>72.794430000000034</v>
      </c>
      <c r="U22">
        <v>64.27804533333348</v>
      </c>
      <c r="V22">
        <v>4</v>
      </c>
      <c r="W22">
        <v>6.6</v>
      </c>
      <c r="X22">
        <v>1.3999999999999995</v>
      </c>
      <c r="Y22">
        <v>21.95603295822918</v>
      </c>
      <c r="Z22">
        <v>44</v>
      </c>
      <c r="AA22">
        <v>332.94897821552297</v>
      </c>
      <c r="AB22">
        <v>4907.6760000000004</v>
      </c>
      <c r="AC22">
        <v>2251.9960000000001</v>
      </c>
      <c r="AD22">
        <v>3176.1519999999996</v>
      </c>
      <c r="AE22">
        <v>2283.8159999999998</v>
      </c>
      <c r="AF22">
        <v>12.350516772708012</v>
      </c>
      <c r="AG22">
        <v>2.7636686590696118</v>
      </c>
      <c r="AH22">
        <v>0.26371565255382695</v>
      </c>
      <c r="AI22">
        <v>0.75717577755166932</v>
      </c>
      <c r="AJ22">
        <v>8.9794690027303909E-3</v>
      </c>
      <c r="AK22">
        <v>7.5924529786242285</v>
      </c>
      <c r="AL22">
        <v>22.675213840763934</v>
      </c>
      <c r="AM22">
        <v>3.7306672771147249</v>
      </c>
      <c r="AN22">
        <v>1.1130357599622887</v>
      </c>
      <c r="AO22">
        <v>0.64381535038005877</v>
      </c>
      <c r="AP22">
        <v>12.350516772708012</v>
      </c>
      <c r="AQ22">
        <v>2.7636686590696118</v>
      </c>
      <c r="AR22">
        <v>0.26371565255382695</v>
      </c>
      <c r="AS22">
        <v>0.75717577755166932</v>
      </c>
      <c r="AT22">
        <v>8.9794690027303909E-3</v>
      </c>
      <c r="AU22">
        <v>7.5924529786242285</v>
      </c>
      <c r="AV22">
        <v>22.675213840763934</v>
      </c>
      <c r="AW22">
        <v>3.7306672771147249</v>
      </c>
      <c r="AX22">
        <v>1.1130357599622887</v>
      </c>
      <c r="AY22">
        <v>0.64381535038005877</v>
      </c>
      <c r="AZ22">
        <v>134.27739263156619</v>
      </c>
      <c r="BA22">
        <v>185.94887736843393</v>
      </c>
      <c r="BB22">
        <v>125.19152913041253</v>
      </c>
      <c r="BC22">
        <v>19.053437379697193</v>
      </c>
      <c r="BD22">
        <v>11.169399707960023</v>
      </c>
      <c r="BE22">
        <v>2.9928138749874789</v>
      </c>
      <c r="BF22">
        <v>158.40718009305724</v>
      </c>
      <c r="BG22">
        <v>548.7341853333337</v>
      </c>
      <c r="BH22">
        <v>390.32700524027643</v>
      </c>
      <c r="BI22" t="s">
        <v>95</v>
      </c>
      <c r="BJ22" t="s">
        <v>86</v>
      </c>
    </row>
    <row r="23" spans="1:62">
      <c r="A23" t="s">
        <v>94</v>
      </c>
      <c r="B23" t="s">
        <v>75</v>
      </c>
      <c r="C23">
        <v>2004</v>
      </c>
      <c r="D23" t="s">
        <v>77</v>
      </c>
      <c r="E23" t="s">
        <v>82</v>
      </c>
      <c r="F23">
        <v>217.02627000000012</v>
      </c>
      <c r="G23">
        <v>217.02627000000012</v>
      </c>
      <c r="H23">
        <v>0</v>
      </c>
      <c r="I23">
        <v>50</v>
      </c>
      <c r="J23">
        <v>54.6</v>
      </c>
      <c r="K23">
        <v>321.62627000000015</v>
      </c>
      <c r="L23">
        <v>100</v>
      </c>
      <c r="M23">
        <v>0</v>
      </c>
      <c r="N23">
        <v>0</v>
      </c>
      <c r="O23">
        <v>0</v>
      </c>
      <c r="P23">
        <v>0</v>
      </c>
      <c r="Q23">
        <v>134.53884000000005</v>
      </c>
      <c r="R23">
        <v>273.34260000000012</v>
      </c>
      <c r="S23">
        <v>3.7802700000000016</v>
      </c>
      <c r="T23">
        <v>72.794430000000034</v>
      </c>
      <c r="U23">
        <v>62.08674833333324</v>
      </c>
      <c r="V23">
        <v>4</v>
      </c>
      <c r="W23">
        <v>6.0600000000000005</v>
      </c>
      <c r="X23">
        <v>0.86000000000000032</v>
      </c>
      <c r="Y23">
        <v>21.98631185613354</v>
      </c>
      <c r="Z23">
        <v>44</v>
      </c>
      <c r="AA23">
        <v>333.0392093312779</v>
      </c>
      <c r="AB23">
        <v>3972.8560000000002</v>
      </c>
      <c r="AC23">
        <v>2666.2580000000003</v>
      </c>
      <c r="AD23">
        <v>2825.616</v>
      </c>
      <c r="AE23">
        <v>1858.9759999999999</v>
      </c>
      <c r="AF23">
        <v>12.350516772708012</v>
      </c>
      <c r="AG23">
        <v>2.7636686590696118</v>
      </c>
      <c r="AH23">
        <v>0.26371565255382695</v>
      </c>
      <c r="AI23">
        <v>0.75717577755166932</v>
      </c>
      <c r="AJ23">
        <v>8.9794690027303909E-3</v>
      </c>
      <c r="AK23">
        <v>7.5924529786242285</v>
      </c>
      <c r="AL23">
        <v>22.675213840763934</v>
      </c>
      <c r="AM23">
        <v>3.7306672771147249</v>
      </c>
      <c r="AN23">
        <v>1.1130357599622887</v>
      </c>
      <c r="AO23">
        <v>0.64381535038005877</v>
      </c>
      <c r="AP23">
        <v>12.350516772708012</v>
      </c>
      <c r="AQ23">
        <v>2.7636686590696118</v>
      </c>
      <c r="AR23">
        <v>0.26371565255382695</v>
      </c>
      <c r="AS23">
        <v>0.75717577755166932</v>
      </c>
      <c r="AT23">
        <v>8.9794690027303909E-3</v>
      </c>
      <c r="AU23">
        <v>7.5924529786242285</v>
      </c>
      <c r="AV23">
        <v>22.675213840763934</v>
      </c>
      <c r="AW23">
        <v>3.7306672771147249</v>
      </c>
      <c r="AX23">
        <v>1.1130357599622887</v>
      </c>
      <c r="AY23">
        <v>0.64381535038005877</v>
      </c>
      <c r="AZ23">
        <v>118.32226882705741</v>
      </c>
      <c r="BA23">
        <v>203.30400117294272</v>
      </c>
      <c r="BB23">
        <v>121.39937262545786</v>
      </c>
      <c r="BC23">
        <v>18.675005884935892</v>
      </c>
      <c r="BD23">
        <v>10.18438558696044</v>
      </c>
      <c r="BE23">
        <v>2.9744617818516854</v>
      </c>
      <c r="BF23">
        <v>153.23322587920589</v>
      </c>
      <c r="BG23">
        <v>546.54288833333351</v>
      </c>
      <c r="BH23">
        <v>393.30966245412765</v>
      </c>
      <c r="BI23" t="s">
        <v>95</v>
      </c>
      <c r="BJ23" t="s">
        <v>86</v>
      </c>
    </row>
    <row r="24" spans="1:62">
      <c r="A24" t="s">
        <v>94</v>
      </c>
      <c r="B24" t="s">
        <v>75</v>
      </c>
      <c r="C24">
        <v>2006</v>
      </c>
      <c r="D24" t="s">
        <v>77</v>
      </c>
      <c r="E24" t="s">
        <v>82</v>
      </c>
      <c r="F24">
        <v>217.02627000000012</v>
      </c>
      <c r="G24">
        <v>217.02627000000012</v>
      </c>
      <c r="H24">
        <v>0</v>
      </c>
      <c r="I24">
        <v>50</v>
      </c>
      <c r="J24">
        <v>46.2</v>
      </c>
      <c r="K24">
        <v>313.22627000000011</v>
      </c>
      <c r="L24">
        <v>100</v>
      </c>
      <c r="M24">
        <v>0</v>
      </c>
      <c r="N24">
        <v>0</v>
      </c>
      <c r="O24">
        <v>0</v>
      </c>
      <c r="P24">
        <v>0</v>
      </c>
      <c r="Q24">
        <v>134.53884000000005</v>
      </c>
      <c r="R24">
        <v>273.34260000000012</v>
      </c>
      <c r="S24">
        <v>3.7802700000000016</v>
      </c>
      <c r="T24">
        <v>72.794430000000034</v>
      </c>
      <c r="U24">
        <v>59.165019000000186</v>
      </c>
      <c r="V24">
        <v>4</v>
      </c>
      <c r="W24">
        <v>5.92</v>
      </c>
      <c r="X24">
        <v>0.71999999999999975</v>
      </c>
      <c r="Y24">
        <v>21.098585939579376</v>
      </c>
      <c r="Z24">
        <v>44</v>
      </c>
      <c r="AA24">
        <v>330.39378609994651</v>
      </c>
      <c r="AB24">
        <v>3930.3719999999998</v>
      </c>
      <c r="AC24">
        <v>2379.4480000000003</v>
      </c>
      <c r="AD24">
        <v>3123.0039999999999</v>
      </c>
      <c r="AE24">
        <v>1710.1959999999999</v>
      </c>
      <c r="AF24">
        <v>12.350516772708012</v>
      </c>
      <c r="AG24">
        <v>2.7636686590696118</v>
      </c>
      <c r="AH24">
        <v>0.26371565255382695</v>
      </c>
      <c r="AI24">
        <v>0.75717577755166932</v>
      </c>
      <c r="AJ24">
        <v>8.9794690027303909E-3</v>
      </c>
      <c r="AK24">
        <v>7.5924529786242285</v>
      </c>
      <c r="AL24">
        <v>22.675213840763934</v>
      </c>
      <c r="AM24">
        <v>3.7306672771147249</v>
      </c>
      <c r="AN24">
        <v>1.1130357599622887</v>
      </c>
      <c r="AO24">
        <v>0.64381535038005877</v>
      </c>
      <c r="AP24">
        <v>12.350516772708012</v>
      </c>
      <c r="AQ24">
        <v>2.7636686590696118</v>
      </c>
      <c r="AR24">
        <v>0.26371565255382695</v>
      </c>
      <c r="AS24">
        <v>0.75717577755166932</v>
      </c>
      <c r="AT24">
        <v>8.9794690027303909E-3</v>
      </c>
      <c r="AU24">
        <v>7.5924529786242285</v>
      </c>
      <c r="AV24">
        <v>22.675213840763934</v>
      </c>
      <c r="AW24">
        <v>3.7306672771147249</v>
      </c>
      <c r="AX24">
        <v>1.1130357599622887</v>
      </c>
      <c r="AY24">
        <v>0.64381535038005877</v>
      </c>
      <c r="AZ24">
        <v>118.16326836152886</v>
      </c>
      <c r="BA24">
        <v>195.06300163847123</v>
      </c>
      <c r="BB24">
        <v>112.22674642443096</v>
      </c>
      <c r="BC24">
        <v>17.117186700396072</v>
      </c>
      <c r="BD24">
        <v>9.8925654746794969</v>
      </c>
      <c r="BE24">
        <v>2.6963111559463075</v>
      </c>
      <c r="BF24">
        <v>141.93280975545284</v>
      </c>
      <c r="BG24">
        <v>543.62115900000038</v>
      </c>
      <c r="BH24">
        <v>401.68834924454757</v>
      </c>
      <c r="BI24" t="s">
        <v>95</v>
      </c>
      <c r="BJ24" t="s">
        <v>86</v>
      </c>
    </row>
    <row r="25" spans="1:62">
      <c r="A25" t="s">
        <v>94</v>
      </c>
      <c r="B25" t="s">
        <v>75</v>
      </c>
      <c r="C25">
        <v>2008</v>
      </c>
      <c r="D25" t="s">
        <v>77</v>
      </c>
      <c r="E25" t="s">
        <v>82</v>
      </c>
      <c r="F25">
        <v>217.02627000000012</v>
      </c>
      <c r="G25">
        <v>217.02627000000012</v>
      </c>
      <c r="H25">
        <v>0</v>
      </c>
      <c r="I25">
        <v>50</v>
      </c>
      <c r="J25">
        <v>44.800000000000004</v>
      </c>
      <c r="K25">
        <v>311.82627000000014</v>
      </c>
      <c r="L25">
        <v>100</v>
      </c>
      <c r="M25">
        <v>0</v>
      </c>
      <c r="N25">
        <v>0</v>
      </c>
      <c r="O25">
        <v>0</v>
      </c>
      <c r="P25">
        <v>0</v>
      </c>
      <c r="Q25">
        <v>134.53884000000005</v>
      </c>
      <c r="R25">
        <v>273.34260000000012</v>
      </c>
      <c r="S25">
        <v>3.7802700000000016</v>
      </c>
      <c r="T25">
        <v>72.794430000000034</v>
      </c>
      <c r="U25">
        <v>56.243289666666826</v>
      </c>
      <c r="V25">
        <v>4</v>
      </c>
      <c r="W25">
        <v>6.1</v>
      </c>
      <c r="X25">
        <v>0.89999999999999947</v>
      </c>
      <c r="Y25">
        <v>17.064542583979293</v>
      </c>
      <c r="Z25">
        <v>44</v>
      </c>
      <c r="AA25">
        <v>318.37233690025829</v>
      </c>
      <c r="AB25">
        <v>4607.9660000000003</v>
      </c>
      <c r="AC25">
        <v>2081.0280000000002</v>
      </c>
      <c r="AD25">
        <v>4045.1819999999998</v>
      </c>
      <c r="AE25">
        <v>1974.8180000000002</v>
      </c>
      <c r="AF25">
        <v>12.350516772708012</v>
      </c>
      <c r="AG25">
        <v>2.7636686590696118</v>
      </c>
      <c r="AH25">
        <v>0.26371565255382695</v>
      </c>
      <c r="AI25">
        <v>0.75717577755166932</v>
      </c>
      <c r="AJ25">
        <v>8.9794690027303909E-3</v>
      </c>
      <c r="AK25">
        <v>7.5924529786242285</v>
      </c>
      <c r="AL25">
        <v>22.675213840763934</v>
      </c>
      <c r="AM25">
        <v>3.7306672771147249</v>
      </c>
      <c r="AN25">
        <v>1.1130357599622887</v>
      </c>
      <c r="AO25">
        <v>0.64381535038005877</v>
      </c>
      <c r="AP25">
        <v>12.350516772708012</v>
      </c>
      <c r="AQ25">
        <v>2.7636686590696118</v>
      </c>
      <c r="AR25">
        <v>0.26371565255382695</v>
      </c>
      <c r="AS25">
        <v>0.75717577755166932</v>
      </c>
      <c r="AT25">
        <v>8.9794690027303909E-3</v>
      </c>
      <c r="AU25">
        <v>7.5924529786242285</v>
      </c>
      <c r="AV25">
        <v>22.675213840763934</v>
      </c>
      <c r="AW25">
        <v>3.7306672771147249</v>
      </c>
      <c r="AX25">
        <v>1.1130357599622887</v>
      </c>
      <c r="AY25">
        <v>0.64381535038005877</v>
      </c>
      <c r="AZ25">
        <v>137.66466955426597</v>
      </c>
      <c r="BA25">
        <v>174.16160044573417</v>
      </c>
      <c r="BB25">
        <v>115.88160928509795</v>
      </c>
      <c r="BC25">
        <v>17.412982524681496</v>
      </c>
      <c r="BD25">
        <v>11.066255700069684</v>
      </c>
      <c r="BE25">
        <v>2.6889165878195991</v>
      </c>
      <c r="BF25">
        <v>147.04976409766871</v>
      </c>
      <c r="BG25">
        <v>540.69942966666702</v>
      </c>
      <c r="BH25">
        <v>393.64966556899833</v>
      </c>
      <c r="BI25" t="s">
        <v>95</v>
      </c>
      <c r="BJ25" t="s">
        <v>86</v>
      </c>
    </row>
    <row r="26" spans="1:62">
      <c r="A26" t="s">
        <v>94</v>
      </c>
      <c r="B26" t="s">
        <v>75</v>
      </c>
      <c r="C26">
        <v>2011</v>
      </c>
      <c r="D26" t="s">
        <v>77</v>
      </c>
      <c r="E26" t="s">
        <v>82</v>
      </c>
      <c r="F26">
        <v>217.02627000000012</v>
      </c>
      <c r="G26">
        <v>217.02627000000012</v>
      </c>
      <c r="H26">
        <v>0</v>
      </c>
      <c r="I26">
        <v>50</v>
      </c>
      <c r="J26">
        <v>41.199999999999996</v>
      </c>
      <c r="K26">
        <v>308.22627000000011</v>
      </c>
      <c r="L26">
        <v>100</v>
      </c>
      <c r="M26">
        <v>0</v>
      </c>
      <c r="N26">
        <v>0</v>
      </c>
      <c r="O26">
        <v>0</v>
      </c>
      <c r="P26">
        <v>0</v>
      </c>
      <c r="Q26">
        <v>134.53884000000005</v>
      </c>
      <c r="R26">
        <v>273.34260000000012</v>
      </c>
      <c r="S26">
        <v>3.7802700000000016</v>
      </c>
      <c r="T26">
        <v>72.794430000000034</v>
      </c>
      <c r="U26">
        <v>53.321560333333473</v>
      </c>
      <c r="V26">
        <v>4</v>
      </c>
      <c r="W26">
        <v>5.9450000000000003</v>
      </c>
      <c r="X26">
        <v>0.74500000000000011</v>
      </c>
      <c r="Y26">
        <v>23.143851508120648</v>
      </c>
      <c r="Z26">
        <v>44</v>
      </c>
      <c r="AA26">
        <v>336.48867749419952</v>
      </c>
      <c r="AB26">
        <v>3758.5185185185187</v>
      </c>
      <c r="AC26">
        <v>2272.0987654320984</v>
      </c>
      <c r="AD26">
        <v>2718.0246913580245</v>
      </c>
      <c r="AE26">
        <v>2112.8395061728397</v>
      </c>
      <c r="AF26">
        <v>12.350516772708012</v>
      </c>
      <c r="AG26">
        <v>2.7636686590696118</v>
      </c>
      <c r="AH26">
        <v>0.26371565255382695</v>
      </c>
      <c r="AI26">
        <v>0.75717577755166932</v>
      </c>
      <c r="AJ26">
        <v>8.9794690027303909E-3</v>
      </c>
      <c r="AK26">
        <v>7.5924529786242285</v>
      </c>
      <c r="AL26">
        <v>22.675213840763934</v>
      </c>
      <c r="AM26">
        <v>3.7306672771147249</v>
      </c>
      <c r="AN26">
        <v>1.1130357599622887</v>
      </c>
      <c r="AO26">
        <v>0.64381535038005877</v>
      </c>
      <c r="AP26">
        <v>12.350516772708012</v>
      </c>
      <c r="AQ26">
        <v>2.7636686590696118</v>
      </c>
      <c r="AR26">
        <v>0.26371565255382695</v>
      </c>
      <c r="AS26">
        <v>0.75717577755166932</v>
      </c>
      <c r="AT26">
        <v>8.9794690027303909E-3</v>
      </c>
      <c r="AU26">
        <v>7.5924529786242285</v>
      </c>
      <c r="AV26">
        <v>22.675213840763934</v>
      </c>
      <c r="AW26">
        <v>3.7306672771147249</v>
      </c>
      <c r="AX26">
        <v>1.1130357599622887</v>
      </c>
      <c r="AY26">
        <v>0.64381535038005877</v>
      </c>
      <c r="AZ26">
        <v>113.28109318407873</v>
      </c>
      <c r="BA26">
        <v>194.9451768159214</v>
      </c>
      <c r="BB26">
        <v>117.32843247543768</v>
      </c>
      <c r="BC26">
        <v>18.066711540930193</v>
      </c>
      <c r="BD26">
        <v>9.784474742308781</v>
      </c>
      <c r="BE26">
        <v>2.8812464887261933</v>
      </c>
      <c r="BF26">
        <v>148.06086524740286</v>
      </c>
      <c r="BG26">
        <v>537.77770033333366</v>
      </c>
      <c r="BH26">
        <v>389.71683508593082</v>
      </c>
      <c r="BI26" t="s">
        <v>95</v>
      </c>
      <c r="BJ26" t="s">
        <v>86</v>
      </c>
    </row>
    <row r="27" spans="1:62">
      <c r="A27" t="s">
        <v>94</v>
      </c>
      <c r="B27" t="s">
        <v>75</v>
      </c>
      <c r="C27">
        <v>2012</v>
      </c>
      <c r="D27" t="s">
        <v>77</v>
      </c>
      <c r="E27" t="s">
        <v>82</v>
      </c>
      <c r="F27">
        <v>217.02627000000012</v>
      </c>
      <c r="G27">
        <v>217.02627000000012</v>
      </c>
      <c r="H27">
        <v>0</v>
      </c>
      <c r="I27">
        <v>50</v>
      </c>
      <c r="J27">
        <v>39.999999999999993</v>
      </c>
      <c r="K27">
        <v>307.02627000000012</v>
      </c>
      <c r="L27">
        <v>100</v>
      </c>
      <c r="M27">
        <v>0</v>
      </c>
      <c r="N27">
        <v>0</v>
      </c>
      <c r="O27">
        <v>0</v>
      </c>
      <c r="P27">
        <v>0</v>
      </c>
      <c r="Q27">
        <v>134.53884000000005</v>
      </c>
      <c r="R27">
        <v>273.34260000000012</v>
      </c>
      <c r="S27">
        <v>3.7802700000000016</v>
      </c>
      <c r="T27">
        <v>72.794430000000034</v>
      </c>
      <c r="U27">
        <v>52.591128000000062</v>
      </c>
      <c r="V27">
        <v>4</v>
      </c>
      <c r="W27">
        <v>6.31</v>
      </c>
      <c r="X27">
        <v>1.1099999999999994</v>
      </c>
      <c r="Y27">
        <v>21.229698375870072</v>
      </c>
      <c r="Z27">
        <v>44</v>
      </c>
      <c r="AA27">
        <v>330.78450116009282</v>
      </c>
      <c r="AB27">
        <v>4597.2839506172841</v>
      </c>
      <c r="AC27">
        <v>2314.5679012345677</v>
      </c>
      <c r="AD27">
        <v>4682.2222222222226</v>
      </c>
      <c r="AE27">
        <v>2601.2345679012342</v>
      </c>
      <c r="AF27">
        <v>12.350516772708012</v>
      </c>
      <c r="AG27">
        <v>2.7636686590696118</v>
      </c>
      <c r="AH27">
        <v>0.26371565255382695</v>
      </c>
      <c r="AI27">
        <v>0.75717577755166932</v>
      </c>
      <c r="AJ27">
        <v>8.9794690027303909E-3</v>
      </c>
      <c r="AK27">
        <v>7.5924529786242285</v>
      </c>
      <c r="AL27">
        <v>22.675213840763934</v>
      </c>
      <c r="AM27">
        <v>3.7306672771147249</v>
      </c>
      <c r="AN27">
        <v>1.1130357599622887</v>
      </c>
      <c r="AO27">
        <v>0.64381535038005877</v>
      </c>
      <c r="AP27">
        <v>12.350516772708012</v>
      </c>
      <c r="AQ27">
        <v>2.7636686590696118</v>
      </c>
      <c r="AR27">
        <v>0.26371565255382695</v>
      </c>
      <c r="AS27">
        <v>0.75717577755166932</v>
      </c>
      <c r="AT27">
        <v>8.9794690027303909E-3</v>
      </c>
      <c r="AU27">
        <v>7.5924529786242285</v>
      </c>
      <c r="AV27">
        <v>22.675213840763934</v>
      </c>
      <c r="AW27">
        <v>3.7306672771147249</v>
      </c>
      <c r="AX27">
        <v>1.1130357599622887</v>
      </c>
      <c r="AY27">
        <v>0.64381535038005877</v>
      </c>
      <c r="AZ27">
        <v>151.9296957292203</v>
      </c>
      <c r="BA27">
        <v>155.09657427077983</v>
      </c>
      <c r="BB27">
        <v>137.11235256812918</v>
      </c>
      <c r="BC27">
        <v>20.78637443811234</v>
      </c>
      <c r="BD27">
        <v>12.49768123877433</v>
      </c>
      <c r="BE27">
        <v>3.2481941271054819</v>
      </c>
      <c r="BF27">
        <v>173.64460237212134</v>
      </c>
      <c r="BG27">
        <v>537.04726800000026</v>
      </c>
      <c r="BH27">
        <v>363.40266562787895</v>
      </c>
      <c r="BI27" t="s">
        <v>95</v>
      </c>
      <c r="BJ27" t="s">
        <v>86</v>
      </c>
    </row>
    <row r="28" spans="1:62">
      <c r="A28" t="s">
        <v>94</v>
      </c>
      <c r="B28" t="s">
        <v>75</v>
      </c>
      <c r="C28">
        <v>1982</v>
      </c>
      <c r="D28" t="s">
        <v>70</v>
      </c>
      <c r="E28" t="s">
        <v>70</v>
      </c>
      <c r="F28">
        <v>145</v>
      </c>
      <c r="G28">
        <v>0</v>
      </c>
      <c r="H28">
        <v>145</v>
      </c>
      <c r="I28">
        <v>50</v>
      </c>
      <c r="J28">
        <v>49</v>
      </c>
      <c r="K28">
        <v>244</v>
      </c>
      <c r="L28">
        <v>0</v>
      </c>
      <c r="M28">
        <v>112.6</v>
      </c>
      <c r="N28">
        <v>106.3</v>
      </c>
      <c r="O28">
        <v>132.47058823529412</v>
      </c>
      <c r="P28">
        <v>88.228999999999999</v>
      </c>
      <c r="Q28">
        <v>0</v>
      </c>
      <c r="R28">
        <v>0</v>
      </c>
      <c r="S28">
        <v>0</v>
      </c>
      <c r="T28">
        <v>0</v>
      </c>
      <c r="U28">
        <v>87.651880000000006</v>
      </c>
      <c r="V28">
        <v>2</v>
      </c>
      <c r="W28">
        <v>5.2</v>
      </c>
      <c r="X28">
        <v>0</v>
      </c>
      <c r="Y28">
        <v>12.180974477958237</v>
      </c>
      <c r="Z28">
        <v>44</v>
      </c>
      <c r="AA28">
        <v>303.81930394431555</v>
      </c>
      <c r="AB28">
        <v>4620.866</v>
      </c>
      <c r="AC28">
        <v>4158.7794000000004</v>
      </c>
      <c r="AD28">
        <v>3834.74</v>
      </c>
      <c r="AE28">
        <v>3451.2660000000001</v>
      </c>
      <c r="AF28">
        <v>12.288925908939319</v>
      </c>
      <c r="AG28">
        <v>3.1197684192021522</v>
      </c>
      <c r="AH28">
        <v>0.28113669768795752</v>
      </c>
      <c r="AI28">
        <v>0.95033736483599807</v>
      </c>
      <c r="AJ28">
        <v>7.3636176728924321E-3</v>
      </c>
      <c r="AK28">
        <v>9.9244681282765796</v>
      </c>
      <c r="AL28">
        <v>22.739753629775375</v>
      </c>
      <c r="AM28">
        <v>3.9852092240107404</v>
      </c>
      <c r="AN28">
        <v>1.3866007760997268</v>
      </c>
      <c r="AO28">
        <v>0.43025766044455011</v>
      </c>
      <c r="AP28">
        <v>12.288925908939319</v>
      </c>
      <c r="AQ28">
        <v>3.1197684192021522</v>
      </c>
      <c r="AR28">
        <v>0.28113669768795752</v>
      </c>
      <c r="AS28">
        <v>0.95033736483599807</v>
      </c>
      <c r="AT28">
        <v>7.3636176728924321E-3</v>
      </c>
      <c r="AU28">
        <v>9.9244681282765796</v>
      </c>
      <c r="AV28">
        <v>22.739753629775375</v>
      </c>
      <c r="AW28">
        <v>3.9852092240107404</v>
      </c>
      <c r="AX28">
        <v>1.3866007760997268</v>
      </c>
      <c r="AY28">
        <v>0.43025766044455011</v>
      </c>
      <c r="AZ28">
        <v>179.43596867622057</v>
      </c>
      <c r="BA28">
        <v>64.564031323779432</v>
      </c>
      <c r="BB28">
        <v>199.43009007142163</v>
      </c>
      <c r="BC28">
        <v>32.704804271010985</v>
      </c>
      <c r="BD28">
        <v>18.587773181925613</v>
      </c>
      <c r="BE28">
        <v>3.3365441794574262</v>
      </c>
      <c r="BF28">
        <v>254.05921170381569</v>
      </c>
      <c r="BG28">
        <v>308.35146823529413</v>
      </c>
      <c r="BH28">
        <v>54.292256531478444</v>
      </c>
      <c r="BI28" t="s">
        <v>95</v>
      </c>
      <c r="BJ28" t="s">
        <v>86</v>
      </c>
    </row>
    <row r="29" spans="1:62">
      <c r="A29" t="s">
        <v>94</v>
      </c>
      <c r="B29" t="s">
        <v>75</v>
      </c>
      <c r="C29">
        <v>1984</v>
      </c>
      <c r="D29" t="s">
        <v>70</v>
      </c>
      <c r="E29" t="s">
        <v>70</v>
      </c>
      <c r="F29">
        <v>145</v>
      </c>
      <c r="G29">
        <v>0</v>
      </c>
      <c r="H29">
        <v>145</v>
      </c>
      <c r="I29">
        <v>50</v>
      </c>
      <c r="J29">
        <v>49</v>
      </c>
      <c r="K29">
        <v>244</v>
      </c>
      <c r="L29">
        <v>0</v>
      </c>
      <c r="M29">
        <v>112.6</v>
      </c>
      <c r="N29">
        <v>106.3</v>
      </c>
      <c r="O29">
        <v>132.47058823529412</v>
      </c>
      <c r="P29">
        <v>88.228999999999999</v>
      </c>
      <c r="Q29">
        <v>0</v>
      </c>
      <c r="R29">
        <v>0</v>
      </c>
      <c r="S29">
        <v>0</v>
      </c>
      <c r="T29">
        <v>0</v>
      </c>
      <c r="U29">
        <v>87.651880000000006</v>
      </c>
      <c r="V29">
        <v>2</v>
      </c>
      <c r="W29">
        <v>5.26</v>
      </c>
      <c r="X29">
        <v>5.9999999999999609E-2</v>
      </c>
      <c r="Y29">
        <v>12.993039443155451</v>
      </c>
      <c r="Z29">
        <v>44</v>
      </c>
      <c r="AA29">
        <v>306.23925754060321</v>
      </c>
      <c r="AB29">
        <v>4469.4629999999997</v>
      </c>
      <c r="AC29">
        <v>4650.0586999999996</v>
      </c>
      <c r="AD29">
        <v>4108.2629999999999</v>
      </c>
      <c r="AE29">
        <v>4827.4380000000001</v>
      </c>
      <c r="AF29">
        <v>12.404129941681038</v>
      </c>
      <c r="AG29">
        <v>3.1197684192021522</v>
      </c>
      <c r="AH29">
        <v>0.28113669768795752</v>
      </c>
      <c r="AI29">
        <v>0.95033736483599807</v>
      </c>
      <c r="AJ29">
        <v>7.3636176728924321E-3</v>
      </c>
      <c r="AK29">
        <v>8.0887491431242093</v>
      </c>
      <c r="AL29">
        <v>22.739753629775375</v>
      </c>
      <c r="AM29">
        <v>3.9852092240107404</v>
      </c>
      <c r="AN29">
        <v>1.3866007760997268</v>
      </c>
      <c r="AO29">
        <v>0.43025766044455011</v>
      </c>
      <c r="AP29">
        <v>12.404129941681038</v>
      </c>
      <c r="AQ29">
        <v>3.1197684192021522</v>
      </c>
      <c r="AR29">
        <v>0.28113669768795752</v>
      </c>
      <c r="AS29">
        <v>0.95033736483599807</v>
      </c>
      <c r="AT29">
        <v>7.3636176728924321E-3</v>
      </c>
      <c r="AU29">
        <v>8.0887491431242093</v>
      </c>
      <c r="AV29">
        <v>22.739753629775375</v>
      </c>
      <c r="AW29">
        <v>3.9852092240107404</v>
      </c>
      <c r="AX29">
        <v>1.3866007760997268</v>
      </c>
      <c r="AY29">
        <v>0.43025766044455011</v>
      </c>
      <c r="AZ29">
        <v>183.06032121922345</v>
      </c>
      <c r="BA29">
        <v>60.939678780776546</v>
      </c>
      <c r="BB29">
        <v>242.2764586683783</v>
      </c>
      <c r="BC29">
        <v>40.181320830683482</v>
      </c>
      <c r="BD29">
        <v>21.293237802827825</v>
      </c>
      <c r="BE29">
        <v>4.1409286517797739</v>
      </c>
      <c r="BF29">
        <v>307.89194595366939</v>
      </c>
      <c r="BG29">
        <v>308.35146823529413</v>
      </c>
      <c r="BH29">
        <v>0.45952228162474285</v>
      </c>
      <c r="BI29" t="s">
        <v>95</v>
      </c>
      <c r="BJ29" t="s">
        <v>86</v>
      </c>
    </row>
    <row r="30" spans="1:62">
      <c r="A30" t="s">
        <v>94</v>
      </c>
      <c r="B30" t="s">
        <v>75</v>
      </c>
      <c r="C30">
        <v>1986</v>
      </c>
      <c r="D30" t="s">
        <v>70</v>
      </c>
      <c r="E30" t="s">
        <v>70</v>
      </c>
      <c r="F30">
        <v>145</v>
      </c>
      <c r="G30">
        <v>0</v>
      </c>
      <c r="H30">
        <v>145</v>
      </c>
      <c r="I30">
        <v>50</v>
      </c>
      <c r="J30">
        <v>49</v>
      </c>
      <c r="K30">
        <v>244</v>
      </c>
      <c r="L30">
        <v>0</v>
      </c>
      <c r="M30">
        <v>112.6</v>
      </c>
      <c r="N30">
        <v>106.3</v>
      </c>
      <c r="O30">
        <v>132.47058823529412</v>
      </c>
      <c r="P30">
        <v>88.228999999999999</v>
      </c>
      <c r="Q30">
        <v>0</v>
      </c>
      <c r="R30">
        <v>0</v>
      </c>
      <c r="S30">
        <v>0</v>
      </c>
      <c r="T30">
        <v>0</v>
      </c>
      <c r="U30">
        <v>87.651880000000006</v>
      </c>
      <c r="V30">
        <v>2</v>
      </c>
      <c r="W30">
        <v>5.0599999999999996</v>
      </c>
      <c r="X30">
        <v>-0.14000000000000057</v>
      </c>
      <c r="Y30">
        <v>12.006960556844547</v>
      </c>
      <c r="Z30">
        <v>44</v>
      </c>
      <c r="AA30">
        <v>303.3007424593967</v>
      </c>
      <c r="AB30">
        <v>4318.0599999999995</v>
      </c>
      <c r="AC30">
        <v>5141.3379999999997</v>
      </c>
      <c r="AD30">
        <v>4381.7860000000001</v>
      </c>
      <c r="AE30">
        <v>6203.61</v>
      </c>
      <c r="AF30">
        <v>12.404129941681038</v>
      </c>
      <c r="AG30">
        <v>3.1197684192021522</v>
      </c>
      <c r="AH30">
        <v>0.28113669768795752</v>
      </c>
      <c r="AI30">
        <v>0.95033736483599807</v>
      </c>
      <c r="AJ30">
        <v>7.3636176728924321E-3</v>
      </c>
      <c r="AK30">
        <v>8.0887491431242093</v>
      </c>
      <c r="AL30">
        <v>22.739753629775375</v>
      </c>
      <c r="AM30">
        <v>3.9852092240107404</v>
      </c>
      <c r="AN30">
        <v>1.3866007760997268</v>
      </c>
      <c r="AO30">
        <v>0.43025766044455011</v>
      </c>
      <c r="AP30">
        <v>12.404129941681038</v>
      </c>
      <c r="AQ30">
        <v>3.1197684192021522</v>
      </c>
      <c r="AR30">
        <v>0.28113669768795752</v>
      </c>
      <c r="AS30">
        <v>0.95033736483599807</v>
      </c>
      <c r="AT30">
        <v>7.3636176728924321E-3</v>
      </c>
      <c r="AU30">
        <v>8.0887491431242093</v>
      </c>
      <c r="AV30">
        <v>22.739753629775375</v>
      </c>
      <c r="AW30">
        <v>3.9852092240107404</v>
      </c>
      <c r="AX30">
        <v>1.3866007760997268</v>
      </c>
      <c r="AY30">
        <v>0.43025766044455011</v>
      </c>
      <c r="AZ30">
        <v>199.68045867040274</v>
      </c>
      <c r="BA30">
        <v>44.319541329597257</v>
      </c>
      <c r="BB30">
        <v>285.12282726533499</v>
      </c>
      <c r="BC30">
        <v>47.657837390355986</v>
      </c>
      <c r="BD30">
        <v>23.998702423730045</v>
      </c>
      <c r="BE30">
        <v>4.9453131241021202</v>
      </c>
      <c r="BF30">
        <v>361.72468020352318</v>
      </c>
      <c r="BG30">
        <v>308.35146823529413</v>
      </c>
      <c r="BH30">
        <v>-53.373211968229043</v>
      </c>
      <c r="BI30" t="s">
        <v>95</v>
      </c>
      <c r="BJ30" t="s">
        <v>86</v>
      </c>
    </row>
    <row r="31" spans="1:62">
      <c r="A31" t="s">
        <v>94</v>
      </c>
      <c r="B31" t="s">
        <v>75</v>
      </c>
      <c r="C31">
        <v>1988</v>
      </c>
      <c r="D31" t="s">
        <v>70</v>
      </c>
      <c r="E31" t="s">
        <v>70</v>
      </c>
      <c r="F31">
        <v>145</v>
      </c>
      <c r="G31">
        <v>0</v>
      </c>
      <c r="H31">
        <v>145</v>
      </c>
      <c r="I31">
        <v>50</v>
      </c>
      <c r="J31">
        <v>49</v>
      </c>
      <c r="K31">
        <v>244</v>
      </c>
      <c r="L31">
        <v>0</v>
      </c>
      <c r="M31">
        <v>112.6</v>
      </c>
      <c r="N31">
        <v>106.3</v>
      </c>
      <c r="O31">
        <v>132.47058823529412</v>
      </c>
      <c r="P31">
        <v>88.228999999999999</v>
      </c>
      <c r="Q31">
        <v>0</v>
      </c>
      <c r="R31">
        <v>0</v>
      </c>
      <c r="S31">
        <v>0</v>
      </c>
      <c r="T31">
        <v>0</v>
      </c>
      <c r="U31">
        <v>87.651880000000006</v>
      </c>
      <c r="V31">
        <v>2</v>
      </c>
      <c r="W31">
        <v>4.7699999999999996</v>
      </c>
      <c r="X31">
        <v>-0.4300000000000006</v>
      </c>
      <c r="Y31">
        <v>15.023201856148491</v>
      </c>
      <c r="Z31">
        <v>44</v>
      </c>
      <c r="AA31">
        <v>312.28914153132246</v>
      </c>
      <c r="AB31">
        <v>6447.9360000000006</v>
      </c>
      <c r="AC31">
        <v>5927.3779999999997</v>
      </c>
      <c r="AD31">
        <v>6416.03</v>
      </c>
      <c r="AE31">
        <v>4004.6760000000004</v>
      </c>
      <c r="AF31">
        <v>12.404129941681038</v>
      </c>
      <c r="AG31">
        <v>3.1197684192021522</v>
      </c>
      <c r="AH31">
        <v>0.28113669768795752</v>
      </c>
      <c r="AI31">
        <v>0.95033736483599807</v>
      </c>
      <c r="AJ31">
        <v>7.3636176728924321E-3</v>
      </c>
      <c r="AK31">
        <v>8.0887491431242093</v>
      </c>
      <c r="AL31">
        <v>22.739753629775375</v>
      </c>
      <c r="AM31">
        <v>3.9852092240107404</v>
      </c>
      <c r="AN31">
        <v>1.3866007760997268</v>
      </c>
      <c r="AO31">
        <v>0.43025766044455011</v>
      </c>
      <c r="AP31">
        <v>12.404129941681038</v>
      </c>
      <c r="AQ31">
        <v>3.1197684192021522</v>
      </c>
      <c r="AR31">
        <v>0.28113669768795752</v>
      </c>
      <c r="AS31">
        <v>0.95033736483599807</v>
      </c>
      <c r="AT31">
        <v>7.3636176728924321E-3</v>
      </c>
      <c r="AU31">
        <v>8.0887491431242093</v>
      </c>
      <c r="AV31">
        <v>22.739753629775375</v>
      </c>
      <c r="AW31">
        <v>3.9852092240107404</v>
      </c>
      <c r="AX31">
        <v>1.3866007760997268</v>
      </c>
      <c r="AY31">
        <v>0.43025766044455011</v>
      </c>
      <c r="AZ31">
        <v>239.90419911133023</v>
      </c>
      <c r="BA31">
        <v>4.0958008886697712</v>
      </c>
      <c r="BB31">
        <v>265.98505587011522</v>
      </c>
      <c r="BC31">
        <v>43.197846134582932</v>
      </c>
      <c r="BD31">
        <v>25.996901334444271</v>
      </c>
      <c r="BE31">
        <v>4.3680676448300231</v>
      </c>
      <c r="BF31">
        <v>339.54787098397242</v>
      </c>
      <c r="BG31">
        <v>308.35146823529413</v>
      </c>
      <c r="BH31">
        <v>-31.196402748678281</v>
      </c>
      <c r="BI31" t="s">
        <v>95</v>
      </c>
      <c r="BJ31" t="s">
        <v>86</v>
      </c>
    </row>
    <row r="32" spans="1:62">
      <c r="A32" t="s">
        <v>94</v>
      </c>
      <c r="B32" t="s">
        <v>75</v>
      </c>
      <c r="C32">
        <v>1990</v>
      </c>
      <c r="D32" t="s">
        <v>70</v>
      </c>
      <c r="E32" t="s">
        <v>70</v>
      </c>
      <c r="F32">
        <v>145</v>
      </c>
      <c r="G32">
        <v>0</v>
      </c>
      <c r="H32">
        <v>145</v>
      </c>
      <c r="I32">
        <v>50</v>
      </c>
      <c r="J32">
        <v>49</v>
      </c>
      <c r="K32">
        <v>244</v>
      </c>
      <c r="L32">
        <v>0</v>
      </c>
      <c r="M32">
        <v>112.6</v>
      </c>
      <c r="N32">
        <v>106.3</v>
      </c>
      <c r="O32">
        <v>132.47058823529412</v>
      </c>
      <c r="P32">
        <v>88.228999999999999</v>
      </c>
      <c r="Q32">
        <v>0</v>
      </c>
      <c r="R32">
        <v>0</v>
      </c>
      <c r="S32">
        <v>0</v>
      </c>
      <c r="T32">
        <v>0</v>
      </c>
      <c r="U32">
        <v>87.651880000000006</v>
      </c>
      <c r="V32">
        <v>2</v>
      </c>
      <c r="W32">
        <v>4.99</v>
      </c>
      <c r="X32">
        <v>-0.20999999999999996</v>
      </c>
      <c r="Y32">
        <v>16.299303944315547</v>
      </c>
      <c r="Z32">
        <v>44</v>
      </c>
      <c r="AA32">
        <v>316.0919257540603</v>
      </c>
      <c r="AB32">
        <v>4365.8760000000002</v>
      </c>
      <c r="AC32">
        <v>2878.7640000000001</v>
      </c>
      <c r="AD32">
        <v>3696.6239999999998</v>
      </c>
      <c r="AE32">
        <v>3218.636</v>
      </c>
      <c r="AF32">
        <v>12.404129941681038</v>
      </c>
      <c r="AG32">
        <v>3.1197684192021522</v>
      </c>
      <c r="AH32">
        <v>0.28113669768795752</v>
      </c>
      <c r="AI32">
        <v>0.95033736483599807</v>
      </c>
      <c r="AJ32">
        <v>7.3636176728924321E-3</v>
      </c>
      <c r="AK32">
        <v>8.0887491431242093</v>
      </c>
      <c r="AL32">
        <v>22.739753629775375</v>
      </c>
      <c r="AM32">
        <v>3.9852092240107404</v>
      </c>
      <c r="AN32">
        <v>1.3866007760997268</v>
      </c>
      <c r="AO32">
        <v>0.43025766044455011</v>
      </c>
      <c r="AP32">
        <v>12.404129941681038</v>
      </c>
      <c r="AQ32">
        <v>3.1197684192021522</v>
      </c>
      <c r="AR32">
        <v>0.28113669768795752</v>
      </c>
      <c r="AS32">
        <v>0.95033736483599807</v>
      </c>
      <c r="AT32">
        <v>7.3636176728924321E-3</v>
      </c>
      <c r="AU32">
        <v>8.0887491431242093</v>
      </c>
      <c r="AV32">
        <v>22.739753629775375</v>
      </c>
      <c r="AW32">
        <v>3.9852092240107404</v>
      </c>
      <c r="AX32">
        <v>1.3866007760997268</v>
      </c>
      <c r="AY32">
        <v>0.43025766044455011</v>
      </c>
      <c r="AZ32">
        <v>149.32863668008892</v>
      </c>
      <c r="BA32">
        <v>94.67136331991108</v>
      </c>
      <c r="BB32">
        <v>163.80650666200972</v>
      </c>
      <c r="BC32">
        <v>26.566079347592247</v>
      </c>
      <c r="BD32">
        <v>16.116754576180707</v>
      </c>
      <c r="BE32">
        <v>2.6828222262822949</v>
      </c>
      <c r="BF32">
        <v>209.17216281206498</v>
      </c>
      <c r="BG32">
        <v>308.35146823529413</v>
      </c>
      <c r="BH32">
        <v>99.179305423229152</v>
      </c>
      <c r="BI32" t="s">
        <v>95</v>
      </c>
      <c r="BJ32" t="s">
        <v>86</v>
      </c>
    </row>
    <row r="33" spans="1:62">
      <c r="A33" t="s">
        <v>94</v>
      </c>
      <c r="B33" t="s">
        <v>75</v>
      </c>
      <c r="C33">
        <v>1994</v>
      </c>
      <c r="D33" t="s">
        <v>70</v>
      </c>
      <c r="E33" t="s">
        <v>70</v>
      </c>
      <c r="F33">
        <v>145</v>
      </c>
      <c r="G33">
        <v>0</v>
      </c>
      <c r="H33">
        <v>145</v>
      </c>
      <c r="I33">
        <v>50</v>
      </c>
      <c r="J33">
        <v>46.2</v>
      </c>
      <c r="K33">
        <v>241.2</v>
      </c>
      <c r="L33">
        <v>0</v>
      </c>
      <c r="M33">
        <v>112.6</v>
      </c>
      <c r="N33">
        <v>106.3</v>
      </c>
      <c r="O33">
        <v>132.47058823529412</v>
      </c>
      <c r="P33">
        <v>88.228999999999999</v>
      </c>
      <c r="Q33">
        <v>0</v>
      </c>
      <c r="R33">
        <v>0</v>
      </c>
      <c r="S33">
        <v>0</v>
      </c>
      <c r="T33">
        <v>0</v>
      </c>
      <c r="U33">
        <v>87.651880000000006</v>
      </c>
      <c r="V33">
        <v>2</v>
      </c>
      <c r="W33">
        <v>5.0999999999999996</v>
      </c>
      <c r="X33">
        <v>-0.10000000000000053</v>
      </c>
      <c r="Y33">
        <v>15.661252900232018</v>
      </c>
      <c r="Z33">
        <v>44</v>
      </c>
      <c r="AA33">
        <v>314.19053364269138</v>
      </c>
      <c r="AB33">
        <v>5704.2939999999999</v>
      </c>
      <c r="AC33">
        <v>2878.7640000000001</v>
      </c>
      <c r="AD33">
        <v>3197.3940000000002</v>
      </c>
      <c r="AE33">
        <v>2379.4480000000003</v>
      </c>
      <c r="AF33">
        <v>12.404129941681038</v>
      </c>
      <c r="AG33">
        <v>3.1197684192021522</v>
      </c>
      <c r="AH33">
        <v>0.28113669768795752</v>
      </c>
      <c r="AI33">
        <v>0.95033736483599807</v>
      </c>
      <c r="AJ33">
        <v>7.3636176728924321E-3</v>
      </c>
      <c r="AK33">
        <v>8.0887491431242093</v>
      </c>
      <c r="AL33">
        <v>22.739753629775375</v>
      </c>
      <c r="AM33">
        <v>3.9852092240107404</v>
      </c>
      <c r="AN33">
        <v>1.3866007760997268</v>
      </c>
      <c r="AO33">
        <v>0.43025766044455011</v>
      </c>
      <c r="AP33">
        <v>12.404129941681038</v>
      </c>
      <c r="AQ33">
        <v>3.1197684192021522</v>
      </c>
      <c r="AR33">
        <v>0.28113669768795752</v>
      </c>
      <c r="AS33">
        <v>0.95033736483599807</v>
      </c>
      <c r="AT33">
        <v>7.3636176728924321E-3</v>
      </c>
      <c r="AU33">
        <v>8.0887491431242093</v>
      </c>
      <c r="AV33">
        <v>22.739753629775375</v>
      </c>
      <c r="AW33">
        <v>3.9852092240107404</v>
      </c>
      <c r="AX33">
        <v>1.3866007760997268</v>
      </c>
      <c r="AY33">
        <v>0.43025766044455011</v>
      </c>
      <c r="AZ33">
        <v>152.95005246166821</v>
      </c>
      <c r="BA33">
        <v>88.249947538331782</v>
      </c>
      <c r="BB33">
        <v>147.34165051311922</v>
      </c>
      <c r="BC33">
        <v>23.457666132372484</v>
      </c>
      <c r="BD33">
        <v>15.75064755660912</v>
      </c>
      <c r="BE33">
        <v>2.3279346203168334</v>
      </c>
      <c r="BF33">
        <v>188.87789882241765</v>
      </c>
      <c r="BG33">
        <v>308.35146823529413</v>
      </c>
      <c r="BH33">
        <v>119.47356941287649</v>
      </c>
      <c r="BI33" t="s">
        <v>95</v>
      </c>
      <c r="BJ33" t="s">
        <v>86</v>
      </c>
    </row>
    <row r="34" spans="1:62">
      <c r="A34" t="s">
        <v>94</v>
      </c>
      <c r="B34" t="s">
        <v>75</v>
      </c>
      <c r="C34">
        <v>1996</v>
      </c>
      <c r="D34" t="s">
        <v>70</v>
      </c>
      <c r="E34" t="s">
        <v>70</v>
      </c>
      <c r="F34">
        <v>145</v>
      </c>
      <c r="G34">
        <v>0</v>
      </c>
      <c r="H34">
        <v>145</v>
      </c>
      <c r="I34">
        <v>50</v>
      </c>
      <c r="J34">
        <v>39.199999999999996</v>
      </c>
      <c r="K34">
        <v>234.2</v>
      </c>
      <c r="L34">
        <v>0</v>
      </c>
      <c r="M34">
        <v>112.6</v>
      </c>
      <c r="N34">
        <v>106.3</v>
      </c>
      <c r="O34">
        <v>132.47058823529412</v>
      </c>
      <c r="P34">
        <v>88.228999999999999</v>
      </c>
      <c r="Q34">
        <v>0</v>
      </c>
      <c r="R34">
        <v>0</v>
      </c>
      <c r="S34">
        <v>0</v>
      </c>
      <c r="T34">
        <v>0</v>
      </c>
      <c r="U34">
        <v>87.651880000000006</v>
      </c>
      <c r="V34">
        <v>2</v>
      </c>
      <c r="W34">
        <v>5.64</v>
      </c>
      <c r="X34">
        <v>0.4399999999999995</v>
      </c>
      <c r="Y34">
        <v>17.575406032482601</v>
      </c>
      <c r="Z34">
        <v>44</v>
      </c>
      <c r="AA34">
        <v>319.89470997679814</v>
      </c>
      <c r="AB34">
        <v>3792.2560000000003</v>
      </c>
      <c r="AC34">
        <v>3303.6039999999998</v>
      </c>
      <c r="AD34">
        <v>2761.89</v>
      </c>
      <c r="AE34">
        <v>5173.2439999999997</v>
      </c>
      <c r="AF34">
        <v>12.404129941681038</v>
      </c>
      <c r="AG34">
        <v>3.1197684192021522</v>
      </c>
      <c r="AH34">
        <v>0.28113669768795752</v>
      </c>
      <c r="AI34">
        <v>0.95033736483599807</v>
      </c>
      <c r="AJ34">
        <v>7.3636176728924321E-3</v>
      </c>
      <c r="AK34">
        <v>8.0887491431242093</v>
      </c>
      <c r="AL34">
        <v>22.739753629775375</v>
      </c>
      <c r="AM34">
        <v>3.9852092240107404</v>
      </c>
      <c r="AN34">
        <v>1.3866007760997268</v>
      </c>
      <c r="AO34">
        <v>0.43025766044455011</v>
      </c>
      <c r="AP34">
        <v>12.404129941681038</v>
      </c>
      <c r="AQ34">
        <v>3.1197684192021522</v>
      </c>
      <c r="AR34">
        <v>0.28113669768795752</v>
      </c>
      <c r="AS34">
        <v>0.95033736483599807</v>
      </c>
      <c r="AT34">
        <v>7.3636176728924321E-3</v>
      </c>
      <c r="AU34">
        <v>8.0887491431242093</v>
      </c>
      <c r="AV34">
        <v>22.739753629775375</v>
      </c>
      <c r="AW34">
        <v>3.9852092240107404</v>
      </c>
      <c r="AX34">
        <v>1.3866007760997268</v>
      </c>
      <c r="AY34">
        <v>0.43025766044455011</v>
      </c>
      <c r="AZ34">
        <v>149.86557563714317</v>
      </c>
      <c r="BA34">
        <v>84.334424362856822</v>
      </c>
      <c r="BB34">
        <v>213.20885278269421</v>
      </c>
      <c r="BC34">
        <v>35.624623802741738</v>
      </c>
      <c r="BD34">
        <v>17.982653854069813</v>
      </c>
      <c r="BE34">
        <v>3.6954910137403814</v>
      </c>
      <c r="BF34">
        <v>270.51162145324616</v>
      </c>
      <c r="BG34">
        <v>308.35146823529413</v>
      </c>
      <c r="BH34">
        <v>37.839846782047971</v>
      </c>
      <c r="BI34" t="s">
        <v>95</v>
      </c>
      <c r="BJ34" t="s">
        <v>86</v>
      </c>
    </row>
    <row r="35" spans="1:62">
      <c r="A35" t="s">
        <v>94</v>
      </c>
      <c r="B35" t="s">
        <v>75</v>
      </c>
      <c r="C35">
        <v>1998</v>
      </c>
      <c r="D35" t="s">
        <v>70</v>
      </c>
      <c r="E35" t="s">
        <v>70</v>
      </c>
      <c r="F35">
        <v>145</v>
      </c>
      <c r="G35">
        <v>0</v>
      </c>
      <c r="H35">
        <v>145</v>
      </c>
      <c r="I35">
        <v>50</v>
      </c>
      <c r="J35">
        <v>42</v>
      </c>
      <c r="K35">
        <v>237</v>
      </c>
      <c r="L35">
        <v>0</v>
      </c>
      <c r="M35">
        <v>112.6</v>
      </c>
      <c r="N35">
        <v>106.3</v>
      </c>
      <c r="O35">
        <v>132.47058823529412</v>
      </c>
      <c r="P35">
        <v>88.228999999999999</v>
      </c>
      <c r="Q35">
        <v>0</v>
      </c>
      <c r="R35">
        <v>0</v>
      </c>
      <c r="S35">
        <v>0</v>
      </c>
      <c r="T35">
        <v>0</v>
      </c>
      <c r="U35">
        <v>87.651880000000006</v>
      </c>
      <c r="V35">
        <v>2</v>
      </c>
      <c r="W35">
        <v>6.08</v>
      </c>
      <c r="X35">
        <v>0.87999999999999989</v>
      </c>
      <c r="Y35">
        <v>16.531322505800464</v>
      </c>
      <c r="Z35">
        <v>44</v>
      </c>
      <c r="AA35">
        <v>316.78334106728533</v>
      </c>
      <c r="AB35">
        <v>3717.8660000000004</v>
      </c>
      <c r="AC35">
        <v>3176.1519999999996</v>
      </c>
      <c r="AD35">
        <v>4546.4760000000006</v>
      </c>
      <c r="AE35">
        <v>2729.9839999999999</v>
      </c>
      <c r="AF35">
        <v>12.404129941681038</v>
      </c>
      <c r="AG35">
        <v>3.1197684192021522</v>
      </c>
      <c r="AH35">
        <v>0.28113669768795752</v>
      </c>
      <c r="AI35">
        <v>0.95033736483599807</v>
      </c>
      <c r="AJ35">
        <v>7.3636176728924321E-3</v>
      </c>
      <c r="AK35">
        <v>8.0887491431242093</v>
      </c>
      <c r="AL35">
        <v>22.739753629775375</v>
      </c>
      <c r="AM35">
        <v>3.9852092240107404</v>
      </c>
      <c r="AN35">
        <v>1.3866007760997268</v>
      </c>
      <c r="AO35">
        <v>0.43025766044455011</v>
      </c>
      <c r="AP35">
        <v>12.404129941681038</v>
      </c>
      <c r="AQ35">
        <v>3.1197684192021522</v>
      </c>
      <c r="AR35">
        <v>0.28113669768795752</v>
      </c>
      <c r="AS35">
        <v>0.95033736483599807</v>
      </c>
      <c r="AT35">
        <v>7.3636176728924321E-3</v>
      </c>
      <c r="AU35">
        <v>8.0887491431242093</v>
      </c>
      <c r="AV35">
        <v>22.739753629775375</v>
      </c>
      <c r="AW35">
        <v>3.9852092240107404</v>
      </c>
      <c r="AX35">
        <v>1.3866007760997268</v>
      </c>
      <c r="AY35">
        <v>0.43025766044455011</v>
      </c>
      <c r="AZ35">
        <v>150.28522455966723</v>
      </c>
      <c r="BA35">
        <v>86.714775440332772</v>
      </c>
      <c r="BB35">
        <v>160.08691072103298</v>
      </c>
      <c r="BC35">
        <v>25.860597483905789</v>
      </c>
      <c r="BD35">
        <v>16.043365759733998</v>
      </c>
      <c r="BE35">
        <v>2.6020157124333605</v>
      </c>
      <c r="BF35">
        <v>204.59288967710614</v>
      </c>
      <c r="BG35">
        <v>308.35146823529413</v>
      </c>
      <c r="BH35">
        <v>103.75857855818799</v>
      </c>
      <c r="BI35" t="s">
        <v>95</v>
      </c>
      <c r="BJ35" t="s">
        <v>86</v>
      </c>
    </row>
    <row r="36" spans="1:62">
      <c r="A36" t="s">
        <v>94</v>
      </c>
      <c r="B36" t="s">
        <v>75</v>
      </c>
      <c r="C36">
        <v>2000</v>
      </c>
      <c r="D36" t="s">
        <v>70</v>
      </c>
      <c r="E36" t="s">
        <v>70</v>
      </c>
      <c r="F36">
        <v>145</v>
      </c>
      <c r="G36">
        <v>0</v>
      </c>
      <c r="H36">
        <v>145</v>
      </c>
      <c r="I36">
        <v>50</v>
      </c>
      <c r="J36">
        <v>49</v>
      </c>
      <c r="K36">
        <v>244</v>
      </c>
      <c r="L36">
        <v>0</v>
      </c>
      <c r="M36">
        <v>112.6</v>
      </c>
      <c r="N36">
        <v>106.3</v>
      </c>
      <c r="O36">
        <v>132.47058823529412</v>
      </c>
      <c r="P36">
        <v>88.228999999999999</v>
      </c>
      <c r="Q36">
        <v>0</v>
      </c>
      <c r="R36">
        <v>0</v>
      </c>
      <c r="S36">
        <v>0</v>
      </c>
      <c r="T36">
        <v>0</v>
      </c>
      <c r="U36">
        <v>87.651880000000006</v>
      </c>
      <c r="V36">
        <v>2</v>
      </c>
      <c r="W36">
        <v>6.29</v>
      </c>
      <c r="X36">
        <v>1.0899999999999999</v>
      </c>
      <c r="Y36">
        <v>15.545243619489559</v>
      </c>
      <c r="Z36">
        <v>44</v>
      </c>
      <c r="AA36">
        <v>313.84482598607889</v>
      </c>
      <c r="AB36">
        <v>3972.8560000000002</v>
      </c>
      <c r="AC36">
        <v>3239.8780000000002</v>
      </c>
      <c r="AD36">
        <v>2082.06</v>
      </c>
      <c r="AE36">
        <v>3080.52</v>
      </c>
      <c r="AF36">
        <v>12.404129941681038</v>
      </c>
      <c r="AG36">
        <v>3.1197684192021522</v>
      </c>
      <c r="AH36">
        <v>0.28113669768795752</v>
      </c>
      <c r="AI36">
        <v>0.95033736483599807</v>
      </c>
      <c r="AJ36">
        <v>7.3636176728924321E-3</v>
      </c>
      <c r="AK36">
        <v>8.0887491431242093</v>
      </c>
      <c r="AL36">
        <v>22.739753629775375</v>
      </c>
      <c r="AM36">
        <v>3.9852092240107404</v>
      </c>
      <c r="AN36">
        <v>1.3866007760997268</v>
      </c>
      <c r="AO36">
        <v>0.43025766044455011</v>
      </c>
      <c r="AP36">
        <v>12.404129941681038</v>
      </c>
      <c r="AQ36">
        <v>3.1197684192021522</v>
      </c>
      <c r="AR36">
        <v>0.28113669768795752</v>
      </c>
      <c r="AS36">
        <v>0.95033736483599807</v>
      </c>
      <c r="AT36">
        <v>7.3636176728924321E-3</v>
      </c>
      <c r="AU36">
        <v>8.0887491431242093</v>
      </c>
      <c r="AV36">
        <v>22.739753629775375</v>
      </c>
      <c r="AW36">
        <v>3.9852092240107404</v>
      </c>
      <c r="AX36">
        <v>1.3866007760997268</v>
      </c>
      <c r="AY36">
        <v>0.43025766044455011</v>
      </c>
      <c r="AZ36">
        <v>126.23007875666755</v>
      </c>
      <c r="BA36">
        <v>117.76992124333245</v>
      </c>
      <c r="BB36">
        <v>162.61422907984684</v>
      </c>
      <c r="BC36">
        <v>26.890367498037012</v>
      </c>
      <c r="BD36">
        <v>14.518081687802486</v>
      </c>
      <c r="BE36">
        <v>2.7639857430238925</v>
      </c>
      <c r="BF36">
        <v>206.78666400871023</v>
      </c>
      <c r="BG36">
        <v>308.35146823529413</v>
      </c>
      <c r="BH36">
        <v>101.5648042265839</v>
      </c>
      <c r="BI36" t="s">
        <v>95</v>
      </c>
      <c r="BJ36" t="s">
        <v>86</v>
      </c>
    </row>
    <row r="37" spans="1:62">
      <c r="A37" t="s">
        <v>94</v>
      </c>
      <c r="B37" t="s">
        <v>75</v>
      </c>
      <c r="C37">
        <v>2002</v>
      </c>
      <c r="D37" t="s">
        <v>70</v>
      </c>
      <c r="E37" t="s">
        <v>70</v>
      </c>
      <c r="F37">
        <v>145</v>
      </c>
      <c r="G37">
        <v>0</v>
      </c>
      <c r="H37">
        <v>145</v>
      </c>
      <c r="I37">
        <v>50</v>
      </c>
      <c r="J37">
        <v>50.4</v>
      </c>
      <c r="K37">
        <v>245.4</v>
      </c>
      <c r="L37">
        <v>0</v>
      </c>
      <c r="M37">
        <v>112.6</v>
      </c>
      <c r="N37">
        <v>106.3</v>
      </c>
      <c r="O37">
        <v>132.47058823529412</v>
      </c>
      <c r="P37">
        <v>88.228999999999999</v>
      </c>
      <c r="Q37">
        <v>0</v>
      </c>
      <c r="R37">
        <v>0</v>
      </c>
      <c r="S37">
        <v>0</v>
      </c>
      <c r="T37">
        <v>0</v>
      </c>
      <c r="U37">
        <v>67.930206999999939</v>
      </c>
      <c r="V37">
        <v>2</v>
      </c>
      <c r="W37">
        <v>6.52</v>
      </c>
      <c r="X37">
        <v>1.3199999999999994</v>
      </c>
      <c r="Y37">
        <v>15.545243619489559</v>
      </c>
      <c r="Z37">
        <v>44</v>
      </c>
      <c r="AA37">
        <v>313.84482598607889</v>
      </c>
      <c r="AB37">
        <v>4642.1080000000002</v>
      </c>
      <c r="AC37">
        <v>2294.48</v>
      </c>
      <c r="AD37">
        <v>3526.6880000000001</v>
      </c>
      <c r="AE37">
        <v>2974.31</v>
      </c>
      <c r="AF37">
        <v>12.404129941681038</v>
      </c>
      <c r="AG37">
        <v>3.1197684192021522</v>
      </c>
      <c r="AH37">
        <v>0.28113669768795752</v>
      </c>
      <c r="AI37">
        <v>0.95033736483599807</v>
      </c>
      <c r="AJ37">
        <v>7.3636176728924321E-3</v>
      </c>
      <c r="AK37">
        <v>8.0887491431242093</v>
      </c>
      <c r="AL37">
        <v>22.739753629775375</v>
      </c>
      <c r="AM37">
        <v>3.9852092240107404</v>
      </c>
      <c r="AN37">
        <v>1.3866007760997268</v>
      </c>
      <c r="AO37">
        <v>0.43025766044455011</v>
      </c>
      <c r="AP37">
        <v>12.404129941681038</v>
      </c>
      <c r="AQ37">
        <v>3.1197684192021522</v>
      </c>
      <c r="AR37">
        <v>0.28113669768795752</v>
      </c>
      <c r="AS37">
        <v>0.95033736483599807</v>
      </c>
      <c r="AT37">
        <v>7.3636176728924321E-3</v>
      </c>
      <c r="AU37">
        <v>8.0887491431242093</v>
      </c>
      <c r="AV37">
        <v>22.739753629775375</v>
      </c>
      <c r="AW37">
        <v>3.9852092240107404</v>
      </c>
      <c r="AX37">
        <v>1.3866007760997268</v>
      </c>
      <c r="AY37">
        <v>0.43025766044455011</v>
      </c>
      <c r="AZ37">
        <v>143.9447276488857</v>
      </c>
      <c r="BA37">
        <v>101.4552723511143</v>
      </c>
      <c r="BB37">
        <v>145.29573831072904</v>
      </c>
      <c r="BC37">
        <v>23.293778838902146</v>
      </c>
      <c r="BD37">
        <v>15.06882036762932</v>
      </c>
      <c r="BE37">
        <v>2.3270891493654942</v>
      </c>
      <c r="BF37">
        <v>185.98542666662598</v>
      </c>
      <c r="BG37">
        <v>288.62979523529407</v>
      </c>
      <c r="BH37">
        <v>102.64436856866809</v>
      </c>
      <c r="BI37" t="s">
        <v>95</v>
      </c>
      <c r="BJ37" t="s">
        <v>86</v>
      </c>
    </row>
    <row r="38" spans="1:62">
      <c r="A38" t="s">
        <v>94</v>
      </c>
      <c r="B38" t="s">
        <v>75</v>
      </c>
      <c r="C38">
        <v>2003</v>
      </c>
      <c r="D38" t="s">
        <v>70</v>
      </c>
      <c r="E38" t="s">
        <v>70</v>
      </c>
      <c r="F38">
        <v>145</v>
      </c>
      <c r="G38">
        <v>0</v>
      </c>
      <c r="H38">
        <v>145</v>
      </c>
      <c r="I38">
        <v>50</v>
      </c>
      <c r="J38">
        <v>53.2</v>
      </c>
      <c r="K38">
        <v>248.2</v>
      </c>
      <c r="L38">
        <v>0</v>
      </c>
      <c r="M38">
        <v>112.6</v>
      </c>
      <c r="N38">
        <v>106.3</v>
      </c>
      <c r="O38">
        <v>132.47058823529412</v>
      </c>
      <c r="P38">
        <v>88.228999999999999</v>
      </c>
      <c r="Q38">
        <v>0</v>
      </c>
      <c r="R38">
        <v>0</v>
      </c>
      <c r="S38">
        <v>0</v>
      </c>
      <c r="T38">
        <v>0</v>
      </c>
      <c r="U38">
        <v>64.27804533333348</v>
      </c>
      <c r="V38">
        <v>2</v>
      </c>
      <c r="W38">
        <v>6.51</v>
      </c>
      <c r="X38">
        <v>1.3099999999999996</v>
      </c>
      <c r="Y38">
        <v>15.584259734564638</v>
      </c>
      <c r="Z38">
        <v>44</v>
      </c>
      <c r="AA38">
        <v>313.96109400900258</v>
      </c>
      <c r="AB38">
        <v>5290.0320000000002</v>
      </c>
      <c r="AC38">
        <v>2368.87</v>
      </c>
      <c r="AD38">
        <v>2719.4059999999999</v>
      </c>
      <c r="AE38">
        <v>2251.9960000000001</v>
      </c>
      <c r="AF38">
        <v>12.404129941681038</v>
      </c>
      <c r="AG38">
        <v>3.1197684192021522</v>
      </c>
      <c r="AH38">
        <v>0.28113669768795752</v>
      </c>
      <c r="AI38">
        <v>0.95033736483599807</v>
      </c>
      <c r="AJ38">
        <v>7.3636176728924321E-3</v>
      </c>
      <c r="AK38">
        <v>8.0887491431242093</v>
      </c>
      <c r="AL38">
        <v>22.739753629775375</v>
      </c>
      <c r="AM38">
        <v>3.9852092240107404</v>
      </c>
      <c r="AN38">
        <v>1.3866007760997268</v>
      </c>
      <c r="AO38">
        <v>0.43025766044455011</v>
      </c>
      <c r="AP38">
        <v>12.404129941681038</v>
      </c>
      <c r="AQ38">
        <v>3.1197684192021522</v>
      </c>
      <c r="AR38">
        <v>0.28113669768795752</v>
      </c>
      <c r="AS38">
        <v>0.95033736483599807</v>
      </c>
      <c r="AT38">
        <v>7.3636176728924321E-3</v>
      </c>
      <c r="AU38">
        <v>8.0887491431242093</v>
      </c>
      <c r="AV38">
        <v>22.739753629775375</v>
      </c>
      <c r="AW38">
        <v>3.9852092240107404</v>
      </c>
      <c r="AX38">
        <v>1.3866007760997268</v>
      </c>
      <c r="AY38">
        <v>0.43025766044455011</v>
      </c>
      <c r="AZ38">
        <v>136.72713560982967</v>
      </c>
      <c r="BA38">
        <v>111.47286439017032</v>
      </c>
      <c r="BB38">
        <v>130.06494612416327</v>
      </c>
      <c r="BC38">
        <v>20.666864755774053</v>
      </c>
      <c r="BD38">
        <v>14.018964584590147</v>
      </c>
      <c r="BE38">
        <v>2.0471414335945028</v>
      </c>
      <c r="BF38">
        <v>166.79791689812197</v>
      </c>
      <c r="BG38">
        <v>284.9776335686276</v>
      </c>
      <c r="BH38">
        <v>118.17971667050563</v>
      </c>
      <c r="BI38" t="s">
        <v>95</v>
      </c>
      <c r="BJ38" t="s">
        <v>86</v>
      </c>
    </row>
    <row r="39" spans="1:62">
      <c r="A39" t="s">
        <v>94</v>
      </c>
      <c r="B39" t="s">
        <v>75</v>
      </c>
      <c r="C39">
        <v>2004</v>
      </c>
      <c r="D39" t="s">
        <v>70</v>
      </c>
      <c r="E39" t="s">
        <v>70</v>
      </c>
      <c r="F39">
        <v>145</v>
      </c>
      <c r="G39">
        <v>0</v>
      </c>
      <c r="H39">
        <v>145</v>
      </c>
      <c r="I39">
        <v>50</v>
      </c>
      <c r="J39">
        <v>54.6</v>
      </c>
      <c r="K39">
        <v>249.6</v>
      </c>
      <c r="L39">
        <v>0</v>
      </c>
      <c r="M39">
        <v>112.6</v>
      </c>
      <c r="N39">
        <v>106.3</v>
      </c>
      <c r="O39">
        <v>132.47058823529412</v>
      </c>
      <c r="P39">
        <v>88.228999999999999</v>
      </c>
      <c r="Q39">
        <v>0</v>
      </c>
      <c r="R39">
        <v>0</v>
      </c>
      <c r="S39">
        <v>0</v>
      </c>
      <c r="T39">
        <v>0</v>
      </c>
      <c r="U39">
        <v>62.08674833333324</v>
      </c>
      <c r="V39">
        <v>2</v>
      </c>
      <c r="W39">
        <v>6.0949999999999998</v>
      </c>
      <c r="X39">
        <v>0.89499999999999957</v>
      </c>
      <c r="Y39">
        <v>15.623275849639716</v>
      </c>
      <c r="Z39">
        <v>44</v>
      </c>
      <c r="AA39">
        <v>314.07736203192633</v>
      </c>
      <c r="AB39">
        <v>4206.518</v>
      </c>
      <c r="AC39">
        <v>2358.2059999999997</v>
      </c>
      <c r="AD39">
        <v>2772.4680000000003</v>
      </c>
      <c r="AE39">
        <v>1922.7019999999998</v>
      </c>
      <c r="AF39">
        <v>12.404129941681038</v>
      </c>
      <c r="AG39">
        <v>3.1197684192021522</v>
      </c>
      <c r="AH39">
        <v>0.28113669768795752</v>
      </c>
      <c r="AI39">
        <v>0.95033736483599807</v>
      </c>
      <c r="AJ39">
        <v>7.3636176728924321E-3</v>
      </c>
      <c r="AK39">
        <v>8.0887491431242093</v>
      </c>
      <c r="AL39">
        <v>22.739753629775375</v>
      </c>
      <c r="AM39">
        <v>3.9852092240107404</v>
      </c>
      <c r="AN39">
        <v>1.3866007760997268</v>
      </c>
      <c r="AO39">
        <v>0.43025766044455011</v>
      </c>
      <c r="AP39">
        <v>12.404129941681038</v>
      </c>
      <c r="AQ39">
        <v>3.1197684192021522</v>
      </c>
      <c r="AR39">
        <v>0.28113669768795752</v>
      </c>
      <c r="AS39">
        <v>0.95033736483599807</v>
      </c>
      <c r="AT39">
        <v>7.3636176728924321E-3</v>
      </c>
      <c r="AU39">
        <v>8.0887491431242093</v>
      </c>
      <c r="AV39">
        <v>22.739753629775375</v>
      </c>
      <c r="AW39">
        <v>3.9852092240107404</v>
      </c>
      <c r="AX39">
        <v>1.3866007760997268</v>
      </c>
      <c r="AY39">
        <v>0.43025766044455011</v>
      </c>
      <c r="AZ39">
        <v>121.19544012196636</v>
      </c>
      <c r="BA39">
        <v>128.40455987803364</v>
      </c>
      <c r="BB39">
        <v>119.11961335258837</v>
      </c>
      <c r="BC39">
        <v>19.022363125991856</v>
      </c>
      <c r="BD39">
        <v>12.568301519678851</v>
      </c>
      <c r="BE39">
        <v>1.8932840453068265</v>
      </c>
      <c r="BF39">
        <v>152.60356204356589</v>
      </c>
      <c r="BG39">
        <v>282.78633656862735</v>
      </c>
      <c r="BH39">
        <v>130.18277452506146</v>
      </c>
      <c r="BI39" t="s">
        <v>95</v>
      </c>
      <c r="BJ39" t="s">
        <v>86</v>
      </c>
    </row>
    <row r="40" spans="1:62">
      <c r="A40" t="s">
        <v>94</v>
      </c>
      <c r="B40" t="s">
        <v>75</v>
      </c>
      <c r="C40">
        <v>2006</v>
      </c>
      <c r="D40" t="s">
        <v>70</v>
      </c>
      <c r="E40" t="s">
        <v>70</v>
      </c>
      <c r="F40">
        <v>145</v>
      </c>
      <c r="G40">
        <v>0</v>
      </c>
      <c r="H40">
        <v>145</v>
      </c>
      <c r="I40">
        <v>50</v>
      </c>
      <c r="J40">
        <v>46.2</v>
      </c>
      <c r="K40">
        <v>241.2</v>
      </c>
      <c r="L40">
        <v>0</v>
      </c>
      <c r="M40">
        <v>112.6</v>
      </c>
      <c r="N40">
        <v>106.3</v>
      </c>
      <c r="O40">
        <v>132.47058823529412</v>
      </c>
      <c r="P40">
        <v>88.228999999999999</v>
      </c>
      <c r="Q40">
        <v>0</v>
      </c>
      <c r="R40">
        <v>0</v>
      </c>
      <c r="S40">
        <v>0</v>
      </c>
      <c r="T40">
        <v>0</v>
      </c>
      <c r="U40">
        <v>59.165019000000186</v>
      </c>
      <c r="V40">
        <v>2</v>
      </c>
      <c r="W40">
        <v>6</v>
      </c>
      <c r="X40">
        <v>0.79999999999999982</v>
      </c>
      <c r="Y40">
        <v>15.26421077397864</v>
      </c>
      <c r="Z40">
        <v>44</v>
      </c>
      <c r="AA40">
        <v>313.00734810645633</v>
      </c>
      <c r="AB40">
        <v>3579.8360000000002</v>
      </c>
      <c r="AC40">
        <v>2018.3340000000001</v>
      </c>
      <c r="AD40">
        <v>3091.1840000000002</v>
      </c>
      <c r="AE40">
        <v>1667.712</v>
      </c>
      <c r="AF40">
        <v>12.404129941681038</v>
      </c>
      <c r="AG40">
        <v>3.1197684192021522</v>
      </c>
      <c r="AH40">
        <v>0.28113669768795752</v>
      </c>
      <c r="AI40">
        <v>0.95033736483599807</v>
      </c>
      <c r="AJ40">
        <v>7.3636176728924321E-3</v>
      </c>
      <c r="AK40">
        <v>8.0887491431242093</v>
      </c>
      <c r="AL40">
        <v>22.739753629775375</v>
      </c>
      <c r="AM40">
        <v>3.9852092240107404</v>
      </c>
      <c r="AN40">
        <v>1.3866007760997268</v>
      </c>
      <c r="AO40">
        <v>0.43025766044455011</v>
      </c>
      <c r="AP40">
        <v>12.404129941681038</v>
      </c>
      <c r="AQ40">
        <v>3.1197684192021522</v>
      </c>
      <c r="AR40">
        <v>0.28113669768795752</v>
      </c>
      <c r="AS40">
        <v>0.95033736483599807</v>
      </c>
      <c r="AT40">
        <v>7.3636176728924321E-3</v>
      </c>
      <c r="AU40">
        <v>8.0887491431242093</v>
      </c>
      <c r="AV40">
        <v>22.739753629775375</v>
      </c>
      <c r="AW40">
        <v>3.9852092240107404</v>
      </c>
      <c r="AX40">
        <v>1.3866007760997268</v>
      </c>
      <c r="AY40">
        <v>0.43025766044455011</v>
      </c>
      <c r="AZ40">
        <v>112.56370034756948</v>
      </c>
      <c r="BA40">
        <v>128.63629965243052</v>
      </c>
      <c r="BB40">
        <v>104.63181542788494</v>
      </c>
      <c r="BC40">
        <v>16.565133052338211</v>
      </c>
      <c r="BD40">
        <v>11.450793811907534</v>
      </c>
      <c r="BE40">
        <v>1.6350723690192113</v>
      </c>
      <c r="BF40">
        <v>134.2828146611499</v>
      </c>
      <c r="BG40">
        <v>279.86460723529433</v>
      </c>
      <c r="BH40">
        <v>145.58179257414443</v>
      </c>
      <c r="BI40" t="s">
        <v>95</v>
      </c>
      <c r="BJ40" t="s">
        <v>86</v>
      </c>
    </row>
    <row r="41" spans="1:62">
      <c r="A41" t="s">
        <v>94</v>
      </c>
      <c r="B41" t="s">
        <v>75</v>
      </c>
      <c r="C41">
        <v>2008</v>
      </c>
      <c r="D41" t="s">
        <v>70</v>
      </c>
      <c r="E41" t="s">
        <v>70</v>
      </c>
      <c r="F41">
        <v>145</v>
      </c>
      <c r="G41">
        <v>0</v>
      </c>
      <c r="H41">
        <v>145</v>
      </c>
      <c r="I41">
        <v>50</v>
      </c>
      <c r="J41">
        <v>44.800000000000004</v>
      </c>
      <c r="K41">
        <v>239.8</v>
      </c>
      <c r="L41">
        <v>0</v>
      </c>
      <c r="M41">
        <v>112.6</v>
      </c>
      <c r="N41">
        <v>106.3</v>
      </c>
      <c r="O41">
        <v>132.47058823529412</v>
      </c>
      <c r="P41">
        <v>88.228999999999999</v>
      </c>
      <c r="Q41">
        <v>0</v>
      </c>
      <c r="R41">
        <v>0</v>
      </c>
      <c r="S41">
        <v>0</v>
      </c>
      <c r="T41">
        <v>0</v>
      </c>
      <c r="U41">
        <v>56.243289666666826</v>
      </c>
      <c r="V41">
        <v>2</v>
      </c>
      <c r="W41">
        <v>6.3</v>
      </c>
      <c r="X41">
        <v>1.0999999999999996</v>
      </c>
      <c r="Y41">
        <v>13.004088491475166</v>
      </c>
      <c r="Z41">
        <v>44</v>
      </c>
      <c r="AA41">
        <v>306.27218370459599</v>
      </c>
      <c r="AB41">
        <v>4098.33</v>
      </c>
      <c r="AC41">
        <v>2038.5440000000001</v>
      </c>
      <c r="AD41">
        <v>3673.5760000000005</v>
      </c>
      <c r="AE41">
        <v>2272.12</v>
      </c>
      <c r="AF41">
        <v>12.404129941681038</v>
      </c>
      <c r="AG41">
        <v>3.1197684192021522</v>
      </c>
      <c r="AH41">
        <v>0.28113669768795752</v>
      </c>
      <c r="AI41">
        <v>0.95033736483599807</v>
      </c>
      <c r="AJ41">
        <v>7.3636176728924321E-3</v>
      </c>
      <c r="AK41">
        <v>8.0887491431242093</v>
      </c>
      <c r="AL41">
        <v>22.739753629775375</v>
      </c>
      <c r="AM41">
        <v>3.9852092240107404</v>
      </c>
      <c r="AN41">
        <v>1.3866007760997268</v>
      </c>
      <c r="AO41">
        <v>0.43025766044455011</v>
      </c>
      <c r="AP41">
        <v>12.404129941681038</v>
      </c>
      <c r="AQ41">
        <v>3.1197684192021522</v>
      </c>
      <c r="AR41">
        <v>0.28113669768795752</v>
      </c>
      <c r="AS41">
        <v>0.95033736483599807</v>
      </c>
      <c r="AT41">
        <v>7.3636176728924321E-3</v>
      </c>
      <c r="AU41">
        <v>8.0887491431242093</v>
      </c>
      <c r="AV41">
        <v>22.739753629775375</v>
      </c>
      <c r="AW41">
        <v>3.9852092240107404</v>
      </c>
      <c r="AX41">
        <v>1.3866007760997268</v>
      </c>
      <c r="AY41">
        <v>0.43025766044455011</v>
      </c>
      <c r="AZ41">
        <v>131.2716116548269</v>
      </c>
      <c r="BA41">
        <v>108.52838834517311</v>
      </c>
      <c r="BB41">
        <v>122.26998423654976</v>
      </c>
      <c r="BC41">
        <v>19.363865921992257</v>
      </c>
      <c r="BD41">
        <v>13.363102715698236</v>
      </c>
      <c r="BE41">
        <v>1.9119255519762048</v>
      </c>
      <c r="BF41">
        <v>156.90887842621646</v>
      </c>
      <c r="BG41">
        <v>276.94287790196097</v>
      </c>
      <c r="BH41">
        <v>120.03399947574451</v>
      </c>
      <c r="BI41" t="s">
        <v>95</v>
      </c>
      <c r="BJ41" t="s">
        <v>86</v>
      </c>
    </row>
    <row r="42" spans="1:62">
      <c r="A42" t="s">
        <v>94</v>
      </c>
      <c r="B42" t="s">
        <v>75</v>
      </c>
      <c r="C42">
        <v>2011</v>
      </c>
      <c r="D42" t="s">
        <v>70</v>
      </c>
      <c r="E42" t="s">
        <v>70</v>
      </c>
      <c r="F42">
        <v>145</v>
      </c>
      <c r="G42">
        <v>0</v>
      </c>
      <c r="H42">
        <v>145</v>
      </c>
      <c r="I42">
        <v>50</v>
      </c>
      <c r="J42">
        <v>41.199999999999996</v>
      </c>
      <c r="K42">
        <v>236.2</v>
      </c>
      <c r="L42">
        <v>0</v>
      </c>
      <c r="M42">
        <v>112.6</v>
      </c>
      <c r="N42">
        <v>106.3</v>
      </c>
      <c r="O42">
        <v>132.47058823529412</v>
      </c>
      <c r="P42">
        <v>88.228999999999999</v>
      </c>
      <c r="Q42">
        <v>0</v>
      </c>
      <c r="R42">
        <v>0</v>
      </c>
      <c r="S42">
        <v>0</v>
      </c>
      <c r="T42">
        <v>0</v>
      </c>
      <c r="U42">
        <v>53.321560333333473</v>
      </c>
      <c r="V42">
        <v>2</v>
      </c>
      <c r="W42">
        <v>6.05</v>
      </c>
      <c r="X42">
        <v>0.84999999999999964</v>
      </c>
      <c r="Y42">
        <v>18.619489559164734</v>
      </c>
      <c r="Z42">
        <v>44</v>
      </c>
      <c r="AA42">
        <v>323.00607888631089</v>
      </c>
      <c r="AB42">
        <v>3641.7283950617284</v>
      </c>
      <c r="AC42">
        <v>2123.4567901234573</v>
      </c>
      <c r="AD42">
        <v>2675.5555555555557</v>
      </c>
      <c r="AE42">
        <v>1985.4320987654326</v>
      </c>
      <c r="AF42">
        <v>12.404129941681038</v>
      </c>
      <c r="AG42">
        <v>3.1197684192021522</v>
      </c>
      <c r="AH42">
        <v>0.28113669768795752</v>
      </c>
      <c r="AI42">
        <v>0.95033736483599807</v>
      </c>
      <c r="AJ42">
        <v>7.3636176728924321E-3</v>
      </c>
      <c r="AK42">
        <v>8.0887491431242093</v>
      </c>
      <c r="AL42">
        <v>22.739753629775375</v>
      </c>
      <c r="AM42">
        <v>3.9852092240107404</v>
      </c>
      <c r="AN42">
        <v>1.3866007760997268</v>
      </c>
      <c r="AO42">
        <v>0.43025766044455011</v>
      </c>
      <c r="AP42">
        <v>12.404129941681038</v>
      </c>
      <c r="AQ42">
        <v>3.1197684192021522</v>
      </c>
      <c r="AR42">
        <v>0.28113669768795752</v>
      </c>
      <c r="AS42">
        <v>0.95033736483599807</v>
      </c>
      <c r="AT42">
        <v>7.3636176728924321E-3</v>
      </c>
      <c r="AU42">
        <v>8.0887491431242093</v>
      </c>
      <c r="AV42">
        <v>22.739753629775375</v>
      </c>
      <c r="AW42">
        <v>3.9852092240107404</v>
      </c>
      <c r="AX42">
        <v>1.3866007760997268</v>
      </c>
      <c r="AY42">
        <v>0.43025766044455011</v>
      </c>
      <c r="AZ42">
        <v>111.59618248114553</v>
      </c>
      <c r="BA42">
        <v>124.60381751885446</v>
      </c>
      <c r="BB42">
        <v>113.14358398972325</v>
      </c>
      <c r="BC42">
        <v>18.150802248668921</v>
      </c>
      <c r="BD42">
        <v>11.700939504791251</v>
      </c>
      <c r="BE42">
        <v>1.8143989841033858</v>
      </c>
      <c r="BF42">
        <v>144.80972472728681</v>
      </c>
      <c r="BG42">
        <v>274.02114856862761</v>
      </c>
      <c r="BH42">
        <v>129.2114238413408</v>
      </c>
      <c r="BI42" t="s">
        <v>95</v>
      </c>
      <c r="BJ42" t="s">
        <v>86</v>
      </c>
    </row>
    <row r="43" spans="1:62">
      <c r="A43" t="s">
        <v>94</v>
      </c>
      <c r="B43" t="s">
        <v>75</v>
      </c>
      <c r="C43">
        <v>2012</v>
      </c>
      <c r="D43" t="s">
        <v>70</v>
      </c>
      <c r="E43" t="s">
        <v>70</v>
      </c>
      <c r="F43">
        <v>145</v>
      </c>
      <c r="G43">
        <v>0</v>
      </c>
      <c r="H43">
        <v>145</v>
      </c>
      <c r="I43">
        <v>50</v>
      </c>
      <c r="J43">
        <v>39.999999999999993</v>
      </c>
      <c r="K43">
        <v>235</v>
      </c>
      <c r="L43">
        <v>0</v>
      </c>
      <c r="M43">
        <v>112.6</v>
      </c>
      <c r="N43">
        <v>106.3</v>
      </c>
      <c r="O43">
        <v>132.47058823529412</v>
      </c>
      <c r="P43">
        <v>88.228999999999999</v>
      </c>
      <c r="Q43">
        <v>0</v>
      </c>
      <c r="R43">
        <v>0</v>
      </c>
      <c r="S43">
        <v>0</v>
      </c>
      <c r="T43">
        <v>0</v>
      </c>
      <c r="U43">
        <v>52.591128000000062</v>
      </c>
      <c r="V43">
        <v>2</v>
      </c>
      <c r="W43">
        <v>6.34</v>
      </c>
      <c r="X43">
        <v>1.1399999999999997</v>
      </c>
      <c r="Y43">
        <v>15.197215777262182</v>
      </c>
      <c r="Z43">
        <v>44</v>
      </c>
      <c r="AA43">
        <v>312.80770301624125</v>
      </c>
      <c r="AB43">
        <v>4013.3333333333335</v>
      </c>
      <c r="AC43">
        <v>2388.8888888888887</v>
      </c>
      <c r="AD43">
        <v>4565.4320987654319</v>
      </c>
      <c r="AE43">
        <v>2824.1975308641972</v>
      </c>
      <c r="AF43">
        <v>12.404129941681038</v>
      </c>
      <c r="AG43">
        <v>3.1197684192021522</v>
      </c>
      <c r="AH43">
        <v>0.28113669768795752</v>
      </c>
      <c r="AI43">
        <v>0.95033736483599807</v>
      </c>
      <c r="AJ43">
        <v>7.3636176728924321E-3</v>
      </c>
      <c r="AK43">
        <v>8.0887491431242093</v>
      </c>
      <c r="AL43">
        <v>22.739753629775375</v>
      </c>
      <c r="AM43">
        <v>3.9852092240107404</v>
      </c>
      <c r="AN43">
        <v>1.3866007760997268</v>
      </c>
      <c r="AO43">
        <v>0.43025766044455011</v>
      </c>
      <c r="AP43">
        <v>12.404129941681038</v>
      </c>
      <c r="AQ43">
        <v>3.1197684192021522</v>
      </c>
      <c r="AR43">
        <v>0.28113669768795752</v>
      </c>
      <c r="AS43">
        <v>0.95033736483599807</v>
      </c>
      <c r="AT43">
        <v>7.3636176728924321E-3</v>
      </c>
      <c r="AU43">
        <v>8.0887491431242093</v>
      </c>
      <c r="AV43">
        <v>22.739753629775375</v>
      </c>
      <c r="AW43">
        <v>3.9852092240107404</v>
      </c>
      <c r="AX43">
        <v>1.3866007760997268</v>
      </c>
      <c r="AY43">
        <v>0.43025766044455011</v>
      </c>
      <c r="AZ43">
        <v>148.5794694697648</v>
      </c>
      <c r="BA43">
        <v>86.420530530235197</v>
      </c>
      <c r="BB43">
        <v>145.3080623067178</v>
      </c>
      <c r="BC43">
        <v>23.187045869384971</v>
      </c>
      <c r="BD43">
        <v>15.381191009791468</v>
      </c>
      <c r="BE43">
        <v>2.3061411154056195</v>
      </c>
      <c r="BF43">
        <v>186.18244030129986</v>
      </c>
      <c r="BG43">
        <v>273.29071623529421</v>
      </c>
      <c r="BH43">
        <v>87.108275933994349</v>
      </c>
      <c r="BI43" t="s">
        <v>95</v>
      </c>
      <c r="BJ43" t="s">
        <v>86</v>
      </c>
    </row>
    <row r="44" spans="1:62">
      <c r="A44" t="s">
        <v>94</v>
      </c>
      <c r="B44" t="s">
        <v>75</v>
      </c>
      <c r="C44">
        <v>1982</v>
      </c>
      <c r="D44" t="s">
        <v>71</v>
      </c>
      <c r="E44" t="s">
        <v>72</v>
      </c>
      <c r="F44">
        <v>507.02627000000012</v>
      </c>
      <c r="G44">
        <v>290</v>
      </c>
      <c r="H44">
        <v>217.02627000000012</v>
      </c>
      <c r="I44">
        <v>50</v>
      </c>
      <c r="J44">
        <v>49</v>
      </c>
      <c r="K44">
        <v>606.02627000000007</v>
      </c>
      <c r="L44">
        <v>57.196247444930201</v>
      </c>
      <c r="M44">
        <v>225.2</v>
      </c>
      <c r="N44">
        <v>212.6</v>
      </c>
      <c r="O44">
        <v>264.94117647058823</v>
      </c>
      <c r="P44">
        <v>176.458</v>
      </c>
      <c r="Q44">
        <v>134.53884000000005</v>
      </c>
      <c r="R44">
        <v>273.34260000000012</v>
      </c>
      <c r="S44">
        <v>3.7802700000000016</v>
      </c>
      <c r="T44">
        <v>72.794430000000034</v>
      </c>
      <c r="U44">
        <v>87.651880000000006</v>
      </c>
      <c r="V44">
        <v>3</v>
      </c>
      <c r="W44">
        <v>5.2</v>
      </c>
      <c r="X44">
        <v>0</v>
      </c>
      <c r="Y44">
        <v>12.180974477958237</v>
      </c>
      <c r="Z44">
        <v>44</v>
      </c>
      <c r="AA44">
        <v>303.81930394431555</v>
      </c>
      <c r="AB44">
        <v>4557.0539999999992</v>
      </c>
      <c r="AC44">
        <v>4101.3486000000003</v>
      </c>
      <c r="AD44">
        <v>4121.55</v>
      </c>
      <c r="AE44">
        <v>3709.395</v>
      </c>
      <c r="AF44">
        <v>12.085722442892413</v>
      </c>
      <c r="AG44">
        <v>3.0738701473021965</v>
      </c>
      <c r="AH44">
        <v>0.26894357247744333</v>
      </c>
      <c r="AI44">
        <v>1.0259870645905831</v>
      </c>
      <c r="AJ44">
        <v>5.709686173585758E-3</v>
      </c>
      <c r="AK44">
        <v>9.2021764469414826</v>
      </c>
      <c r="AL44">
        <v>23.61961977041085</v>
      </c>
      <c r="AM44">
        <v>3.4791934390104369</v>
      </c>
      <c r="AN44">
        <v>1.7055826825886831</v>
      </c>
      <c r="AO44">
        <v>0.49615673134503191</v>
      </c>
      <c r="AP44">
        <v>12.085722442892413</v>
      </c>
      <c r="AQ44">
        <v>3.0738701473021965</v>
      </c>
      <c r="AR44">
        <v>0.26894357247744333</v>
      </c>
      <c r="AS44">
        <v>1.0259870645905831</v>
      </c>
      <c r="AT44">
        <v>5.709686173585758E-3</v>
      </c>
      <c r="AU44">
        <v>9.2021764469414826</v>
      </c>
      <c r="AV44">
        <v>23.61961977041085</v>
      </c>
      <c r="AW44">
        <v>3.4791934390104369</v>
      </c>
      <c r="AX44">
        <v>1.7055826825886831</v>
      </c>
      <c r="AY44">
        <v>0.49615673134503191</v>
      </c>
      <c r="AZ44">
        <v>176.76303992479481</v>
      </c>
      <c r="BA44">
        <v>429.26323007520523</v>
      </c>
      <c r="BB44">
        <v>211.16369571202742</v>
      </c>
      <c r="BC44">
        <v>29.509142650789791</v>
      </c>
      <c r="BD44">
        <v>22.226004465004479</v>
      </c>
      <c r="BE44">
        <v>3.9249051192149538</v>
      </c>
      <c r="BF44">
        <v>266.82374794703662</v>
      </c>
      <c r="BG44">
        <v>1013.5071964705885</v>
      </c>
      <c r="BH44">
        <v>746.68344852355187</v>
      </c>
      <c r="BI44" t="s">
        <v>95</v>
      </c>
      <c r="BJ44" t="s">
        <v>86</v>
      </c>
    </row>
    <row r="45" spans="1:62">
      <c r="A45" t="s">
        <v>94</v>
      </c>
      <c r="B45" t="s">
        <v>75</v>
      </c>
      <c r="C45">
        <v>1984</v>
      </c>
      <c r="D45" t="s">
        <v>71</v>
      </c>
      <c r="E45" t="s">
        <v>72</v>
      </c>
      <c r="F45">
        <v>507.02627000000012</v>
      </c>
      <c r="G45">
        <v>290</v>
      </c>
      <c r="H45">
        <v>217.02627000000012</v>
      </c>
      <c r="I45">
        <v>50</v>
      </c>
      <c r="J45">
        <v>49</v>
      </c>
      <c r="K45">
        <v>606.02627000000007</v>
      </c>
      <c r="L45">
        <v>57.196247444930201</v>
      </c>
      <c r="M45">
        <v>225.2</v>
      </c>
      <c r="N45">
        <v>212.6</v>
      </c>
      <c r="O45">
        <v>264.94117647058823</v>
      </c>
      <c r="P45">
        <v>176.458</v>
      </c>
      <c r="Q45">
        <v>134.53884000000005</v>
      </c>
      <c r="R45">
        <v>273.34260000000012</v>
      </c>
      <c r="S45">
        <v>3.7802700000000016</v>
      </c>
      <c r="T45">
        <v>72.794430000000034</v>
      </c>
      <c r="U45">
        <v>87.651880000000006</v>
      </c>
      <c r="V45">
        <v>3</v>
      </c>
      <c r="W45">
        <v>5.18</v>
      </c>
      <c r="X45">
        <v>-2.0000000000000462E-2</v>
      </c>
      <c r="Y45">
        <v>15.487238979118329</v>
      </c>
      <c r="Z45">
        <v>44</v>
      </c>
      <c r="AA45">
        <v>313.67197215777259</v>
      </c>
      <c r="AB45">
        <v>4833.2860000000001</v>
      </c>
      <c r="AC45">
        <v>3123.0039999999999</v>
      </c>
      <c r="AD45">
        <v>4387.1180000000004</v>
      </c>
      <c r="AE45">
        <v>7446.3960000000006</v>
      </c>
      <c r="AF45">
        <v>12.085722442892401</v>
      </c>
      <c r="AG45">
        <v>3.0738701473021965</v>
      </c>
      <c r="AH45">
        <v>0.26894357247744333</v>
      </c>
      <c r="AI45">
        <v>1.0259870645905831</v>
      </c>
      <c r="AJ45">
        <v>5.709686173585758E-3</v>
      </c>
      <c r="AK45">
        <v>9.2021764469414808</v>
      </c>
      <c r="AL45">
        <v>23.61961977041085</v>
      </c>
      <c r="AM45">
        <v>3.4791934390104369</v>
      </c>
      <c r="AN45">
        <v>1.7055826825886831</v>
      </c>
      <c r="AO45">
        <v>0.49615673134503191</v>
      </c>
      <c r="AP45">
        <v>12.085722442892401</v>
      </c>
      <c r="AQ45">
        <v>3.0738701473021965</v>
      </c>
      <c r="AR45">
        <v>0.26894357247744333</v>
      </c>
      <c r="AS45">
        <v>1.0259870645905831</v>
      </c>
      <c r="AT45">
        <v>5.709686173585758E-3</v>
      </c>
      <c r="AU45">
        <v>9.2021764469414808</v>
      </c>
      <c r="AV45">
        <v>23.61961977041085</v>
      </c>
      <c r="AW45">
        <v>3.4791934390104369</v>
      </c>
      <c r="AX45">
        <v>1.7055826825886831</v>
      </c>
      <c r="AY45">
        <v>0.49615673134503191</v>
      </c>
      <c r="AZ45">
        <v>208.69672729363816</v>
      </c>
      <c r="BA45">
        <v>397.32954270636191</v>
      </c>
      <c r="BB45">
        <v>277.98753380304623</v>
      </c>
      <c r="BC45">
        <v>39.252755525722229</v>
      </c>
      <c r="BD45">
        <v>27.487000839652101</v>
      </c>
      <c r="BE45">
        <v>5.2967245695118557</v>
      </c>
      <c r="BF45">
        <v>350.02401473793248</v>
      </c>
      <c r="BG45">
        <v>1013.5071964705885</v>
      </c>
      <c r="BH45">
        <v>663.48318173265602</v>
      </c>
      <c r="BI45" t="s">
        <v>95</v>
      </c>
      <c r="BJ45" t="s">
        <v>86</v>
      </c>
    </row>
    <row r="46" spans="1:62">
      <c r="A46" t="s">
        <v>94</v>
      </c>
      <c r="B46" t="s">
        <v>75</v>
      </c>
      <c r="C46">
        <v>1986</v>
      </c>
      <c r="D46" t="s">
        <v>71</v>
      </c>
      <c r="E46" t="s">
        <v>72</v>
      </c>
      <c r="F46">
        <v>507.02627000000012</v>
      </c>
      <c r="G46">
        <v>290</v>
      </c>
      <c r="H46">
        <v>217.02627000000012</v>
      </c>
      <c r="I46">
        <v>50</v>
      </c>
      <c r="J46">
        <v>49</v>
      </c>
      <c r="K46">
        <v>606.02627000000007</v>
      </c>
      <c r="L46">
        <v>57.196247444930201</v>
      </c>
      <c r="M46">
        <v>225.2</v>
      </c>
      <c r="N46">
        <v>212.6</v>
      </c>
      <c r="O46">
        <v>264.94117647058823</v>
      </c>
      <c r="P46">
        <v>176.458</v>
      </c>
      <c r="Q46">
        <v>134.53884000000005</v>
      </c>
      <c r="R46">
        <v>273.34260000000012</v>
      </c>
      <c r="S46">
        <v>3.7802700000000016</v>
      </c>
      <c r="T46">
        <v>72.794430000000034</v>
      </c>
      <c r="U46">
        <v>87.651880000000006</v>
      </c>
      <c r="V46">
        <v>3</v>
      </c>
      <c r="W46">
        <v>5.34</v>
      </c>
      <c r="X46">
        <v>0.13999999999999968</v>
      </c>
      <c r="Y46">
        <v>14.907192575406032</v>
      </c>
      <c r="Z46">
        <v>44</v>
      </c>
      <c r="AA46">
        <v>311.94343387470997</v>
      </c>
      <c r="AB46">
        <v>4658.018</v>
      </c>
      <c r="AC46">
        <v>6341.7260000000006</v>
      </c>
      <c r="AD46">
        <v>4918.2539999999999</v>
      </c>
      <c r="AE46">
        <v>7499.5439999999999</v>
      </c>
      <c r="AF46">
        <v>12.085722442892401</v>
      </c>
      <c r="AG46">
        <v>3.0738701473021965</v>
      </c>
      <c r="AH46">
        <v>0.26894357247744333</v>
      </c>
      <c r="AI46">
        <v>1.0259870645905831</v>
      </c>
      <c r="AJ46">
        <v>5.709686173585758E-3</v>
      </c>
      <c r="AK46">
        <v>9.2021764469414808</v>
      </c>
      <c r="AL46">
        <v>23.61961977041085</v>
      </c>
      <c r="AM46">
        <v>3.4791934390104369</v>
      </c>
      <c r="AN46">
        <v>1.7055826825886831</v>
      </c>
      <c r="AO46">
        <v>0.49615673134503191</v>
      </c>
      <c r="AP46">
        <v>12.085722442892401</v>
      </c>
      <c r="AQ46">
        <v>3.0738701473021965</v>
      </c>
      <c r="AR46">
        <v>0.26894357247744333</v>
      </c>
      <c r="AS46">
        <v>1.0259870645905831</v>
      </c>
      <c r="AT46">
        <v>5.709686173585758E-3</v>
      </c>
      <c r="AU46">
        <v>9.2021764469414808</v>
      </c>
      <c r="AV46">
        <v>23.61961977041085</v>
      </c>
      <c r="AW46">
        <v>3.4791934390104369</v>
      </c>
      <c r="AX46">
        <v>1.7055826825886831</v>
      </c>
      <c r="AY46">
        <v>0.49615673134503191</v>
      </c>
      <c r="AZ46">
        <v>243.1059742193998</v>
      </c>
      <c r="BA46">
        <v>362.92029578060027</v>
      </c>
      <c r="BB46">
        <v>356.36175116284051</v>
      </c>
      <c r="BC46">
        <v>50.731932574267702</v>
      </c>
      <c r="BD46">
        <v>33.432561616035251</v>
      </c>
      <c r="BE46">
        <v>6.9221167886969468</v>
      </c>
      <c r="BF46">
        <v>447.44836214184039</v>
      </c>
      <c r="BG46">
        <v>1013.5071964705885</v>
      </c>
      <c r="BH46">
        <v>566.05883432874816</v>
      </c>
      <c r="BI46" t="s">
        <v>95</v>
      </c>
      <c r="BJ46" t="s">
        <v>86</v>
      </c>
    </row>
    <row r="47" spans="1:62">
      <c r="A47" t="s">
        <v>94</v>
      </c>
      <c r="B47" t="s">
        <v>75</v>
      </c>
      <c r="C47">
        <v>1988</v>
      </c>
      <c r="D47" t="s">
        <v>71</v>
      </c>
      <c r="E47" t="s">
        <v>72</v>
      </c>
      <c r="F47">
        <v>507.02627000000012</v>
      </c>
      <c r="G47">
        <v>290</v>
      </c>
      <c r="H47">
        <v>217.02627000000012</v>
      </c>
      <c r="I47">
        <v>50</v>
      </c>
      <c r="J47">
        <v>49</v>
      </c>
      <c r="K47">
        <v>606.02627000000007</v>
      </c>
      <c r="L47">
        <v>57.196247444930201</v>
      </c>
      <c r="M47">
        <v>225.2</v>
      </c>
      <c r="N47">
        <v>212.6</v>
      </c>
      <c r="O47">
        <v>264.94117647058823</v>
      </c>
      <c r="P47">
        <v>176.458</v>
      </c>
      <c r="Q47">
        <v>134.53884000000005</v>
      </c>
      <c r="R47">
        <v>273.34260000000012</v>
      </c>
      <c r="S47">
        <v>3.7802700000000016</v>
      </c>
      <c r="T47">
        <v>72.794430000000034</v>
      </c>
      <c r="U47">
        <v>87.651880000000006</v>
      </c>
      <c r="V47">
        <v>3</v>
      </c>
      <c r="W47">
        <v>4.96</v>
      </c>
      <c r="X47">
        <v>-0.24000000000000021</v>
      </c>
      <c r="Y47">
        <v>19.315545243619489</v>
      </c>
      <c r="Z47">
        <v>44</v>
      </c>
      <c r="AA47">
        <v>325.08032482598605</v>
      </c>
      <c r="AB47">
        <v>6894.1039999999994</v>
      </c>
      <c r="AC47">
        <v>6139.884</v>
      </c>
      <c r="AD47">
        <v>7488.9660000000003</v>
      </c>
      <c r="AE47">
        <v>5853.0739999999996</v>
      </c>
      <c r="AF47">
        <v>12.085722442892401</v>
      </c>
      <c r="AG47">
        <v>3.0738701473021965</v>
      </c>
      <c r="AH47">
        <v>0.26894357247744333</v>
      </c>
      <c r="AI47">
        <v>1.0259870645905831</v>
      </c>
      <c r="AJ47">
        <v>5.709686173585758E-3</v>
      </c>
      <c r="AK47">
        <v>9.2021764469414808</v>
      </c>
      <c r="AL47">
        <v>23.61961977041085</v>
      </c>
      <c r="AM47">
        <v>3.4791934390104369</v>
      </c>
      <c r="AN47">
        <v>1.7055826825886831</v>
      </c>
      <c r="AO47">
        <v>0.49615673134503191</v>
      </c>
      <c r="AP47">
        <v>12.085722442892401</v>
      </c>
      <c r="AQ47">
        <v>3.0738701473021965</v>
      </c>
      <c r="AR47">
        <v>0.26894357247744333</v>
      </c>
      <c r="AS47">
        <v>1.0259870645905831</v>
      </c>
      <c r="AT47">
        <v>5.709686173585758E-3</v>
      </c>
      <c r="AU47">
        <v>9.2021764469414808</v>
      </c>
      <c r="AV47">
        <v>23.61961977041085</v>
      </c>
      <c r="AW47">
        <v>3.4791934390104369</v>
      </c>
      <c r="AX47">
        <v>1.7055826825886831</v>
      </c>
      <c r="AY47">
        <v>0.49615673134503191</v>
      </c>
      <c r="AZ47">
        <v>284.1911075334508</v>
      </c>
      <c r="BA47">
        <v>321.83516246654926</v>
      </c>
      <c r="BB47">
        <v>327.48079738206474</v>
      </c>
      <c r="BC47">
        <v>45.594055016920876</v>
      </c>
      <c r="BD47">
        <v>35.211825246914287</v>
      </c>
      <c r="BE47">
        <v>6.0325096563509666</v>
      </c>
      <c r="BF47">
        <v>414.31918730225084</v>
      </c>
      <c r="BG47">
        <v>1013.5071964705885</v>
      </c>
      <c r="BH47">
        <v>599.18800916833766</v>
      </c>
      <c r="BI47" t="s">
        <v>95</v>
      </c>
      <c r="BJ47" t="s">
        <v>86</v>
      </c>
    </row>
    <row r="48" spans="1:62">
      <c r="A48" t="s">
        <v>94</v>
      </c>
      <c r="B48" t="s">
        <v>75</v>
      </c>
      <c r="C48">
        <v>1990</v>
      </c>
      <c r="D48" t="s">
        <v>71</v>
      </c>
      <c r="E48" t="s">
        <v>72</v>
      </c>
      <c r="F48">
        <v>507.02627000000012</v>
      </c>
      <c r="G48">
        <v>290</v>
      </c>
      <c r="H48">
        <v>217.02627000000012</v>
      </c>
      <c r="I48">
        <v>50</v>
      </c>
      <c r="J48">
        <v>49</v>
      </c>
      <c r="K48">
        <v>606.02627000000007</v>
      </c>
      <c r="L48">
        <v>57.196247444930201</v>
      </c>
      <c r="M48">
        <v>225.2</v>
      </c>
      <c r="N48">
        <v>212.6</v>
      </c>
      <c r="O48">
        <v>264.94117647058823</v>
      </c>
      <c r="P48">
        <v>176.458</v>
      </c>
      <c r="Q48">
        <v>134.53884000000005</v>
      </c>
      <c r="R48">
        <v>273.34260000000012</v>
      </c>
      <c r="S48">
        <v>3.7802700000000016</v>
      </c>
      <c r="T48">
        <v>72.794430000000034</v>
      </c>
      <c r="U48">
        <v>87.651880000000006</v>
      </c>
      <c r="V48">
        <v>3</v>
      </c>
      <c r="W48">
        <v>4.84</v>
      </c>
      <c r="X48">
        <v>-0.36000000000000032</v>
      </c>
      <c r="Y48">
        <v>17.923433874709975</v>
      </c>
      <c r="Z48">
        <v>44</v>
      </c>
      <c r="AA48">
        <v>320.93183294663572</v>
      </c>
      <c r="AB48">
        <v>5236.97</v>
      </c>
      <c r="AC48">
        <v>3696.6239999999998</v>
      </c>
      <c r="AD48">
        <v>4397.7820000000002</v>
      </c>
      <c r="AE48">
        <v>3537.3519999999999</v>
      </c>
      <c r="AF48">
        <v>12.085722442892401</v>
      </c>
      <c r="AG48">
        <v>3.0738701473021965</v>
      </c>
      <c r="AH48">
        <v>0.26894357247744333</v>
      </c>
      <c r="AI48">
        <v>1.0259870645905831</v>
      </c>
      <c r="AJ48">
        <v>5.709686173585758E-3</v>
      </c>
      <c r="AK48">
        <v>9.2021764469414808</v>
      </c>
      <c r="AL48">
        <v>23.61961977041085</v>
      </c>
      <c r="AM48">
        <v>3.4791934390104369</v>
      </c>
      <c r="AN48">
        <v>1.7055826825886831</v>
      </c>
      <c r="AO48">
        <v>0.49615673134503191</v>
      </c>
      <c r="AP48">
        <v>12.085722442892401</v>
      </c>
      <c r="AQ48">
        <v>3.0738701473021965</v>
      </c>
      <c r="AR48">
        <v>0.26894357247744333</v>
      </c>
      <c r="AS48">
        <v>1.0259870645905831</v>
      </c>
      <c r="AT48">
        <v>5.709686173585758E-3</v>
      </c>
      <c r="AU48">
        <v>9.2021764469414808</v>
      </c>
      <c r="AV48">
        <v>23.61961977041085</v>
      </c>
      <c r="AW48">
        <v>3.4791934390104369</v>
      </c>
      <c r="AX48">
        <v>1.7055826825886831</v>
      </c>
      <c r="AY48">
        <v>0.49615673134503191</v>
      </c>
      <c r="AZ48">
        <v>183.01126204304239</v>
      </c>
      <c r="BA48">
        <v>423.01500795695767</v>
      </c>
      <c r="BB48">
        <v>200.47973909773771</v>
      </c>
      <c r="BC48">
        <v>27.75960645997316</v>
      </c>
      <c r="BD48">
        <v>22.223275114400401</v>
      </c>
      <c r="BE48">
        <v>3.6441972970687355</v>
      </c>
      <c r="BF48">
        <v>254.10681796917999</v>
      </c>
      <c r="BG48">
        <v>1013.5071964705885</v>
      </c>
      <c r="BH48">
        <v>759.40037850140857</v>
      </c>
      <c r="BI48" t="s">
        <v>95</v>
      </c>
      <c r="BJ48" t="s">
        <v>86</v>
      </c>
    </row>
    <row r="49" spans="1:62">
      <c r="A49" t="s">
        <v>94</v>
      </c>
      <c r="B49" t="s">
        <v>75</v>
      </c>
      <c r="C49">
        <v>1994</v>
      </c>
      <c r="D49" t="s">
        <v>71</v>
      </c>
      <c r="E49" t="s">
        <v>72</v>
      </c>
      <c r="F49">
        <v>507.02627000000012</v>
      </c>
      <c r="G49">
        <v>290</v>
      </c>
      <c r="H49">
        <v>217.02627000000012</v>
      </c>
      <c r="I49">
        <v>50</v>
      </c>
      <c r="J49">
        <v>46.2</v>
      </c>
      <c r="K49">
        <v>603.22627000000011</v>
      </c>
      <c r="L49">
        <v>57.196247444930201</v>
      </c>
      <c r="M49">
        <v>225.2</v>
      </c>
      <c r="N49">
        <v>212.6</v>
      </c>
      <c r="O49">
        <v>264.94117647058823</v>
      </c>
      <c r="P49">
        <v>176.458</v>
      </c>
      <c r="Q49">
        <v>134.53884000000005</v>
      </c>
      <c r="R49">
        <v>273.34260000000012</v>
      </c>
      <c r="S49">
        <v>3.7802700000000016</v>
      </c>
      <c r="T49">
        <v>72.794430000000034</v>
      </c>
      <c r="U49">
        <v>87.651880000000006</v>
      </c>
      <c r="V49">
        <v>3</v>
      </c>
      <c r="W49">
        <v>4.96</v>
      </c>
      <c r="X49">
        <v>-0.24000000000000021</v>
      </c>
      <c r="Y49">
        <v>22.505800464037122</v>
      </c>
      <c r="Z49">
        <v>44</v>
      </c>
      <c r="AA49">
        <v>334.5872853828306</v>
      </c>
      <c r="AB49">
        <v>7053.3760000000002</v>
      </c>
      <c r="AC49">
        <v>4089.73</v>
      </c>
      <c r="AD49">
        <v>3293.0259999999998</v>
      </c>
      <c r="AE49">
        <v>3537.3519999999999</v>
      </c>
      <c r="AF49">
        <v>12.085722442892401</v>
      </c>
      <c r="AG49">
        <v>3.0738701473021965</v>
      </c>
      <c r="AH49">
        <v>0.26894357247744333</v>
      </c>
      <c r="AI49">
        <v>1.0259870645905831</v>
      </c>
      <c r="AJ49">
        <v>5.709686173585758E-3</v>
      </c>
      <c r="AK49">
        <v>9.2021764469414808</v>
      </c>
      <c r="AL49">
        <v>23.61961977041085</v>
      </c>
      <c r="AM49">
        <v>3.4791934390104369</v>
      </c>
      <c r="AN49">
        <v>1.7055826825886831</v>
      </c>
      <c r="AO49">
        <v>0.49615673134503191</v>
      </c>
      <c r="AP49">
        <v>12.085722442892401</v>
      </c>
      <c r="AQ49">
        <v>3.0738701473021965</v>
      </c>
      <c r="AR49">
        <v>0.26894357247744333</v>
      </c>
      <c r="AS49">
        <v>1.0259870645905831</v>
      </c>
      <c r="AT49">
        <v>5.709686173585758E-3</v>
      </c>
      <c r="AU49">
        <v>9.2021764469414808</v>
      </c>
      <c r="AV49">
        <v>23.61961977041085</v>
      </c>
      <c r="AW49">
        <v>3.4791934390104369</v>
      </c>
      <c r="AX49">
        <v>1.7055826825886831</v>
      </c>
      <c r="AY49">
        <v>0.49615673134503191</v>
      </c>
      <c r="AZ49">
        <v>195.22949719387813</v>
      </c>
      <c r="BA49">
        <v>407.99677280612195</v>
      </c>
      <c r="BB49">
        <v>211.95227303753245</v>
      </c>
      <c r="BC49">
        <v>29.318691969362366</v>
      </c>
      <c r="BD49">
        <v>23.623893594937996</v>
      </c>
      <c r="BE49">
        <v>3.8433027832662883</v>
      </c>
      <c r="BF49">
        <v>268.73816138509909</v>
      </c>
      <c r="BG49">
        <v>1013.5071964705885</v>
      </c>
      <c r="BH49">
        <v>744.76903508548935</v>
      </c>
      <c r="BI49" t="s">
        <v>95</v>
      </c>
      <c r="BJ49" t="s">
        <v>86</v>
      </c>
    </row>
    <row r="50" spans="1:62">
      <c r="A50" t="s">
        <v>94</v>
      </c>
      <c r="B50" t="s">
        <v>75</v>
      </c>
      <c r="C50">
        <v>1996</v>
      </c>
      <c r="D50" t="s">
        <v>71</v>
      </c>
      <c r="E50" t="s">
        <v>72</v>
      </c>
      <c r="F50">
        <v>507.02627000000012</v>
      </c>
      <c r="G50">
        <v>290</v>
      </c>
      <c r="H50">
        <v>217.02627000000012</v>
      </c>
      <c r="I50">
        <v>50</v>
      </c>
      <c r="J50">
        <v>39.199999999999996</v>
      </c>
      <c r="K50">
        <v>596.22627000000011</v>
      </c>
      <c r="L50">
        <v>57.196247444930201</v>
      </c>
      <c r="M50">
        <v>225.2</v>
      </c>
      <c r="N50">
        <v>212.6</v>
      </c>
      <c r="O50">
        <v>264.94117647058823</v>
      </c>
      <c r="P50">
        <v>176.458</v>
      </c>
      <c r="Q50">
        <v>134.53884000000005</v>
      </c>
      <c r="R50">
        <v>273.34260000000012</v>
      </c>
      <c r="S50">
        <v>3.7802700000000016</v>
      </c>
      <c r="T50">
        <v>72.794430000000034</v>
      </c>
      <c r="U50">
        <v>87.651880000000006</v>
      </c>
      <c r="V50">
        <v>3</v>
      </c>
      <c r="W50">
        <v>4.93</v>
      </c>
      <c r="X50">
        <v>-0.27000000000000046</v>
      </c>
      <c r="Y50">
        <v>24.535962877030162</v>
      </c>
      <c r="Z50">
        <v>44</v>
      </c>
      <c r="AA50">
        <v>340.63716937354985</v>
      </c>
      <c r="AB50">
        <v>4185.2759999999998</v>
      </c>
      <c r="AC50">
        <v>4843.8639999999996</v>
      </c>
      <c r="AD50">
        <v>3494.8679999999999</v>
      </c>
      <c r="AE50">
        <v>7467.7239999999993</v>
      </c>
      <c r="AF50">
        <v>12.085722442892401</v>
      </c>
      <c r="AG50">
        <v>3.0738701473021965</v>
      </c>
      <c r="AH50">
        <v>0.26894357247744333</v>
      </c>
      <c r="AI50">
        <v>1.0259870645905831</v>
      </c>
      <c r="AJ50">
        <v>5.709686173585758E-3</v>
      </c>
      <c r="AK50">
        <v>9.2021764469414808</v>
      </c>
      <c r="AL50">
        <v>23.61961977041085</v>
      </c>
      <c r="AM50">
        <v>3.4791934390104369</v>
      </c>
      <c r="AN50">
        <v>1.7055826825886831</v>
      </c>
      <c r="AO50">
        <v>0.49615673134503191</v>
      </c>
      <c r="AP50">
        <v>12.085722442892401</v>
      </c>
      <c r="AQ50">
        <v>3.0738701473021965</v>
      </c>
      <c r="AR50">
        <v>0.26894357247744333</v>
      </c>
      <c r="AS50">
        <v>1.0259870645905831</v>
      </c>
      <c r="AT50">
        <v>5.709686173585758E-3</v>
      </c>
      <c r="AU50">
        <v>9.2021764469414808</v>
      </c>
      <c r="AV50">
        <v>23.61961977041085</v>
      </c>
      <c r="AW50">
        <v>3.4791934390104369</v>
      </c>
      <c r="AX50">
        <v>1.7055826825886831</v>
      </c>
      <c r="AY50">
        <v>0.49615673134503191</v>
      </c>
      <c r="AZ50">
        <v>206.11349382349275</v>
      </c>
      <c r="BA50">
        <v>390.1127761765074</v>
      </c>
      <c r="BB50">
        <v>314.40279269853499</v>
      </c>
      <c r="BC50">
        <v>44.899921557900832</v>
      </c>
      <c r="BD50">
        <v>28.878159686159613</v>
      </c>
      <c r="BE50">
        <v>6.1523284717546654</v>
      </c>
      <c r="BF50">
        <v>394.33320241435013</v>
      </c>
      <c r="BG50">
        <v>1013.5071964705885</v>
      </c>
      <c r="BH50">
        <v>619.17399405623837</v>
      </c>
      <c r="BI50" t="s">
        <v>95</v>
      </c>
      <c r="BJ50" t="s">
        <v>86</v>
      </c>
    </row>
    <row r="51" spans="1:62">
      <c r="A51" t="s">
        <v>94</v>
      </c>
      <c r="B51" t="s">
        <v>75</v>
      </c>
      <c r="C51">
        <v>1998</v>
      </c>
      <c r="D51" t="s">
        <v>71</v>
      </c>
      <c r="E51" t="s">
        <v>72</v>
      </c>
      <c r="F51">
        <v>507.02627000000012</v>
      </c>
      <c r="G51">
        <v>290</v>
      </c>
      <c r="H51">
        <v>217.02627000000012</v>
      </c>
      <c r="I51">
        <v>50</v>
      </c>
      <c r="J51">
        <v>42</v>
      </c>
      <c r="K51">
        <v>599.02627000000007</v>
      </c>
      <c r="L51">
        <v>57.196247444930201</v>
      </c>
      <c r="M51">
        <v>225.2</v>
      </c>
      <c r="N51">
        <v>212.6</v>
      </c>
      <c r="O51">
        <v>264.94117647058823</v>
      </c>
      <c r="P51">
        <v>176.458</v>
      </c>
      <c r="Q51">
        <v>134.53884000000005</v>
      </c>
      <c r="R51">
        <v>273.34260000000012</v>
      </c>
      <c r="S51">
        <v>3.7802700000000016</v>
      </c>
      <c r="T51">
        <v>72.794430000000034</v>
      </c>
      <c r="U51">
        <v>87.651880000000006</v>
      </c>
      <c r="V51">
        <v>3</v>
      </c>
      <c r="W51">
        <v>5.88</v>
      </c>
      <c r="X51">
        <v>0.67999999999999972</v>
      </c>
      <c r="Y51">
        <v>24.013921113689094</v>
      </c>
      <c r="Z51">
        <v>44</v>
      </c>
      <c r="AA51">
        <v>339.08148491879348</v>
      </c>
      <c r="AB51">
        <v>4397.7820000000002</v>
      </c>
      <c r="AC51">
        <v>3696.6239999999998</v>
      </c>
      <c r="AD51">
        <v>5927.3779999999997</v>
      </c>
      <c r="AE51">
        <v>5884.8939999999993</v>
      </c>
      <c r="AF51">
        <v>12.085722442892401</v>
      </c>
      <c r="AG51">
        <v>3.0738701473021965</v>
      </c>
      <c r="AH51">
        <v>0.26894357247744333</v>
      </c>
      <c r="AI51">
        <v>1.0259870645905831</v>
      </c>
      <c r="AJ51">
        <v>5.709686173585758E-3</v>
      </c>
      <c r="AK51">
        <v>9.2021764469414808</v>
      </c>
      <c r="AL51">
        <v>23.61961977041085</v>
      </c>
      <c r="AM51">
        <v>3.4791934390104369</v>
      </c>
      <c r="AN51">
        <v>1.7055826825886831</v>
      </c>
      <c r="AO51">
        <v>0.49615673134503191</v>
      </c>
      <c r="AP51">
        <v>12.085722442892401</v>
      </c>
      <c r="AQ51">
        <v>3.0738701473021965</v>
      </c>
      <c r="AR51">
        <v>0.26894357247744333</v>
      </c>
      <c r="AS51">
        <v>1.0259870645905831</v>
      </c>
      <c r="AT51">
        <v>5.709686173585758E-3</v>
      </c>
      <c r="AU51">
        <v>9.2021764469414808</v>
      </c>
      <c r="AV51">
        <v>23.61961977041085</v>
      </c>
      <c r="AW51">
        <v>3.4791934390104369</v>
      </c>
      <c r="AX51">
        <v>1.7055826825886831</v>
      </c>
      <c r="AY51">
        <v>0.49615673134503191</v>
      </c>
      <c r="AZ51">
        <v>212.95783720400073</v>
      </c>
      <c r="BA51">
        <v>386.06843279599934</v>
      </c>
      <c r="BB51">
        <v>258.05001307346612</v>
      </c>
      <c r="BC51">
        <v>36.112839978161603</v>
      </c>
      <c r="BD51">
        <v>26.935551773539856</v>
      </c>
      <c r="BE51">
        <v>4.812888075495648</v>
      </c>
      <c r="BF51">
        <v>325.91129290066323</v>
      </c>
      <c r="BG51">
        <v>1013.5071964705885</v>
      </c>
      <c r="BH51">
        <v>687.59590356992521</v>
      </c>
      <c r="BI51" t="s">
        <v>95</v>
      </c>
      <c r="BJ51" t="s">
        <v>86</v>
      </c>
    </row>
    <row r="52" spans="1:62">
      <c r="A52" t="s">
        <v>94</v>
      </c>
      <c r="B52" t="s">
        <v>75</v>
      </c>
      <c r="C52">
        <v>2000</v>
      </c>
      <c r="D52" t="s">
        <v>71</v>
      </c>
      <c r="E52" t="s">
        <v>72</v>
      </c>
      <c r="F52">
        <v>507.02627000000012</v>
      </c>
      <c r="G52">
        <v>290</v>
      </c>
      <c r="H52">
        <v>217.02627000000012</v>
      </c>
      <c r="I52">
        <v>50</v>
      </c>
      <c r="J52">
        <v>49</v>
      </c>
      <c r="K52">
        <v>606.02627000000007</v>
      </c>
      <c r="L52">
        <v>57.196247444930201</v>
      </c>
      <c r="M52">
        <v>225.2</v>
      </c>
      <c r="N52">
        <v>212.6</v>
      </c>
      <c r="O52">
        <v>264.94117647058823</v>
      </c>
      <c r="P52">
        <v>176.458</v>
      </c>
      <c r="Q52">
        <v>134.53884000000005</v>
      </c>
      <c r="R52">
        <v>273.34260000000012</v>
      </c>
      <c r="S52">
        <v>3.7802700000000016</v>
      </c>
      <c r="T52">
        <v>72.794430000000034</v>
      </c>
      <c r="U52">
        <v>87.651880000000006</v>
      </c>
      <c r="V52">
        <v>3</v>
      </c>
      <c r="W52">
        <v>6.24</v>
      </c>
      <c r="X52">
        <v>1.04</v>
      </c>
      <c r="Y52">
        <v>20.185614849187935</v>
      </c>
      <c r="Z52">
        <v>44</v>
      </c>
      <c r="AA52">
        <v>327.67313225058001</v>
      </c>
      <c r="AB52">
        <v>4790.8019999999997</v>
      </c>
      <c r="AC52">
        <v>4365.8760000000002</v>
      </c>
      <c r="AD52">
        <v>2421.9319999999998</v>
      </c>
      <c r="AE52">
        <v>4546.4760000000006</v>
      </c>
      <c r="AF52">
        <v>12.085722442892401</v>
      </c>
      <c r="AG52">
        <v>3.0738701473021965</v>
      </c>
      <c r="AH52">
        <v>0.26894357247744333</v>
      </c>
      <c r="AI52">
        <v>1.0259870645905831</v>
      </c>
      <c r="AJ52">
        <v>5.709686173585758E-3</v>
      </c>
      <c r="AK52">
        <v>9.2021764469414808</v>
      </c>
      <c r="AL52">
        <v>23.61961977041085</v>
      </c>
      <c r="AM52">
        <v>3.4791934390104369</v>
      </c>
      <c r="AN52">
        <v>1.7055826825886831</v>
      </c>
      <c r="AO52">
        <v>0.49615673134503191</v>
      </c>
      <c r="AP52">
        <v>12.085722442892401</v>
      </c>
      <c r="AQ52">
        <v>3.0738701473021965</v>
      </c>
      <c r="AR52">
        <v>0.26894357247744333</v>
      </c>
      <c r="AS52">
        <v>1.0259870645905831</v>
      </c>
      <c r="AT52">
        <v>5.709686173585758E-3</v>
      </c>
      <c r="AU52">
        <v>9.2021764469414808</v>
      </c>
      <c r="AV52">
        <v>23.61961977041085</v>
      </c>
      <c r="AW52">
        <v>3.4791934390104369</v>
      </c>
      <c r="AX52">
        <v>1.7055826825886831</v>
      </c>
      <c r="AY52">
        <v>0.49615673134503191</v>
      </c>
      <c r="AZ52">
        <v>169.18413683966486</v>
      </c>
      <c r="BA52">
        <v>436.84213316033521</v>
      </c>
      <c r="BB52">
        <v>232.67737322309227</v>
      </c>
      <c r="BC52">
        <v>32.947615053841062</v>
      </c>
      <c r="BD52">
        <v>22.600925016667308</v>
      </c>
      <c r="BE52">
        <v>4.4631058845099103</v>
      </c>
      <c r="BF52">
        <v>292.68901917811053</v>
      </c>
      <c r="BG52">
        <v>1013.5071964705885</v>
      </c>
      <c r="BH52">
        <v>720.81817729247791</v>
      </c>
      <c r="BI52" t="s">
        <v>95</v>
      </c>
      <c r="BJ52" t="s">
        <v>86</v>
      </c>
    </row>
    <row r="53" spans="1:62">
      <c r="A53" t="s">
        <v>94</v>
      </c>
      <c r="B53" t="s">
        <v>75</v>
      </c>
      <c r="C53">
        <v>2002</v>
      </c>
      <c r="D53" t="s">
        <v>71</v>
      </c>
      <c r="E53" t="s">
        <v>72</v>
      </c>
      <c r="F53">
        <v>507.02627000000012</v>
      </c>
      <c r="G53">
        <v>290</v>
      </c>
      <c r="H53">
        <v>217.02627000000012</v>
      </c>
      <c r="I53">
        <v>50</v>
      </c>
      <c r="J53">
        <v>50.4</v>
      </c>
      <c r="K53">
        <v>607.42627000000005</v>
      </c>
      <c r="L53">
        <v>57.196247444930201</v>
      </c>
      <c r="M53">
        <v>225.2</v>
      </c>
      <c r="N53">
        <v>212.6</v>
      </c>
      <c r="O53">
        <v>264.94117647058823</v>
      </c>
      <c r="P53">
        <v>176.458</v>
      </c>
      <c r="Q53">
        <v>134.53884000000005</v>
      </c>
      <c r="R53">
        <v>273.34260000000012</v>
      </c>
      <c r="S53">
        <v>3.7802700000000016</v>
      </c>
      <c r="T53">
        <v>72.794430000000034</v>
      </c>
      <c r="U53">
        <v>67.930206999999939</v>
      </c>
      <c r="V53">
        <v>3</v>
      </c>
      <c r="W53">
        <v>6.36</v>
      </c>
      <c r="X53">
        <v>1.1600000000000001</v>
      </c>
      <c r="Y53">
        <v>22.389791183294665</v>
      </c>
      <c r="Z53">
        <v>44</v>
      </c>
      <c r="AA53">
        <v>334.24157772621811</v>
      </c>
      <c r="AB53">
        <v>5863.652</v>
      </c>
      <c r="AC53">
        <v>3229.2999999999997</v>
      </c>
      <c r="AD53">
        <v>4801.38</v>
      </c>
      <c r="AE53">
        <v>4280.9080000000004</v>
      </c>
      <c r="AF53">
        <v>12.085722442892401</v>
      </c>
      <c r="AG53">
        <v>3.0738701473021965</v>
      </c>
      <c r="AH53">
        <v>0.26894357247744333</v>
      </c>
      <c r="AI53">
        <v>1.0259870645905831</v>
      </c>
      <c r="AJ53">
        <v>5.709686173585758E-3</v>
      </c>
      <c r="AK53">
        <v>9.2021764469414808</v>
      </c>
      <c r="AL53">
        <v>23.61961977041085</v>
      </c>
      <c r="AM53">
        <v>3.4791934390104369</v>
      </c>
      <c r="AN53">
        <v>1.7055826825886831</v>
      </c>
      <c r="AO53">
        <v>0.49615673134503191</v>
      </c>
      <c r="AP53">
        <v>12.085722442892401</v>
      </c>
      <c r="AQ53">
        <v>3.0738701473021965</v>
      </c>
      <c r="AR53">
        <v>0.26894357247744333</v>
      </c>
      <c r="AS53">
        <v>1.0259870645905831</v>
      </c>
      <c r="AT53">
        <v>5.709686173585758E-3</v>
      </c>
      <c r="AU53">
        <v>9.2021764469414808</v>
      </c>
      <c r="AV53">
        <v>23.61961977041085</v>
      </c>
      <c r="AW53">
        <v>3.4791934390104369</v>
      </c>
      <c r="AX53">
        <v>1.7055826825886831</v>
      </c>
      <c r="AY53">
        <v>0.49615673134503191</v>
      </c>
      <c r="AZ53">
        <v>198.00487576579712</v>
      </c>
      <c r="BA53">
        <v>409.42139423420292</v>
      </c>
      <c r="BB53">
        <v>210.17118084152037</v>
      </c>
      <c r="BC53">
        <v>28.99775820586995</v>
      </c>
      <c r="BD53">
        <v>23.751465582883625</v>
      </c>
      <c r="BE53">
        <v>3.7871342387525591</v>
      </c>
      <c r="BF53">
        <v>266.70753886902651</v>
      </c>
      <c r="BG53">
        <v>993.78552347058849</v>
      </c>
      <c r="BH53">
        <v>727.07798460156198</v>
      </c>
      <c r="BI53" t="s">
        <v>95</v>
      </c>
      <c r="BJ53" t="s">
        <v>86</v>
      </c>
    </row>
    <row r="54" spans="1:62">
      <c r="A54" t="s">
        <v>94</v>
      </c>
      <c r="B54" t="s">
        <v>75</v>
      </c>
      <c r="C54">
        <v>2003</v>
      </c>
      <c r="D54" t="s">
        <v>71</v>
      </c>
      <c r="E54" t="s">
        <v>72</v>
      </c>
      <c r="F54">
        <v>507.02627000000012</v>
      </c>
      <c r="G54">
        <v>290</v>
      </c>
      <c r="H54">
        <v>217.02627000000012</v>
      </c>
      <c r="I54">
        <v>50</v>
      </c>
      <c r="J54">
        <v>53.2</v>
      </c>
      <c r="K54">
        <v>610.22627000000011</v>
      </c>
      <c r="L54">
        <v>57.196247444930201</v>
      </c>
      <c r="M54">
        <v>225.2</v>
      </c>
      <c r="N54">
        <v>212.6</v>
      </c>
      <c r="O54">
        <v>264.94117647058823</v>
      </c>
      <c r="P54">
        <v>176.458</v>
      </c>
      <c r="Q54">
        <v>134.53884000000005</v>
      </c>
      <c r="R54">
        <v>273.34260000000012</v>
      </c>
      <c r="S54">
        <v>3.7802700000000016</v>
      </c>
      <c r="T54">
        <v>72.794430000000034</v>
      </c>
      <c r="U54">
        <v>64.27804533333348</v>
      </c>
      <c r="V54">
        <v>3</v>
      </c>
      <c r="W54">
        <v>6.39</v>
      </c>
      <c r="X54">
        <v>1.1899999999999995</v>
      </c>
      <c r="Y54">
        <v>21.956482607021073</v>
      </c>
      <c r="Z54">
        <v>44</v>
      </c>
      <c r="AA54">
        <v>332.95031816892276</v>
      </c>
      <c r="AB54">
        <v>6203.61</v>
      </c>
      <c r="AC54">
        <v>3091.1840000000002</v>
      </c>
      <c r="AD54">
        <v>3664.8039999999996</v>
      </c>
      <c r="AE54">
        <v>3314.268</v>
      </c>
      <c r="AF54">
        <v>12.085722442892401</v>
      </c>
      <c r="AG54">
        <v>3.0738701473021965</v>
      </c>
      <c r="AH54">
        <v>0.26894357247744333</v>
      </c>
      <c r="AI54">
        <v>1.0259870645905831</v>
      </c>
      <c r="AJ54">
        <v>5.709686173585758E-3</v>
      </c>
      <c r="AK54">
        <v>9.2021764469414808</v>
      </c>
      <c r="AL54">
        <v>23.61961977041085</v>
      </c>
      <c r="AM54">
        <v>3.4791934390104369</v>
      </c>
      <c r="AN54">
        <v>1.7055826825886831</v>
      </c>
      <c r="AO54">
        <v>0.49615673134503191</v>
      </c>
      <c r="AP54">
        <v>12.085722442892401</v>
      </c>
      <c r="AQ54">
        <v>3.0738701473021965</v>
      </c>
      <c r="AR54">
        <v>0.26894357247744333</v>
      </c>
      <c r="AS54">
        <v>1.0259870645905831</v>
      </c>
      <c r="AT54">
        <v>5.709686173585758E-3</v>
      </c>
      <c r="AU54">
        <v>9.2021764469414808</v>
      </c>
      <c r="AV54">
        <v>23.61961977041085</v>
      </c>
      <c r="AW54">
        <v>3.4791934390104369</v>
      </c>
      <c r="AX54">
        <v>1.7055826825886831</v>
      </c>
      <c r="AY54">
        <v>0.49615673134503191</v>
      </c>
      <c r="AZ54">
        <v>178.21101208196779</v>
      </c>
      <c r="BA54">
        <v>432.01525791803232</v>
      </c>
      <c r="BB54">
        <v>181.62856389343679</v>
      </c>
      <c r="BC54">
        <v>24.939853088142698</v>
      </c>
      <c r="BD54">
        <v>21.049893117377657</v>
      </c>
      <c r="BE54">
        <v>3.2344536740785172</v>
      </c>
      <c r="BF54">
        <v>230.85276377303566</v>
      </c>
      <c r="BG54">
        <v>990.13336180392196</v>
      </c>
      <c r="BH54">
        <v>759.28059803088627</v>
      </c>
      <c r="BI54" t="s">
        <v>95</v>
      </c>
      <c r="BJ54" t="s">
        <v>86</v>
      </c>
    </row>
    <row r="55" spans="1:62">
      <c r="A55" t="s">
        <v>94</v>
      </c>
      <c r="B55" t="s">
        <v>75</v>
      </c>
      <c r="C55">
        <v>2004</v>
      </c>
      <c r="D55" t="s">
        <v>71</v>
      </c>
      <c r="E55" t="s">
        <v>72</v>
      </c>
      <c r="F55">
        <v>507.02627000000012</v>
      </c>
      <c r="G55">
        <v>290</v>
      </c>
      <c r="H55">
        <v>217.02627000000012</v>
      </c>
      <c r="I55">
        <v>50</v>
      </c>
      <c r="J55">
        <v>54.6</v>
      </c>
      <c r="K55">
        <v>611.62627000000009</v>
      </c>
      <c r="L55">
        <v>57.196247444930201</v>
      </c>
      <c r="M55">
        <v>225.2</v>
      </c>
      <c r="N55">
        <v>212.6</v>
      </c>
      <c r="O55">
        <v>264.94117647058823</v>
      </c>
      <c r="P55">
        <v>176.458</v>
      </c>
      <c r="Q55">
        <v>134.53884000000005</v>
      </c>
      <c r="R55">
        <v>273.34260000000012</v>
      </c>
      <c r="S55">
        <v>3.7802700000000016</v>
      </c>
      <c r="T55">
        <v>72.794430000000034</v>
      </c>
      <c r="U55">
        <v>62.08674833333324</v>
      </c>
      <c r="V55">
        <v>3</v>
      </c>
      <c r="W55">
        <v>5.99</v>
      </c>
      <c r="X55">
        <v>0.79</v>
      </c>
      <c r="Y55">
        <v>21.523174030747484</v>
      </c>
      <c r="Z55">
        <v>44</v>
      </c>
      <c r="AA55">
        <v>331.65905861162747</v>
      </c>
      <c r="AB55">
        <v>5353.7579999999998</v>
      </c>
      <c r="AC55">
        <v>3749.7719999999999</v>
      </c>
      <c r="AD55">
        <v>3473.6259999999997</v>
      </c>
      <c r="AE55">
        <v>2485.6579999999999</v>
      </c>
      <c r="AF55">
        <v>12.085722442892401</v>
      </c>
      <c r="AG55">
        <v>3.0738701473021965</v>
      </c>
      <c r="AH55">
        <v>0.26894357247744333</v>
      </c>
      <c r="AI55">
        <v>1.0259870645905831</v>
      </c>
      <c r="AJ55">
        <v>5.709686173585758E-3</v>
      </c>
      <c r="AK55">
        <v>9.2021764469414808</v>
      </c>
      <c r="AL55">
        <v>23.61961977041085</v>
      </c>
      <c r="AM55">
        <v>3.4791934390104369</v>
      </c>
      <c r="AN55">
        <v>1.7055826825886831</v>
      </c>
      <c r="AO55">
        <v>0.49615673134503191</v>
      </c>
      <c r="AP55">
        <v>12.085722442892401</v>
      </c>
      <c r="AQ55">
        <v>3.0738701473021965</v>
      </c>
      <c r="AR55">
        <v>0.26894357247744333</v>
      </c>
      <c r="AS55">
        <v>1.0259870645905831</v>
      </c>
      <c r="AT55">
        <v>5.709686173585758E-3</v>
      </c>
      <c r="AU55">
        <v>9.2021764469414808</v>
      </c>
      <c r="AV55">
        <v>23.61961977041085</v>
      </c>
      <c r="AW55">
        <v>3.4791934390104369</v>
      </c>
      <c r="AX55">
        <v>1.7055826825886831</v>
      </c>
      <c r="AY55">
        <v>0.49615673134503191</v>
      </c>
      <c r="AZ55">
        <v>164.06484000338159</v>
      </c>
      <c r="BA55">
        <v>447.56142999661847</v>
      </c>
      <c r="BB55">
        <v>174.41271786138597</v>
      </c>
      <c r="BC55">
        <v>24.068335333999073</v>
      </c>
      <c r="BD55">
        <v>19.691823224667832</v>
      </c>
      <c r="BE55">
        <v>3.1441521597044848</v>
      </c>
      <c r="BF55">
        <v>221.31702857975736</v>
      </c>
      <c r="BG55">
        <v>987.94206480392177</v>
      </c>
      <c r="BH55">
        <v>766.62503622416443</v>
      </c>
      <c r="BI55" t="s">
        <v>95</v>
      </c>
      <c r="BJ55" t="s">
        <v>86</v>
      </c>
    </row>
    <row r="56" spans="1:62">
      <c r="A56" t="s">
        <v>94</v>
      </c>
      <c r="B56" t="s">
        <v>75</v>
      </c>
      <c r="C56">
        <v>2006</v>
      </c>
      <c r="D56" t="s">
        <v>71</v>
      </c>
      <c r="E56" t="s">
        <v>72</v>
      </c>
      <c r="F56">
        <v>507.02627000000012</v>
      </c>
      <c r="G56">
        <v>290</v>
      </c>
      <c r="H56">
        <v>217.02627000000012</v>
      </c>
      <c r="I56">
        <v>50</v>
      </c>
      <c r="J56">
        <v>46.2</v>
      </c>
      <c r="K56">
        <v>603.22627000000011</v>
      </c>
      <c r="L56">
        <v>57.196247444930201</v>
      </c>
      <c r="M56">
        <v>225.2</v>
      </c>
      <c r="N56">
        <v>212.6</v>
      </c>
      <c r="O56">
        <v>264.94117647058823</v>
      </c>
      <c r="P56">
        <v>176.458</v>
      </c>
      <c r="Q56">
        <v>134.53884000000005</v>
      </c>
      <c r="R56">
        <v>273.34260000000012</v>
      </c>
      <c r="S56">
        <v>3.7802700000000016</v>
      </c>
      <c r="T56">
        <v>72.794430000000034</v>
      </c>
      <c r="U56">
        <v>59.165019000000186</v>
      </c>
      <c r="V56">
        <v>3</v>
      </c>
      <c r="W56">
        <v>5.82</v>
      </c>
      <c r="X56">
        <v>0.62000000000000011</v>
      </c>
      <c r="Y56">
        <v>19.767004656019903</v>
      </c>
      <c r="Z56">
        <v>44</v>
      </c>
      <c r="AA56">
        <v>326.42567387493926</v>
      </c>
      <c r="AB56">
        <v>4886.4339999999993</v>
      </c>
      <c r="AC56">
        <v>3112.4259999999999</v>
      </c>
      <c r="AD56">
        <v>3909.13</v>
      </c>
      <c r="AE56">
        <v>2315.7219999999998</v>
      </c>
      <c r="AF56">
        <v>12.085722442892401</v>
      </c>
      <c r="AG56">
        <v>3.0738701473021965</v>
      </c>
      <c r="AH56">
        <v>0.26894357247744333</v>
      </c>
      <c r="AI56">
        <v>1.0259870645905831</v>
      </c>
      <c r="AJ56">
        <v>5.709686173585758E-3</v>
      </c>
      <c r="AK56">
        <v>9.2021764469414808</v>
      </c>
      <c r="AL56">
        <v>23.61961977041085</v>
      </c>
      <c r="AM56">
        <v>3.4791934390104369</v>
      </c>
      <c r="AN56">
        <v>1.7055826825886831</v>
      </c>
      <c r="AO56">
        <v>0.49615673134503191</v>
      </c>
      <c r="AP56">
        <v>12.085722442892401</v>
      </c>
      <c r="AQ56">
        <v>3.0738701473021965</v>
      </c>
      <c r="AR56">
        <v>0.26894357247744333</v>
      </c>
      <c r="AS56">
        <v>1.0259870645905831</v>
      </c>
      <c r="AT56">
        <v>5.709686173585758E-3</v>
      </c>
      <c r="AU56">
        <v>9.2021764469414808</v>
      </c>
      <c r="AV56">
        <v>23.61961977041085</v>
      </c>
      <c r="AW56">
        <v>3.4791934390104369</v>
      </c>
      <c r="AX56">
        <v>1.7055826825886831</v>
      </c>
      <c r="AY56">
        <v>0.49615673134503191</v>
      </c>
      <c r="AZ56">
        <v>156.25152090880894</v>
      </c>
      <c r="BA56">
        <v>446.97474909119114</v>
      </c>
      <c r="BB56">
        <v>155.24721342580202</v>
      </c>
      <c r="BC56">
        <v>21.251087311691617</v>
      </c>
      <c r="BD56">
        <v>18.282290117106999</v>
      </c>
      <c r="BE56">
        <v>2.743432079096761</v>
      </c>
      <c r="BF56">
        <v>197.52402293369738</v>
      </c>
      <c r="BG56">
        <v>985.02033547058863</v>
      </c>
      <c r="BH56">
        <v>787.49631253689131</v>
      </c>
      <c r="BI56" t="s">
        <v>95</v>
      </c>
      <c r="BJ56" t="s">
        <v>86</v>
      </c>
    </row>
    <row r="57" spans="1:62">
      <c r="A57" t="s">
        <v>94</v>
      </c>
      <c r="B57" t="s">
        <v>75</v>
      </c>
      <c r="C57">
        <v>2008</v>
      </c>
      <c r="D57" t="s">
        <v>71</v>
      </c>
      <c r="E57" t="s">
        <v>72</v>
      </c>
      <c r="F57">
        <v>507.02627000000012</v>
      </c>
      <c r="G57">
        <v>290</v>
      </c>
      <c r="H57">
        <v>217.02627000000012</v>
      </c>
      <c r="I57">
        <v>50</v>
      </c>
      <c r="J57">
        <v>44.800000000000004</v>
      </c>
      <c r="K57">
        <v>601.82627000000002</v>
      </c>
      <c r="L57">
        <v>57.196247444930201</v>
      </c>
      <c r="M57">
        <v>225.2</v>
      </c>
      <c r="N57">
        <v>212.6</v>
      </c>
      <c r="O57">
        <v>264.94117647058823</v>
      </c>
      <c r="P57">
        <v>176.458</v>
      </c>
      <c r="Q57">
        <v>134.53884000000005</v>
      </c>
      <c r="R57">
        <v>273.34260000000012</v>
      </c>
      <c r="S57">
        <v>3.7802700000000016</v>
      </c>
      <c r="T57">
        <v>72.794430000000034</v>
      </c>
      <c r="U57">
        <v>56.243289666666826</v>
      </c>
      <c r="V57">
        <v>3</v>
      </c>
      <c r="W57">
        <v>6.21</v>
      </c>
      <c r="X57">
        <v>1.0099999999999998</v>
      </c>
      <c r="Y57">
        <v>18.81361815384119</v>
      </c>
      <c r="Z57">
        <v>44</v>
      </c>
      <c r="AA57">
        <v>323.58458209844673</v>
      </c>
      <c r="AB57">
        <v>6115.6319999999996</v>
      </c>
      <c r="AC57">
        <v>3535.5460000000003</v>
      </c>
      <c r="AD57">
        <v>5043.2119999999995</v>
      </c>
      <c r="AE57">
        <v>2696.788</v>
      </c>
      <c r="AF57">
        <v>12.085722442892401</v>
      </c>
      <c r="AG57">
        <v>3.0738701473021965</v>
      </c>
      <c r="AH57">
        <v>0.26894357247744333</v>
      </c>
      <c r="AI57">
        <v>1.0259870645905831</v>
      </c>
      <c r="AJ57">
        <v>5.709686173585758E-3</v>
      </c>
      <c r="AK57">
        <v>9.2021764469414808</v>
      </c>
      <c r="AL57">
        <v>23.61961977041085</v>
      </c>
      <c r="AM57">
        <v>3.4791934390104369</v>
      </c>
      <c r="AN57">
        <v>1.7055826825886831</v>
      </c>
      <c r="AO57">
        <v>0.49615673134503191</v>
      </c>
      <c r="AP57">
        <v>12.085722442892401</v>
      </c>
      <c r="AQ57">
        <v>3.0738701473021965</v>
      </c>
      <c r="AR57">
        <v>0.26894357247744333</v>
      </c>
      <c r="AS57">
        <v>1.0259870645905831</v>
      </c>
      <c r="AT57">
        <v>5.709686173585758E-3</v>
      </c>
      <c r="AU57">
        <v>9.2021764469414808</v>
      </c>
      <c r="AV57">
        <v>23.61961977041085</v>
      </c>
      <c r="AW57">
        <v>3.4791934390104369</v>
      </c>
      <c r="AX57">
        <v>1.7055826825886831</v>
      </c>
      <c r="AY57">
        <v>0.49615673134503191</v>
      </c>
      <c r="AZ57">
        <v>192.2137285118078</v>
      </c>
      <c r="BA57">
        <v>409.61254148819222</v>
      </c>
      <c r="BB57">
        <v>181.50619681220599</v>
      </c>
      <c r="BC57">
        <v>24.684594932600152</v>
      </c>
      <c r="BD57">
        <v>22.078590542292901</v>
      </c>
      <c r="BE57">
        <v>3.1559279633905084</v>
      </c>
      <c r="BF57">
        <v>231.42531025048956</v>
      </c>
      <c r="BG57">
        <v>982.09860613725527</v>
      </c>
      <c r="BH57">
        <v>750.67329588676569</v>
      </c>
      <c r="BI57" t="s">
        <v>95</v>
      </c>
      <c r="BJ57" t="s">
        <v>86</v>
      </c>
    </row>
    <row r="58" spans="1:62">
      <c r="A58" t="s">
        <v>94</v>
      </c>
      <c r="B58" t="s">
        <v>75</v>
      </c>
      <c r="C58">
        <v>2011</v>
      </c>
      <c r="D58" t="s">
        <v>71</v>
      </c>
      <c r="E58" t="s">
        <v>72</v>
      </c>
      <c r="F58">
        <v>507.02627000000012</v>
      </c>
      <c r="G58">
        <v>290</v>
      </c>
      <c r="H58">
        <v>217.02627000000012</v>
      </c>
      <c r="I58">
        <v>50</v>
      </c>
      <c r="J58">
        <v>41.199999999999996</v>
      </c>
      <c r="K58">
        <v>598.22627000000011</v>
      </c>
      <c r="L58">
        <v>57.196247444930201</v>
      </c>
      <c r="M58">
        <v>225.2</v>
      </c>
      <c r="N58">
        <v>212.6</v>
      </c>
      <c r="O58">
        <v>264.94117647058823</v>
      </c>
      <c r="P58">
        <v>176.458</v>
      </c>
      <c r="Q58">
        <v>134.53884000000005</v>
      </c>
      <c r="R58">
        <v>273.34260000000012</v>
      </c>
      <c r="S58">
        <v>3.7802700000000016</v>
      </c>
      <c r="T58">
        <v>72.794430000000034</v>
      </c>
      <c r="U58">
        <v>53.321560333333473</v>
      </c>
      <c r="V58">
        <v>3</v>
      </c>
      <c r="W58">
        <v>6.2249999999999996</v>
      </c>
      <c r="X58">
        <v>1.0249999999999995</v>
      </c>
      <c r="Y58">
        <v>25</v>
      </c>
      <c r="Z58">
        <v>44</v>
      </c>
      <c r="AA58">
        <v>342.02</v>
      </c>
      <c r="AB58">
        <v>4937.0370370370374</v>
      </c>
      <c r="AC58">
        <v>2696.7901234567903</v>
      </c>
      <c r="AD58">
        <v>3535.5555555555557</v>
      </c>
      <c r="AE58">
        <v>2728.6419753086416</v>
      </c>
      <c r="AF58">
        <v>12.085722442892401</v>
      </c>
      <c r="AG58">
        <v>3.0738701473021965</v>
      </c>
      <c r="AH58">
        <v>0.26894357247744333</v>
      </c>
      <c r="AI58">
        <v>1.0259870645905831</v>
      </c>
      <c r="AJ58">
        <v>5.709686173585758E-3</v>
      </c>
      <c r="AK58">
        <v>9.2021764469414808</v>
      </c>
      <c r="AL58">
        <v>23.61961977041085</v>
      </c>
      <c r="AM58">
        <v>3.4791934390104369</v>
      </c>
      <c r="AN58">
        <v>1.7055826825886831</v>
      </c>
      <c r="AO58">
        <v>0.49615673134503191</v>
      </c>
      <c r="AP58">
        <v>12.085722442892401</v>
      </c>
      <c r="AQ58">
        <v>3.0738701473021965</v>
      </c>
      <c r="AR58">
        <v>0.26894357247744333</v>
      </c>
      <c r="AS58">
        <v>1.0259870645905831</v>
      </c>
      <c r="AT58">
        <v>5.709686173585758E-3</v>
      </c>
      <c r="AU58">
        <v>9.2021764469414808</v>
      </c>
      <c r="AV58">
        <v>23.61961977041085</v>
      </c>
      <c r="AW58">
        <v>3.4791934390104369</v>
      </c>
      <c r="AX58">
        <v>1.7055826825886831</v>
      </c>
      <c r="AY58">
        <v>0.49615673134503191</v>
      </c>
      <c r="AZ58">
        <v>152.32318591951974</v>
      </c>
      <c r="BA58">
        <v>445.90308408048037</v>
      </c>
      <c r="BB58">
        <v>154.19029270364572</v>
      </c>
      <c r="BC58">
        <v>21.154777081819091</v>
      </c>
      <c r="BD58">
        <v>17.946293436761088</v>
      </c>
      <c r="BE58">
        <v>2.7402405010382238</v>
      </c>
      <c r="BF58">
        <v>196.03160372326414</v>
      </c>
      <c r="BG58">
        <v>979.17687680392191</v>
      </c>
      <c r="BH58">
        <v>783.14527308065772</v>
      </c>
      <c r="BI58" t="s">
        <v>95</v>
      </c>
      <c r="BJ58" t="s">
        <v>86</v>
      </c>
    </row>
    <row r="59" spans="1:62">
      <c r="A59" t="s">
        <v>94</v>
      </c>
      <c r="B59" t="s">
        <v>75</v>
      </c>
      <c r="C59">
        <v>2012</v>
      </c>
      <c r="D59" t="s">
        <v>71</v>
      </c>
      <c r="E59" t="s">
        <v>72</v>
      </c>
      <c r="F59">
        <v>507.02627000000012</v>
      </c>
      <c r="G59">
        <v>290</v>
      </c>
      <c r="H59">
        <v>217.02627000000012</v>
      </c>
      <c r="I59">
        <v>50</v>
      </c>
      <c r="J59">
        <v>39.999999999999993</v>
      </c>
      <c r="K59">
        <v>597.02627000000007</v>
      </c>
      <c r="L59">
        <v>57.196247444930201</v>
      </c>
      <c r="M59">
        <v>225.2</v>
      </c>
      <c r="N59">
        <v>212.6</v>
      </c>
      <c r="O59">
        <v>264.94117647058823</v>
      </c>
      <c r="P59">
        <v>176.458</v>
      </c>
      <c r="Q59">
        <v>134.53884000000005</v>
      </c>
      <c r="R59">
        <v>273.34260000000012</v>
      </c>
      <c r="S59">
        <v>3.7802700000000016</v>
      </c>
      <c r="T59">
        <v>72.794430000000034</v>
      </c>
      <c r="U59">
        <v>52.591128000000062</v>
      </c>
      <c r="V59">
        <v>3</v>
      </c>
      <c r="W59">
        <v>6.44</v>
      </c>
      <c r="X59">
        <v>1.2400000000000002</v>
      </c>
      <c r="Y59">
        <v>19.605568445475637</v>
      </c>
      <c r="Z59">
        <v>44</v>
      </c>
      <c r="AA59">
        <v>325.94459396751739</v>
      </c>
      <c r="AB59">
        <v>5213.0864197530864</v>
      </c>
      <c r="AC59">
        <v>2940.9876543209875</v>
      </c>
      <c r="AD59">
        <v>5818.2716049382716</v>
      </c>
      <c r="AE59">
        <v>3355.0617283950619</v>
      </c>
      <c r="AF59">
        <v>12.085722442892401</v>
      </c>
      <c r="AG59">
        <v>3.0738701473021965</v>
      </c>
      <c r="AH59">
        <v>0.26894357247744333</v>
      </c>
      <c r="AI59">
        <v>1.0259870645905831</v>
      </c>
      <c r="AJ59">
        <v>5.709686173585758E-3</v>
      </c>
      <c r="AK59">
        <v>9.2021764469414808</v>
      </c>
      <c r="AL59">
        <v>23.61961977041085</v>
      </c>
      <c r="AM59">
        <v>3.4791934390104369</v>
      </c>
      <c r="AN59">
        <v>1.7055826825886831</v>
      </c>
      <c r="AO59">
        <v>0.49615673134503191</v>
      </c>
      <c r="AP59">
        <v>12.085722442892401</v>
      </c>
      <c r="AQ59">
        <v>3.0738701473021965</v>
      </c>
      <c r="AR59">
        <v>0.26894357247744333</v>
      </c>
      <c r="AS59">
        <v>1.0259870645905831</v>
      </c>
      <c r="AT59">
        <v>5.709686173585758E-3</v>
      </c>
      <c r="AU59">
        <v>9.2021764469414808</v>
      </c>
      <c r="AV59">
        <v>23.61961977041085</v>
      </c>
      <c r="AW59">
        <v>3.4791934390104369</v>
      </c>
      <c r="AX59">
        <v>1.7055826825886831</v>
      </c>
      <c r="AY59">
        <v>0.49615673134503191</v>
      </c>
      <c r="AZ59">
        <v>191.25928859300362</v>
      </c>
      <c r="BA59">
        <v>405.76698140699648</v>
      </c>
      <c r="BB59">
        <v>182.61925459178431</v>
      </c>
      <c r="BC59">
        <v>24.871986540469596</v>
      </c>
      <c r="BD59">
        <v>22.056463434084524</v>
      </c>
      <c r="BE59">
        <v>3.186812874504755</v>
      </c>
      <c r="BF59">
        <v>232.73451744084321</v>
      </c>
      <c r="BG59">
        <v>978.44644447058852</v>
      </c>
      <c r="BH59">
        <v>745.71192702974531</v>
      </c>
      <c r="BI59" t="s">
        <v>95</v>
      </c>
      <c r="BJ59" t="s">
        <v>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F273-DE2C-4DD9-B685-F35A2002A277}">
  <dimension ref="A1:BL77"/>
  <sheetViews>
    <sheetView workbookViewId="0">
      <selection activeCell="D19" sqref="D19"/>
    </sheetView>
  </sheetViews>
  <sheetFormatPr defaultRowHeight="14.4"/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90</v>
      </c>
      <c r="B2" t="s">
        <v>91</v>
      </c>
      <c r="C2">
        <v>1980</v>
      </c>
      <c r="D2" t="s">
        <v>66</v>
      </c>
      <c r="E2" t="s">
        <v>66</v>
      </c>
      <c r="F2">
        <v>0</v>
      </c>
      <c r="G2">
        <v>0</v>
      </c>
      <c r="H2">
        <v>0</v>
      </c>
      <c r="I2">
        <v>30</v>
      </c>
      <c r="J2">
        <v>49</v>
      </c>
      <c r="K2">
        <v>79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87.651880000000006</v>
      </c>
      <c r="V2">
        <v>1</v>
      </c>
      <c r="W2">
        <v>6.3</v>
      </c>
      <c r="X2">
        <v>0</v>
      </c>
      <c r="Y2">
        <v>15.91</v>
      </c>
      <c r="Z2">
        <v>55</v>
      </c>
      <c r="AA2">
        <v>381.81179999999995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79</v>
      </c>
      <c r="BB2">
        <v>0</v>
      </c>
      <c r="BC2">
        <v>0</v>
      </c>
      <c r="BD2">
        <v>0</v>
      </c>
      <c r="BE2">
        <v>0</v>
      </c>
      <c r="BF2">
        <v>0</v>
      </c>
      <c r="BG2">
        <v>87.651880000000006</v>
      </c>
      <c r="BH2">
        <v>87.651880000000006</v>
      </c>
      <c r="BI2" t="s">
        <v>92</v>
      </c>
      <c r="BJ2" t="s">
        <v>88</v>
      </c>
    </row>
    <row r="3" spans="1:64">
      <c r="A3" t="s">
        <v>90</v>
      </c>
      <c r="B3" t="s">
        <v>91</v>
      </c>
      <c r="C3">
        <v>1981</v>
      </c>
      <c r="D3" t="s">
        <v>66</v>
      </c>
      <c r="E3" t="s">
        <v>66</v>
      </c>
      <c r="F3">
        <v>0</v>
      </c>
      <c r="G3">
        <v>0</v>
      </c>
      <c r="H3">
        <v>0</v>
      </c>
      <c r="I3">
        <v>30</v>
      </c>
      <c r="J3">
        <v>49</v>
      </c>
      <c r="K3">
        <v>79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87.651880000000006</v>
      </c>
      <c r="V3">
        <v>1</v>
      </c>
      <c r="W3">
        <v>6.5</v>
      </c>
      <c r="X3">
        <v>0.20000000000000018</v>
      </c>
      <c r="Y3">
        <v>15.429814385150811</v>
      </c>
      <c r="Z3">
        <v>55</v>
      </c>
      <c r="AA3">
        <v>380.38084686774937</v>
      </c>
      <c r="AB3">
        <v>1151.7043702205885</v>
      </c>
      <c r="AC3">
        <v>1578.0740322230724</v>
      </c>
      <c r="AD3">
        <v>3550</v>
      </c>
      <c r="AE3">
        <v>4749.5957142857133</v>
      </c>
      <c r="AF3">
        <v>19.638004805580593</v>
      </c>
      <c r="AG3">
        <v>3.9411255597246972</v>
      </c>
      <c r="AH3">
        <v>0.36211542136894137</v>
      </c>
      <c r="AI3">
        <v>1.0267719523482086</v>
      </c>
      <c r="AJ3">
        <v>1.3989236854336598E-2</v>
      </c>
      <c r="AK3">
        <v>3.7986546883776278</v>
      </c>
      <c r="AL3">
        <v>8.8013197180864893</v>
      </c>
      <c r="AM3">
        <v>1.3989236854336598E-2</v>
      </c>
      <c r="AN3">
        <v>0.43417618157805982</v>
      </c>
      <c r="AO3">
        <v>2.599094231096237E-2</v>
      </c>
      <c r="AP3">
        <v>11.256836402269851</v>
      </c>
      <c r="AQ3">
        <v>2.7636686590696118</v>
      </c>
      <c r="AR3">
        <v>0.26371565255382695</v>
      </c>
      <c r="AS3">
        <v>0.75717577755166932</v>
      </c>
      <c r="AT3">
        <v>8.9794690027303909E-3</v>
      </c>
      <c r="AU3">
        <v>5.5038540081075098</v>
      </c>
      <c r="AV3">
        <v>22.675213840763934</v>
      </c>
      <c r="AW3">
        <v>3.7306672771147249</v>
      </c>
      <c r="AX3">
        <v>1.1130357599622887</v>
      </c>
      <c r="AY3">
        <v>0.64381535038005877</v>
      </c>
      <c r="AZ3">
        <v>94.714584915130899</v>
      </c>
      <c r="BA3">
        <v>-15.714584915130899</v>
      </c>
      <c r="BB3">
        <v>135.93726784542977</v>
      </c>
      <c r="BC3">
        <v>19.094477842101462</v>
      </c>
      <c r="BD3">
        <v>9.8421437879695191</v>
      </c>
      <c r="BE3">
        <v>3.1468668402713029</v>
      </c>
      <c r="BF3">
        <v>168.02075631577208</v>
      </c>
      <c r="BG3">
        <v>87.651880000000006</v>
      </c>
      <c r="BH3">
        <v>-80.36887631577207</v>
      </c>
      <c r="BI3" t="s">
        <v>92</v>
      </c>
      <c r="BJ3" t="s">
        <v>88</v>
      </c>
    </row>
    <row r="4" spans="1:64">
      <c r="A4" t="s">
        <v>90</v>
      </c>
      <c r="B4" t="s">
        <v>91</v>
      </c>
      <c r="C4">
        <v>1984</v>
      </c>
      <c r="D4" t="s">
        <v>66</v>
      </c>
      <c r="E4" t="s">
        <v>66</v>
      </c>
      <c r="F4">
        <v>0</v>
      </c>
      <c r="G4">
        <v>0</v>
      </c>
      <c r="H4">
        <v>0</v>
      </c>
      <c r="I4">
        <v>30</v>
      </c>
      <c r="J4">
        <v>49</v>
      </c>
      <c r="K4">
        <v>79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87.651880000000006</v>
      </c>
      <c r="V4">
        <v>1</v>
      </c>
      <c r="W4">
        <v>7</v>
      </c>
      <c r="X4">
        <v>0.70000000000000018</v>
      </c>
      <c r="Y4">
        <v>16.788283062645011</v>
      </c>
      <c r="Z4">
        <v>55</v>
      </c>
      <c r="AA4">
        <v>384.42908352668212</v>
      </c>
      <c r="AB4">
        <v>620</v>
      </c>
      <c r="AC4">
        <v>1184.55</v>
      </c>
      <c r="AD4">
        <v>3291.6666666666665</v>
      </c>
      <c r="AE4">
        <v>7482.75</v>
      </c>
      <c r="AF4">
        <v>18.256</v>
      </c>
      <c r="AG4">
        <v>3.9411255597246972</v>
      </c>
      <c r="AH4">
        <v>0.36211542136894137</v>
      </c>
      <c r="AI4">
        <v>1.0267719523482086</v>
      </c>
      <c r="AJ4">
        <v>1.3989236854336598E-2</v>
      </c>
      <c r="AK4">
        <v>4.8336666666666668</v>
      </c>
      <c r="AL4">
        <v>8.8013197180864893</v>
      </c>
      <c r="AM4">
        <v>1.3989236854336598E-2</v>
      </c>
      <c r="AN4">
        <v>0.43417618157805982</v>
      </c>
      <c r="AO4">
        <v>2.599094231096237E-2</v>
      </c>
      <c r="AP4">
        <v>12.529333333333332</v>
      </c>
      <c r="AQ4">
        <v>2.7636686590696118</v>
      </c>
      <c r="AR4">
        <v>0.26371565255382695</v>
      </c>
      <c r="AS4">
        <v>0.75717577755166932</v>
      </c>
      <c r="AT4">
        <v>8.9794690027303909E-3</v>
      </c>
      <c r="AU4">
        <v>5.4143333333333334</v>
      </c>
      <c r="AV4">
        <v>22.675213840763934</v>
      </c>
      <c r="AW4">
        <v>3.7306672771147249</v>
      </c>
      <c r="AX4">
        <v>1.1130357599622887</v>
      </c>
      <c r="AY4">
        <v>0.64381535038005877</v>
      </c>
      <c r="AZ4">
        <v>98.800931488888892</v>
      </c>
      <c r="BA4">
        <v>-19.800931488888892</v>
      </c>
      <c r="BB4">
        <v>191.63913348883577</v>
      </c>
      <c r="BC4">
        <v>29.024797102584436</v>
      </c>
      <c r="BD4">
        <v>11.971840606976242</v>
      </c>
      <c r="BE4">
        <v>4.8865276294211784</v>
      </c>
      <c r="BF4">
        <v>237.52229882781762</v>
      </c>
      <c r="BG4">
        <v>87.651880000000006</v>
      </c>
      <c r="BH4">
        <v>-149.87041882781762</v>
      </c>
      <c r="BI4" t="s">
        <v>92</v>
      </c>
      <c r="BJ4" t="s">
        <v>88</v>
      </c>
    </row>
    <row r="5" spans="1:64">
      <c r="A5" t="s">
        <v>90</v>
      </c>
      <c r="B5" t="s">
        <v>91</v>
      </c>
      <c r="C5">
        <v>1987</v>
      </c>
      <c r="D5" t="s">
        <v>66</v>
      </c>
      <c r="E5" t="s">
        <v>66</v>
      </c>
      <c r="F5">
        <v>0</v>
      </c>
      <c r="G5">
        <v>0</v>
      </c>
      <c r="H5">
        <v>0</v>
      </c>
      <c r="I5">
        <v>30</v>
      </c>
      <c r="J5">
        <v>49</v>
      </c>
      <c r="K5">
        <v>79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87.651880000000006</v>
      </c>
      <c r="V5">
        <v>1</v>
      </c>
      <c r="W5">
        <v>6.9333333333333336</v>
      </c>
      <c r="X5">
        <v>0.63333333333333375</v>
      </c>
      <c r="Y5">
        <v>15.656032482598608</v>
      </c>
      <c r="Z5">
        <v>55</v>
      </c>
      <c r="AA5">
        <v>381.0549767981438</v>
      </c>
      <c r="AB5">
        <v>658.33333333333337</v>
      </c>
      <c r="AC5">
        <v>771.75</v>
      </c>
      <c r="AD5">
        <v>3516.6666666666665</v>
      </c>
      <c r="AE5">
        <v>2587.5</v>
      </c>
      <c r="AF5">
        <v>17.526</v>
      </c>
      <c r="AG5">
        <v>3.9411255597246972</v>
      </c>
      <c r="AH5">
        <v>0.36211542136894137</v>
      </c>
      <c r="AI5">
        <v>1.0267719523482086</v>
      </c>
      <c r="AJ5">
        <v>1.3989236854336598E-2</v>
      </c>
      <c r="AK5">
        <v>3.35</v>
      </c>
      <c r="AL5">
        <v>8.8013197180864893</v>
      </c>
      <c r="AM5">
        <v>1.3989236854336598E-2</v>
      </c>
      <c r="AN5">
        <v>0.43417618157805982</v>
      </c>
      <c r="AO5">
        <v>2.599094231096237E-2</v>
      </c>
      <c r="AP5">
        <v>9.66</v>
      </c>
      <c r="AQ5">
        <v>2.7636686590696118</v>
      </c>
      <c r="AR5">
        <v>0.26371565255382695</v>
      </c>
      <c r="AS5">
        <v>0.75717577755166932</v>
      </c>
      <c r="AT5">
        <v>8.9794690027303909E-3</v>
      </c>
      <c r="AU5">
        <v>4.4329999999999998</v>
      </c>
      <c r="AV5">
        <v>22.675213840763934</v>
      </c>
      <c r="AW5">
        <v>3.7306672771147249</v>
      </c>
      <c r="AX5">
        <v>1.1130357599622887</v>
      </c>
      <c r="AY5">
        <v>0.64381535038005877</v>
      </c>
      <c r="AZ5">
        <v>59.564699999999995</v>
      </c>
      <c r="BA5">
        <v>19.435300000000005</v>
      </c>
      <c r="BB5">
        <v>77.778010083290155</v>
      </c>
      <c r="BC5">
        <v>10.829690470292194</v>
      </c>
      <c r="BD5">
        <v>6.5537485167212308</v>
      </c>
      <c r="BE5">
        <v>1.7267181090922608</v>
      </c>
      <c r="BF5">
        <v>96.888167179395836</v>
      </c>
      <c r="BG5">
        <v>87.651880000000006</v>
      </c>
      <c r="BH5">
        <v>-9.2362871793958305</v>
      </c>
      <c r="BI5" t="s">
        <v>92</v>
      </c>
      <c r="BJ5" t="s">
        <v>88</v>
      </c>
    </row>
    <row r="6" spans="1:64">
      <c r="A6" t="s">
        <v>90</v>
      </c>
      <c r="B6" t="s">
        <v>91</v>
      </c>
      <c r="C6">
        <v>1990</v>
      </c>
      <c r="D6" t="s">
        <v>66</v>
      </c>
      <c r="E6" t="s">
        <v>66</v>
      </c>
      <c r="F6">
        <v>0</v>
      </c>
      <c r="G6">
        <v>0</v>
      </c>
      <c r="H6">
        <v>0</v>
      </c>
      <c r="I6">
        <v>30</v>
      </c>
      <c r="J6">
        <v>49</v>
      </c>
      <c r="K6">
        <v>79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87.651880000000006</v>
      </c>
      <c r="V6">
        <v>1</v>
      </c>
      <c r="W6">
        <v>6.67</v>
      </c>
      <c r="X6">
        <v>0.37000000000000011</v>
      </c>
      <c r="Y6">
        <v>17.119620000000001</v>
      </c>
      <c r="Z6">
        <v>55</v>
      </c>
      <c r="AA6">
        <v>385.41646759999998</v>
      </c>
      <c r="AB6">
        <v>300</v>
      </c>
      <c r="AC6">
        <v>593.12428571428563</v>
      </c>
      <c r="AD6">
        <v>6375</v>
      </c>
      <c r="AE6">
        <v>7795.1087765193097</v>
      </c>
      <c r="AF6">
        <v>19.638004805580593</v>
      </c>
      <c r="AG6">
        <v>3.9411255597246972</v>
      </c>
      <c r="AH6">
        <v>0.36211542136894137</v>
      </c>
      <c r="AI6">
        <v>1.0267719523482086</v>
      </c>
      <c r="AJ6">
        <v>1.3989236854336598E-2</v>
      </c>
      <c r="AK6">
        <v>3.7986546883776278</v>
      </c>
      <c r="AL6">
        <v>8.8013197180864893</v>
      </c>
      <c r="AM6">
        <v>1.3989236854336598E-2</v>
      </c>
      <c r="AN6">
        <v>0.43417618157805982</v>
      </c>
      <c r="AO6">
        <v>2.599094231096237E-2</v>
      </c>
      <c r="AP6">
        <v>11.256836402269851</v>
      </c>
      <c r="AQ6">
        <v>2.7636686590696118</v>
      </c>
      <c r="AR6">
        <v>0.26371565255382695</v>
      </c>
      <c r="AS6">
        <v>0.75717577755166932</v>
      </c>
      <c r="AT6">
        <v>8.9794690027303909E-3</v>
      </c>
      <c r="AU6">
        <v>5.5038540081075098</v>
      </c>
      <c r="AV6">
        <v>22.675213840763934</v>
      </c>
      <c r="AW6">
        <v>3.7306672771147249</v>
      </c>
      <c r="AX6">
        <v>1.1130357599622887</v>
      </c>
      <c r="AY6">
        <v>0.64381535038005877</v>
      </c>
      <c r="AZ6">
        <v>122.8099485381435</v>
      </c>
      <c r="BA6">
        <v>-43.809948538143502</v>
      </c>
      <c r="BB6">
        <v>200.77676026021035</v>
      </c>
      <c r="BC6">
        <v>30.879076501668635</v>
      </c>
      <c r="BD6">
        <v>14.068782426230873</v>
      </c>
      <c r="BE6">
        <v>5.0954674332473884</v>
      </c>
      <c r="BF6">
        <v>250.82008662135726</v>
      </c>
      <c r="BG6">
        <v>87.651880000000006</v>
      </c>
      <c r="BH6">
        <v>-163.16820662135726</v>
      </c>
      <c r="BI6" t="s">
        <v>92</v>
      </c>
      <c r="BJ6" t="s">
        <v>88</v>
      </c>
    </row>
    <row r="7" spans="1:64">
      <c r="A7" t="s">
        <v>90</v>
      </c>
      <c r="B7" t="s">
        <v>91</v>
      </c>
      <c r="C7">
        <v>1996</v>
      </c>
      <c r="D7" t="s">
        <v>66</v>
      </c>
      <c r="E7" t="s">
        <v>66</v>
      </c>
      <c r="F7">
        <v>0</v>
      </c>
      <c r="G7">
        <v>0</v>
      </c>
      <c r="H7">
        <v>0</v>
      </c>
      <c r="I7">
        <v>30</v>
      </c>
      <c r="J7">
        <v>39.199999999999996</v>
      </c>
      <c r="K7">
        <v>69.199999999999989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87.651880000000006</v>
      </c>
      <c r="V7">
        <v>1</v>
      </c>
      <c r="W7">
        <v>7.1</v>
      </c>
      <c r="X7">
        <v>0.79999999999999982</v>
      </c>
      <c r="Y7">
        <v>13.167053364269142</v>
      </c>
      <c r="Z7">
        <v>55</v>
      </c>
      <c r="AA7">
        <v>373.63781902552199</v>
      </c>
      <c r="AB7">
        <v>1000</v>
      </c>
      <c r="AC7">
        <v>1940</v>
      </c>
      <c r="AD7">
        <v>2630.8333333333335</v>
      </c>
      <c r="AE7">
        <v>3216.8834519570532</v>
      </c>
      <c r="AF7">
        <v>22.29</v>
      </c>
      <c r="AG7">
        <v>3.9411255597246972</v>
      </c>
      <c r="AH7">
        <v>0.36211542136894137</v>
      </c>
      <c r="AI7">
        <v>1.0267719523482086</v>
      </c>
      <c r="AJ7">
        <v>1.3989236854336598E-2</v>
      </c>
      <c r="AK7">
        <v>3.7986546883776278</v>
      </c>
      <c r="AL7">
        <v>8.8013197180864893</v>
      </c>
      <c r="AM7">
        <v>1.3989236854336598E-2</v>
      </c>
      <c r="AN7">
        <v>0.43417618157805982</v>
      </c>
      <c r="AO7">
        <v>2.599094231096237E-2</v>
      </c>
      <c r="AP7">
        <v>11.256836402269851</v>
      </c>
      <c r="AQ7">
        <v>2.7636686590696118</v>
      </c>
      <c r="AR7">
        <v>0.26371565255382695</v>
      </c>
      <c r="AS7">
        <v>0.75717577755166932</v>
      </c>
      <c r="AT7">
        <v>8.9794690027303909E-3</v>
      </c>
      <c r="AU7">
        <v>5.5038540081075098</v>
      </c>
      <c r="AV7">
        <v>22.675213840763934</v>
      </c>
      <c r="AW7">
        <v>3.7306672771147249</v>
      </c>
      <c r="AX7">
        <v>1.1130357599622887</v>
      </c>
      <c r="AY7">
        <v>0.64381535038005877</v>
      </c>
      <c r="AZ7">
        <v>76.97950741109274</v>
      </c>
      <c r="BA7">
        <v>-7.7795074110927516</v>
      </c>
      <c r="BB7">
        <v>101.2299576173225</v>
      </c>
      <c r="BC7">
        <v>13.084168298634751</v>
      </c>
      <c r="BD7">
        <v>7.4415833370442908</v>
      </c>
      <c r="BE7">
        <v>2.1591140980591637</v>
      </c>
      <c r="BF7">
        <v>123.9148233510607</v>
      </c>
      <c r="BG7">
        <v>87.651880000000006</v>
      </c>
      <c r="BH7">
        <v>-36.262943351060699</v>
      </c>
      <c r="BI7" t="s">
        <v>92</v>
      </c>
      <c r="BJ7" t="s">
        <v>88</v>
      </c>
    </row>
    <row r="8" spans="1:64">
      <c r="A8" t="s">
        <v>90</v>
      </c>
      <c r="B8" t="s">
        <v>91</v>
      </c>
      <c r="C8">
        <v>1999</v>
      </c>
      <c r="D8" t="s">
        <v>66</v>
      </c>
      <c r="E8" t="s">
        <v>66</v>
      </c>
      <c r="F8">
        <v>0</v>
      </c>
      <c r="G8">
        <v>0</v>
      </c>
      <c r="H8">
        <v>0</v>
      </c>
      <c r="I8">
        <v>30</v>
      </c>
      <c r="J8">
        <v>50.4</v>
      </c>
      <c r="K8">
        <v>80.400000000000006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87.651880000000006</v>
      </c>
      <c r="V8">
        <v>1</v>
      </c>
      <c r="W8">
        <v>7</v>
      </c>
      <c r="X8">
        <v>0.70000000000000018</v>
      </c>
      <c r="Y8">
        <v>13.300464037122969</v>
      </c>
      <c r="Z8">
        <v>55</v>
      </c>
      <c r="AA8">
        <v>374.03538283062642</v>
      </c>
      <c r="AB8">
        <v>766.66666666666663</v>
      </c>
      <c r="AC8">
        <v>1515.7620634920636</v>
      </c>
      <c r="AD8">
        <v>4263.75</v>
      </c>
      <c r="AE8">
        <v>5213.5521640602674</v>
      </c>
      <c r="AF8">
        <v>19.638004805580593</v>
      </c>
      <c r="AG8">
        <v>3.9411255597246972</v>
      </c>
      <c r="AH8">
        <v>0.36211542136894137</v>
      </c>
      <c r="AI8">
        <v>1.0267719523482086</v>
      </c>
      <c r="AJ8">
        <v>1.3989236854336598E-2</v>
      </c>
      <c r="AK8">
        <v>3.7986546883776278</v>
      </c>
      <c r="AL8">
        <v>8.8013197180864893</v>
      </c>
      <c r="AM8">
        <v>1.3989236854336598E-2</v>
      </c>
      <c r="AN8">
        <v>0.43417618157805982</v>
      </c>
      <c r="AO8">
        <v>2.599094231096237E-2</v>
      </c>
      <c r="AP8">
        <v>11.256836402269851</v>
      </c>
      <c r="AQ8">
        <v>2.7636686590696118</v>
      </c>
      <c r="AR8">
        <v>0.26371565255382695</v>
      </c>
      <c r="AS8">
        <v>0.75717577755166932</v>
      </c>
      <c r="AT8">
        <v>8.9794690027303909E-3</v>
      </c>
      <c r="AU8">
        <v>5.5038540081075098</v>
      </c>
      <c r="AV8">
        <v>22.675213840763934</v>
      </c>
      <c r="AW8">
        <v>3.7306672771147249</v>
      </c>
      <c r="AX8">
        <v>1.1130357599622887</v>
      </c>
      <c r="AY8">
        <v>0.64381535038005877</v>
      </c>
      <c r="AZ8">
        <v>97.504626538046296</v>
      </c>
      <c r="BA8">
        <v>-17.10462653804629</v>
      </c>
      <c r="BB8">
        <v>146.36423856828128</v>
      </c>
      <c r="BC8">
        <v>20.873272247137209</v>
      </c>
      <c r="BD8">
        <v>10.476577831605274</v>
      </c>
      <c r="BE8">
        <v>3.4449722901272586</v>
      </c>
      <c r="BF8">
        <v>181.15906093715103</v>
      </c>
      <c r="BG8">
        <v>87.651880000000006</v>
      </c>
      <c r="BH8">
        <v>-93.50718093715102</v>
      </c>
      <c r="BI8" t="s">
        <v>92</v>
      </c>
      <c r="BJ8" t="s">
        <v>88</v>
      </c>
    </row>
    <row r="9" spans="1:64">
      <c r="A9" t="s">
        <v>90</v>
      </c>
      <c r="B9" t="s">
        <v>91</v>
      </c>
      <c r="C9">
        <v>2000</v>
      </c>
      <c r="D9" t="s">
        <v>66</v>
      </c>
      <c r="E9" t="s">
        <v>66</v>
      </c>
      <c r="F9">
        <v>0</v>
      </c>
      <c r="G9">
        <v>0</v>
      </c>
      <c r="H9">
        <v>0</v>
      </c>
      <c r="I9">
        <v>30</v>
      </c>
      <c r="J9">
        <v>49</v>
      </c>
      <c r="K9">
        <v>79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87.651880000000006</v>
      </c>
      <c r="V9">
        <v>1</v>
      </c>
      <c r="W9">
        <v>7.29</v>
      </c>
      <c r="X9">
        <v>0.99000000000000021</v>
      </c>
      <c r="Y9">
        <v>16.882463177396943</v>
      </c>
      <c r="Z9">
        <v>55</v>
      </c>
      <c r="AA9">
        <v>384.70974026864286</v>
      </c>
      <c r="AB9">
        <v>1125</v>
      </c>
      <c r="AC9">
        <v>1530.0764999999999</v>
      </c>
      <c r="AD9">
        <v>5083.333333333333</v>
      </c>
      <c r="AE9">
        <v>3816</v>
      </c>
      <c r="AF9">
        <v>18.690000000000001</v>
      </c>
      <c r="AG9">
        <v>3.9411255597246972</v>
      </c>
      <c r="AH9">
        <v>0.36211542136894137</v>
      </c>
      <c r="AI9">
        <v>1.0267719523482086</v>
      </c>
      <c r="AJ9">
        <v>1.3989236854336598E-2</v>
      </c>
      <c r="AK9">
        <v>3.0339999999999998</v>
      </c>
      <c r="AL9">
        <v>8.8013197180864893</v>
      </c>
      <c r="AM9">
        <v>1.3989236854336598E-2</v>
      </c>
      <c r="AN9">
        <v>0.43417618157805982</v>
      </c>
      <c r="AO9">
        <v>2.599094231096237E-2</v>
      </c>
      <c r="AP9">
        <v>11.173</v>
      </c>
      <c r="AQ9">
        <v>2.7636686590696118</v>
      </c>
      <c r="AR9">
        <v>0.26371565255382695</v>
      </c>
      <c r="AS9">
        <v>0.75717577755166932</v>
      </c>
      <c r="AT9">
        <v>8.9794690027303909E-3</v>
      </c>
      <c r="AU9">
        <v>5.2769999999999992</v>
      </c>
      <c r="AV9">
        <v>22.675213840763934</v>
      </c>
      <c r="AW9">
        <v>3.7306672771147249</v>
      </c>
      <c r="AX9">
        <v>1.1130357599622887</v>
      </c>
      <c r="AY9">
        <v>0.64381535038005877</v>
      </c>
      <c r="AZ9">
        <v>102.60161743433332</v>
      </c>
      <c r="BA9">
        <v>-23.60161743433332</v>
      </c>
      <c r="BB9">
        <v>118.4777237576134</v>
      </c>
      <c r="BC9">
        <v>16.005565348222223</v>
      </c>
      <c r="BD9">
        <v>9.9157625479211351</v>
      </c>
      <c r="BE9">
        <v>2.5579510326515051</v>
      </c>
      <c r="BF9">
        <v>146.95700268640829</v>
      </c>
      <c r="BG9">
        <v>87.651880000000006</v>
      </c>
      <c r="BH9">
        <v>-59.305122686408282</v>
      </c>
      <c r="BI9" t="s">
        <v>92</v>
      </c>
      <c r="BJ9" t="s">
        <v>88</v>
      </c>
    </row>
    <row r="10" spans="1:64">
      <c r="A10" t="s">
        <v>90</v>
      </c>
      <c r="B10" t="s">
        <v>91</v>
      </c>
      <c r="C10">
        <v>2001</v>
      </c>
      <c r="D10" t="s">
        <v>66</v>
      </c>
      <c r="E10" t="s">
        <v>66</v>
      </c>
      <c r="F10">
        <v>0</v>
      </c>
      <c r="G10">
        <v>0</v>
      </c>
      <c r="H10">
        <v>0</v>
      </c>
      <c r="I10">
        <v>30</v>
      </c>
      <c r="J10">
        <v>46.2</v>
      </c>
      <c r="K10">
        <v>76.2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73.043233333333234</v>
      </c>
      <c r="V10">
        <v>1</v>
      </c>
      <c r="W10">
        <v>7.16</v>
      </c>
      <c r="X10">
        <v>0.86000000000000032</v>
      </c>
      <c r="Y10">
        <v>16.310424418604654</v>
      </c>
      <c r="Z10">
        <v>55</v>
      </c>
      <c r="AA10">
        <v>383.00506476744187</v>
      </c>
      <c r="AB10">
        <v>908.33333333333337</v>
      </c>
      <c r="AC10">
        <v>1150.05</v>
      </c>
      <c r="AD10">
        <v>4666.666666666667</v>
      </c>
      <c r="AE10">
        <v>4350</v>
      </c>
      <c r="AF10">
        <v>19.638004805580593</v>
      </c>
      <c r="AG10">
        <v>3.9411255597246972</v>
      </c>
      <c r="AH10">
        <v>0.36211542136894137</v>
      </c>
      <c r="AI10">
        <v>1.0267719523482086</v>
      </c>
      <c r="AJ10">
        <v>1.3989236854336598E-2</v>
      </c>
      <c r="AK10">
        <v>3.7986546883776278</v>
      </c>
      <c r="AL10">
        <v>8.8013197180864893</v>
      </c>
      <c r="AM10">
        <v>1.3989236854336598E-2</v>
      </c>
      <c r="AN10">
        <v>0.43417618157805982</v>
      </c>
      <c r="AO10">
        <v>2.599094231096237E-2</v>
      </c>
      <c r="AP10">
        <v>11.256836402269851</v>
      </c>
      <c r="AQ10">
        <v>2.7636686590696118</v>
      </c>
      <c r="AR10">
        <v>0.26371565255382695</v>
      </c>
      <c r="AS10">
        <v>0.75717577755166932</v>
      </c>
      <c r="AT10">
        <v>8.9794690027303909E-3</v>
      </c>
      <c r="AU10">
        <v>5.5038540081075098</v>
      </c>
      <c r="AV10">
        <v>22.675213840763934</v>
      </c>
      <c r="AW10">
        <v>3.7306672771147249</v>
      </c>
      <c r="AX10">
        <v>1.1130357599622887</v>
      </c>
      <c r="AY10">
        <v>0.64381535038005877</v>
      </c>
      <c r="AZ10">
        <v>98.680165335298042</v>
      </c>
      <c r="BA10">
        <v>-22.48016533529804</v>
      </c>
      <c r="BB10">
        <v>125.23611407484994</v>
      </c>
      <c r="BC10">
        <v>17.804085530288031</v>
      </c>
      <c r="BD10">
        <v>9.8071680254172175</v>
      </c>
      <c r="BE10">
        <v>2.8850987361800757</v>
      </c>
      <c r="BF10">
        <v>155.73246636673525</v>
      </c>
      <c r="BG10">
        <v>73.043233333333234</v>
      </c>
      <c r="BH10">
        <v>-82.689233033402019</v>
      </c>
      <c r="BI10" t="s">
        <v>92</v>
      </c>
      <c r="BJ10" t="s">
        <v>88</v>
      </c>
    </row>
    <row r="11" spans="1:64">
      <c r="A11" t="s">
        <v>90</v>
      </c>
      <c r="B11" t="s">
        <v>91</v>
      </c>
      <c r="C11">
        <v>2002</v>
      </c>
      <c r="D11" t="s">
        <v>66</v>
      </c>
      <c r="E11" t="s">
        <v>66</v>
      </c>
      <c r="F11">
        <v>0</v>
      </c>
      <c r="G11">
        <v>0</v>
      </c>
      <c r="H11">
        <v>0</v>
      </c>
      <c r="I11">
        <v>30</v>
      </c>
      <c r="J11">
        <v>50.4</v>
      </c>
      <c r="K11">
        <v>80.400000000000006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67.930206999999939</v>
      </c>
      <c r="V11">
        <v>1</v>
      </c>
      <c r="W11">
        <v>7.3</v>
      </c>
      <c r="X11">
        <v>1</v>
      </c>
      <c r="Y11">
        <v>16.386310904872389</v>
      </c>
      <c r="Z11">
        <v>55</v>
      </c>
      <c r="AA11">
        <v>383.23120649651969</v>
      </c>
      <c r="AB11">
        <v>941.66666666666663</v>
      </c>
      <c r="AC11">
        <v>1050</v>
      </c>
      <c r="AD11">
        <v>5791.666666666667</v>
      </c>
      <c r="AE11">
        <v>4575</v>
      </c>
      <c r="AF11">
        <v>19.579999999999998</v>
      </c>
      <c r="AG11">
        <v>3.9411255597246972</v>
      </c>
      <c r="AH11">
        <v>0.36211542136894137</v>
      </c>
      <c r="AI11">
        <v>1.0267719523482086</v>
      </c>
      <c r="AJ11">
        <v>1.3989236854336598E-2</v>
      </c>
      <c r="AK11">
        <v>2.9849999999999999</v>
      </c>
      <c r="AL11">
        <v>8.8013197180864893</v>
      </c>
      <c r="AM11">
        <v>1.3989236854336598E-2</v>
      </c>
      <c r="AN11">
        <v>0.43417618157805982</v>
      </c>
      <c r="AO11">
        <v>2.599094231096237E-2</v>
      </c>
      <c r="AP11">
        <v>11.256836402269851</v>
      </c>
      <c r="AQ11">
        <v>2.7636686590696118</v>
      </c>
      <c r="AR11">
        <v>0.26371565255382695</v>
      </c>
      <c r="AS11">
        <v>0.75717577755166932</v>
      </c>
      <c r="AT11">
        <v>8.9794690027303909E-3</v>
      </c>
      <c r="AU11">
        <v>5.5038540081075098</v>
      </c>
      <c r="AV11">
        <v>22.675213840763934</v>
      </c>
      <c r="AW11">
        <v>3.7306672771147249</v>
      </c>
      <c r="AX11">
        <v>1.1130357599622887</v>
      </c>
      <c r="AY11">
        <v>0.64381535038005877</v>
      </c>
      <c r="AZ11">
        <v>111.94805958357142</v>
      </c>
      <c r="BA11">
        <v>-31.548059583571415</v>
      </c>
      <c r="BB11">
        <v>132.6979632446714</v>
      </c>
      <c r="BC11">
        <v>18.950836667660251</v>
      </c>
      <c r="BD11">
        <v>10.900210225932415</v>
      </c>
      <c r="BE11">
        <v>3.037925006760593</v>
      </c>
      <c r="BF11">
        <v>165.58693514502465</v>
      </c>
      <c r="BG11">
        <v>67.930206999999939</v>
      </c>
      <c r="BH11">
        <v>-97.656728145024715</v>
      </c>
      <c r="BI11" t="s">
        <v>92</v>
      </c>
      <c r="BJ11" t="s">
        <v>88</v>
      </c>
    </row>
    <row r="12" spans="1:64">
      <c r="A12" t="s">
        <v>90</v>
      </c>
      <c r="B12" t="s">
        <v>91</v>
      </c>
      <c r="C12">
        <v>2003</v>
      </c>
      <c r="D12" t="s">
        <v>66</v>
      </c>
      <c r="E12" t="s">
        <v>66</v>
      </c>
      <c r="F12">
        <v>0</v>
      </c>
      <c r="G12">
        <v>0</v>
      </c>
      <c r="H12">
        <v>0</v>
      </c>
      <c r="I12">
        <v>30</v>
      </c>
      <c r="J12">
        <v>53.2</v>
      </c>
      <c r="K12">
        <v>83.2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64.27804533333348</v>
      </c>
      <c r="V12">
        <v>1</v>
      </c>
      <c r="W12">
        <v>7.37</v>
      </c>
      <c r="X12">
        <v>1.0700000000000003</v>
      </c>
      <c r="Y12">
        <v>15.434184262948207</v>
      </c>
      <c r="Z12">
        <v>55</v>
      </c>
      <c r="AA12">
        <v>380.39386910358564</v>
      </c>
      <c r="AB12">
        <v>745.83333333333337</v>
      </c>
      <c r="AC12">
        <v>891</v>
      </c>
      <c r="AD12">
        <v>5416.666666666667</v>
      </c>
      <c r="AE12">
        <v>7200</v>
      </c>
      <c r="AF12">
        <v>19.638004805580593</v>
      </c>
      <c r="AG12">
        <v>3.9411255597246972</v>
      </c>
      <c r="AH12">
        <v>0.36211542136894137</v>
      </c>
      <c r="AI12">
        <v>1.0267719523482086</v>
      </c>
      <c r="AJ12">
        <v>1.3989236854336598E-2</v>
      </c>
      <c r="AK12">
        <v>3.7986546883776278</v>
      </c>
      <c r="AL12">
        <v>8.8013197180864893</v>
      </c>
      <c r="AM12">
        <v>1.3989236854336598E-2</v>
      </c>
      <c r="AN12">
        <v>0.43417618157805982</v>
      </c>
      <c r="AO12">
        <v>2.599094231096237E-2</v>
      </c>
      <c r="AP12">
        <v>11.256836402269851</v>
      </c>
      <c r="AQ12">
        <v>2.7636686590696118</v>
      </c>
      <c r="AR12">
        <v>0.26371565255382695</v>
      </c>
      <c r="AS12">
        <v>0.75717577755166932</v>
      </c>
      <c r="AT12">
        <v>8.9794690027303909E-3</v>
      </c>
      <c r="AU12">
        <v>5.5038540081075098</v>
      </c>
      <c r="AV12">
        <v>22.675213840763934</v>
      </c>
      <c r="AW12">
        <v>3.7306672771147249</v>
      </c>
      <c r="AX12">
        <v>1.1130357599622887</v>
      </c>
      <c r="AY12">
        <v>0.64381535038005877</v>
      </c>
      <c r="AZ12">
        <v>118.63355928217575</v>
      </c>
      <c r="BA12">
        <v>-35.43355928217575</v>
      </c>
      <c r="BB12">
        <v>189.0128102389038</v>
      </c>
      <c r="BC12">
        <v>28.5718063417008</v>
      </c>
      <c r="BD12">
        <v>13.267877992379111</v>
      </c>
      <c r="BE12">
        <v>4.7177008819208055</v>
      </c>
      <c r="BF12">
        <v>235.57019545490454</v>
      </c>
      <c r="BG12">
        <v>64.27804533333348</v>
      </c>
      <c r="BH12">
        <v>-171.29215012157107</v>
      </c>
      <c r="BI12" t="s">
        <v>92</v>
      </c>
      <c r="BJ12" t="s">
        <v>88</v>
      </c>
    </row>
    <row r="13" spans="1:64">
      <c r="A13" t="s">
        <v>90</v>
      </c>
      <c r="B13" t="s">
        <v>91</v>
      </c>
      <c r="C13">
        <v>2004</v>
      </c>
      <c r="D13" t="s">
        <v>66</v>
      </c>
      <c r="E13" t="s">
        <v>66</v>
      </c>
      <c r="F13">
        <v>0</v>
      </c>
      <c r="G13">
        <v>0</v>
      </c>
      <c r="H13">
        <v>0</v>
      </c>
      <c r="I13">
        <v>30</v>
      </c>
      <c r="J13">
        <v>54.6</v>
      </c>
      <c r="K13">
        <v>84.6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62.08674833333324</v>
      </c>
      <c r="V13">
        <v>1</v>
      </c>
      <c r="W13">
        <v>7.15</v>
      </c>
      <c r="X13">
        <v>0.85000000000000053</v>
      </c>
      <c r="Y13">
        <v>13.995149727767695</v>
      </c>
      <c r="Z13">
        <v>55</v>
      </c>
      <c r="AA13">
        <v>376.10554618874772</v>
      </c>
      <c r="AB13">
        <v>1841.6666666666667</v>
      </c>
      <c r="AC13">
        <v>2149.5</v>
      </c>
      <c r="AD13">
        <v>4925</v>
      </c>
      <c r="AE13">
        <v>4600.5</v>
      </c>
      <c r="AF13">
        <v>19.638004805580593</v>
      </c>
      <c r="AG13">
        <v>3.9411255597246972</v>
      </c>
      <c r="AH13">
        <v>0.36211542136894137</v>
      </c>
      <c r="AI13">
        <v>1.0267719523482086</v>
      </c>
      <c r="AJ13">
        <v>1.3989236854336598E-2</v>
      </c>
      <c r="AK13">
        <v>3.7986546883776278</v>
      </c>
      <c r="AL13">
        <v>8.8013197180864893</v>
      </c>
      <c r="AM13">
        <v>1.3989236854336598E-2</v>
      </c>
      <c r="AN13">
        <v>0.43417618157805982</v>
      </c>
      <c r="AO13">
        <v>2.599094231096237E-2</v>
      </c>
      <c r="AP13">
        <v>11.256836402269851</v>
      </c>
      <c r="AQ13">
        <v>2.7636686590696118</v>
      </c>
      <c r="AR13">
        <v>0.26371565255382695</v>
      </c>
      <c r="AS13">
        <v>0.75717577755166932</v>
      </c>
      <c r="AT13">
        <v>8.9794690027303909E-3</v>
      </c>
      <c r="AU13">
        <v>5.5038540081075098</v>
      </c>
      <c r="AV13">
        <v>22.675213840763934</v>
      </c>
      <c r="AW13">
        <v>3.7306672771147249</v>
      </c>
      <c r="AX13">
        <v>1.1130357599622887</v>
      </c>
      <c r="AY13">
        <v>0.64381535038005877</v>
      </c>
      <c r="AZ13">
        <v>125.09226674842292</v>
      </c>
      <c r="BA13">
        <v>-40.492266748422921</v>
      </c>
      <c r="BB13">
        <v>144.10506572687223</v>
      </c>
      <c r="BC13">
        <v>19.158700162833419</v>
      </c>
      <c r="BD13">
        <v>11.67384509935847</v>
      </c>
      <c r="BE13">
        <v>3.0877274459660575</v>
      </c>
      <c r="BF13">
        <v>178.02533843503016</v>
      </c>
      <c r="BG13">
        <v>62.08674833333324</v>
      </c>
      <c r="BH13">
        <v>-115.93859010169692</v>
      </c>
      <c r="BI13" t="s">
        <v>92</v>
      </c>
      <c r="BJ13" t="s">
        <v>88</v>
      </c>
    </row>
    <row r="14" spans="1:64">
      <c r="A14" t="s">
        <v>90</v>
      </c>
      <c r="B14" t="s">
        <v>91</v>
      </c>
      <c r="C14">
        <v>2005</v>
      </c>
      <c r="D14" t="s">
        <v>66</v>
      </c>
      <c r="E14" t="s">
        <v>66</v>
      </c>
      <c r="F14">
        <v>0</v>
      </c>
      <c r="G14">
        <v>0</v>
      </c>
      <c r="H14">
        <v>0</v>
      </c>
      <c r="I14">
        <v>30</v>
      </c>
      <c r="J14">
        <v>47.6</v>
      </c>
      <c r="K14">
        <v>77.599999999999994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60.625883666666716</v>
      </c>
      <c r="V14">
        <v>1</v>
      </c>
      <c r="W14">
        <v>7.08</v>
      </c>
      <c r="X14">
        <v>0.78000000000000025</v>
      </c>
      <c r="Y14">
        <v>15.716204143175558</v>
      </c>
      <c r="Z14">
        <v>55</v>
      </c>
      <c r="AA14">
        <v>381.23428834666311</v>
      </c>
      <c r="AB14">
        <v>1937.5</v>
      </c>
      <c r="AC14">
        <v>2125.1062500000003</v>
      </c>
      <c r="AD14">
        <v>5466.666666666667</v>
      </c>
      <c r="AE14">
        <v>5867.55</v>
      </c>
      <c r="AF14">
        <v>19.638004805580593</v>
      </c>
      <c r="AG14">
        <v>3.9411255597246972</v>
      </c>
      <c r="AH14">
        <v>0.36211542136894137</v>
      </c>
      <c r="AI14">
        <v>1.0267719523482086</v>
      </c>
      <c r="AJ14">
        <v>1.3989236854336598E-2</v>
      </c>
      <c r="AK14">
        <v>3.7986546883776278</v>
      </c>
      <c r="AL14">
        <v>8.8013197180864893</v>
      </c>
      <c r="AM14">
        <v>1.3989236854336598E-2</v>
      </c>
      <c r="AN14">
        <v>0.43417618157805982</v>
      </c>
      <c r="AO14">
        <v>2.599094231096237E-2</v>
      </c>
      <c r="AP14">
        <v>11.256836402269851</v>
      </c>
      <c r="AQ14">
        <v>2.7636686590696118</v>
      </c>
      <c r="AR14">
        <v>0.26371565255382695</v>
      </c>
      <c r="AS14">
        <v>0.75717577755166932</v>
      </c>
      <c r="AT14">
        <v>8.9794690027303909E-3</v>
      </c>
      <c r="AU14">
        <v>5.5038540081075098</v>
      </c>
      <c r="AV14">
        <v>22.675213840763934</v>
      </c>
      <c r="AW14">
        <v>3.7306672771147249</v>
      </c>
      <c r="AX14">
        <v>1.1130357599622887</v>
      </c>
      <c r="AY14">
        <v>0.64381535038005877</v>
      </c>
      <c r="AZ14">
        <v>139.95269004835524</v>
      </c>
      <c r="BA14">
        <v>-62.352690048355242</v>
      </c>
      <c r="BB14">
        <v>174.49567662074207</v>
      </c>
      <c r="BC14">
        <v>24.06284959270296</v>
      </c>
      <c r="BD14">
        <v>13.582061732063176</v>
      </c>
      <c r="BE14">
        <v>3.9090441833577994</v>
      </c>
      <c r="BF14">
        <v>216.04963212886599</v>
      </c>
      <c r="BG14">
        <v>60.625883666666716</v>
      </c>
      <c r="BH14">
        <v>-155.42374846219928</v>
      </c>
      <c r="BI14" t="s">
        <v>92</v>
      </c>
      <c r="BJ14" t="s">
        <v>88</v>
      </c>
    </row>
    <row r="15" spans="1:64">
      <c r="A15" t="s">
        <v>90</v>
      </c>
      <c r="B15" t="s">
        <v>91</v>
      </c>
      <c r="C15">
        <v>2007</v>
      </c>
      <c r="D15" t="s">
        <v>66</v>
      </c>
      <c r="E15" t="s">
        <v>66</v>
      </c>
      <c r="F15">
        <v>0</v>
      </c>
      <c r="G15">
        <v>0</v>
      </c>
      <c r="H15">
        <v>0</v>
      </c>
      <c r="I15">
        <v>30</v>
      </c>
      <c r="J15">
        <v>46.2</v>
      </c>
      <c r="K15">
        <v>76.2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57.704154333333356</v>
      </c>
      <c r="V15">
        <v>1</v>
      </c>
      <c r="W15">
        <v>7.09</v>
      </c>
      <c r="X15">
        <v>0.79</v>
      </c>
      <c r="Y15">
        <v>15.225461683139978</v>
      </c>
      <c r="Z15">
        <v>55</v>
      </c>
      <c r="AA15">
        <v>379.77187581575708</v>
      </c>
      <c r="AB15">
        <v>1166.6666666666667</v>
      </c>
      <c r="AC15">
        <v>1224.8775000000001</v>
      </c>
      <c r="AD15">
        <v>3483.3333333333335</v>
      </c>
      <c r="AE15">
        <v>3899.163783160323</v>
      </c>
      <c r="AF15">
        <v>19.638004805580593</v>
      </c>
      <c r="AG15">
        <v>3.9411255597246972</v>
      </c>
      <c r="AH15">
        <v>0.36211542136894137</v>
      </c>
      <c r="AI15">
        <v>1.0267719523482086</v>
      </c>
      <c r="AJ15">
        <v>1.3989236854336598E-2</v>
      </c>
      <c r="AK15">
        <v>3.7986546883776278</v>
      </c>
      <c r="AL15">
        <v>8.8013197180864893</v>
      </c>
      <c r="AM15">
        <v>1.3989236854336598E-2</v>
      </c>
      <c r="AN15">
        <v>0.43417618157805982</v>
      </c>
      <c r="AO15">
        <v>2.599094231096237E-2</v>
      </c>
      <c r="AP15">
        <v>11.256836402269851</v>
      </c>
      <c r="AQ15">
        <v>2.7636686590696118</v>
      </c>
      <c r="AR15">
        <v>0.26371565255382695</v>
      </c>
      <c r="AS15">
        <v>0.75717577755166932</v>
      </c>
      <c r="AT15">
        <v>8.9794690027303909E-3</v>
      </c>
      <c r="AU15">
        <v>5.5038540081075098</v>
      </c>
      <c r="AV15">
        <v>22.675213840763934</v>
      </c>
      <c r="AW15">
        <v>3.7306672771147249</v>
      </c>
      <c r="AX15">
        <v>1.1130357599622887</v>
      </c>
      <c r="AY15">
        <v>0.64381535038005877</v>
      </c>
      <c r="AZ15">
        <v>88.235633948695195</v>
      </c>
      <c r="BA15">
        <v>-12.035633948695192</v>
      </c>
      <c r="BB15">
        <v>113.41967005841752</v>
      </c>
      <c r="BC15">
        <v>15.904695350071716</v>
      </c>
      <c r="BD15">
        <v>8.7071175966693879</v>
      </c>
      <c r="BE15">
        <v>2.5897764777079981</v>
      </c>
      <c r="BF15">
        <v>140.62125948286661</v>
      </c>
      <c r="BG15">
        <v>57.704154333333356</v>
      </c>
      <c r="BH15">
        <v>-82.917105149533256</v>
      </c>
      <c r="BI15" t="s">
        <v>92</v>
      </c>
      <c r="BJ15" t="s">
        <v>88</v>
      </c>
    </row>
    <row r="16" spans="1:64">
      <c r="A16" t="s">
        <v>90</v>
      </c>
      <c r="B16" t="s">
        <v>91</v>
      </c>
      <c r="C16">
        <v>2010</v>
      </c>
      <c r="D16" t="s">
        <v>66</v>
      </c>
      <c r="E16" t="s">
        <v>66</v>
      </c>
      <c r="F16">
        <v>0</v>
      </c>
      <c r="G16">
        <v>0</v>
      </c>
      <c r="H16">
        <v>0</v>
      </c>
      <c r="I16">
        <v>30</v>
      </c>
      <c r="J16">
        <v>42.4</v>
      </c>
      <c r="K16">
        <v>72.400000000000006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54.782425000000003</v>
      </c>
      <c r="V16">
        <v>1</v>
      </c>
      <c r="W16">
        <v>7.4066666666666663</v>
      </c>
      <c r="X16">
        <v>1.1066666666666665</v>
      </c>
      <c r="Y16">
        <v>18.962549013432444</v>
      </c>
      <c r="Z16">
        <v>55</v>
      </c>
      <c r="AA16">
        <v>390.90839606002868</v>
      </c>
      <c r="AB16">
        <v>1670.8333333333333</v>
      </c>
      <c r="AC16">
        <v>1883.3333333333335</v>
      </c>
      <c r="AD16">
        <v>4816.666666666667</v>
      </c>
      <c r="AE16">
        <v>5391.6666666666661</v>
      </c>
      <c r="AF16">
        <v>19.638004805580593</v>
      </c>
      <c r="AG16">
        <v>3.9411255597246972</v>
      </c>
      <c r="AH16">
        <v>0.36211542136894137</v>
      </c>
      <c r="AI16">
        <v>1.0267719523482086</v>
      </c>
      <c r="AJ16">
        <v>1.3989236854336598E-2</v>
      </c>
      <c r="AK16">
        <v>3.7986546883776278</v>
      </c>
      <c r="AL16">
        <v>8.8013197180864893</v>
      </c>
      <c r="AM16">
        <v>1.3989236854336598E-2</v>
      </c>
      <c r="AN16">
        <v>0.43417618157805982</v>
      </c>
      <c r="AO16">
        <v>2.599094231096237E-2</v>
      </c>
      <c r="AP16">
        <v>11.256836402269851</v>
      </c>
      <c r="AQ16">
        <v>2.7636686590696118</v>
      </c>
      <c r="AR16">
        <v>0.26371565255382695</v>
      </c>
      <c r="AS16">
        <v>0.75717577755166932</v>
      </c>
      <c r="AT16">
        <v>8.9794690027303909E-3</v>
      </c>
      <c r="AU16">
        <v>5.5038540081075098</v>
      </c>
      <c r="AV16">
        <v>22.675213840763934</v>
      </c>
      <c r="AW16">
        <v>3.7306672771147249</v>
      </c>
      <c r="AX16">
        <v>1.1130357599622887</v>
      </c>
      <c r="AY16">
        <v>0.64381535038005877</v>
      </c>
      <c r="AZ16">
        <v>123.86134089041488</v>
      </c>
      <c r="BA16">
        <v>-51.461340890414874</v>
      </c>
      <c r="BB16">
        <v>158.72964809107373</v>
      </c>
      <c r="BC16">
        <v>22.016125708190764</v>
      </c>
      <c r="BD16">
        <v>12.18144441335769</v>
      </c>
      <c r="BE16">
        <v>3.586812164425401</v>
      </c>
      <c r="BF16">
        <v>196.51403037704759</v>
      </c>
      <c r="BG16">
        <v>54.782425000000003</v>
      </c>
      <c r="BH16">
        <v>-141.73160537704757</v>
      </c>
      <c r="BI16" t="s">
        <v>92</v>
      </c>
      <c r="BJ16" t="s">
        <v>88</v>
      </c>
    </row>
    <row r="17" spans="1:62">
      <c r="A17" t="s">
        <v>90</v>
      </c>
      <c r="B17" t="s">
        <v>91</v>
      </c>
      <c r="C17">
        <v>2011</v>
      </c>
      <c r="D17" t="s">
        <v>66</v>
      </c>
      <c r="E17" t="s">
        <v>66</v>
      </c>
      <c r="F17">
        <v>0</v>
      </c>
      <c r="G17">
        <v>0</v>
      </c>
      <c r="H17">
        <v>0</v>
      </c>
      <c r="I17">
        <v>30</v>
      </c>
      <c r="J17">
        <v>41.199999999999996</v>
      </c>
      <c r="K17">
        <v>71.199999999999989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53.321560333333473</v>
      </c>
      <c r="V17">
        <v>1</v>
      </c>
      <c r="W17">
        <v>7.39</v>
      </c>
      <c r="X17">
        <v>1.0899999999999999</v>
      </c>
      <c r="Y17">
        <v>13.567822300836504</v>
      </c>
      <c r="Z17">
        <v>55</v>
      </c>
      <c r="AA17">
        <v>374.83211045649273</v>
      </c>
      <c r="AB17">
        <v>2033.3333333333333</v>
      </c>
      <c r="AC17">
        <v>2450</v>
      </c>
      <c r="AD17">
        <v>4141.666666666667</v>
      </c>
      <c r="AE17">
        <v>5104.1666666666679</v>
      </c>
      <c r="AF17">
        <v>21.592478728468091</v>
      </c>
      <c r="AG17">
        <v>3.9411255597246972</v>
      </c>
      <c r="AH17">
        <v>0.36211542136894137</v>
      </c>
      <c r="AI17">
        <v>1.0267719523482086</v>
      </c>
      <c r="AJ17">
        <v>1.3989236854336598E-2</v>
      </c>
      <c r="AK17">
        <v>4.8863081165765294</v>
      </c>
      <c r="AL17">
        <v>8.8013197180864893</v>
      </c>
      <c r="AM17">
        <v>1.3989236854336598E-2</v>
      </c>
      <c r="AN17">
        <v>0.43417618157805982</v>
      </c>
      <c r="AO17">
        <v>2.599094231096237E-2</v>
      </c>
      <c r="AP17">
        <v>11.256836402269851</v>
      </c>
      <c r="AQ17">
        <v>2.7636686590696118</v>
      </c>
      <c r="AR17">
        <v>0.26371565255382695</v>
      </c>
      <c r="AS17">
        <v>0.75717577755166932</v>
      </c>
      <c r="AT17">
        <v>8.9794690027303909E-3</v>
      </c>
      <c r="AU17">
        <v>5.5038540081075098</v>
      </c>
      <c r="AV17">
        <v>22.675213840763934</v>
      </c>
      <c r="AW17">
        <v>3.7306672771147249</v>
      </c>
      <c r="AX17">
        <v>1.1130357599622887</v>
      </c>
      <c r="AY17">
        <v>0.64381535038005877</v>
      </c>
      <c r="AZ17">
        <v>130.59081389928068</v>
      </c>
      <c r="BA17">
        <v>-59.390813899280687</v>
      </c>
      <c r="BB17">
        <v>156.76112028929805</v>
      </c>
      <c r="BC17">
        <v>20.904744875010149</v>
      </c>
      <c r="BD17">
        <v>11.968590984808285</v>
      </c>
      <c r="BE17">
        <v>3.4154534086168682</v>
      </c>
      <c r="BF17">
        <v>193.04990955773334</v>
      </c>
      <c r="BG17">
        <v>53.321560333333473</v>
      </c>
      <c r="BH17">
        <v>-139.72834922439986</v>
      </c>
      <c r="BI17" t="s">
        <v>92</v>
      </c>
      <c r="BJ17" t="s">
        <v>88</v>
      </c>
    </row>
    <row r="18" spans="1:62">
      <c r="A18" t="s">
        <v>90</v>
      </c>
      <c r="B18" t="s">
        <v>91</v>
      </c>
      <c r="C18">
        <v>2013</v>
      </c>
      <c r="D18" t="s">
        <v>66</v>
      </c>
      <c r="E18" t="s">
        <v>66</v>
      </c>
      <c r="F18">
        <v>0</v>
      </c>
      <c r="G18">
        <v>0</v>
      </c>
      <c r="H18">
        <v>0</v>
      </c>
      <c r="I18">
        <v>30</v>
      </c>
      <c r="J18">
        <v>38.79999999999999</v>
      </c>
      <c r="K18">
        <v>68.799999999999983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51.860695666666651</v>
      </c>
      <c r="V18">
        <v>1</v>
      </c>
      <c r="W18">
        <v>7.1733333333333329</v>
      </c>
      <c r="X18">
        <v>0.87333333333333307</v>
      </c>
      <c r="Y18">
        <v>14.147715291912595</v>
      </c>
      <c r="Z18">
        <v>55</v>
      </c>
      <c r="AA18">
        <v>376.56019156989953</v>
      </c>
      <c r="AB18">
        <v>2241.6666666666665</v>
      </c>
      <c r="AC18">
        <v>2158.3333333333335</v>
      </c>
      <c r="AD18">
        <v>3583.3333333333335</v>
      </c>
      <c r="AE18">
        <v>3908.3333333333339</v>
      </c>
      <c r="AF18">
        <v>19.638004805580593</v>
      </c>
      <c r="AG18">
        <v>3.9411255597246972</v>
      </c>
      <c r="AH18">
        <v>0.36211542136894137</v>
      </c>
      <c r="AI18">
        <v>1.0267719523482086</v>
      </c>
      <c r="AJ18">
        <v>1.3989236854336598E-2</v>
      </c>
      <c r="AK18">
        <v>3.7986546883776278</v>
      </c>
      <c r="AL18">
        <v>8.8013197180864893</v>
      </c>
      <c r="AM18">
        <v>1.3989236854336598E-2</v>
      </c>
      <c r="AN18">
        <v>0.43417618157805982</v>
      </c>
      <c r="AO18">
        <v>2.599094231096237E-2</v>
      </c>
      <c r="AP18">
        <v>11.256836402269851</v>
      </c>
      <c r="AQ18">
        <v>2.7636686590696118</v>
      </c>
      <c r="AR18">
        <v>0.26371565255382695</v>
      </c>
      <c r="AS18">
        <v>0.75717577755166932</v>
      </c>
      <c r="AT18">
        <v>8.9794690027303909E-3</v>
      </c>
      <c r="AU18">
        <v>5.5038540081075098</v>
      </c>
      <c r="AV18">
        <v>22.675213840763934</v>
      </c>
      <c r="AW18">
        <v>3.7306672771147249</v>
      </c>
      <c r="AX18">
        <v>1.1130357599622887</v>
      </c>
      <c r="AY18">
        <v>0.64381535038005877</v>
      </c>
      <c r="AZ18">
        <v>114.06851699807869</v>
      </c>
      <c r="BA18">
        <v>-45.268516998078709</v>
      </c>
      <c r="BB18">
        <v>126.35631164390472</v>
      </c>
      <c r="BC18">
        <v>16.367607868820585</v>
      </c>
      <c r="BD18">
        <v>10.30210534983264</v>
      </c>
      <c r="BE18">
        <v>2.6358777480981459</v>
      </c>
      <c r="BF18">
        <v>155.66190261065609</v>
      </c>
      <c r="BG18">
        <v>51.860695666666651</v>
      </c>
      <c r="BH18">
        <v>-103.80120694398943</v>
      </c>
      <c r="BI18" t="s">
        <v>92</v>
      </c>
      <c r="BJ18" t="s">
        <v>88</v>
      </c>
    </row>
    <row r="19" spans="1:62">
      <c r="A19" t="s">
        <v>90</v>
      </c>
      <c r="B19" t="s">
        <v>91</v>
      </c>
      <c r="C19">
        <v>2014</v>
      </c>
      <c r="D19" t="s">
        <v>66</v>
      </c>
      <c r="E19" t="s">
        <v>66</v>
      </c>
      <c r="F19">
        <v>0</v>
      </c>
      <c r="G19">
        <v>0</v>
      </c>
      <c r="H19">
        <v>0</v>
      </c>
      <c r="I19">
        <v>30</v>
      </c>
      <c r="J19">
        <v>37.599999999999987</v>
      </c>
      <c r="K19">
        <v>67.599999999999994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51.860695666666651</v>
      </c>
      <c r="V19">
        <v>1</v>
      </c>
      <c r="W19">
        <v>7.4466666666666663</v>
      </c>
      <c r="X19">
        <v>1.1466666666666665</v>
      </c>
      <c r="Y19">
        <v>17.971398493066591</v>
      </c>
      <c r="Z19">
        <v>55</v>
      </c>
      <c r="AA19">
        <v>387.95476750933841</v>
      </c>
      <c r="AB19">
        <v>1541.6743749999998</v>
      </c>
      <c r="AC19">
        <v>2400.0120000000002</v>
      </c>
      <c r="AD19">
        <v>4016.6867500000003</v>
      </c>
      <c r="AE19">
        <v>3875.0193750000003</v>
      </c>
      <c r="AF19">
        <v>19.638004805580593</v>
      </c>
      <c r="AG19">
        <v>3.9411255597246972</v>
      </c>
      <c r="AH19">
        <v>0.36211542136894137</v>
      </c>
      <c r="AI19">
        <v>1.0267719523482086</v>
      </c>
      <c r="AJ19">
        <v>1.3989236854336598E-2</v>
      </c>
      <c r="AK19">
        <v>3.7986546883776278</v>
      </c>
      <c r="AL19">
        <v>8.8013197180864893</v>
      </c>
      <c r="AM19">
        <v>1.3989236854336598E-2</v>
      </c>
      <c r="AN19">
        <v>0.43417618157805982</v>
      </c>
      <c r="AO19">
        <v>2.599094231096237E-2</v>
      </c>
      <c r="AP19">
        <v>10.996666666666664</v>
      </c>
      <c r="AQ19">
        <v>2.7636686590696118</v>
      </c>
      <c r="AR19">
        <v>0.26371565255382695</v>
      </c>
      <c r="AS19">
        <v>0.75717577755166932</v>
      </c>
      <c r="AT19">
        <v>8.9794690027303909E-3</v>
      </c>
      <c r="AU19">
        <v>4.6733333333333329</v>
      </c>
      <c r="AV19">
        <v>22.675213840763934</v>
      </c>
      <c r="AW19">
        <v>3.7306672771147249</v>
      </c>
      <c r="AX19">
        <v>1.1130357599622887</v>
      </c>
      <c r="AY19">
        <v>0.64381535038005877</v>
      </c>
      <c r="AZ19">
        <v>101.67164812751967</v>
      </c>
      <c r="BA19">
        <v>-34.07164812751968</v>
      </c>
      <c r="BB19">
        <v>126.16688947283288</v>
      </c>
      <c r="BC19">
        <v>16.107509550116689</v>
      </c>
      <c r="BD19">
        <v>9.979349101839933</v>
      </c>
      <c r="BE19">
        <v>2.6148100922321982</v>
      </c>
      <c r="BF19">
        <v>154.86855821702173</v>
      </c>
      <c r="BG19">
        <v>51.860695666666651</v>
      </c>
      <c r="BH19">
        <v>-103.00786255035507</v>
      </c>
      <c r="BI19" t="s">
        <v>92</v>
      </c>
      <c r="BJ19" t="s">
        <v>88</v>
      </c>
    </row>
    <row r="20" spans="1:62">
      <c r="A20" t="s">
        <v>90</v>
      </c>
      <c r="B20" t="s">
        <v>91</v>
      </c>
      <c r="C20">
        <v>2015</v>
      </c>
      <c r="D20" t="s">
        <v>66</v>
      </c>
      <c r="E20" t="s">
        <v>66</v>
      </c>
      <c r="F20">
        <v>0</v>
      </c>
      <c r="G20">
        <v>0</v>
      </c>
      <c r="H20">
        <v>0</v>
      </c>
      <c r="I20">
        <v>30</v>
      </c>
      <c r="J20">
        <v>36.399999999999984</v>
      </c>
      <c r="K20">
        <v>66.399999999999977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51.130263333333232</v>
      </c>
      <c r="V20">
        <v>1</v>
      </c>
      <c r="W20">
        <v>6.63</v>
      </c>
      <c r="X20">
        <v>0.33000000000000007</v>
      </c>
      <c r="Y20">
        <v>12.388308305386751</v>
      </c>
      <c r="Z20">
        <v>55</v>
      </c>
      <c r="AA20">
        <v>371.3171587500525</v>
      </c>
      <c r="AB20">
        <v>1633.3414999999998</v>
      </c>
      <c r="AC20">
        <v>1591.6746250000001</v>
      </c>
      <c r="AD20">
        <v>3675.0183749999997</v>
      </c>
      <c r="AE20">
        <v>4483.3557499999997</v>
      </c>
      <c r="AF20">
        <v>19.638004805580593</v>
      </c>
      <c r="AG20">
        <v>3.9411255597246972</v>
      </c>
      <c r="AH20">
        <v>0.36211542136894137</v>
      </c>
      <c r="AI20">
        <v>1.0267719523482086</v>
      </c>
      <c r="AJ20">
        <v>1.3989236854336598E-2</v>
      </c>
      <c r="AK20">
        <v>3.7986546883776278</v>
      </c>
      <c r="AL20">
        <v>8.8013197180864893</v>
      </c>
      <c r="AM20">
        <v>1.3989236854336598E-2</v>
      </c>
      <c r="AN20">
        <v>0.43417618157805982</v>
      </c>
      <c r="AO20">
        <v>2.599094231096237E-2</v>
      </c>
      <c r="AP20">
        <v>11.692691218158819</v>
      </c>
      <c r="AQ20">
        <v>2.7636686590696118</v>
      </c>
      <c r="AR20">
        <v>0.26371565255382695</v>
      </c>
      <c r="AS20">
        <v>0.75717577755166932</v>
      </c>
      <c r="AT20">
        <v>8.9794690027303909E-3</v>
      </c>
      <c r="AU20">
        <v>7.8624987315267463</v>
      </c>
      <c r="AV20">
        <v>22.675213840763934</v>
      </c>
      <c r="AW20">
        <v>3.7306672771147249</v>
      </c>
      <c r="AX20">
        <v>1.1130357599622887</v>
      </c>
      <c r="AY20">
        <v>0.64381535038005877</v>
      </c>
      <c r="AZ20">
        <v>116.34302448007509</v>
      </c>
      <c r="BA20">
        <v>-49.94302448007511</v>
      </c>
      <c r="BB20">
        <v>132.26362465516047</v>
      </c>
      <c r="BC20">
        <v>18.308792915935612</v>
      </c>
      <c r="BD20">
        <v>10.140906621793386</v>
      </c>
      <c r="BE20">
        <v>2.9836712911111931</v>
      </c>
      <c r="BF20">
        <v>163.69699548400067</v>
      </c>
      <c r="BG20">
        <v>51.130263333333232</v>
      </c>
      <c r="BH20">
        <v>-112.56673215066743</v>
      </c>
      <c r="BI20" t="s">
        <v>92</v>
      </c>
      <c r="BJ20" t="s">
        <v>88</v>
      </c>
    </row>
    <row r="21" spans="1:62">
      <c r="A21" t="s">
        <v>90</v>
      </c>
      <c r="B21" t="s">
        <v>91</v>
      </c>
      <c r="C21">
        <v>1980</v>
      </c>
      <c r="D21" t="s">
        <v>70</v>
      </c>
      <c r="E21" t="s">
        <v>70</v>
      </c>
      <c r="F21">
        <v>0</v>
      </c>
      <c r="G21">
        <v>0</v>
      </c>
      <c r="H21">
        <v>0</v>
      </c>
      <c r="I21">
        <v>30</v>
      </c>
      <c r="J21">
        <v>49</v>
      </c>
      <c r="K21">
        <v>79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87.651880000000006</v>
      </c>
      <c r="V21">
        <v>2</v>
      </c>
      <c r="W21">
        <v>6.3</v>
      </c>
      <c r="X21">
        <v>0</v>
      </c>
      <c r="Y21">
        <v>15.91</v>
      </c>
      <c r="Z21">
        <v>55</v>
      </c>
      <c r="AA21">
        <v>381.81179999999995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79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87.651880000000006</v>
      </c>
      <c r="BH21">
        <v>87.651880000000006</v>
      </c>
      <c r="BI21" t="s">
        <v>92</v>
      </c>
      <c r="BJ21" t="s">
        <v>88</v>
      </c>
    </row>
    <row r="22" spans="1:62">
      <c r="A22" t="s">
        <v>90</v>
      </c>
      <c r="B22" t="s">
        <v>91</v>
      </c>
      <c r="C22">
        <v>1981</v>
      </c>
      <c r="D22" t="s">
        <v>70</v>
      </c>
      <c r="E22" t="s">
        <v>70</v>
      </c>
      <c r="F22">
        <v>150</v>
      </c>
      <c r="G22">
        <v>0</v>
      </c>
      <c r="H22">
        <v>150</v>
      </c>
      <c r="I22">
        <v>30</v>
      </c>
      <c r="J22">
        <v>49</v>
      </c>
      <c r="K22">
        <v>229</v>
      </c>
      <c r="L22">
        <v>0</v>
      </c>
      <c r="M22">
        <v>75</v>
      </c>
      <c r="N22">
        <v>150</v>
      </c>
      <c r="O22">
        <v>88.235294117647058</v>
      </c>
      <c r="P22">
        <v>124.5</v>
      </c>
      <c r="Q22">
        <v>0</v>
      </c>
      <c r="R22">
        <v>0</v>
      </c>
      <c r="S22">
        <v>0</v>
      </c>
      <c r="T22">
        <v>0</v>
      </c>
      <c r="U22">
        <v>87.651880000000006</v>
      </c>
      <c r="V22">
        <v>2</v>
      </c>
      <c r="W22">
        <v>6.4</v>
      </c>
      <c r="X22">
        <v>0.20000000000000018</v>
      </c>
      <c r="Y22">
        <v>16.897331786542924</v>
      </c>
      <c r="Z22">
        <v>55</v>
      </c>
      <c r="AA22">
        <v>384.75404872389788</v>
      </c>
      <c r="AB22">
        <v>2333.4942889705881</v>
      </c>
      <c r="AC22">
        <v>3069.2616528068756</v>
      </c>
      <c r="AD22">
        <v>4433.333333333333</v>
      </c>
      <c r="AE22">
        <v>5098.9852941176478</v>
      </c>
      <c r="AF22">
        <v>19.15855279928039</v>
      </c>
      <c r="AG22">
        <v>4.1344116064835834</v>
      </c>
      <c r="AH22">
        <v>0.36464643896131466</v>
      </c>
      <c r="AI22">
        <v>0.79352425698706508</v>
      </c>
      <c r="AJ22">
        <v>1.3095870856876784E-2</v>
      </c>
      <c r="AK22">
        <v>3.8793985422753936</v>
      </c>
      <c r="AL22">
        <v>13.392124261616257</v>
      </c>
      <c r="AM22">
        <v>1.8979636304500989</v>
      </c>
      <c r="AN22">
        <v>0.13729543305698183</v>
      </c>
      <c r="AO22">
        <v>3.9703389553221911E-2</v>
      </c>
      <c r="AP22">
        <v>11.902428193348058</v>
      </c>
      <c r="AQ22">
        <v>3.1197684192021522</v>
      </c>
      <c r="AR22">
        <v>0.28113669768795752</v>
      </c>
      <c r="AS22">
        <v>0.95033736483599807</v>
      </c>
      <c r="AT22">
        <v>7.3636176728924321E-3</v>
      </c>
      <c r="AU22">
        <v>6.049361183150876</v>
      </c>
      <c r="AV22">
        <v>22.739753629775375</v>
      </c>
      <c r="AW22">
        <v>3.9852092240107404</v>
      </c>
      <c r="AX22">
        <v>1.3866007760997268</v>
      </c>
      <c r="AY22">
        <v>0.43025766044455011</v>
      </c>
      <c r="AZ22">
        <v>140.22629809269185</v>
      </c>
      <c r="BA22">
        <v>88.773701907308151</v>
      </c>
      <c r="BB22">
        <v>180.53220199299912</v>
      </c>
      <c r="BC22">
        <v>28.243143292468346</v>
      </c>
      <c r="BD22">
        <v>13.556499213210467</v>
      </c>
      <c r="BE22">
        <v>2.3789420858671573</v>
      </c>
      <c r="BF22">
        <v>224.71078658454508</v>
      </c>
      <c r="BG22">
        <v>300.38717411764708</v>
      </c>
      <c r="BH22">
        <v>75.676387533102002</v>
      </c>
      <c r="BI22" t="s">
        <v>92</v>
      </c>
      <c r="BJ22" t="s">
        <v>88</v>
      </c>
    </row>
    <row r="23" spans="1:62">
      <c r="A23" t="s">
        <v>90</v>
      </c>
      <c r="B23" t="s">
        <v>91</v>
      </c>
      <c r="C23">
        <v>1984</v>
      </c>
      <c r="D23" t="s">
        <v>70</v>
      </c>
      <c r="E23" t="s">
        <v>70</v>
      </c>
      <c r="F23">
        <v>150</v>
      </c>
      <c r="G23">
        <v>0</v>
      </c>
      <c r="H23">
        <v>150</v>
      </c>
      <c r="I23">
        <v>30</v>
      </c>
      <c r="J23">
        <v>49</v>
      </c>
      <c r="K23">
        <v>229</v>
      </c>
      <c r="L23">
        <v>0</v>
      </c>
      <c r="M23">
        <v>75</v>
      </c>
      <c r="N23">
        <v>150</v>
      </c>
      <c r="O23">
        <v>88.235294117647058</v>
      </c>
      <c r="P23">
        <v>124.5</v>
      </c>
      <c r="Q23">
        <v>0</v>
      </c>
      <c r="R23">
        <v>0</v>
      </c>
      <c r="S23">
        <v>0</v>
      </c>
      <c r="T23">
        <v>0</v>
      </c>
      <c r="U23">
        <v>87.651880000000006</v>
      </c>
      <c r="V23">
        <v>2</v>
      </c>
      <c r="W23">
        <v>6.8</v>
      </c>
      <c r="X23">
        <v>0.63333333333333375</v>
      </c>
      <c r="Y23">
        <v>18.006380510440835</v>
      </c>
      <c r="Z23">
        <v>55</v>
      </c>
      <c r="AA23">
        <v>388.05901392111366</v>
      </c>
      <c r="AB23">
        <v>2000</v>
      </c>
      <c r="AC23">
        <v>2358</v>
      </c>
      <c r="AD23">
        <v>5550</v>
      </c>
      <c r="AE23">
        <v>7232.25</v>
      </c>
      <c r="AF23">
        <v>17.902666666666669</v>
      </c>
      <c r="AG23">
        <v>4.1344116064835834</v>
      </c>
      <c r="AH23">
        <v>0.36464643896131466</v>
      </c>
      <c r="AI23">
        <v>0.79352425698706508</v>
      </c>
      <c r="AJ23">
        <v>1.3095870856876784E-2</v>
      </c>
      <c r="AK23">
        <v>4.952</v>
      </c>
      <c r="AL23">
        <v>13.392124261616257</v>
      </c>
      <c r="AM23">
        <v>1.8979636304500989</v>
      </c>
      <c r="AN23">
        <v>0.13729543305698183</v>
      </c>
      <c r="AO23">
        <v>3.9703389553221911E-2</v>
      </c>
      <c r="AP23">
        <v>12.285333333333332</v>
      </c>
      <c r="AQ23">
        <v>3.1197684192021522</v>
      </c>
      <c r="AR23">
        <v>0.28113669768795752</v>
      </c>
      <c r="AS23">
        <v>0.95033736483599807</v>
      </c>
      <c r="AT23">
        <v>7.3636176728924321E-3</v>
      </c>
      <c r="AU23">
        <v>5.6886666666666672</v>
      </c>
      <c r="AV23">
        <v>22.739753629775375</v>
      </c>
      <c r="AW23">
        <v>3.9852092240107404</v>
      </c>
      <c r="AX23">
        <v>1.3866007760997268</v>
      </c>
      <c r="AY23">
        <v>0.43025766044455011</v>
      </c>
      <c r="AZ23">
        <v>156.80760883333332</v>
      </c>
      <c r="BA23">
        <v>72.192391166666681</v>
      </c>
      <c r="BB23">
        <v>221.6217501373732</v>
      </c>
      <c r="BC23">
        <v>35.587029201043805</v>
      </c>
      <c r="BD23">
        <v>17.213406982909532</v>
      </c>
      <c r="BE23">
        <v>3.2724113771149015</v>
      </c>
      <c r="BF23">
        <v>277.69459769844144</v>
      </c>
      <c r="BG23">
        <v>300.38717411764708</v>
      </c>
      <c r="BH23">
        <v>22.692576419205636</v>
      </c>
      <c r="BI23" t="s">
        <v>92</v>
      </c>
      <c r="BJ23" t="s">
        <v>88</v>
      </c>
    </row>
    <row r="24" spans="1:62">
      <c r="A24" t="s">
        <v>90</v>
      </c>
      <c r="B24" t="s">
        <v>91</v>
      </c>
      <c r="C24">
        <v>1987</v>
      </c>
      <c r="D24" t="s">
        <v>70</v>
      </c>
      <c r="E24" t="s">
        <v>70</v>
      </c>
      <c r="F24">
        <v>150</v>
      </c>
      <c r="G24">
        <v>0</v>
      </c>
      <c r="H24">
        <v>150</v>
      </c>
      <c r="I24">
        <v>30</v>
      </c>
      <c r="J24">
        <v>49</v>
      </c>
      <c r="K24">
        <v>229</v>
      </c>
      <c r="L24">
        <v>0</v>
      </c>
      <c r="M24">
        <v>75</v>
      </c>
      <c r="N24">
        <v>150</v>
      </c>
      <c r="O24">
        <v>88.235294117647058</v>
      </c>
      <c r="P24">
        <v>124.5</v>
      </c>
      <c r="Q24">
        <v>0</v>
      </c>
      <c r="R24">
        <v>0</v>
      </c>
      <c r="S24">
        <v>0</v>
      </c>
      <c r="T24">
        <v>0</v>
      </c>
      <c r="U24">
        <v>87.651880000000006</v>
      </c>
      <c r="V24">
        <v>2</v>
      </c>
      <c r="W24">
        <v>6.5666666666666664</v>
      </c>
      <c r="X24">
        <v>0.33333333333333304</v>
      </c>
      <c r="Y24">
        <v>16.797177107501934</v>
      </c>
      <c r="Z24">
        <v>55</v>
      </c>
      <c r="AA24">
        <v>384.45558778035576</v>
      </c>
      <c r="AB24">
        <v>1725</v>
      </c>
      <c r="AC24">
        <v>1826.25</v>
      </c>
      <c r="AD24">
        <v>6491.666666666667</v>
      </c>
      <c r="AE24">
        <v>5196</v>
      </c>
      <c r="AF24">
        <v>15.702</v>
      </c>
      <c r="AG24">
        <v>4.1344116064835834</v>
      </c>
      <c r="AH24">
        <v>0.36464643896131466</v>
      </c>
      <c r="AI24">
        <v>0.79352425698706508</v>
      </c>
      <c r="AJ24">
        <v>1.3095870856876784E-2</v>
      </c>
      <c r="AK24">
        <v>3.1630000000000003</v>
      </c>
      <c r="AL24">
        <v>13.392124261616257</v>
      </c>
      <c r="AM24">
        <v>1.8979636304500989</v>
      </c>
      <c r="AN24">
        <v>0.13729543305698183</v>
      </c>
      <c r="AO24">
        <v>3.9703389553221911E-2</v>
      </c>
      <c r="AP24">
        <v>10.138999999999999</v>
      </c>
      <c r="AQ24">
        <v>3.1197684192021522</v>
      </c>
      <c r="AR24">
        <v>0.28113669768795752</v>
      </c>
      <c r="AS24">
        <v>0.95033736483599807</v>
      </c>
      <c r="AT24">
        <v>7.3636176728924321E-3</v>
      </c>
      <c r="AU24">
        <v>4.4050000000000002</v>
      </c>
      <c r="AV24">
        <v>22.739753629775375</v>
      </c>
      <c r="AW24">
        <v>3.9852092240107404</v>
      </c>
      <c r="AX24">
        <v>1.3866007760997268</v>
      </c>
      <c r="AY24">
        <v>0.43025766044455011</v>
      </c>
      <c r="AZ24">
        <v>121.56976708333335</v>
      </c>
      <c r="BA24">
        <v>107.43023291666665</v>
      </c>
      <c r="BB24">
        <v>169.9974834689277</v>
      </c>
      <c r="BC24">
        <v>26.627364044435229</v>
      </c>
      <c r="BD24">
        <v>14.993616153930869</v>
      </c>
      <c r="BE24">
        <v>2.3785196474627597</v>
      </c>
      <c r="BF24">
        <v>213.99698331475656</v>
      </c>
      <c r="BG24">
        <v>300.38717411764708</v>
      </c>
      <c r="BH24">
        <v>86.390190802890515</v>
      </c>
      <c r="BI24" t="s">
        <v>92</v>
      </c>
      <c r="BJ24" t="s">
        <v>88</v>
      </c>
    </row>
    <row r="25" spans="1:62">
      <c r="A25" t="s">
        <v>90</v>
      </c>
      <c r="B25" t="s">
        <v>91</v>
      </c>
      <c r="C25">
        <v>1990</v>
      </c>
      <c r="D25" t="s">
        <v>70</v>
      </c>
      <c r="E25" t="s">
        <v>70</v>
      </c>
      <c r="F25">
        <v>150</v>
      </c>
      <c r="G25">
        <v>0</v>
      </c>
      <c r="H25">
        <v>150</v>
      </c>
      <c r="I25">
        <v>30</v>
      </c>
      <c r="J25">
        <v>49</v>
      </c>
      <c r="K25">
        <v>229</v>
      </c>
      <c r="L25">
        <v>0</v>
      </c>
      <c r="M25">
        <v>75</v>
      </c>
      <c r="N25">
        <v>150</v>
      </c>
      <c r="O25">
        <v>88.235294117647058</v>
      </c>
      <c r="P25">
        <v>124.5</v>
      </c>
      <c r="Q25">
        <v>0</v>
      </c>
      <c r="R25">
        <v>0</v>
      </c>
      <c r="S25">
        <v>0</v>
      </c>
      <c r="T25">
        <v>0</v>
      </c>
      <c r="U25">
        <v>87.651880000000006</v>
      </c>
      <c r="V25">
        <v>2</v>
      </c>
      <c r="W25">
        <v>6.54</v>
      </c>
      <c r="X25">
        <v>0.32000000000000028</v>
      </c>
      <c r="Y25">
        <v>18.067088465073528</v>
      </c>
      <c r="Z25">
        <v>55</v>
      </c>
      <c r="AA25">
        <v>388.23992362591906</v>
      </c>
      <c r="AB25">
        <v>598.33333333333337</v>
      </c>
      <c r="AC25">
        <v>1144.021880952381</v>
      </c>
      <c r="AD25">
        <v>8304.1666666666661</v>
      </c>
      <c r="AE25">
        <v>8352.9461962728546</v>
      </c>
      <c r="AF25">
        <v>19.15855279928039</v>
      </c>
      <c r="AG25">
        <v>4.1344116064835834</v>
      </c>
      <c r="AH25">
        <v>0.36464643896131466</v>
      </c>
      <c r="AI25">
        <v>0.79352425698706508</v>
      </c>
      <c r="AJ25">
        <v>1.3095870856876784E-2</v>
      </c>
      <c r="AK25">
        <v>3.8793985422753936</v>
      </c>
      <c r="AL25">
        <v>13.392124261616257</v>
      </c>
      <c r="AM25">
        <v>1.8979636304500989</v>
      </c>
      <c r="AN25">
        <v>0.13729543305698183</v>
      </c>
      <c r="AO25">
        <v>3.9703389553221911E-2</v>
      </c>
      <c r="AP25">
        <v>11.902428193348058</v>
      </c>
      <c r="AQ25">
        <v>3.1197684192021522</v>
      </c>
      <c r="AR25">
        <v>0.28113669768795752</v>
      </c>
      <c r="AS25">
        <v>0.95033736483599807</v>
      </c>
      <c r="AT25">
        <v>7.3636176728924321E-3</v>
      </c>
      <c r="AU25">
        <v>6.049361183150876</v>
      </c>
      <c r="AV25">
        <v>22.739753629775375</v>
      </c>
      <c r="AW25">
        <v>3.9852092240107404</v>
      </c>
      <c r="AX25">
        <v>1.3866007760997268</v>
      </c>
      <c r="AY25">
        <v>0.43025766044455011</v>
      </c>
      <c r="AZ25">
        <v>165.27105351580917</v>
      </c>
      <c r="BA25">
        <v>63.728946484190828</v>
      </c>
      <c r="BB25">
        <v>233.64565496607352</v>
      </c>
      <c r="BC25">
        <v>38.012336264567672</v>
      </c>
      <c r="BD25">
        <v>20.105822538966081</v>
      </c>
      <c r="BE25">
        <v>3.7083250391124336</v>
      </c>
      <c r="BF25">
        <v>295.47213880871971</v>
      </c>
      <c r="BG25">
        <v>300.38717411764708</v>
      </c>
      <c r="BH25">
        <v>4.9150353089273722</v>
      </c>
      <c r="BI25" t="s">
        <v>92</v>
      </c>
      <c r="BJ25" t="s">
        <v>88</v>
      </c>
    </row>
    <row r="26" spans="1:62">
      <c r="A26" t="s">
        <v>90</v>
      </c>
      <c r="B26" t="s">
        <v>91</v>
      </c>
      <c r="C26">
        <v>1996</v>
      </c>
      <c r="D26" t="s">
        <v>70</v>
      </c>
      <c r="E26" t="s">
        <v>70</v>
      </c>
      <c r="F26">
        <v>150</v>
      </c>
      <c r="G26">
        <v>0</v>
      </c>
      <c r="H26">
        <v>150</v>
      </c>
      <c r="I26">
        <v>30</v>
      </c>
      <c r="J26">
        <v>39.199999999999996</v>
      </c>
      <c r="K26">
        <v>219.2</v>
      </c>
      <c r="L26">
        <v>0</v>
      </c>
      <c r="M26">
        <v>75</v>
      </c>
      <c r="N26">
        <v>150</v>
      </c>
      <c r="O26">
        <v>88.235294117647058</v>
      </c>
      <c r="P26">
        <v>124.5</v>
      </c>
      <c r="Q26">
        <v>0</v>
      </c>
      <c r="R26">
        <v>0</v>
      </c>
      <c r="S26">
        <v>0</v>
      </c>
      <c r="T26">
        <v>0</v>
      </c>
      <c r="U26">
        <v>87.651880000000006</v>
      </c>
      <c r="V26">
        <v>2</v>
      </c>
      <c r="W26">
        <v>7</v>
      </c>
      <c r="X26">
        <v>0.79999999999999982</v>
      </c>
      <c r="Y26">
        <v>14.361948955916475</v>
      </c>
      <c r="Z26">
        <v>55</v>
      </c>
      <c r="AA26">
        <v>377.19860788863105</v>
      </c>
      <c r="AB26">
        <v>2591.6666666666665</v>
      </c>
      <c r="AC26">
        <v>3291.416666666667</v>
      </c>
      <c r="AD26">
        <v>4860</v>
      </c>
      <c r="AE26">
        <v>4888.5481401568786</v>
      </c>
      <c r="AF26">
        <v>23.65</v>
      </c>
      <c r="AG26">
        <v>4.1344116064835834</v>
      </c>
      <c r="AH26">
        <v>0.36464643896131466</v>
      </c>
      <c r="AI26">
        <v>0.79352425698706508</v>
      </c>
      <c r="AJ26">
        <v>1.3095870856876784E-2</v>
      </c>
      <c r="AK26">
        <v>3.8793985422753936</v>
      </c>
      <c r="AL26">
        <v>13.392124261616257</v>
      </c>
      <c r="AM26">
        <v>1.8979636304500989</v>
      </c>
      <c r="AN26">
        <v>0.13729543305698183</v>
      </c>
      <c r="AO26">
        <v>3.9703389553221911E-2</v>
      </c>
      <c r="AP26">
        <v>11.902428193348058</v>
      </c>
      <c r="AQ26">
        <v>3.1197684192021522</v>
      </c>
      <c r="AR26">
        <v>0.28113669768795752</v>
      </c>
      <c r="AS26">
        <v>0.95033736483599807</v>
      </c>
      <c r="AT26">
        <v>7.3636176728924321E-3</v>
      </c>
      <c r="AU26">
        <v>6.049361183150876</v>
      </c>
      <c r="AV26">
        <v>22.739753629775375</v>
      </c>
      <c r="AW26">
        <v>3.9852092240107404</v>
      </c>
      <c r="AX26">
        <v>1.3866007760997268</v>
      </c>
      <c r="AY26">
        <v>0.43025766044455011</v>
      </c>
      <c r="AZ26">
        <v>161.48002806605524</v>
      </c>
      <c r="BA26">
        <v>57.719971933944748</v>
      </c>
      <c r="BB26">
        <v>181.12053257534455</v>
      </c>
      <c r="BC26">
        <v>28.040242637902587</v>
      </c>
      <c r="BD26">
        <v>13.905551080891133</v>
      </c>
      <c r="BE26">
        <v>2.3037429977140849</v>
      </c>
      <c r="BF26">
        <v>225.37006929185239</v>
      </c>
      <c r="BG26">
        <v>300.38717411764708</v>
      </c>
      <c r="BH26">
        <v>75.017104825794689</v>
      </c>
      <c r="BI26" t="s">
        <v>92</v>
      </c>
      <c r="BJ26" t="s">
        <v>88</v>
      </c>
    </row>
    <row r="27" spans="1:62">
      <c r="A27" t="s">
        <v>90</v>
      </c>
      <c r="B27" t="s">
        <v>91</v>
      </c>
      <c r="C27">
        <v>1999</v>
      </c>
      <c r="D27" t="s">
        <v>70</v>
      </c>
      <c r="E27" t="s">
        <v>70</v>
      </c>
      <c r="F27">
        <v>150</v>
      </c>
      <c r="G27">
        <v>0</v>
      </c>
      <c r="H27">
        <v>150</v>
      </c>
      <c r="I27">
        <v>30</v>
      </c>
      <c r="J27">
        <v>50.4</v>
      </c>
      <c r="K27">
        <v>230.4</v>
      </c>
      <c r="L27">
        <v>0</v>
      </c>
      <c r="M27">
        <v>75</v>
      </c>
      <c r="N27">
        <v>150</v>
      </c>
      <c r="O27">
        <v>88.235294117647058</v>
      </c>
      <c r="P27">
        <v>124.5</v>
      </c>
      <c r="Q27">
        <v>0</v>
      </c>
      <c r="R27">
        <v>0</v>
      </c>
      <c r="S27">
        <v>0</v>
      </c>
      <c r="T27">
        <v>0</v>
      </c>
      <c r="U27">
        <v>87.651880000000006</v>
      </c>
      <c r="V27">
        <v>2</v>
      </c>
      <c r="W27">
        <v>6.9</v>
      </c>
      <c r="X27">
        <v>0.70000000000000018</v>
      </c>
      <c r="Y27">
        <v>15.957076566125291</v>
      </c>
      <c r="Z27">
        <v>55</v>
      </c>
      <c r="AA27">
        <v>381.95208816705332</v>
      </c>
      <c r="AB27">
        <v>1433.3333333333333</v>
      </c>
      <c r="AC27">
        <v>2740.5538095238094</v>
      </c>
      <c r="AD27">
        <v>6035.166666666667</v>
      </c>
      <c r="AE27">
        <v>6070.6178567633988</v>
      </c>
      <c r="AF27">
        <v>19.15855279928039</v>
      </c>
      <c r="AG27">
        <v>4.1344116064835834</v>
      </c>
      <c r="AH27">
        <v>0.36464643896131466</v>
      </c>
      <c r="AI27">
        <v>0.79352425698706508</v>
      </c>
      <c r="AJ27">
        <v>1.3095870856876784E-2</v>
      </c>
      <c r="AK27">
        <v>3.8793985422753936</v>
      </c>
      <c r="AL27">
        <v>13.392124261616257</v>
      </c>
      <c r="AM27">
        <v>1.8979636304500989</v>
      </c>
      <c r="AN27">
        <v>0.13729543305698183</v>
      </c>
      <c r="AO27">
        <v>3.9703389553221911E-2</v>
      </c>
      <c r="AP27">
        <v>11.902428193348058</v>
      </c>
      <c r="AQ27">
        <v>3.1197684192021522</v>
      </c>
      <c r="AR27">
        <v>0.28113669768795752</v>
      </c>
      <c r="AS27">
        <v>0.95033736483599807</v>
      </c>
      <c r="AT27">
        <v>7.3636176728924321E-3</v>
      </c>
      <c r="AU27">
        <v>6.049361183150876</v>
      </c>
      <c r="AV27">
        <v>22.739753629775375</v>
      </c>
      <c r="AW27">
        <v>3.9852092240107404</v>
      </c>
      <c r="AX27">
        <v>1.3866007760997268</v>
      </c>
      <c r="AY27">
        <v>0.43025766044455011</v>
      </c>
      <c r="AZ27">
        <v>146.64879070466401</v>
      </c>
      <c r="BA27">
        <v>83.751209295335997</v>
      </c>
      <c r="BB27">
        <v>199.50050394668472</v>
      </c>
      <c r="BC27">
        <v>31.613520458493124</v>
      </c>
      <c r="BD27">
        <v>15.666618108381703</v>
      </c>
      <c r="BE27">
        <v>2.7839505201487271</v>
      </c>
      <c r="BF27">
        <v>249.56459303370826</v>
      </c>
      <c r="BG27">
        <v>300.38717411764708</v>
      </c>
      <c r="BH27">
        <v>50.822581083938815</v>
      </c>
      <c r="BI27" t="s">
        <v>92</v>
      </c>
      <c r="BJ27" t="s">
        <v>88</v>
      </c>
    </row>
    <row r="28" spans="1:62">
      <c r="A28" t="s">
        <v>90</v>
      </c>
      <c r="B28" t="s">
        <v>91</v>
      </c>
      <c r="C28">
        <v>2000</v>
      </c>
      <c r="D28" t="s">
        <v>70</v>
      </c>
      <c r="E28" t="s">
        <v>70</v>
      </c>
      <c r="F28">
        <v>150</v>
      </c>
      <c r="G28">
        <v>0</v>
      </c>
      <c r="H28">
        <v>150</v>
      </c>
      <c r="I28">
        <v>30</v>
      </c>
      <c r="J28">
        <v>49</v>
      </c>
      <c r="K28">
        <v>229</v>
      </c>
      <c r="L28">
        <v>0</v>
      </c>
      <c r="M28">
        <v>75</v>
      </c>
      <c r="N28">
        <v>150</v>
      </c>
      <c r="O28">
        <v>88.235294117647058</v>
      </c>
      <c r="P28">
        <v>124.5</v>
      </c>
      <c r="Q28">
        <v>0</v>
      </c>
      <c r="R28">
        <v>0</v>
      </c>
      <c r="S28">
        <v>0</v>
      </c>
      <c r="T28">
        <v>0</v>
      </c>
      <c r="U28">
        <v>87.651880000000006</v>
      </c>
      <c r="V28">
        <v>2</v>
      </c>
      <c r="W28">
        <v>7.04</v>
      </c>
      <c r="X28">
        <v>0.66999999999999993</v>
      </c>
      <c r="Y28">
        <v>19.130913498302235</v>
      </c>
      <c r="Z28">
        <v>55</v>
      </c>
      <c r="AA28">
        <v>391.41012222494061</v>
      </c>
      <c r="AB28">
        <v>2666.6666666666665</v>
      </c>
      <c r="AC28">
        <v>2805.4736000000012</v>
      </c>
      <c r="AD28">
        <v>6816.666666666667</v>
      </c>
      <c r="AE28">
        <v>5025</v>
      </c>
      <c r="AF28">
        <v>18.39</v>
      </c>
      <c r="AG28">
        <v>4.1344116064835834</v>
      </c>
      <c r="AH28">
        <v>0.36464643896131466</v>
      </c>
      <c r="AI28">
        <v>0.79352425698706508</v>
      </c>
      <c r="AJ28">
        <v>1.3095870856876784E-2</v>
      </c>
      <c r="AK28">
        <v>2.6920000000000002</v>
      </c>
      <c r="AL28">
        <v>13.392124261616257</v>
      </c>
      <c r="AM28">
        <v>1.8979636304500989</v>
      </c>
      <c r="AN28">
        <v>0.13729543305698183</v>
      </c>
      <c r="AO28">
        <v>3.9703389553221911E-2</v>
      </c>
      <c r="AP28">
        <v>13.403</v>
      </c>
      <c r="AQ28">
        <v>3.1197684192021522</v>
      </c>
      <c r="AR28">
        <v>0.28113669768795752</v>
      </c>
      <c r="AS28">
        <v>0.95033736483599807</v>
      </c>
      <c r="AT28">
        <v>7.3636176728924321E-3</v>
      </c>
      <c r="AU28">
        <v>6.625</v>
      </c>
      <c r="AV28">
        <v>22.739753629775375</v>
      </c>
      <c r="AW28">
        <v>3.9852092240107404</v>
      </c>
      <c r="AX28">
        <v>1.3866007760997268</v>
      </c>
      <c r="AY28">
        <v>0.43025766044455011</v>
      </c>
      <c r="AZ28">
        <v>181.24674326453334</v>
      </c>
      <c r="BA28">
        <v>47.753256735466664</v>
      </c>
      <c r="BB28">
        <v>184.13003206168941</v>
      </c>
      <c r="BC28">
        <v>28.239168869444967</v>
      </c>
      <c r="BD28">
        <v>15.947045335007285</v>
      </c>
      <c r="BE28">
        <v>2.358549204377832</v>
      </c>
      <c r="BF28">
        <v>230.67479547051948</v>
      </c>
      <c r="BG28">
        <v>300.38717411764708</v>
      </c>
      <c r="BH28">
        <v>69.712378647127593</v>
      </c>
      <c r="BI28" t="s">
        <v>92</v>
      </c>
      <c r="BJ28" t="s">
        <v>88</v>
      </c>
    </row>
    <row r="29" spans="1:62">
      <c r="A29" t="s">
        <v>90</v>
      </c>
      <c r="B29" t="s">
        <v>91</v>
      </c>
      <c r="C29">
        <v>2001</v>
      </c>
      <c r="D29" t="s">
        <v>70</v>
      </c>
      <c r="E29" t="s">
        <v>70</v>
      </c>
      <c r="F29">
        <v>150</v>
      </c>
      <c r="G29">
        <v>0</v>
      </c>
      <c r="H29">
        <v>150</v>
      </c>
      <c r="I29">
        <v>30</v>
      </c>
      <c r="J29">
        <v>46.2</v>
      </c>
      <c r="K29">
        <v>226.2</v>
      </c>
      <c r="L29">
        <v>0</v>
      </c>
      <c r="M29">
        <v>75</v>
      </c>
      <c r="N29">
        <v>150</v>
      </c>
      <c r="O29">
        <v>88.235294117647058</v>
      </c>
      <c r="P29">
        <v>124.5</v>
      </c>
      <c r="Q29">
        <v>0</v>
      </c>
      <c r="R29">
        <v>0</v>
      </c>
      <c r="S29">
        <v>0</v>
      </c>
      <c r="T29">
        <v>0</v>
      </c>
      <c r="U29">
        <v>73.043233333333234</v>
      </c>
      <c r="V29">
        <v>2</v>
      </c>
      <c r="W29">
        <v>7.28</v>
      </c>
      <c r="X29">
        <v>0.96999999999999975</v>
      </c>
      <c r="Y29">
        <v>16.688592000000003</v>
      </c>
      <c r="Z29">
        <v>55</v>
      </c>
      <c r="AA29">
        <v>384.13200416000001</v>
      </c>
      <c r="AB29">
        <v>2241.6666666666665</v>
      </c>
      <c r="AC29">
        <v>2575.0500000000002</v>
      </c>
      <c r="AD29">
        <v>6175</v>
      </c>
      <c r="AE29">
        <v>5674.95</v>
      </c>
      <c r="AF29">
        <v>19.15855279928039</v>
      </c>
      <c r="AG29">
        <v>4.1344116064835834</v>
      </c>
      <c r="AH29">
        <v>0.36464643896131466</v>
      </c>
      <c r="AI29">
        <v>0.79352425698706508</v>
      </c>
      <c r="AJ29">
        <v>1.3095870856876784E-2</v>
      </c>
      <c r="AK29">
        <v>3.8793985422753936</v>
      </c>
      <c r="AL29">
        <v>13.392124261616257</v>
      </c>
      <c r="AM29">
        <v>1.8979636304500989</v>
      </c>
      <c r="AN29">
        <v>0.13729543305698183</v>
      </c>
      <c r="AO29">
        <v>3.9703389553221911E-2</v>
      </c>
      <c r="AP29">
        <v>11.902428193348058</v>
      </c>
      <c r="AQ29">
        <v>3.1197684192021522</v>
      </c>
      <c r="AR29">
        <v>0.28113669768795752</v>
      </c>
      <c r="AS29">
        <v>0.95033736483599807</v>
      </c>
      <c r="AT29">
        <v>7.3636176728924321E-3</v>
      </c>
      <c r="AU29">
        <v>6.049361183150876</v>
      </c>
      <c r="AV29">
        <v>22.739753629775375</v>
      </c>
      <c r="AW29">
        <v>3.9852092240107404</v>
      </c>
      <c r="AX29">
        <v>1.3866007760997268</v>
      </c>
      <c r="AY29">
        <v>0.43025766044455011</v>
      </c>
      <c r="AZ29">
        <v>160.76405074825277</v>
      </c>
      <c r="BA29">
        <v>65.435949251747218</v>
      </c>
      <c r="BB29">
        <v>192.06489711427602</v>
      </c>
      <c r="BC29">
        <v>30.056649207951697</v>
      </c>
      <c r="BD29">
        <v>15.86958278316215</v>
      </c>
      <c r="BE29">
        <v>2.6187558397097663</v>
      </c>
      <c r="BF29">
        <v>240.60988494509962</v>
      </c>
      <c r="BG29">
        <v>285.77852745098028</v>
      </c>
      <c r="BH29">
        <v>45.168642505880655</v>
      </c>
      <c r="BI29" t="s">
        <v>92</v>
      </c>
      <c r="BJ29" t="s">
        <v>88</v>
      </c>
    </row>
    <row r="30" spans="1:62">
      <c r="A30" t="s">
        <v>90</v>
      </c>
      <c r="B30" t="s">
        <v>91</v>
      </c>
      <c r="C30">
        <v>2002</v>
      </c>
      <c r="D30" t="s">
        <v>70</v>
      </c>
      <c r="E30" t="s">
        <v>70</v>
      </c>
      <c r="F30">
        <v>150</v>
      </c>
      <c r="G30">
        <v>0</v>
      </c>
      <c r="H30">
        <v>150</v>
      </c>
      <c r="I30">
        <v>30</v>
      </c>
      <c r="J30">
        <v>50.4</v>
      </c>
      <c r="K30">
        <v>230.4</v>
      </c>
      <c r="L30">
        <v>0</v>
      </c>
      <c r="M30">
        <v>75</v>
      </c>
      <c r="N30">
        <v>150</v>
      </c>
      <c r="O30">
        <v>88.235294117647058</v>
      </c>
      <c r="P30">
        <v>124.5</v>
      </c>
      <c r="Q30">
        <v>0</v>
      </c>
      <c r="R30">
        <v>0</v>
      </c>
      <c r="S30">
        <v>0</v>
      </c>
      <c r="T30">
        <v>0</v>
      </c>
      <c r="U30">
        <v>67.930206999999939</v>
      </c>
      <c r="V30">
        <v>2</v>
      </c>
      <c r="W30">
        <v>7</v>
      </c>
      <c r="X30">
        <v>0.79</v>
      </c>
      <c r="Y30">
        <v>21.334106728538284</v>
      </c>
      <c r="Z30">
        <v>55</v>
      </c>
      <c r="AA30">
        <v>397.97563805104409</v>
      </c>
      <c r="AB30">
        <v>2233.3333333333335</v>
      </c>
      <c r="AC30">
        <v>2325</v>
      </c>
      <c r="AD30">
        <v>6975</v>
      </c>
      <c r="AE30">
        <v>6325.05</v>
      </c>
      <c r="AF30">
        <v>18.602</v>
      </c>
      <c r="AG30">
        <v>4.1344116064835834</v>
      </c>
      <c r="AH30">
        <v>0.36464643896131466</v>
      </c>
      <c r="AI30">
        <v>0.79352425698706508</v>
      </c>
      <c r="AJ30">
        <v>1.3095870856876784E-2</v>
      </c>
      <c r="AK30">
        <v>2.7679999999999998</v>
      </c>
      <c r="AL30">
        <v>13.392124261616257</v>
      </c>
      <c r="AM30">
        <v>1.8979636304500989</v>
      </c>
      <c r="AN30">
        <v>0.13729543305698183</v>
      </c>
      <c r="AO30">
        <v>3.9703389553221911E-2</v>
      </c>
      <c r="AP30">
        <v>11.902428193348058</v>
      </c>
      <c r="AQ30">
        <v>3.1197684192021522</v>
      </c>
      <c r="AR30">
        <v>0.28113669768795752</v>
      </c>
      <c r="AS30">
        <v>0.95033736483599807</v>
      </c>
      <c r="AT30">
        <v>7.3636176728924321E-3</v>
      </c>
      <c r="AU30">
        <v>6.049361183150876</v>
      </c>
      <c r="AV30">
        <v>22.739753629775375</v>
      </c>
      <c r="AW30">
        <v>3.9852092240107404</v>
      </c>
      <c r="AX30">
        <v>1.3866007760997268</v>
      </c>
      <c r="AY30">
        <v>0.43025766044455011</v>
      </c>
      <c r="AZ30">
        <v>169.2620152667578</v>
      </c>
      <c r="BA30">
        <v>61.137984733242206</v>
      </c>
      <c r="BB30">
        <v>205.96067158268357</v>
      </c>
      <c r="BC30">
        <v>32.394718556512721</v>
      </c>
      <c r="BD30">
        <v>17.490338414395925</v>
      </c>
      <c r="BE30">
        <v>2.8943202740881588</v>
      </c>
      <c r="BF30">
        <v>258.74004882768037</v>
      </c>
      <c r="BG30">
        <v>280.66550111764701</v>
      </c>
      <c r="BH30">
        <v>21.925452289966643</v>
      </c>
      <c r="BI30" t="s">
        <v>92</v>
      </c>
      <c r="BJ30" t="s">
        <v>88</v>
      </c>
    </row>
    <row r="31" spans="1:62">
      <c r="A31" t="s">
        <v>90</v>
      </c>
      <c r="B31" t="s">
        <v>91</v>
      </c>
      <c r="C31">
        <v>2003</v>
      </c>
      <c r="D31" t="s">
        <v>70</v>
      </c>
      <c r="E31" t="s">
        <v>70</v>
      </c>
      <c r="F31">
        <v>150</v>
      </c>
      <c r="G31">
        <v>0</v>
      </c>
      <c r="H31">
        <v>150</v>
      </c>
      <c r="I31">
        <v>30</v>
      </c>
      <c r="J31">
        <v>53.2</v>
      </c>
      <c r="K31">
        <v>233.2</v>
      </c>
      <c r="L31">
        <v>0</v>
      </c>
      <c r="M31">
        <v>75</v>
      </c>
      <c r="N31">
        <v>150</v>
      </c>
      <c r="O31">
        <v>88.235294117647058</v>
      </c>
      <c r="P31">
        <v>124.5</v>
      </c>
      <c r="Q31">
        <v>0</v>
      </c>
      <c r="R31">
        <v>0</v>
      </c>
      <c r="S31">
        <v>0</v>
      </c>
      <c r="T31">
        <v>0</v>
      </c>
      <c r="U31">
        <v>64.27804533333348</v>
      </c>
      <c r="V31">
        <v>2</v>
      </c>
      <c r="W31">
        <v>7.1</v>
      </c>
      <c r="X31">
        <v>0.91999999999999993</v>
      </c>
      <c r="Y31">
        <v>16.8705</v>
      </c>
      <c r="Z31">
        <v>55</v>
      </c>
      <c r="AA31">
        <v>384.67408999999998</v>
      </c>
      <c r="AB31">
        <v>1901.6666666666667</v>
      </c>
      <c r="AC31">
        <v>2158.5</v>
      </c>
      <c r="AD31">
        <v>5883.333333333333</v>
      </c>
      <c r="AE31">
        <v>9300</v>
      </c>
      <c r="AF31">
        <v>19.15855279928039</v>
      </c>
      <c r="AG31">
        <v>4.1344116064835834</v>
      </c>
      <c r="AH31">
        <v>0.36464643896131466</v>
      </c>
      <c r="AI31">
        <v>0.79352425698706508</v>
      </c>
      <c r="AJ31">
        <v>1.3095870856876784E-2</v>
      </c>
      <c r="AK31">
        <v>3.8793985422753936</v>
      </c>
      <c r="AL31">
        <v>13.392124261616257</v>
      </c>
      <c r="AM31">
        <v>1.8979636304500989</v>
      </c>
      <c r="AN31">
        <v>0.13729543305698183</v>
      </c>
      <c r="AO31">
        <v>3.9703389553221911E-2</v>
      </c>
      <c r="AP31">
        <v>11.902428193348058</v>
      </c>
      <c r="AQ31">
        <v>3.1197684192021522</v>
      </c>
      <c r="AR31">
        <v>0.28113669768795752</v>
      </c>
      <c r="AS31">
        <v>0.95033736483599807</v>
      </c>
      <c r="AT31">
        <v>7.3636176728924321E-3</v>
      </c>
      <c r="AU31">
        <v>6.049361183150876</v>
      </c>
      <c r="AV31">
        <v>22.739753629775375</v>
      </c>
      <c r="AW31">
        <v>3.9852092240107404</v>
      </c>
      <c r="AX31">
        <v>1.3866007760997268</v>
      </c>
      <c r="AY31">
        <v>0.43025766044455011</v>
      </c>
      <c r="AZ31">
        <v>171.09187453430053</v>
      </c>
      <c r="BA31">
        <v>62.108125465699459</v>
      </c>
      <c r="BB31">
        <v>266.60351924691196</v>
      </c>
      <c r="BC31">
        <v>43.506657162448676</v>
      </c>
      <c r="BD31">
        <v>20.291909535136476</v>
      </c>
      <c r="BE31">
        <v>4.1553226068732902</v>
      </c>
      <c r="BF31">
        <v>334.55740855137043</v>
      </c>
      <c r="BG31">
        <v>277.01333945098054</v>
      </c>
      <c r="BH31">
        <v>-57.544069100389891</v>
      </c>
      <c r="BI31" t="s">
        <v>92</v>
      </c>
      <c r="BJ31" t="s">
        <v>88</v>
      </c>
    </row>
    <row r="32" spans="1:62">
      <c r="A32" t="s">
        <v>90</v>
      </c>
      <c r="B32" t="s">
        <v>91</v>
      </c>
      <c r="C32">
        <v>2004</v>
      </c>
      <c r="D32" t="s">
        <v>70</v>
      </c>
      <c r="E32" t="s">
        <v>70</v>
      </c>
      <c r="F32">
        <v>150</v>
      </c>
      <c r="G32">
        <v>0</v>
      </c>
      <c r="H32">
        <v>150</v>
      </c>
      <c r="I32">
        <v>30</v>
      </c>
      <c r="J32">
        <v>54.6</v>
      </c>
      <c r="K32">
        <v>234.6</v>
      </c>
      <c r="L32">
        <v>0</v>
      </c>
      <c r="M32">
        <v>75</v>
      </c>
      <c r="N32">
        <v>150</v>
      </c>
      <c r="O32">
        <v>88.235294117647058</v>
      </c>
      <c r="P32">
        <v>124.5</v>
      </c>
      <c r="Q32">
        <v>0</v>
      </c>
      <c r="R32">
        <v>0</v>
      </c>
      <c r="S32">
        <v>0</v>
      </c>
      <c r="T32">
        <v>0</v>
      </c>
      <c r="U32">
        <v>62.08674833333324</v>
      </c>
      <c r="V32">
        <v>2</v>
      </c>
      <c r="W32">
        <v>7.24</v>
      </c>
      <c r="X32">
        <v>1</v>
      </c>
      <c r="Y32">
        <v>16.697615094339618</v>
      </c>
      <c r="Z32">
        <v>55</v>
      </c>
      <c r="AA32">
        <v>384.15889298113206</v>
      </c>
      <c r="AB32">
        <v>3300</v>
      </c>
      <c r="AC32">
        <v>3750</v>
      </c>
      <c r="AD32">
        <v>6341.666666666667</v>
      </c>
      <c r="AE32">
        <v>5899.5</v>
      </c>
      <c r="AF32">
        <v>19.15855279928039</v>
      </c>
      <c r="AG32">
        <v>4.1344116064835834</v>
      </c>
      <c r="AH32">
        <v>0.36464643896131466</v>
      </c>
      <c r="AI32">
        <v>0.79352425698706508</v>
      </c>
      <c r="AJ32">
        <v>1.3095870856876784E-2</v>
      </c>
      <c r="AK32">
        <v>3.8793985422753936</v>
      </c>
      <c r="AL32">
        <v>13.392124261616257</v>
      </c>
      <c r="AM32">
        <v>1.8979636304500989</v>
      </c>
      <c r="AN32">
        <v>0.13729543305698183</v>
      </c>
      <c r="AO32">
        <v>3.9703389553221911E-2</v>
      </c>
      <c r="AP32">
        <v>11.902428193348058</v>
      </c>
      <c r="AQ32">
        <v>3.1197684192021522</v>
      </c>
      <c r="AR32">
        <v>0.28113669768795752</v>
      </c>
      <c r="AS32">
        <v>0.95033736483599807</v>
      </c>
      <c r="AT32">
        <v>7.3636176728924321E-3</v>
      </c>
      <c r="AU32">
        <v>6.049361183150876</v>
      </c>
      <c r="AV32">
        <v>22.739753629775375</v>
      </c>
      <c r="AW32">
        <v>3.9852092240107404</v>
      </c>
      <c r="AX32">
        <v>1.3866007760997268</v>
      </c>
      <c r="AY32">
        <v>0.43025766044455011</v>
      </c>
      <c r="AZ32">
        <v>188.94040719730555</v>
      </c>
      <c r="BA32">
        <v>45.659592802694448</v>
      </c>
      <c r="BB32">
        <v>217.80173221309022</v>
      </c>
      <c r="BC32">
        <v>33.614313904316035</v>
      </c>
      <c r="BD32">
        <v>17.340461989289622</v>
      </c>
      <c r="BE32">
        <v>2.7771067611871585</v>
      </c>
      <c r="BF32">
        <v>271.53361486788305</v>
      </c>
      <c r="BG32">
        <v>274.82204245098029</v>
      </c>
      <c r="BH32">
        <v>3.2884275830972456</v>
      </c>
      <c r="BI32" t="s">
        <v>92</v>
      </c>
      <c r="BJ32" t="s">
        <v>88</v>
      </c>
    </row>
    <row r="33" spans="1:62">
      <c r="A33" t="s">
        <v>90</v>
      </c>
      <c r="B33" t="s">
        <v>91</v>
      </c>
      <c r="C33">
        <v>2005</v>
      </c>
      <c r="D33" t="s">
        <v>70</v>
      </c>
      <c r="E33" t="s">
        <v>70</v>
      </c>
      <c r="F33">
        <v>150</v>
      </c>
      <c r="G33">
        <v>0</v>
      </c>
      <c r="H33">
        <v>150</v>
      </c>
      <c r="I33">
        <v>30</v>
      </c>
      <c r="J33">
        <v>47.6</v>
      </c>
      <c r="K33">
        <v>227.6</v>
      </c>
      <c r="L33">
        <v>0</v>
      </c>
      <c r="M33">
        <v>75</v>
      </c>
      <c r="N33">
        <v>150</v>
      </c>
      <c r="O33">
        <v>88.235294117647058</v>
      </c>
      <c r="P33">
        <v>124.5</v>
      </c>
      <c r="Q33">
        <v>0</v>
      </c>
      <c r="R33">
        <v>0</v>
      </c>
      <c r="S33">
        <v>0</v>
      </c>
      <c r="T33">
        <v>0</v>
      </c>
      <c r="U33">
        <v>60.625883666666716</v>
      </c>
      <c r="V33">
        <v>2</v>
      </c>
      <c r="W33">
        <v>6.8</v>
      </c>
      <c r="X33">
        <v>0.62999999999999989</v>
      </c>
      <c r="Y33">
        <v>18.364742011902035</v>
      </c>
      <c r="Z33">
        <v>55</v>
      </c>
      <c r="AA33">
        <v>389.12693119546805</v>
      </c>
      <c r="AB33">
        <v>2704.1666666666665</v>
      </c>
      <c r="AC33">
        <v>3180.1590000000001</v>
      </c>
      <c r="AD33">
        <v>6295.833333333333</v>
      </c>
      <c r="AE33">
        <v>7155</v>
      </c>
      <c r="AF33">
        <v>19.15855279928039</v>
      </c>
      <c r="AG33">
        <v>4.1344116064835834</v>
      </c>
      <c r="AH33">
        <v>0.36464643896131466</v>
      </c>
      <c r="AI33">
        <v>0.79352425698706508</v>
      </c>
      <c r="AJ33">
        <v>1.3095870856876784E-2</v>
      </c>
      <c r="AK33">
        <v>3.8793985422753936</v>
      </c>
      <c r="AL33">
        <v>13.392124261616257</v>
      </c>
      <c r="AM33">
        <v>1.8979636304500989</v>
      </c>
      <c r="AN33">
        <v>0.13729543305698183</v>
      </c>
      <c r="AO33">
        <v>3.9703389553221911E-2</v>
      </c>
      <c r="AP33">
        <v>11.902428193348058</v>
      </c>
      <c r="AQ33">
        <v>3.1197684192021522</v>
      </c>
      <c r="AR33">
        <v>0.28113669768795752</v>
      </c>
      <c r="AS33">
        <v>0.95033736483599807</v>
      </c>
      <c r="AT33">
        <v>7.3636176728924321E-3</v>
      </c>
      <c r="AU33">
        <v>6.049361183150876</v>
      </c>
      <c r="AV33">
        <v>22.739753629775375</v>
      </c>
      <c r="AW33">
        <v>3.9852092240107404</v>
      </c>
      <c r="AX33">
        <v>1.3866007760997268</v>
      </c>
      <c r="AY33">
        <v>0.43025766044455011</v>
      </c>
      <c r="AZ33">
        <v>182.363907482923</v>
      </c>
      <c r="BA33">
        <v>45.236092517076997</v>
      </c>
      <c r="BB33">
        <v>236.11370177916635</v>
      </c>
      <c r="BC33">
        <v>37.306052656730387</v>
      </c>
      <c r="BD33">
        <v>18.486737364471097</v>
      </c>
      <c r="BE33">
        <v>3.286530179139997</v>
      </c>
      <c r="BF33">
        <v>295.19302197950782</v>
      </c>
      <c r="BG33">
        <v>273.36117778431378</v>
      </c>
      <c r="BH33">
        <v>-21.831844195194037</v>
      </c>
      <c r="BI33" t="s">
        <v>92</v>
      </c>
      <c r="BJ33" t="s">
        <v>88</v>
      </c>
    </row>
    <row r="34" spans="1:62">
      <c r="A34" t="s">
        <v>90</v>
      </c>
      <c r="B34" t="s">
        <v>91</v>
      </c>
      <c r="C34">
        <v>2007</v>
      </c>
      <c r="D34" t="s">
        <v>70</v>
      </c>
      <c r="E34" t="s">
        <v>70</v>
      </c>
      <c r="F34">
        <v>150</v>
      </c>
      <c r="G34">
        <v>0</v>
      </c>
      <c r="H34">
        <v>150</v>
      </c>
      <c r="I34">
        <v>30</v>
      </c>
      <c r="J34">
        <v>46.2</v>
      </c>
      <c r="K34">
        <v>226.2</v>
      </c>
      <c r="L34">
        <v>0</v>
      </c>
      <c r="M34">
        <v>75</v>
      </c>
      <c r="N34">
        <v>150</v>
      </c>
      <c r="O34">
        <v>88.235294117647058</v>
      </c>
      <c r="P34">
        <v>124.5</v>
      </c>
      <c r="Q34">
        <v>0</v>
      </c>
      <c r="R34">
        <v>0</v>
      </c>
      <c r="S34">
        <v>0</v>
      </c>
      <c r="T34">
        <v>0</v>
      </c>
      <c r="U34">
        <v>57.704154333333356</v>
      </c>
      <c r="V34">
        <v>2</v>
      </c>
      <c r="W34">
        <v>7.31</v>
      </c>
      <c r="X34">
        <v>0.96</v>
      </c>
      <c r="Y34">
        <v>17.218501810768547</v>
      </c>
      <c r="Z34">
        <v>55</v>
      </c>
      <c r="AA34">
        <v>385.71113539609024</v>
      </c>
      <c r="AB34">
        <v>2725</v>
      </c>
      <c r="AC34">
        <v>3174.6824999999999</v>
      </c>
      <c r="AD34">
        <v>5366.666666666667</v>
      </c>
      <c r="AE34">
        <v>5791.0893246187361</v>
      </c>
      <c r="AF34">
        <v>19.15855279928039</v>
      </c>
      <c r="AG34">
        <v>4.1344116064835834</v>
      </c>
      <c r="AH34">
        <v>0.36464643896131466</v>
      </c>
      <c r="AI34">
        <v>0.79352425698706508</v>
      </c>
      <c r="AJ34">
        <v>1.3095870856876784E-2</v>
      </c>
      <c r="AK34">
        <v>3.8793985422753936</v>
      </c>
      <c r="AL34">
        <v>13.392124261616257</v>
      </c>
      <c r="AM34">
        <v>1.8979636304500989</v>
      </c>
      <c r="AN34">
        <v>0.13729543305698183</v>
      </c>
      <c r="AO34">
        <v>3.9703389553221911E-2</v>
      </c>
      <c r="AP34">
        <v>11.902428193348058</v>
      </c>
      <c r="AQ34">
        <v>3.1197684192021522</v>
      </c>
      <c r="AR34">
        <v>0.28113669768795752</v>
      </c>
      <c r="AS34">
        <v>0.95033736483599807</v>
      </c>
      <c r="AT34">
        <v>7.3636176728924321E-3</v>
      </c>
      <c r="AU34">
        <v>6.049361183150876</v>
      </c>
      <c r="AV34">
        <v>22.739753629775375</v>
      </c>
      <c r="AW34">
        <v>3.9852092240107404</v>
      </c>
      <c r="AX34">
        <v>1.3866007760997268</v>
      </c>
      <c r="AY34">
        <v>0.43025766044455011</v>
      </c>
      <c r="AZ34">
        <v>163.43167064686884</v>
      </c>
      <c r="BA34">
        <v>62.768329353131151</v>
      </c>
      <c r="BB34">
        <v>202.21271583175019</v>
      </c>
      <c r="BC34">
        <v>31.606563007195401</v>
      </c>
      <c r="BD34">
        <v>15.728295818878046</v>
      </c>
      <c r="BE34">
        <v>2.6929105298373424</v>
      </c>
      <c r="BF34">
        <v>252.24048518766099</v>
      </c>
      <c r="BG34">
        <v>270.43944845098042</v>
      </c>
      <c r="BH34">
        <v>18.198963263319428</v>
      </c>
      <c r="BI34" t="s">
        <v>92</v>
      </c>
      <c r="BJ34" t="s">
        <v>88</v>
      </c>
    </row>
    <row r="35" spans="1:62">
      <c r="A35" t="s">
        <v>90</v>
      </c>
      <c r="B35" t="s">
        <v>91</v>
      </c>
      <c r="C35">
        <v>2010</v>
      </c>
      <c r="D35" t="s">
        <v>70</v>
      </c>
      <c r="E35" t="s">
        <v>70</v>
      </c>
      <c r="F35">
        <v>150</v>
      </c>
      <c r="G35">
        <v>0</v>
      </c>
      <c r="H35">
        <v>150</v>
      </c>
      <c r="I35">
        <v>30</v>
      </c>
      <c r="J35">
        <v>42.4</v>
      </c>
      <c r="K35">
        <v>222.4</v>
      </c>
      <c r="L35">
        <v>0</v>
      </c>
      <c r="M35">
        <v>75</v>
      </c>
      <c r="N35">
        <v>150</v>
      </c>
      <c r="O35">
        <v>88.235294117647058</v>
      </c>
      <c r="P35">
        <v>124.5</v>
      </c>
      <c r="Q35">
        <v>0</v>
      </c>
      <c r="R35">
        <v>0</v>
      </c>
      <c r="S35">
        <v>0</v>
      </c>
      <c r="T35">
        <v>0</v>
      </c>
      <c r="U35">
        <v>54.782425000000003</v>
      </c>
      <c r="V35">
        <v>2</v>
      </c>
      <c r="W35">
        <v>7.37</v>
      </c>
      <c r="X35">
        <v>0.90333333333333332</v>
      </c>
      <c r="Y35">
        <v>23.589131877585672</v>
      </c>
      <c r="Z35">
        <v>55</v>
      </c>
      <c r="AA35">
        <v>404.69561299520524</v>
      </c>
      <c r="AB35">
        <v>2408.3333333333335</v>
      </c>
      <c r="AC35">
        <v>3250</v>
      </c>
      <c r="AD35">
        <v>6375</v>
      </c>
      <c r="AE35">
        <v>6879.1666666666661</v>
      </c>
      <c r="AF35">
        <v>19.15855279928039</v>
      </c>
      <c r="AG35">
        <v>4.1344116064835834</v>
      </c>
      <c r="AH35">
        <v>0.36464643896131466</v>
      </c>
      <c r="AI35">
        <v>0.79352425698706508</v>
      </c>
      <c r="AJ35">
        <v>1.3095870856876784E-2</v>
      </c>
      <c r="AK35">
        <v>3.8793985422753936</v>
      </c>
      <c r="AL35">
        <v>13.392124261616257</v>
      </c>
      <c r="AM35">
        <v>1.8979636304500989</v>
      </c>
      <c r="AN35">
        <v>0.13729543305698183</v>
      </c>
      <c r="AO35">
        <v>3.9703389553221911E-2</v>
      </c>
      <c r="AP35">
        <v>11.902428193348058</v>
      </c>
      <c r="AQ35">
        <v>3.1197684192021522</v>
      </c>
      <c r="AR35">
        <v>0.28113669768795752</v>
      </c>
      <c r="AS35">
        <v>0.95033736483599807</v>
      </c>
      <c r="AT35">
        <v>7.3636176728924321E-3</v>
      </c>
      <c r="AU35">
        <v>6.049361183150876</v>
      </c>
      <c r="AV35">
        <v>22.739753629775375</v>
      </c>
      <c r="AW35">
        <v>3.9852092240107404</v>
      </c>
      <c r="AX35">
        <v>1.3866007760997268</v>
      </c>
      <c r="AY35">
        <v>0.43025766044455011</v>
      </c>
      <c r="AZ35">
        <v>176.24077012568125</v>
      </c>
      <c r="BA35">
        <v>46.159229874318754</v>
      </c>
      <c r="BB35">
        <v>229.80052398644426</v>
      </c>
      <c r="BC35">
        <v>36.253736874062596</v>
      </c>
      <c r="BD35">
        <v>17.954339616094565</v>
      </c>
      <c r="BE35">
        <v>3.1673324568344392</v>
      </c>
      <c r="BF35">
        <v>287.17593293343589</v>
      </c>
      <c r="BG35">
        <v>267.51771911764706</v>
      </c>
      <c r="BH35">
        <v>-19.658213815788827</v>
      </c>
      <c r="BI35" t="s">
        <v>92</v>
      </c>
      <c r="BJ35" t="s">
        <v>88</v>
      </c>
    </row>
    <row r="36" spans="1:62">
      <c r="A36" t="s">
        <v>90</v>
      </c>
      <c r="B36" t="s">
        <v>91</v>
      </c>
      <c r="C36">
        <v>2011</v>
      </c>
      <c r="D36" t="s">
        <v>70</v>
      </c>
      <c r="E36" t="s">
        <v>70</v>
      </c>
      <c r="F36">
        <v>150</v>
      </c>
      <c r="G36">
        <v>0</v>
      </c>
      <c r="H36">
        <v>150</v>
      </c>
      <c r="I36">
        <v>30</v>
      </c>
      <c r="J36">
        <v>41.199999999999996</v>
      </c>
      <c r="K36">
        <v>221.2</v>
      </c>
      <c r="L36">
        <v>0</v>
      </c>
      <c r="M36">
        <v>75</v>
      </c>
      <c r="N36">
        <v>150</v>
      </c>
      <c r="O36">
        <v>88.235294117647058</v>
      </c>
      <c r="P36">
        <v>124.5</v>
      </c>
      <c r="Q36">
        <v>0</v>
      </c>
      <c r="R36">
        <v>0</v>
      </c>
      <c r="S36">
        <v>0</v>
      </c>
      <c r="T36">
        <v>0</v>
      </c>
      <c r="U36">
        <v>53.321560333333473</v>
      </c>
      <c r="V36">
        <v>2</v>
      </c>
      <c r="W36">
        <v>7.41</v>
      </c>
      <c r="X36">
        <v>0.99000000000000021</v>
      </c>
      <c r="Y36">
        <v>16.487064285524642</v>
      </c>
      <c r="Z36">
        <v>55</v>
      </c>
      <c r="AA36">
        <v>383.5314515708634</v>
      </c>
      <c r="AB36">
        <v>3329.1666666666665</v>
      </c>
      <c r="AC36">
        <v>3991.666666666667</v>
      </c>
      <c r="AD36">
        <v>6308.333333333333</v>
      </c>
      <c r="AE36">
        <v>6295.833333333333</v>
      </c>
      <c r="AF36">
        <v>21.420947127665585</v>
      </c>
      <c r="AG36">
        <v>4.1344116064835834</v>
      </c>
      <c r="AH36">
        <v>0.36464643896131466</v>
      </c>
      <c r="AI36">
        <v>0.79352425698706508</v>
      </c>
      <c r="AJ36">
        <v>1.3095870856876784E-2</v>
      </c>
      <c r="AK36">
        <v>5.3971790632897338</v>
      </c>
      <c r="AL36">
        <v>13.392124261616257</v>
      </c>
      <c r="AM36">
        <v>1.8979636304500989</v>
      </c>
      <c r="AN36">
        <v>0.13729543305698183</v>
      </c>
      <c r="AO36">
        <v>3.9703389553221911E-2</v>
      </c>
      <c r="AP36">
        <v>11.902428193348058</v>
      </c>
      <c r="AQ36">
        <v>3.1197684192021522</v>
      </c>
      <c r="AR36">
        <v>0.28113669768795752</v>
      </c>
      <c r="AS36">
        <v>0.95033736483599807</v>
      </c>
      <c r="AT36">
        <v>7.3636176728924321E-3</v>
      </c>
      <c r="AU36">
        <v>6.049361183150876</v>
      </c>
      <c r="AV36">
        <v>22.739753629775375</v>
      </c>
      <c r="AW36">
        <v>3.9852092240107404</v>
      </c>
      <c r="AX36">
        <v>1.3866007760997268</v>
      </c>
      <c r="AY36">
        <v>0.43025766044455011</v>
      </c>
      <c r="AZ36">
        <v>206.02789720877627</v>
      </c>
      <c r="BA36">
        <v>15.172102791223722</v>
      </c>
      <c r="BB36">
        <v>230.06727932279753</v>
      </c>
      <c r="BC36">
        <v>35.653724002004509</v>
      </c>
      <c r="BD36">
        <v>17.914664371873506</v>
      </c>
      <c r="BE36">
        <v>2.9573637087296061</v>
      </c>
      <c r="BF36">
        <v>286.59303140540516</v>
      </c>
      <c r="BG36">
        <v>266.05685445098055</v>
      </c>
      <c r="BH36">
        <v>-20.536176954424604</v>
      </c>
      <c r="BI36" t="s">
        <v>92</v>
      </c>
      <c r="BJ36" t="s">
        <v>88</v>
      </c>
    </row>
    <row r="37" spans="1:62">
      <c r="A37" t="s">
        <v>90</v>
      </c>
      <c r="B37" t="s">
        <v>91</v>
      </c>
      <c r="C37">
        <v>2013</v>
      </c>
      <c r="D37" t="s">
        <v>70</v>
      </c>
      <c r="E37" t="s">
        <v>70</v>
      </c>
      <c r="F37">
        <v>150</v>
      </c>
      <c r="G37">
        <v>0</v>
      </c>
      <c r="H37">
        <v>150</v>
      </c>
      <c r="I37">
        <v>30</v>
      </c>
      <c r="J37">
        <v>38.79999999999999</v>
      </c>
      <c r="K37">
        <v>218.79999999999998</v>
      </c>
      <c r="L37">
        <v>0</v>
      </c>
      <c r="M37">
        <v>75</v>
      </c>
      <c r="N37">
        <v>150</v>
      </c>
      <c r="O37">
        <v>88.235294117647058</v>
      </c>
      <c r="P37">
        <v>124.5</v>
      </c>
      <c r="Q37">
        <v>0</v>
      </c>
      <c r="R37">
        <v>0</v>
      </c>
      <c r="S37">
        <v>0</v>
      </c>
      <c r="T37">
        <v>0</v>
      </c>
      <c r="U37">
        <v>51.860695666666651</v>
      </c>
      <c r="V37">
        <v>2</v>
      </c>
      <c r="W37">
        <v>7.2966666666666669</v>
      </c>
      <c r="X37">
        <v>0.92333333333333378</v>
      </c>
      <c r="Y37">
        <v>18.883973482084954</v>
      </c>
      <c r="Z37">
        <v>55</v>
      </c>
      <c r="AA37">
        <v>390.67424097661313</v>
      </c>
      <c r="AB37">
        <v>3225</v>
      </c>
      <c r="AC37">
        <v>3100</v>
      </c>
      <c r="AD37">
        <v>6125</v>
      </c>
      <c r="AE37">
        <v>6408.333333333333</v>
      </c>
      <c r="AF37">
        <v>19.15855279928039</v>
      </c>
      <c r="AG37">
        <v>4.1344116064835834</v>
      </c>
      <c r="AH37">
        <v>0.36464643896131466</v>
      </c>
      <c r="AI37">
        <v>0.79352425698706508</v>
      </c>
      <c r="AJ37">
        <v>1.3095870856876784E-2</v>
      </c>
      <c r="AK37">
        <v>3.8793985422753936</v>
      </c>
      <c r="AL37">
        <v>13.392124261616257</v>
      </c>
      <c r="AM37">
        <v>1.8979636304500989</v>
      </c>
      <c r="AN37">
        <v>0.13729543305698183</v>
      </c>
      <c r="AO37">
        <v>3.9703389553221911E-2</v>
      </c>
      <c r="AP37">
        <v>11.902428193348058</v>
      </c>
      <c r="AQ37">
        <v>3.1197684192021522</v>
      </c>
      <c r="AR37">
        <v>0.28113669768795752</v>
      </c>
      <c r="AS37">
        <v>0.95033736483599807</v>
      </c>
      <c r="AT37">
        <v>7.3636176728924321E-3</v>
      </c>
      <c r="AU37">
        <v>6.049361183150876</v>
      </c>
      <c r="AV37">
        <v>22.739753629775375</v>
      </c>
      <c r="AW37">
        <v>3.9852092240107404</v>
      </c>
      <c r="AX37">
        <v>1.3866007760997268</v>
      </c>
      <c r="AY37">
        <v>0.43025766044455011</v>
      </c>
      <c r="AZ37">
        <v>185.48116385834837</v>
      </c>
      <c r="BA37">
        <v>33.318836141651616</v>
      </c>
      <c r="BB37">
        <v>219.68156538701035</v>
      </c>
      <c r="BC37">
        <v>34.320183403919778</v>
      </c>
      <c r="BD37">
        <v>17.691347904386166</v>
      </c>
      <c r="BE37">
        <v>2.9676513567237066</v>
      </c>
      <c r="BF37">
        <v>274.66074805203999</v>
      </c>
      <c r="BG37">
        <v>264.5959897843137</v>
      </c>
      <c r="BH37">
        <v>-10.06475826772629</v>
      </c>
      <c r="BI37" t="s">
        <v>92</v>
      </c>
      <c r="BJ37" t="s">
        <v>88</v>
      </c>
    </row>
    <row r="38" spans="1:62">
      <c r="A38" t="s">
        <v>90</v>
      </c>
      <c r="B38" t="s">
        <v>91</v>
      </c>
      <c r="C38">
        <v>2014</v>
      </c>
      <c r="D38" t="s">
        <v>70</v>
      </c>
      <c r="E38" t="s">
        <v>70</v>
      </c>
      <c r="F38">
        <v>150</v>
      </c>
      <c r="G38">
        <v>0</v>
      </c>
      <c r="H38">
        <v>150</v>
      </c>
      <c r="I38">
        <v>30</v>
      </c>
      <c r="J38">
        <v>37.599999999999987</v>
      </c>
      <c r="K38">
        <v>217.6</v>
      </c>
      <c r="L38">
        <v>0</v>
      </c>
      <c r="M38">
        <v>75</v>
      </c>
      <c r="N38">
        <v>150</v>
      </c>
      <c r="O38">
        <v>88.235294117647058</v>
      </c>
      <c r="P38">
        <v>124.5</v>
      </c>
      <c r="Q38">
        <v>0</v>
      </c>
      <c r="R38">
        <v>0</v>
      </c>
      <c r="S38">
        <v>0</v>
      </c>
      <c r="T38">
        <v>0</v>
      </c>
      <c r="U38">
        <v>51.860695666666651</v>
      </c>
      <c r="V38">
        <v>2</v>
      </c>
      <c r="W38">
        <v>7.2866666666666662</v>
      </c>
      <c r="X38">
        <v>1.0700000000000003</v>
      </c>
      <c r="Y38">
        <v>21.476708354982964</v>
      </c>
      <c r="Z38">
        <v>55</v>
      </c>
      <c r="AA38">
        <v>398.40059089784921</v>
      </c>
      <c r="AB38">
        <v>2975.0148750000003</v>
      </c>
      <c r="AC38">
        <v>3258.3496249999998</v>
      </c>
      <c r="AD38">
        <v>6166.6974999999993</v>
      </c>
      <c r="AE38">
        <v>6566.6994999999997</v>
      </c>
      <c r="AF38">
        <v>19.15855279928039</v>
      </c>
      <c r="AG38">
        <v>4.1344116064835834</v>
      </c>
      <c r="AH38">
        <v>0.36464643896131466</v>
      </c>
      <c r="AI38">
        <v>0.79352425698706508</v>
      </c>
      <c r="AJ38">
        <v>1.3095870856876784E-2</v>
      </c>
      <c r="AK38">
        <v>3.8793985422753936</v>
      </c>
      <c r="AL38">
        <v>13.392124261616257</v>
      </c>
      <c r="AM38">
        <v>1.8979636304500989</v>
      </c>
      <c r="AN38">
        <v>0.13729543305698183</v>
      </c>
      <c r="AO38">
        <v>3.9703389553221911E-2</v>
      </c>
      <c r="AP38">
        <v>13.653333333333334</v>
      </c>
      <c r="AQ38">
        <v>3.1197684192021522</v>
      </c>
      <c r="AR38">
        <v>0.28113669768795752</v>
      </c>
      <c r="AS38">
        <v>0.95033736483599807</v>
      </c>
      <c r="AT38">
        <v>7.3636176728924321E-3</v>
      </c>
      <c r="AU38">
        <v>7.5633333333333326</v>
      </c>
      <c r="AV38">
        <v>22.739753629775375</v>
      </c>
      <c r="AW38">
        <v>3.9852092240107404</v>
      </c>
      <c r="AX38">
        <v>1.3866007760997268</v>
      </c>
      <c r="AY38">
        <v>0.43025766044455011</v>
      </c>
      <c r="AZ38">
        <v>203.49953009844728</v>
      </c>
      <c r="BA38">
        <v>14.100469901552714</v>
      </c>
      <c r="BB38">
        <v>224.49995599649404</v>
      </c>
      <c r="BC38">
        <v>35.172414053063711</v>
      </c>
      <c r="BD38">
        <v>17.773936666029694</v>
      </c>
      <c r="BE38">
        <v>3.0391099014690357</v>
      </c>
      <c r="BF38">
        <v>280.48541661705644</v>
      </c>
      <c r="BG38">
        <v>264.5959897843137</v>
      </c>
      <c r="BH38">
        <v>-15.889426832742743</v>
      </c>
      <c r="BI38" t="s">
        <v>92</v>
      </c>
      <c r="BJ38" t="s">
        <v>88</v>
      </c>
    </row>
    <row r="39" spans="1:62">
      <c r="A39" t="s">
        <v>90</v>
      </c>
      <c r="B39" t="s">
        <v>91</v>
      </c>
      <c r="C39">
        <v>2015</v>
      </c>
      <c r="D39" t="s">
        <v>70</v>
      </c>
      <c r="E39" t="s">
        <v>70</v>
      </c>
      <c r="F39">
        <v>150</v>
      </c>
      <c r="G39">
        <v>0</v>
      </c>
      <c r="H39">
        <v>150</v>
      </c>
      <c r="I39">
        <v>30</v>
      </c>
      <c r="J39">
        <v>36.399999999999984</v>
      </c>
      <c r="K39">
        <v>216.39999999999998</v>
      </c>
      <c r="L39">
        <v>0</v>
      </c>
      <c r="M39">
        <v>75</v>
      </c>
      <c r="N39">
        <v>150</v>
      </c>
      <c r="O39">
        <v>88.235294117647058</v>
      </c>
      <c r="P39">
        <v>124.5</v>
      </c>
      <c r="Q39">
        <v>0</v>
      </c>
      <c r="R39">
        <v>0</v>
      </c>
      <c r="S39">
        <v>0</v>
      </c>
      <c r="T39">
        <v>0</v>
      </c>
      <c r="U39">
        <v>51.130263333333232</v>
      </c>
      <c r="V39">
        <v>2</v>
      </c>
      <c r="W39">
        <v>6.6866666666666674</v>
      </c>
      <c r="X39">
        <v>0.26333333333333364</v>
      </c>
      <c r="Y39">
        <v>14.814509315629728</v>
      </c>
      <c r="Z39">
        <v>55</v>
      </c>
      <c r="AA39">
        <v>378.54723776057654</v>
      </c>
      <c r="AB39">
        <v>2533.3459999999995</v>
      </c>
      <c r="AC39">
        <v>2758.3471249999998</v>
      </c>
      <c r="AD39">
        <v>6216.6977500000003</v>
      </c>
      <c r="AE39">
        <v>7658.3716249999998</v>
      </c>
      <c r="AF39">
        <v>19.15855279928039</v>
      </c>
      <c r="AG39">
        <v>4.1344116064835834</v>
      </c>
      <c r="AH39">
        <v>0.36464643896131466</v>
      </c>
      <c r="AI39">
        <v>0.79352425698706508</v>
      </c>
      <c r="AJ39">
        <v>1.3095870856876784E-2</v>
      </c>
      <c r="AK39">
        <v>3.8793985422753936</v>
      </c>
      <c r="AL39">
        <v>13.392124261616257</v>
      </c>
      <c r="AM39">
        <v>1.8979636304500989</v>
      </c>
      <c r="AN39">
        <v>0.13729543305698183</v>
      </c>
      <c r="AO39">
        <v>3.9703389553221911E-2</v>
      </c>
      <c r="AP39">
        <v>11.379092213451129</v>
      </c>
      <c r="AQ39">
        <v>3.1197684192021522</v>
      </c>
      <c r="AR39">
        <v>0.28113669768795752</v>
      </c>
      <c r="AS39">
        <v>0.95033736483599807</v>
      </c>
      <c r="AT39">
        <v>7.3636176728924321E-3</v>
      </c>
      <c r="AU39">
        <v>7.538889465207002</v>
      </c>
      <c r="AV39">
        <v>22.739753629775375</v>
      </c>
      <c r="AW39">
        <v>3.9852092240107404</v>
      </c>
      <c r="AX39">
        <v>1.3866007760997268</v>
      </c>
      <c r="AY39">
        <v>0.43025766044455011</v>
      </c>
      <c r="AZ39">
        <v>187.7119650404172</v>
      </c>
      <c r="BA39">
        <v>28.688034959582779</v>
      </c>
      <c r="BB39">
        <v>240.95816383024825</v>
      </c>
      <c r="BC39">
        <v>38.42697323777476</v>
      </c>
      <c r="BD39">
        <v>18.916044161991515</v>
      </c>
      <c r="BE39">
        <v>3.4835425460850278</v>
      </c>
      <c r="BF39">
        <v>301.78472377609955</v>
      </c>
      <c r="BG39">
        <v>263.8655574509803</v>
      </c>
      <c r="BH39">
        <v>-37.919166325119249</v>
      </c>
      <c r="BI39" t="s">
        <v>92</v>
      </c>
      <c r="BJ39" t="s">
        <v>88</v>
      </c>
    </row>
    <row r="40" spans="1:62">
      <c r="A40" t="s">
        <v>90</v>
      </c>
      <c r="B40" t="s">
        <v>91</v>
      </c>
      <c r="C40">
        <v>1980</v>
      </c>
      <c r="D40" t="s">
        <v>71</v>
      </c>
      <c r="E40" t="s">
        <v>73</v>
      </c>
      <c r="F40">
        <v>0</v>
      </c>
      <c r="G40">
        <v>0</v>
      </c>
      <c r="H40">
        <v>0</v>
      </c>
      <c r="I40">
        <v>30</v>
      </c>
      <c r="J40">
        <v>49</v>
      </c>
      <c r="K40">
        <v>79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87.651880000000006</v>
      </c>
      <c r="V40">
        <v>3</v>
      </c>
      <c r="W40">
        <v>6.3</v>
      </c>
      <c r="X40">
        <v>0</v>
      </c>
      <c r="Y40">
        <v>15.91</v>
      </c>
      <c r="Z40">
        <v>55</v>
      </c>
      <c r="AA40">
        <v>381.81179999999995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79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87.651880000000006</v>
      </c>
      <c r="BH40">
        <v>87.651880000000006</v>
      </c>
      <c r="BI40" t="s">
        <v>92</v>
      </c>
      <c r="BJ40" t="s">
        <v>88</v>
      </c>
    </row>
    <row r="41" spans="1:62">
      <c r="A41" t="s">
        <v>90</v>
      </c>
      <c r="B41" t="s">
        <v>91</v>
      </c>
      <c r="C41">
        <v>1981</v>
      </c>
      <c r="D41" t="s">
        <v>71</v>
      </c>
      <c r="E41" t="s">
        <v>73</v>
      </c>
      <c r="F41">
        <v>202.66125</v>
      </c>
      <c r="G41">
        <v>52.661250000000003</v>
      </c>
      <c r="H41">
        <v>150</v>
      </c>
      <c r="I41">
        <v>30</v>
      </c>
      <c r="J41">
        <v>49</v>
      </c>
      <c r="K41">
        <v>281.66125</v>
      </c>
      <c r="L41">
        <v>25.984863904668508</v>
      </c>
      <c r="M41">
        <v>75</v>
      </c>
      <c r="N41">
        <v>150</v>
      </c>
      <c r="O41">
        <v>88.235294117647058</v>
      </c>
      <c r="P41">
        <v>124.5</v>
      </c>
      <c r="Q41">
        <v>47.43</v>
      </c>
      <c r="R41">
        <v>62.774999999999999</v>
      </c>
      <c r="S41">
        <v>9.6952500000000015</v>
      </c>
      <c r="T41">
        <v>25.947000000000003</v>
      </c>
      <c r="U41">
        <v>87.651880000000006</v>
      </c>
      <c r="V41">
        <v>3</v>
      </c>
      <c r="W41">
        <v>6.4</v>
      </c>
      <c r="X41">
        <v>0.10000000000000053</v>
      </c>
      <c r="Y41">
        <v>16.311484918793504</v>
      </c>
      <c r="Z41">
        <v>55</v>
      </c>
      <c r="AA41">
        <v>383.0082250580046</v>
      </c>
      <c r="AB41">
        <v>3205.6271563725495</v>
      </c>
      <c r="AC41">
        <v>4300.9442227421359</v>
      </c>
      <c r="AD41">
        <v>4941.666666666667</v>
      </c>
      <c r="AE41">
        <v>5445.3954948301325</v>
      </c>
      <c r="AF41">
        <v>20.898544746849396</v>
      </c>
      <c r="AG41">
        <v>4.4979742695106113</v>
      </c>
      <c r="AH41">
        <v>0.37843118671961545</v>
      </c>
      <c r="AI41">
        <v>1.3679813889260481</v>
      </c>
      <c r="AJ41">
        <v>1.8645879463601127E-2</v>
      </c>
      <c r="AK41">
        <v>5.0092244969943263</v>
      </c>
      <c r="AL41">
        <v>15.124577610636507</v>
      </c>
      <c r="AM41">
        <v>2.0518475060391173</v>
      </c>
      <c r="AN41">
        <v>0.4042935967845126</v>
      </c>
      <c r="AO41">
        <v>5.194850877484096E-2</v>
      </c>
      <c r="AP41">
        <v>13.129795680625003</v>
      </c>
      <c r="AQ41">
        <v>3.0738701473021965</v>
      </c>
      <c r="AR41">
        <v>0.26894357247744333</v>
      </c>
      <c r="AS41">
        <v>1.0259870645905831</v>
      </c>
      <c r="AT41">
        <v>5.709686173585758E-3</v>
      </c>
      <c r="AU41">
        <v>6.4864981140740099</v>
      </c>
      <c r="AV41">
        <v>23.61961977041085</v>
      </c>
      <c r="AW41">
        <v>3.4791934390104369</v>
      </c>
      <c r="AX41">
        <v>1.7055826825886831</v>
      </c>
      <c r="AY41">
        <v>0.49615673134503191</v>
      </c>
      <c r="AZ41">
        <v>188.74195899262475</v>
      </c>
      <c r="BA41">
        <v>92.91929100737525</v>
      </c>
      <c r="BB41">
        <v>223.27700589487134</v>
      </c>
      <c r="BC41">
        <v>30.312604731769511</v>
      </c>
      <c r="BD41">
        <v>20.481740832482739</v>
      </c>
      <c r="BE41">
        <v>3.0131843716952078</v>
      </c>
      <c r="BF41">
        <v>277.08453583081882</v>
      </c>
      <c r="BG41">
        <v>446.23442411764705</v>
      </c>
      <c r="BH41">
        <v>169.14988828682823</v>
      </c>
      <c r="BI41" t="s">
        <v>92</v>
      </c>
      <c r="BJ41" t="s">
        <v>88</v>
      </c>
    </row>
    <row r="42" spans="1:62">
      <c r="A42" t="s">
        <v>90</v>
      </c>
      <c r="B42" t="s">
        <v>91</v>
      </c>
      <c r="C42">
        <v>1984</v>
      </c>
      <c r="D42" t="s">
        <v>71</v>
      </c>
      <c r="E42" t="s">
        <v>73</v>
      </c>
      <c r="F42">
        <v>202.66125</v>
      </c>
      <c r="G42">
        <v>52.661250000000003</v>
      </c>
      <c r="H42">
        <v>150</v>
      </c>
      <c r="I42">
        <v>30</v>
      </c>
      <c r="J42">
        <v>49</v>
      </c>
      <c r="K42">
        <v>281.66125</v>
      </c>
      <c r="L42">
        <v>25.984863904668508</v>
      </c>
      <c r="M42">
        <v>75</v>
      </c>
      <c r="N42">
        <v>150</v>
      </c>
      <c r="O42">
        <v>88.235294117647058</v>
      </c>
      <c r="P42">
        <v>124.5</v>
      </c>
      <c r="Q42">
        <v>47.43</v>
      </c>
      <c r="R42">
        <v>62.774999999999999</v>
      </c>
      <c r="S42">
        <v>9.6952500000000015</v>
      </c>
      <c r="T42">
        <v>25.947000000000003</v>
      </c>
      <c r="U42">
        <v>87.651880000000006</v>
      </c>
      <c r="V42">
        <v>3</v>
      </c>
      <c r="W42">
        <v>6.9333333333333327</v>
      </c>
      <c r="X42">
        <v>0.63333333333333286</v>
      </c>
      <c r="Y42">
        <v>18.666666666666668</v>
      </c>
      <c r="Z42">
        <v>55</v>
      </c>
      <c r="AA42">
        <v>390.02666666666664</v>
      </c>
      <c r="AB42">
        <v>2383.3333333333335</v>
      </c>
      <c r="AC42">
        <v>3001.125</v>
      </c>
      <c r="AD42">
        <v>6833.333333333333</v>
      </c>
      <c r="AE42">
        <v>9830.25</v>
      </c>
      <c r="AF42">
        <v>19.153333333333336</v>
      </c>
      <c r="AG42">
        <v>4.4979742695106113</v>
      </c>
      <c r="AH42">
        <v>0.37843118671961545</v>
      </c>
      <c r="AI42">
        <v>1.3679813889260481</v>
      </c>
      <c r="AJ42">
        <v>1.8645879463601127E-2</v>
      </c>
      <c r="AK42">
        <v>5.7649999999999997</v>
      </c>
      <c r="AL42">
        <v>15.124577610636507</v>
      </c>
      <c r="AM42">
        <v>2.0518475060391173</v>
      </c>
      <c r="AN42">
        <v>0.4042935967845126</v>
      </c>
      <c r="AO42">
        <v>5.194850877484096E-2</v>
      </c>
      <c r="AP42">
        <v>11.946000000000002</v>
      </c>
      <c r="AQ42">
        <v>3.0738701473021965</v>
      </c>
      <c r="AR42">
        <v>0.26894357247744333</v>
      </c>
      <c r="AS42">
        <v>1.0259870645905831</v>
      </c>
      <c r="AT42">
        <v>5.709686173585758E-3</v>
      </c>
      <c r="AU42">
        <v>6.141</v>
      </c>
      <c r="AV42">
        <v>23.61961977041085</v>
      </c>
      <c r="AW42">
        <v>3.4791934390104369</v>
      </c>
      <c r="AX42">
        <v>1.7055826825886831</v>
      </c>
      <c r="AY42">
        <v>0.49615673134503191</v>
      </c>
      <c r="AZ42">
        <v>204.94882865277776</v>
      </c>
      <c r="BA42">
        <v>76.712421347222232</v>
      </c>
      <c r="BB42">
        <v>309.3024665787014</v>
      </c>
      <c r="BC42">
        <v>43.098900890671601</v>
      </c>
      <c r="BD42">
        <v>28.250907037810055</v>
      </c>
      <c r="BE42">
        <v>5.1167042116091475</v>
      </c>
      <c r="BF42">
        <v>385.7689787187922</v>
      </c>
      <c r="BG42">
        <v>446.23442411764705</v>
      </c>
      <c r="BH42">
        <v>60.465445398854854</v>
      </c>
      <c r="BI42" t="s">
        <v>92</v>
      </c>
      <c r="BJ42" t="s">
        <v>88</v>
      </c>
    </row>
    <row r="43" spans="1:62">
      <c r="A43" t="s">
        <v>90</v>
      </c>
      <c r="B43" t="s">
        <v>91</v>
      </c>
      <c r="C43">
        <v>1987</v>
      </c>
      <c r="D43" t="s">
        <v>71</v>
      </c>
      <c r="E43" t="s">
        <v>73</v>
      </c>
      <c r="F43">
        <v>202.66125</v>
      </c>
      <c r="G43">
        <v>52.661250000000003</v>
      </c>
      <c r="H43">
        <v>150</v>
      </c>
      <c r="I43">
        <v>30</v>
      </c>
      <c r="J43">
        <v>49</v>
      </c>
      <c r="K43">
        <v>281.66125</v>
      </c>
      <c r="L43">
        <v>25.984863904668508</v>
      </c>
      <c r="M43">
        <v>75</v>
      </c>
      <c r="N43">
        <v>150</v>
      </c>
      <c r="O43">
        <v>88.235294117647058</v>
      </c>
      <c r="P43">
        <v>124.5</v>
      </c>
      <c r="Q43">
        <v>47.43</v>
      </c>
      <c r="R43">
        <v>62.774999999999999</v>
      </c>
      <c r="S43">
        <v>9.6952500000000015</v>
      </c>
      <c r="T43">
        <v>25.947000000000003</v>
      </c>
      <c r="U43">
        <v>87.651880000000006</v>
      </c>
      <c r="V43">
        <v>3</v>
      </c>
      <c r="W43">
        <v>6.6</v>
      </c>
      <c r="X43">
        <v>0.29999999999999982</v>
      </c>
      <c r="Y43">
        <v>20.87877030162413</v>
      </c>
      <c r="Z43">
        <v>55</v>
      </c>
      <c r="AA43">
        <v>396.6187354988399</v>
      </c>
      <c r="AB43">
        <v>2341.6666666666665</v>
      </c>
      <c r="AC43">
        <v>2719.5</v>
      </c>
      <c r="AD43">
        <v>6625</v>
      </c>
      <c r="AE43">
        <v>5431.5</v>
      </c>
      <c r="AF43">
        <v>17.788</v>
      </c>
      <c r="AG43">
        <v>4.4979742695106113</v>
      </c>
      <c r="AH43">
        <v>0.37843118671961545</v>
      </c>
      <c r="AI43">
        <v>1.3679813889260481</v>
      </c>
      <c r="AJ43">
        <v>1.8645879463601127E-2</v>
      </c>
      <c r="AK43">
        <v>3.6430000000000002</v>
      </c>
      <c r="AL43">
        <v>15.124577610636507</v>
      </c>
      <c r="AM43">
        <v>2.0518475060391173</v>
      </c>
      <c r="AN43">
        <v>0.4042935967845126</v>
      </c>
      <c r="AO43">
        <v>5.194850877484096E-2</v>
      </c>
      <c r="AP43">
        <v>9.8409999999999993</v>
      </c>
      <c r="AQ43">
        <v>3.0738701473021965</v>
      </c>
      <c r="AR43">
        <v>0.26894357247744333</v>
      </c>
      <c r="AS43">
        <v>1.0259870645905831</v>
      </c>
      <c r="AT43">
        <v>5.709686173585758E-3</v>
      </c>
      <c r="AU43">
        <v>4.7850000000000001</v>
      </c>
      <c r="AV43">
        <v>23.61961977041085</v>
      </c>
      <c r="AW43">
        <v>3.4791934390104369</v>
      </c>
      <c r="AX43">
        <v>1.7055826825886831</v>
      </c>
      <c r="AY43">
        <v>0.49615673134503191</v>
      </c>
      <c r="AZ43">
        <v>142.74705766666665</v>
      </c>
      <c r="BA43">
        <v>138.91419233333335</v>
      </c>
      <c r="BB43">
        <v>200.31839973542691</v>
      </c>
      <c r="BC43">
        <v>27.145149319890063</v>
      </c>
      <c r="BD43">
        <v>20.363869498917023</v>
      </c>
      <c r="BE43">
        <v>2.9176383612243257</v>
      </c>
      <c r="BF43">
        <v>250.74505691545832</v>
      </c>
      <c r="BG43">
        <v>446.23442411764705</v>
      </c>
      <c r="BH43">
        <v>195.48936720218873</v>
      </c>
      <c r="BI43" t="s">
        <v>92</v>
      </c>
      <c r="BJ43" t="s">
        <v>88</v>
      </c>
    </row>
    <row r="44" spans="1:62">
      <c r="A44" t="s">
        <v>90</v>
      </c>
      <c r="B44" t="s">
        <v>91</v>
      </c>
      <c r="C44">
        <v>1990</v>
      </c>
      <c r="D44" t="s">
        <v>71</v>
      </c>
      <c r="E44" t="s">
        <v>73</v>
      </c>
      <c r="F44">
        <v>202.66125</v>
      </c>
      <c r="G44">
        <v>52.661250000000003</v>
      </c>
      <c r="H44">
        <v>150</v>
      </c>
      <c r="I44">
        <v>30</v>
      </c>
      <c r="J44">
        <v>49</v>
      </c>
      <c r="K44">
        <v>281.66125</v>
      </c>
      <c r="L44">
        <v>25.984863904668508</v>
      </c>
      <c r="M44">
        <v>75</v>
      </c>
      <c r="N44">
        <v>150</v>
      </c>
      <c r="O44">
        <v>88.235294117647058</v>
      </c>
      <c r="P44">
        <v>124.5</v>
      </c>
      <c r="Q44">
        <v>47.43</v>
      </c>
      <c r="R44">
        <v>62.774999999999999</v>
      </c>
      <c r="S44">
        <v>9.6952500000000015</v>
      </c>
      <c r="T44">
        <v>25.947000000000003</v>
      </c>
      <c r="U44">
        <v>87.651880000000006</v>
      </c>
      <c r="V44">
        <v>3</v>
      </c>
      <c r="W44">
        <v>6.46</v>
      </c>
      <c r="X44">
        <v>0.16000000000000014</v>
      </c>
      <c r="Y44">
        <v>23.461273255813953</v>
      </c>
      <c r="Z44">
        <v>55</v>
      </c>
      <c r="AA44">
        <v>404.31459430232553</v>
      </c>
      <c r="AB44">
        <v>868.33333333333337</v>
      </c>
      <c r="AC44">
        <v>1792.4756904761903</v>
      </c>
      <c r="AD44">
        <v>8033.333333333333</v>
      </c>
      <c r="AE44">
        <v>8340.4469644744859</v>
      </c>
      <c r="AF44">
        <v>20.898544746849396</v>
      </c>
      <c r="AG44">
        <v>4.4979742695106113</v>
      </c>
      <c r="AH44">
        <v>0.37843118671961545</v>
      </c>
      <c r="AI44">
        <v>1.3679813889260481</v>
      </c>
      <c r="AJ44">
        <v>1.8645879463601127E-2</v>
      </c>
      <c r="AK44">
        <v>5.0092244969943263</v>
      </c>
      <c r="AL44">
        <v>15.124577610636507</v>
      </c>
      <c r="AM44">
        <v>2.0518475060391173</v>
      </c>
      <c r="AN44">
        <v>0.4042935967845126</v>
      </c>
      <c r="AO44">
        <v>5.194850877484096E-2</v>
      </c>
      <c r="AP44">
        <v>13.129795680625003</v>
      </c>
      <c r="AQ44">
        <v>3.0738701473021965</v>
      </c>
      <c r="AR44">
        <v>0.26894357247744333</v>
      </c>
      <c r="AS44">
        <v>1.0259870645905831</v>
      </c>
      <c r="AT44">
        <v>5.709686173585758E-3</v>
      </c>
      <c r="AU44">
        <v>6.4864981140740099</v>
      </c>
      <c r="AV44">
        <v>23.61961977041085</v>
      </c>
      <c r="AW44">
        <v>3.4791934390104369</v>
      </c>
      <c r="AX44">
        <v>1.7055826825886831</v>
      </c>
      <c r="AY44">
        <v>0.49615673134503191</v>
      </c>
      <c r="AZ44">
        <v>186.70213496746661</v>
      </c>
      <c r="BA44">
        <v>94.95911503253339</v>
      </c>
      <c r="BB44">
        <v>252.70778821930384</v>
      </c>
      <c r="BC44">
        <v>35.185032911723788</v>
      </c>
      <c r="BD44">
        <v>24.379968276636923</v>
      </c>
      <c r="BE44">
        <v>4.2933439939143456</v>
      </c>
      <c r="BF44">
        <v>316.5661334015789</v>
      </c>
      <c r="BG44">
        <v>446.23442411764705</v>
      </c>
      <c r="BH44">
        <v>129.66829071606816</v>
      </c>
      <c r="BI44" t="s">
        <v>92</v>
      </c>
      <c r="BJ44" t="s">
        <v>88</v>
      </c>
    </row>
    <row r="45" spans="1:62">
      <c r="A45" t="s">
        <v>90</v>
      </c>
      <c r="B45" t="s">
        <v>91</v>
      </c>
      <c r="C45">
        <v>1996</v>
      </c>
      <c r="D45" t="s">
        <v>71</v>
      </c>
      <c r="E45" t="s">
        <v>73</v>
      </c>
      <c r="F45">
        <v>202.66125</v>
      </c>
      <c r="G45">
        <v>52.661250000000003</v>
      </c>
      <c r="H45">
        <v>150</v>
      </c>
      <c r="I45">
        <v>30</v>
      </c>
      <c r="J45">
        <v>39.199999999999996</v>
      </c>
      <c r="K45">
        <v>271.86124999999998</v>
      </c>
      <c r="L45">
        <v>25.984863904668508</v>
      </c>
      <c r="M45">
        <v>75</v>
      </c>
      <c r="N45">
        <v>150</v>
      </c>
      <c r="O45">
        <v>88.235294117647058</v>
      </c>
      <c r="P45">
        <v>124.5</v>
      </c>
      <c r="Q45">
        <v>47.43</v>
      </c>
      <c r="R45">
        <v>62.774999999999999</v>
      </c>
      <c r="S45">
        <v>9.6952500000000015</v>
      </c>
      <c r="T45">
        <v>25.947000000000003</v>
      </c>
      <c r="U45">
        <v>87.651880000000006</v>
      </c>
      <c r="V45">
        <v>3</v>
      </c>
      <c r="W45">
        <v>7</v>
      </c>
      <c r="X45">
        <v>0.70000000000000018</v>
      </c>
      <c r="Y45">
        <v>16.026682134570766</v>
      </c>
      <c r="Z45">
        <v>55</v>
      </c>
      <c r="AA45">
        <v>382.15951276102084</v>
      </c>
      <c r="AB45">
        <v>3216.6666666666665</v>
      </c>
      <c r="AC45">
        <v>4310.333333333333</v>
      </c>
      <c r="AD45">
        <v>5420</v>
      </c>
      <c r="AE45">
        <v>5627.2061262388015</v>
      </c>
      <c r="AF45">
        <v>26.09</v>
      </c>
      <c r="AG45">
        <v>4.4979742695106113</v>
      </c>
      <c r="AH45">
        <v>0.37843118671961545</v>
      </c>
      <c r="AI45">
        <v>1.3679813889260481</v>
      </c>
      <c r="AJ45">
        <v>1.8645879463601127E-2</v>
      </c>
      <c r="AK45">
        <v>5.0092244969943263</v>
      </c>
      <c r="AL45">
        <v>15.124577610636507</v>
      </c>
      <c r="AM45">
        <v>2.0518475060391173</v>
      </c>
      <c r="AN45">
        <v>0.4042935967845126</v>
      </c>
      <c r="AO45">
        <v>5.194850877484096E-2</v>
      </c>
      <c r="AP45">
        <v>13.129795680625003</v>
      </c>
      <c r="AQ45">
        <v>3.0738701473021965</v>
      </c>
      <c r="AR45">
        <v>0.26894357247744333</v>
      </c>
      <c r="AS45">
        <v>1.0259870645905831</v>
      </c>
      <c r="AT45">
        <v>5.709686173585758E-3</v>
      </c>
      <c r="AU45">
        <v>6.4864981140740099</v>
      </c>
      <c r="AV45">
        <v>23.61961977041085</v>
      </c>
      <c r="AW45">
        <v>3.4791934390104369</v>
      </c>
      <c r="AX45">
        <v>1.7055826825886831</v>
      </c>
      <c r="AY45">
        <v>0.49615673134503191</v>
      </c>
      <c r="AZ45">
        <v>213.17861517121909</v>
      </c>
      <c r="BA45">
        <v>58.682634828780891</v>
      </c>
      <c r="BB45">
        <v>229.23330019783765</v>
      </c>
      <c r="BC45">
        <v>31.097246481342488</v>
      </c>
      <c r="BD45">
        <v>21.301495511403107</v>
      </c>
      <c r="BE45">
        <v>3.1068156651906245</v>
      </c>
      <c r="BF45">
        <v>284.73885785577392</v>
      </c>
      <c r="BG45">
        <v>446.23442411764705</v>
      </c>
      <c r="BH45">
        <v>161.49556626187314</v>
      </c>
      <c r="BI45" t="s">
        <v>92</v>
      </c>
      <c r="BJ45" t="s">
        <v>88</v>
      </c>
    </row>
    <row r="46" spans="1:62">
      <c r="A46" t="s">
        <v>90</v>
      </c>
      <c r="B46" t="s">
        <v>91</v>
      </c>
      <c r="C46">
        <v>1999</v>
      </c>
      <c r="D46" t="s">
        <v>71</v>
      </c>
      <c r="E46" t="s">
        <v>73</v>
      </c>
      <c r="F46">
        <v>202.66125</v>
      </c>
      <c r="G46">
        <v>52.661250000000003</v>
      </c>
      <c r="H46">
        <v>150</v>
      </c>
      <c r="I46">
        <v>30</v>
      </c>
      <c r="J46">
        <v>50.4</v>
      </c>
      <c r="K46">
        <v>283.06124999999997</v>
      </c>
      <c r="L46">
        <v>25.984863904668508</v>
      </c>
      <c r="M46">
        <v>75</v>
      </c>
      <c r="N46">
        <v>150</v>
      </c>
      <c r="O46">
        <v>88.235294117647058</v>
      </c>
      <c r="P46">
        <v>124.5</v>
      </c>
      <c r="Q46">
        <v>47.43</v>
      </c>
      <c r="R46">
        <v>62.774999999999999</v>
      </c>
      <c r="S46">
        <v>9.6952500000000015</v>
      </c>
      <c r="T46">
        <v>25.947000000000003</v>
      </c>
      <c r="U46">
        <v>87.651880000000006</v>
      </c>
      <c r="V46">
        <v>3</v>
      </c>
      <c r="W46">
        <v>6.9</v>
      </c>
      <c r="X46">
        <v>0.60000000000000053</v>
      </c>
      <c r="Y46">
        <v>18.184454756380511</v>
      </c>
      <c r="Z46">
        <v>55</v>
      </c>
      <c r="AA46">
        <v>388.58967517401391</v>
      </c>
      <c r="AB46">
        <v>1700</v>
      </c>
      <c r="AC46">
        <v>3509.261428571428</v>
      </c>
      <c r="AD46">
        <v>6113.75</v>
      </c>
      <c r="AE46">
        <v>6347.4781280982425</v>
      </c>
      <c r="AF46">
        <v>20.898544746849396</v>
      </c>
      <c r="AG46">
        <v>4.4979742695106113</v>
      </c>
      <c r="AH46">
        <v>0.37843118671961545</v>
      </c>
      <c r="AI46">
        <v>1.3679813889260481</v>
      </c>
      <c r="AJ46">
        <v>1.8645879463601127E-2</v>
      </c>
      <c r="AK46">
        <v>5.0092244969943263</v>
      </c>
      <c r="AL46">
        <v>15.124577610636507</v>
      </c>
      <c r="AM46">
        <v>2.0518475060391173</v>
      </c>
      <c r="AN46">
        <v>0.4042935967845126</v>
      </c>
      <c r="AO46">
        <v>5.194850877484096E-2</v>
      </c>
      <c r="AP46">
        <v>13.129795680625003</v>
      </c>
      <c r="AQ46">
        <v>3.0738701473021965</v>
      </c>
      <c r="AR46">
        <v>0.26894357247744333</v>
      </c>
      <c r="AS46">
        <v>1.0259870645905831</v>
      </c>
      <c r="AT46">
        <v>5.709686173585758E-3</v>
      </c>
      <c r="AU46">
        <v>6.4864981140740099</v>
      </c>
      <c r="AV46">
        <v>23.61961977041085</v>
      </c>
      <c r="AW46">
        <v>3.4791934390104369</v>
      </c>
      <c r="AX46">
        <v>1.7055826825886831</v>
      </c>
      <c r="AY46">
        <v>0.49615673134503191</v>
      </c>
      <c r="AZ46">
        <v>174.55139763345767</v>
      </c>
      <c r="BA46">
        <v>108.5098523665423</v>
      </c>
      <c r="BB46">
        <v>229.44054659035825</v>
      </c>
      <c r="BC46">
        <v>31.572160351452524</v>
      </c>
      <c r="BD46">
        <v>20.84311747572405</v>
      </c>
      <c r="BE46">
        <v>3.3982504873685415</v>
      </c>
      <c r="BF46">
        <v>285.2540749049034</v>
      </c>
      <c r="BG46">
        <v>446.23442411764705</v>
      </c>
      <c r="BH46">
        <v>160.98034921274365</v>
      </c>
      <c r="BI46" t="s">
        <v>92</v>
      </c>
      <c r="BJ46" t="s">
        <v>88</v>
      </c>
    </row>
    <row r="47" spans="1:62">
      <c r="A47" t="s">
        <v>90</v>
      </c>
      <c r="B47" t="s">
        <v>91</v>
      </c>
      <c r="C47">
        <v>2000</v>
      </c>
      <c r="D47" t="s">
        <v>71</v>
      </c>
      <c r="E47" t="s">
        <v>73</v>
      </c>
      <c r="F47">
        <v>202.66125</v>
      </c>
      <c r="G47">
        <v>52.661250000000003</v>
      </c>
      <c r="H47">
        <v>150</v>
      </c>
      <c r="I47">
        <v>30</v>
      </c>
      <c r="J47">
        <v>49</v>
      </c>
      <c r="K47">
        <v>281.66125</v>
      </c>
      <c r="L47">
        <v>25.984863904668508</v>
      </c>
      <c r="M47">
        <v>75</v>
      </c>
      <c r="N47">
        <v>150</v>
      </c>
      <c r="O47">
        <v>88.235294117647058</v>
      </c>
      <c r="P47">
        <v>124.5</v>
      </c>
      <c r="Q47">
        <v>47.43</v>
      </c>
      <c r="R47">
        <v>62.774999999999999</v>
      </c>
      <c r="S47">
        <v>9.6952500000000015</v>
      </c>
      <c r="T47">
        <v>25.947000000000003</v>
      </c>
      <c r="U47">
        <v>87.651880000000006</v>
      </c>
      <c r="V47">
        <v>3</v>
      </c>
      <c r="W47">
        <v>6.93</v>
      </c>
      <c r="X47">
        <v>0.62999999999999989</v>
      </c>
      <c r="Y47">
        <v>19.355949946547803</v>
      </c>
      <c r="Z47">
        <v>55</v>
      </c>
      <c r="AA47">
        <v>392.08073084071242</v>
      </c>
      <c r="AB47">
        <v>3475</v>
      </c>
      <c r="AC47">
        <v>4343.9671875000004</v>
      </c>
      <c r="AD47">
        <v>7108.333333333333</v>
      </c>
      <c r="AE47">
        <v>5208</v>
      </c>
      <c r="AF47">
        <v>21.06</v>
      </c>
      <c r="AG47">
        <v>4.4979742695106113</v>
      </c>
      <c r="AH47">
        <v>0.37843118671961545</v>
      </c>
      <c r="AI47">
        <v>1.3679813889260481</v>
      </c>
      <c r="AJ47">
        <v>1.8645879463601127E-2</v>
      </c>
      <c r="AK47">
        <v>4.3499999999999996</v>
      </c>
      <c r="AL47">
        <v>15.124577610636507</v>
      </c>
      <c r="AM47">
        <v>2.0518475060391173</v>
      </c>
      <c r="AN47">
        <v>0.4042935967845126</v>
      </c>
      <c r="AO47">
        <v>5.194850877484096E-2</v>
      </c>
      <c r="AP47">
        <v>15.369</v>
      </c>
      <c r="AQ47">
        <v>3.0738701473021965</v>
      </c>
      <c r="AR47">
        <v>0.26894357247744333</v>
      </c>
      <c r="AS47">
        <v>1.0259870645905831</v>
      </c>
      <c r="AT47">
        <v>5.709686173585758E-3</v>
      </c>
      <c r="AU47">
        <v>7.9579999999999993</v>
      </c>
      <c r="AV47">
        <v>23.61961977041085</v>
      </c>
      <c r="AW47">
        <v>3.4791934390104369</v>
      </c>
      <c r="AX47">
        <v>1.7055826825886831</v>
      </c>
      <c r="AY47">
        <v>0.49615673134503191</v>
      </c>
      <c r="AZ47">
        <v>242.77299626562498</v>
      </c>
      <c r="BA47">
        <v>38.888253734375013</v>
      </c>
      <c r="BB47">
        <v>226.19220284665766</v>
      </c>
      <c r="BC47">
        <v>30.259586605231814</v>
      </c>
      <c r="BD47">
        <v>22.68570610678622</v>
      </c>
      <c r="BE47">
        <v>2.9150276580889773</v>
      </c>
      <c r="BF47">
        <v>282.05252321676465</v>
      </c>
      <c r="BG47">
        <v>446.23442411764705</v>
      </c>
      <c r="BH47">
        <v>164.1819009008824</v>
      </c>
      <c r="BI47" t="s">
        <v>92</v>
      </c>
      <c r="BJ47" t="s">
        <v>88</v>
      </c>
    </row>
    <row r="48" spans="1:62">
      <c r="A48" t="s">
        <v>90</v>
      </c>
      <c r="B48" t="s">
        <v>91</v>
      </c>
      <c r="C48">
        <v>2001</v>
      </c>
      <c r="D48" t="s">
        <v>71</v>
      </c>
      <c r="E48" t="s">
        <v>73</v>
      </c>
      <c r="F48">
        <v>202.66125</v>
      </c>
      <c r="G48">
        <v>52.661250000000003</v>
      </c>
      <c r="H48">
        <v>150</v>
      </c>
      <c r="I48">
        <v>30</v>
      </c>
      <c r="J48">
        <v>46.2</v>
      </c>
      <c r="K48">
        <v>278.86124999999998</v>
      </c>
      <c r="L48">
        <v>25.984863904668508</v>
      </c>
      <c r="M48">
        <v>75</v>
      </c>
      <c r="N48">
        <v>150</v>
      </c>
      <c r="O48">
        <v>88.235294117647058</v>
      </c>
      <c r="P48">
        <v>124.5</v>
      </c>
      <c r="Q48">
        <v>47.43</v>
      </c>
      <c r="R48">
        <v>62.774999999999999</v>
      </c>
      <c r="S48">
        <v>9.6952500000000015</v>
      </c>
      <c r="T48">
        <v>25.947000000000003</v>
      </c>
      <c r="U48">
        <v>73.043233333333234</v>
      </c>
      <c r="V48">
        <v>3</v>
      </c>
      <c r="W48">
        <v>7.28</v>
      </c>
      <c r="X48">
        <v>0.98000000000000043</v>
      </c>
      <c r="Y48">
        <v>17.356463372093025</v>
      </c>
      <c r="Z48">
        <v>55</v>
      </c>
      <c r="AA48">
        <v>386.12226084883719</v>
      </c>
      <c r="AB48">
        <v>3308.3333333333335</v>
      </c>
      <c r="AC48">
        <v>4324.95</v>
      </c>
      <c r="AD48">
        <v>6591.666666666667</v>
      </c>
      <c r="AE48">
        <v>5824.95</v>
      </c>
      <c r="AF48">
        <v>20.898544746849396</v>
      </c>
      <c r="AG48">
        <v>4.4979742695106113</v>
      </c>
      <c r="AH48">
        <v>0.37843118671961545</v>
      </c>
      <c r="AI48">
        <v>1.3679813889260481</v>
      </c>
      <c r="AJ48">
        <v>1.8645879463601127E-2</v>
      </c>
      <c r="AK48">
        <v>5.0092244969943263</v>
      </c>
      <c r="AL48">
        <v>15.124577610636507</v>
      </c>
      <c r="AM48">
        <v>2.0518475060391173</v>
      </c>
      <c r="AN48">
        <v>0.4042935967845126</v>
      </c>
      <c r="AO48">
        <v>5.194850877484096E-2</v>
      </c>
      <c r="AP48">
        <v>13.129795680625003</v>
      </c>
      <c r="AQ48">
        <v>3.0738701473021965</v>
      </c>
      <c r="AR48">
        <v>0.26894357247744333</v>
      </c>
      <c r="AS48">
        <v>1.0259870645905831</v>
      </c>
      <c r="AT48">
        <v>5.709686173585758E-3</v>
      </c>
      <c r="AU48">
        <v>6.4864981140740099</v>
      </c>
      <c r="AV48">
        <v>23.61961977041085</v>
      </c>
      <c r="AW48">
        <v>3.4791934390104369</v>
      </c>
      <c r="AX48">
        <v>1.7055826825886831</v>
      </c>
      <c r="AY48">
        <v>0.49615673134503191</v>
      </c>
      <c r="AZ48">
        <v>215.13476141013092</v>
      </c>
      <c r="BA48">
        <v>63.726488589869064</v>
      </c>
      <c r="BB48">
        <v>238.13887171470827</v>
      </c>
      <c r="BC48">
        <v>32.165028585118932</v>
      </c>
      <c r="BD48">
        <v>22.97218660081473</v>
      </c>
      <c r="BE48">
        <v>3.2140859878602921</v>
      </c>
      <c r="BF48">
        <v>296.49017288850223</v>
      </c>
      <c r="BG48">
        <v>431.62577745098031</v>
      </c>
      <c r="BH48">
        <v>135.13560456247808</v>
      </c>
      <c r="BI48" t="s">
        <v>92</v>
      </c>
      <c r="BJ48" t="s">
        <v>88</v>
      </c>
    </row>
    <row r="49" spans="1:62">
      <c r="A49" t="s">
        <v>90</v>
      </c>
      <c r="B49" t="s">
        <v>91</v>
      </c>
      <c r="C49">
        <v>2002</v>
      </c>
      <c r="D49" t="s">
        <v>71</v>
      </c>
      <c r="E49" t="s">
        <v>73</v>
      </c>
      <c r="F49">
        <v>202.66125</v>
      </c>
      <c r="G49">
        <v>52.661250000000003</v>
      </c>
      <c r="H49">
        <v>150</v>
      </c>
      <c r="I49">
        <v>30</v>
      </c>
      <c r="J49">
        <v>50.4</v>
      </c>
      <c r="K49">
        <v>283.06124999999997</v>
      </c>
      <c r="L49">
        <v>25.984863904668508</v>
      </c>
      <c r="M49">
        <v>75</v>
      </c>
      <c r="N49">
        <v>150</v>
      </c>
      <c r="O49">
        <v>88.235294117647058</v>
      </c>
      <c r="P49">
        <v>124.5</v>
      </c>
      <c r="Q49">
        <v>47.43</v>
      </c>
      <c r="R49">
        <v>62.774999999999999</v>
      </c>
      <c r="S49">
        <v>9.6952500000000015</v>
      </c>
      <c r="T49">
        <v>25.947000000000003</v>
      </c>
      <c r="U49">
        <v>67.930206999999939</v>
      </c>
      <c r="V49">
        <v>3</v>
      </c>
      <c r="W49">
        <v>6.85</v>
      </c>
      <c r="X49">
        <v>0.54999999999999982</v>
      </c>
      <c r="Y49">
        <v>23.926914153132252</v>
      </c>
      <c r="Z49">
        <v>55</v>
      </c>
      <c r="AA49">
        <v>405.70220417633408</v>
      </c>
      <c r="AB49">
        <v>2875</v>
      </c>
      <c r="AC49">
        <v>3124.95</v>
      </c>
      <c r="AD49">
        <v>6425</v>
      </c>
      <c r="AE49">
        <v>6949.95</v>
      </c>
      <c r="AF49">
        <v>20.201999999999998</v>
      </c>
      <c r="AG49">
        <v>4.4979742695106113</v>
      </c>
      <c r="AH49">
        <v>0.37843118671961545</v>
      </c>
      <c r="AI49">
        <v>1.3679813889260481</v>
      </c>
      <c r="AJ49">
        <v>1.8645879463601127E-2</v>
      </c>
      <c r="AK49">
        <v>4.2359999999999998</v>
      </c>
      <c r="AL49">
        <v>15.124577610636507</v>
      </c>
      <c r="AM49">
        <v>2.0518475060391173</v>
      </c>
      <c r="AN49">
        <v>0.4042935967845126</v>
      </c>
      <c r="AO49">
        <v>5.194850877484096E-2</v>
      </c>
      <c r="AP49">
        <v>13.129795680625003</v>
      </c>
      <c r="AQ49">
        <v>3.0738701473021965</v>
      </c>
      <c r="AR49">
        <v>0.26894357247744333</v>
      </c>
      <c r="AS49">
        <v>1.0259870645905831</v>
      </c>
      <c r="AT49">
        <v>5.709686173585758E-3</v>
      </c>
      <c r="AU49">
        <v>6.4864981140740099</v>
      </c>
      <c r="AV49">
        <v>23.61961977041085</v>
      </c>
      <c r="AW49">
        <v>3.4791934390104369</v>
      </c>
      <c r="AX49">
        <v>1.7055826825886831</v>
      </c>
      <c r="AY49">
        <v>0.49615673134503191</v>
      </c>
      <c r="AZ49">
        <v>200.75781301592431</v>
      </c>
      <c r="BA49">
        <v>82.30343698407566</v>
      </c>
      <c r="BB49">
        <v>244.10001694898506</v>
      </c>
      <c r="BC49">
        <v>33.408093420433993</v>
      </c>
      <c r="BD49">
        <v>23.642025023285868</v>
      </c>
      <c r="BE49">
        <v>3.7008926046304853</v>
      </c>
      <c r="BF49">
        <v>304.85102799733539</v>
      </c>
      <c r="BG49">
        <v>426.51275111764699</v>
      </c>
      <c r="BH49">
        <v>121.66172312031159</v>
      </c>
      <c r="BI49" t="s">
        <v>92</v>
      </c>
      <c r="BJ49" t="s">
        <v>88</v>
      </c>
    </row>
    <row r="50" spans="1:62">
      <c r="A50" t="s">
        <v>90</v>
      </c>
      <c r="B50" t="s">
        <v>91</v>
      </c>
      <c r="C50">
        <v>2003</v>
      </c>
      <c r="D50" t="s">
        <v>71</v>
      </c>
      <c r="E50" t="s">
        <v>73</v>
      </c>
      <c r="F50">
        <v>202.66125</v>
      </c>
      <c r="G50">
        <v>52.661250000000003</v>
      </c>
      <c r="H50">
        <v>150</v>
      </c>
      <c r="I50">
        <v>30</v>
      </c>
      <c r="J50">
        <v>53.2</v>
      </c>
      <c r="K50">
        <v>285.86124999999998</v>
      </c>
      <c r="L50">
        <v>25.984863904668508</v>
      </c>
      <c r="M50">
        <v>75</v>
      </c>
      <c r="N50">
        <v>150</v>
      </c>
      <c r="O50">
        <v>88.235294117647058</v>
      </c>
      <c r="P50">
        <v>124.5</v>
      </c>
      <c r="Q50">
        <v>47.43</v>
      </c>
      <c r="R50">
        <v>62.774999999999999</v>
      </c>
      <c r="S50">
        <v>9.6952500000000015</v>
      </c>
      <c r="T50">
        <v>25.947000000000003</v>
      </c>
      <c r="U50">
        <v>64.27804533333348</v>
      </c>
      <c r="V50">
        <v>3</v>
      </c>
      <c r="W50">
        <v>7.18</v>
      </c>
      <c r="X50">
        <v>0.87999999999999989</v>
      </c>
      <c r="Y50">
        <v>22.92580568499535</v>
      </c>
      <c r="Z50">
        <v>55</v>
      </c>
      <c r="AA50">
        <v>402.71890094128611</v>
      </c>
      <c r="AB50">
        <v>2957.5</v>
      </c>
      <c r="AC50">
        <v>3534</v>
      </c>
      <c r="AD50">
        <v>5775</v>
      </c>
      <c r="AE50">
        <v>9325.5</v>
      </c>
      <c r="AF50">
        <v>20.898544746849396</v>
      </c>
      <c r="AG50">
        <v>4.4979742695106113</v>
      </c>
      <c r="AH50">
        <v>0.37843118671961545</v>
      </c>
      <c r="AI50">
        <v>1.3679813889260481</v>
      </c>
      <c r="AJ50">
        <v>1.8645879463601127E-2</v>
      </c>
      <c r="AK50">
        <v>5.0092244969943263</v>
      </c>
      <c r="AL50">
        <v>15.124577610636507</v>
      </c>
      <c r="AM50">
        <v>2.0518475060391173</v>
      </c>
      <c r="AN50">
        <v>0.4042935967845126</v>
      </c>
      <c r="AO50">
        <v>5.194850877484096E-2</v>
      </c>
      <c r="AP50">
        <v>13.129795680625003</v>
      </c>
      <c r="AQ50">
        <v>3.0738701473021965</v>
      </c>
      <c r="AR50">
        <v>0.26894357247744333</v>
      </c>
      <c r="AS50">
        <v>1.0259870645905831</v>
      </c>
      <c r="AT50">
        <v>5.709686173585758E-3</v>
      </c>
      <c r="AU50">
        <v>6.4864981140740099</v>
      </c>
      <c r="AV50">
        <v>23.61961977041085</v>
      </c>
      <c r="AW50">
        <v>3.4791934390104369</v>
      </c>
      <c r="AX50">
        <v>1.7055826825886831</v>
      </c>
      <c r="AY50">
        <v>0.49615673134503191</v>
      </c>
      <c r="AZ50">
        <v>215.82445367959161</v>
      </c>
      <c r="BA50">
        <v>70.036796320408371</v>
      </c>
      <c r="BB50">
        <v>304.76938044770367</v>
      </c>
      <c r="BC50">
        <v>42.368806867614566</v>
      </c>
      <c r="BD50">
        <v>27.305065133276635</v>
      </c>
      <c r="BE50">
        <v>4.8986142543344409</v>
      </c>
      <c r="BF50">
        <v>379.34186670292934</v>
      </c>
      <c r="BG50">
        <v>422.86058945098051</v>
      </c>
      <c r="BH50">
        <v>43.518722748051175</v>
      </c>
      <c r="BI50" t="s">
        <v>92</v>
      </c>
      <c r="BJ50" t="s">
        <v>88</v>
      </c>
    </row>
    <row r="51" spans="1:62">
      <c r="A51" t="s">
        <v>90</v>
      </c>
      <c r="B51" t="s">
        <v>91</v>
      </c>
      <c r="C51">
        <v>2004</v>
      </c>
      <c r="D51" t="s">
        <v>71</v>
      </c>
      <c r="E51" t="s">
        <v>73</v>
      </c>
      <c r="F51">
        <v>202.66125</v>
      </c>
      <c r="G51">
        <v>52.661250000000003</v>
      </c>
      <c r="H51">
        <v>150</v>
      </c>
      <c r="I51">
        <v>30</v>
      </c>
      <c r="J51">
        <v>54.6</v>
      </c>
      <c r="K51">
        <v>287.26125000000002</v>
      </c>
      <c r="L51">
        <v>25.984863904668508</v>
      </c>
      <c r="M51">
        <v>75</v>
      </c>
      <c r="N51">
        <v>150</v>
      </c>
      <c r="O51">
        <v>88.235294117647058</v>
      </c>
      <c r="P51">
        <v>124.5</v>
      </c>
      <c r="Q51">
        <v>47.43</v>
      </c>
      <c r="R51">
        <v>62.774999999999999</v>
      </c>
      <c r="S51">
        <v>9.6952500000000015</v>
      </c>
      <c r="T51">
        <v>25.947000000000003</v>
      </c>
      <c r="U51">
        <v>62.08674833333324</v>
      </c>
      <c r="V51">
        <v>3</v>
      </c>
      <c r="W51">
        <v>7.13</v>
      </c>
      <c r="X51">
        <v>0.83000000000000007</v>
      </c>
      <c r="Y51">
        <v>21.180695975032279</v>
      </c>
      <c r="Z51">
        <v>55</v>
      </c>
      <c r="AA51">
        <v>397.51847400559615</v>
      </c>
      <c r="AB51">
        <v>4625</v>
      </c>
      <c r="AC51">
        <v>5575.5</v>
      </c>
      <c r="AD51">
        <v>6441.666666666667</v>
      </c>
      <c r="AE51">
        <v>6300</v>
      </c>
      <c r="AF51">
        <v>20.898544746849396</v>
      </c>
      <c r="AG51">
        <v>4.4979742695106113</v>
      </c>
      <c r="AH51">
        <v>0.37843118671961545</v>
      </c>
      <c r="AI51">
        <v>1.3679813889260481</v>
      </c>
      <c r="AJ51">
        <v>1.8645879463601127E-2</v>
      </c>
      <c r="AK51">
        <v>5.0092244969943263</v>
      </c>
      <c r="AL51">
        <v>15.124577610636507</v>
      </c>
      <c r="AM51">
        <v>2.0518475060391173</v>
      </c>
      <c r="AN51">
        <v>0.4042935967845126</v>
      </c>
      <c r="AO51">
        <v>5.194850877484096E-2</v>
      </c>
      <c r="AP51">
        <v>13.129795680625003</v>
      </c>
      <c r="AQ51">
        <v>3.0738701473021965</v>
      </c>
      <c r="AR51">
        <v>0.26894357247744333</v>
      </c>
      <c r="AS51">
        <v>1.0259870645905831</v>
      </c>
      <c r="AT51">
        <v>5.709686173585758E-3</v>
      </c>
      <c r="AU51">
        <v>6.4864981140740099</v>
      </c>
      <c r="AV51">
        <v>23.61961977041085</v>
      </c>
      <c r="AW51">
        <v>3.4791934390104369</v>
      </c>
      <c r="AX51">
        <v>1.7055826825886831</v>
      </c>
      <c r="AY51">
        <v>0.49615673134503191</v>
      </c>
      <c r="AZ51">
        <v>250.02740593186266</v>
      </c>
      <c r="BA51">
        <v>37.233844068137358</v>
      </c>
      <c r="BB51">
        <v>273.73466488371707</v>
      </c>
      <c r="BC51">
        <v>36.841683520307271</v>
      </c>
      <c r="BD51">
        <v>25.935290447368068</v>
      </c>
      <c r="BE51">
        <v>3.538443405768497</v>
      </c>
      <c r="BF51">
        <v>340.05008225716085</v>
      </c>
      <c r="BG51">
        <v>420.66929245098027</v>
      </c>
      <c r="BH51">
        <v>80.619210193819413</v>
      </c>
      <c r="BI51" t="s">
        <v>92</v>
      </c>
      <c r="BJ51" t="s">
        <v>88</v>
      </c>
    </row>
    <row r="52" spans="1:62">
      <c r="A52" t="s">
        <v>90</v>
      </c>
      <c r="B52" t="s">
        <v>91</v>
      </c>
      <c r="C52">
        <v>2005</v>
      </c>
      <c r="D52" t="s">
        <v>71</v>
      </c>
      <c r="E52" t="s">
        <v>73</v>
      </c>
      <c r="F52">
        <v>202.66125</v>
      </c>
      <c r="G52">
        <v>52.661250000000003</v>
      </c>
      <c r="H52">
        <v>150</v>
      </c>
      <c r="I52">
        <v>30</v>
      </c>
      <c r="J52">
        <v>47.6</v>
      </c>
      <c r="K52">
        <v>280.26125000000002</v>
      </c>
      <c r="L52">
        <v>25.984863904668508</v>
      </c>
      <c r="M52">
        <v>75</v>
      </c>
      <c r="N52">
        <v>150</v>
      </c>
      <c r="O52">
        <v>88.235294117647058</v>
      </c>
      <c r="P52">
        <v>124.5</v>
      </c>
      <c r="Q52">
        <v>47.43</v>
      </c>
      <c r="R52">
        <v>62.774999999999999</v>
      </c>
      <c r="S52">
        <v>9.6952500000000015</v>
      </c>
      <c r="T52">
        <v>25.947000000000003</v>
      </c>
      <c r="U52">
        <v>60.625883666666716</v>
      </c>
      <c r="V52">
        <v>3</v>
      </c>
      <c r="W52">
        <v>6.8</v>
      </c>
      <c r="X52">
        <v>0.5</v>
      </c>
      <c r="Y52">
        <v>22.832111584481503</v>
      </c>
      <c r="Z52">
        <v>55</v>
      </c>
      <c r="AA52">
        <v>402.43969252175486</v>
      </c>
      <c r="AB52">
        <v>3616.6666666666665</v>
      </c>
      <c r="AC52">
        <v>4332.716625</v>
      </c>
      <c r="AD52">
        <v>6583.333333333333</v>
      </c>
      <c r="AE52">
        <v>7807.5</v>
      </c>
      <c r="AF52">
        <v>20.898544746849396</v>
      </c>
      <c r="AG52">
        <v>4.4979742695106113</v>
      </c>
      <c r="AH52">
        <v>0.37843118671961545</v>
      </c>
      <c r="AI52">
        <v>1.3679813889260481</v>
      </c>
      <c r="AJ52">
        <v>1.8645879463601127E-2</v>
      </c>
      <c r="AK52">
        <v>5.0092244969943263</v>
      </c>
      <c r="AL52">
        <v>15.124577610636507</v>
      </c>
      <c r="AM52">
        <v>2.0518475060391173</v>
      </c>
      <c r="AN52">
        <v>0.4042935967845126</v>
      </c>
      <c r="AO52">
        <v>5.194850877484096E-2</v>
      </c>
      <c r="AP52">
        <v>13.129795680625003</v>
      </c>
      <c r="AQ52">
        <v>3.0738701473021965</v>
      </c>
      <c r="AR52">
        <v>0.26894357247744333</v>
      </c>
      <c r="AS52">
        <v>1.0259870645905831</v>
      </c>
      <c r="AT52">
        <v>5.709686173585758E-3</v>
      </c>
      <c r="AU52">
        <v>6.4864981140740099</v>
      </c>
      <c r="AV52">
        <v>23.61961977041085</v>
      </c>
      <c r="AW52">
        <v>3.4791934390104369</v>
      </c>
      <c r="AX52">
        <v>1.7055826825886831</v>
      </c>
      <c r="AY52">
        <v>0.49615673134503191</v>
      </c>
      <c r="AZ52">
        <v>234.36777601400397</v>
      </c>
      <c r="BA52">
        <v>45.893473985996053</v>
      </c>
      <c r="BB52">
        <v>286.44467562832648</v>
      </c>
      <c r="BC52">
        <v>39.193081220566896</v>
      </c>
      <c r="BD52">
        <v>26.76997391431766</v>
      </c>
      <c r="BE52">
        <v>4.2038465456251792</v>
      </c>
      <c r="BF52">
        <v>356.61157730883622</v>
      </c>
      <c r="BG52">
        <v>419.20842778431376</v>
      </c>
      <c r="BH52">
        <v>62.596850475477538</v>
      </c>
      <c r="BI52" t="s">
        <v>92</v>
      </c>
      <c r="BJ52" t="s">
        <v>88</v>
      </c>
    </row>
    <row r="53" spans="1:62">
      <c r="A53" t="s">
        <v>90</v>
      </c>
      <c r="B53" t="s">
        <v>91</v>
      </c>
      <c r="C53">
        <v>2007</v>
      </c>
      <c r="D53" t="s">
        <v>71</v>
      </c>
      <c r="E53" t="s">
        <v>73</v>
      </c>
      <c r="F53">
        <v>202.66125</v>
      </c>
      <c r="G53">
        <v>52.661250000000003</v>
      </c>
      <c r="H53">
        <v>150</v>
      </c>
      <c r="I53">
        <v>30</v>
      </c>
      <c r="J53">
        <v>46.2</v>
      </c>
      <c r="K53">
        <v>278.86124999999998</v>
      </c>
      <c r="L53">
        <v>25.984863904668508</v>
      </c>
      <c r="M53">
        <v>75</v>
      </c>
      <c r="N53">
        <v>150</v>
      </c>
      <c r="O53">
        <v>88.235294117647058</v>
      </c>
      <c r="P53">
        <v>124.5</v>
      </c>
      <c r="Q53">
        <v>47.43</v>
      </c>
      <c r="R53">
        <v>62.774999999999999</v>
      </c>
      <c r="S53">
        <v>9.6952500000000015</v>
      </c>
      <c r="T53">
        <v>25.947000000000003</v>
      </c>
      <c r="U53">
        <v>57.704154333333356</v>
      </c>
      <c r="V53">
        <v>3</v>
      </c>
      <c r="W53">
        <v>7.38</v>
      </c>
      <c r="X53">
        <v>1.08</v>
      </c>
      <c r="Y53">
        <v>20.682234918159079</v>
      </c>
      <c r="Z53">
        <v>55</v>
      </c>
      <c r="AA53">
        <v>396.03306005611404</v>
      </c>
      <c r="AB53">
        <v>3900</v>
      </c>
      <c r="AC53">
        <v>4292.0707500000008</v>
      </c>
      <c r="AD53">
        <v>5900</v>
      </c>
      <c r="AE53">
        <v>6596.2732919254649</v>
      </c>
      <c r="AF53">
        <v>20.898544746849396</v>
      </c>
      <c r="AG53">
        <v>4.4979742695106113</v>
      </c>
      <c r="AH53">
        <v>0.37843118671961545</v>
      </c>
      <c r="AI53">
        <v>1.3679813889260481</v>
      </c>
      <c r="AJ53">
        <v>1.8645879463601127E-2</v>
      </c>
      <c r="AK53">
        <v>5.0092244969943263</v>
      </c>
      <c r="AL53">
        <v>15.124577610636507</v>
      </c>
      <c r="AM53">
        <v>2.0518475060391173</v>
      </c>
      <c r="AN53">
        <v>0.4042935967845126</v>
      </c>
      <c r="AO53">
        <v>5.194850877484096E-2</v>
      </c>
      <c r="AP53">
        <v>13.129795680625003</v>
      </c>
      <c r="AQ53">
        <v>3.0738701473021965</v>
      </c>
      <c r="AR53">
        <v>0.26894357247744333</v>
      </c>
      <c r="AS53">
        <v>1.0259870645905831</v>
      </c>
      <c r="AT53">
        <v>5.709686173585758E-3</v>
      </c>
      <c r="AU53">
        <v>6.4864981140740099</v>
      </c>
      <c r="AV53">
        <v>23.61961977041085</v>
      </c>
      <c r="AW53">
        <v>3.4791934390104369</v>
      </c>
      <c r="AX53">
        <v>1.7055826825886831</v>
      </c>
      <c r="AY53">
        <v>0.49615673134503191</v>
      </c>
      <c r="AZ53">
        <v>223.25677924012425</v>
      </c>
      <c r="BA53">
        <v>55.604470759875738</v>
      </c>
      <c r="BB53">
        <v>256.39515774588801</v>
      </c>
      <c r="BC53">
        <v>34.819034129141215</v>
      </c>
      <c r="BD53">
        <v>24.374197315397446</v>
      </c>
      <c r="BE53">
        <v>3.6021581489310854</v>
      </c>
      <c r="BF53">
        <v>319.19054733935775</v>
      </c>
      <c r="BG53">
        <v>416.2866984509804</v>
      </c>
      <c r="BH53">
        <v>97.096151111622646</v>
      </c>
      <c r="BI53" t="s">
        <v>92</v>
      </c>
      <c r="BJ53" t="s">
        <v>88</v>
      </c>
    </row>
    <row r="54" spans="1:62">
      <c r="A54" t="s">
        <v>90</v>
      </c>
      <c r="B54" t="s">
        <v>91</v>
      </c>
      <c r="C54">
        <v>2010</v>
      </c>
      <c r="D54" t="s">
        <v>71</v>
      </c>
      <c r="E54" t="s">
        <v>73</v>
      </c>
      <c r="F54">
        <v>202.66125</v>
      </c>
      <c r="G54">
        <v>52.661250000000003</v>
      </c>
      <c r="H54">
        <v>150</v>
      </c>
      <c r="I54">
        <v>30</v>
      </c>
      <c r="J54">
        <v>42.4</v>
      </c>
      <c r="K54">
        <v>275.06124999999997</v>
      </c>
      <c r="L54">
        <v>25.984863904668508</v>
      </c>
      <c r="M54">
        <v>75</v>
      </c>
      <c r="N54">
        <v>150</v>
      </c>
      <c r="O54">
        <v>88.235294117647058</v>
      </c>
      <c r="P54">
        <v>124.5</v>
      </c>
      <c r="Q54">
        <v>47.43</v>
      </c>
      <c r="R54">
        <v>62.774999999999999</v>
      </c>
      <c r="S54">
        <v>9.6952500000000015</v>
      </c>
      <c r="T54">
        <v>25.947000000000003</v>
      </c>
      <c r="U54">
        <v>54.782425000000003</v>
      </c>
      <c r="V54">
        <v>3</v>
      </c>
      <c r="W54">
        <v>7.4633333333333338</v>
      </c>
      <c r="X54">
        <v>1.163333333333334</v>
      </c>
      <c r="Y54">
        <v>25.271558878516071</v>
      </c>
      <c r="Z54">
        <v>55</v>
      </c>
      <c r="AA54">
        <v>409.70924545797789</v>
      </c>
      <c r="AB54">
        <v>4179.166666666667</v>
      </c>
      <c r="AC54">
        <v>4620.833333333333</v>
      </c>
      <c r="AD54">
        <v>6708.333333333333</v>
      </c>
      <c r="AE54">
        <v>7500</v>
      </c>
      <c r="AF54">
        <v>20.898544746849396</v>
      </c>
      <c r="AG54">
        <v>4.4979742695106113</v>
      </c>
      <c r="AH54">
        <v>0.37843118671961545</v>
      </c>
      <c r="AI54">
        <v>1.3679813889260481</v>
      </c>
      <c r="AJ54">
        <v>1.8645879463601127E-2</v>
      </c>
      <c r="AK54">
        <v>5.0092244969943263</v>
      </c>
      <c r="AL54">
        <v>15.124577610636507</v>
      </c>
      <c r="AM54">
        <v>2.0518475060391173</v>
      </c>
      <c r="AN54">
        <v>0.4042935967845126</v>
      </c>
      <c r="AO54">
        <v>5.194850877484096E-2</v>
      </c>
      <c r="AP54">
        <v>13.129795680625003</v>
      </c>
      <c r="AQ54">
        <v>3.0738701473021965</v>
      </c>
      <c r="AR54">
        <v>0.26894357247744333</v>
      </c>
      <c r="AS54">
        <v>1.0259870645905831</v>
      </c>
      <c r="AT54">
        <v>5.709686173585758E-3</v>
      </c>
      <c r="AU54">
        <v>6.4864981140740099</v>
      </c>
      <c r="AV54">
        <v>23.61961977041085</v>
      </c>
      <c r="AW54">
        <v>3.4791934390104369</v>
      </c>
      <c r="AX54">
        <v>1.7055826825886831</v>
      </c>
      <c r="AY54">
        <v>0.49615673134503191</v>
      </c>
      <c r="AZ54">
        <v>247.21307499748383</v>
      </c>
      <c r="BA54">
        <v>27.848175002516143</v>
      </c>
      <c r="BB54">
        <v>286.45363036004625</v>
      </c>
      <c r="BC54">
        <v>38.960886276602608</v>
      </c>
      <c r="BD54">
        <v>27.259728894072161</v>
      </c>
      <c r="BE54">
        <v>4.0774476020575872</v>
      </c>
      <c r="BF54">
        <v>356.7516931327786</v>
      </c>
      <c r="BG54">
        <v>413.36496911764704</v>
      </c>
      <c r="BH54">
        <v>56.613275984868437</v>
      </c>
      <c r="BI54" t="s">
        <v>92</v>
      </c>
      <c r="BJ54" t="s">
        <v>88</v>
      </c>
    </row>
    <row r="55" spans="1:62">
      <c r="A55" t="s">
        <v>90</v>
      </c>
      <c r="B55" t="s">
        <v>91</v>
      </c>
      <c r="C55">
        <v>2011</v>
      </c>
      <c r="D55" t="s">
        <v>71</v>
      </c>
      <c r="E55" t="s">
        <v>73</v>
      </c>
      <c r="F55">
        <v>202.66125</v>
      </c>
      <c r="G55">
        <v>52.661250000000003</v>
      </c>
      <c r="H55">
        <v>150</v>
      </c>
      <c r="I55">
        <v>30</v>
      </c>
      <c r="J55">
        <v>41.199999999999996</v>
      </c>
      <c r="K55">
        <v>273.86124999999998</v>
      </c>
      <c r="L55">
        <v>25.984863904668508</v>
      </c>
      <c r="M55">
        <v>75</v>
      </c>
      <c r="N55">
        <v>150</v>
      </c>
      <c r="O55">
        <v>88.235294117647058</v>
      </c>
      <c r="P55">
        <v>124.5</v>
      </c>
      <c r="Q55">
        <v>47.43</v>
      </c>
      <c r="R55">
        <v>62.774999999999999</v>
      </c>
      <c r="S55">
        <v>9.6952500000000015</v>
      </c>
      <c r="T55">
        <v>25.947000000000003</v>
      </c>
      <c r="U55">
        <v>53.321560333333473</v>
      </c>
      <c r="V55">
        <v>3</v>
      </c>
      <c r="W55">
        <v>7.37</v>
      </c>
      <c r="X55">
        <v>1.0700000000000003</v>
      </c>
      <c r="Y55">
        <v>18.669251603232869</v>
      </c>
      <c r="Z55">
        <v>55</v>
      </c>
      <c r="AA55">
        <v>390.03436977763391</v>
      </c>
      <c r="AB55">
        <v>4450</v>
      </c>
      <c r="AC55">
        <v>5487.5</v>
      </c>
      <c r="AD55">
        <v>7039.166666666667</v>
      </c>
      <c r="AE55">
        <v>7746.666666666667</v>
      </c>
      <c r="AF55">
        <v>22.14986937236986</v>
      </c>
      <c r="AG55">
        <v>4.4979742695106113</v>
      </c>
      <c r="AH55">
        <v>0.37843118671961545</v>
      </c>
      <c r="AI55">
        <v>1.3679813889260481</v>
      </c>
      <c r="AJ55">
        <v>1.8645879463601127E-2</v>
      </c>
      <c r="AK55">
        <v>7.156003651620213</v>
      </c>
      <c r="AL55">
        <v>15.124577610636507</v>
      </c>
      <c r="AM55">
        <v>2.0518475060391173</v>
      </c>
      <c r="AN55">
        <v>0.4042935967845126</v>
      </c>
      <c r="AO55">
        <v>5.194850877484096E-2</v>
      </c>
      <c r="AP55">
        <v>13.129795680625003</v>
      </c>
      <c r="AQ55">
        <v>3.0738701473021965</v>
      </c>
      <c r="AR55">
        <v>0.26894357247744333</v>
      </c>
      <c r="AS55">
        <v>1.0259870645905831</v>
      </c>
      <c r="AT55">
        <v>5.709686173585758E-3</v>
      </c>
      <c r="AU55">
        <v>6.4864981140740099</v>
      </c>
      <c r="AV55">
        <v>23.61961977041085</v>
      </c>
      <c r="AW55">
        <v>3.4791934390104369</v>
      </c>
      <c r="AX55">
        <v>1.7055826825886831</v>
      </c>
      <c r="AY55">
        <v>0.49615673134503191</v>
      </c>
      <c r="AZ55">
        <v>280.50704756420464</v>
      </c>
      <c r="BA55">
        <v>-6.6457975642046563</v>
      </c>
      <c r="BB55">
        <v>307.62291057102419</v>
      </c>
      <c r="BC55">
        <v>41.788822441756928</v>
      </c>
      <c r="BD55">
        <v>28.740752753026804</v>
      </c>
      <c r="BE55">
        <v>4.2517938502580446</v>
      </c>
      <c r="BF55">
        <v>382.40427961606593</v>
      </c>
      <c r="BG55">
        <v>411.90410445098053</v>
      </c>
      <c r="BH55">
        <v>29.499824834914591</v>
      </c>
      <c r="BI55" t="s">
        <v>92</v>
      </c>
      <c r="BJ55" t="s">
        <v>88</v>
      </c>
    </row>
    <row r="56" spans="1:62">
      <c r="A56" t="s">
        <v>90</v>
      </c>
      <c r="B56" t="s">
        <v>91</v>
      </c>
      <c r="C56">
        <v>2013</v>
      </c>
      <c r="D56" t="s">
        <v>71</v>
      </c>
      <c r="E56" t="s">
        <v>73</v>
      </c>
      <c r="F56">
        <v>202.66125</v>
      </c>
      <c r="G56">
        <v>52.661250000000003</v>
      </c>
      <c r="H56">
        <v>150</v>
      </c>
      <c r="I56">
        <v>30</v>
      </c>
      <c r="J56">
        <v>38.79999999999999</v>
      </c>
      <c r="K56">
        <v>271.46125000000001</v>
      </c>
      <c r="L56">
        <v>25.984863904668508</v>
      </c>
      <c r="M56">
        <v>75</v>
      </c>
      <c r="N56">
        <v>150</v>
      </c>
      <c r="O56">
        <v>88.235294117647058</v>
      </c>
      <c r="P56">
        <v>124.5</v>
      </c>
      <c r="Q56">
        <v>47.43</v>
      </c>
      <c r="R56">
        <v>62.774999999999999</v>
      </c>
      <c r="S56">
        <v>9.6952500000000015</v>
      </c>
      <c r="T56">
        <v>25.947000000000003</v>
      </c>
      <c r="U56">
        <v>51.860695666666651</v>
      </c>
      <c r="V56">
        <v>3</v>
      </c>
      <c r="W56">
        <v>7.0333333333333341</v>
      </c>
      <c r="X56">
        <v>0.73333333333333428</v>
      </c>
      <c r="Y56">
        <v>21.648509132868657</v>
      </c>
      <c r="Z56">
        <v>55</v>
      </c>
      <c r="AA56">
        <v>398.9125572159486</v>
      </c>
      <c r="AB56">
        <v>4741.666666666667</v>
      </c>
      <c r="AC56">
        <v>5191.6666666666661</v>
      </c>
      <c r="AD56">
        <v>6666.666666666667</v>
      </c>
      <c r="AE56">
        <v>7591.666666666667</v>
      </c>
      <c r="AF56">
        <v>20.898544746849396</v>
      </c>
      <c r="AG56">
        <v>4.4979742695106113</v>
      </c>
      <c r="AH56">
        <v>0.37843118671961545</v>
      </c>
      <c r="AI56">
        <v>1.3679813889260481</v>
      </c>
      <c r="AJ56">
        <v>1.8645879463601127E-2</v>
      </c>
      <c r="AK56">
        <v>5.0092244969943263</v>
      </c>
      <c r="AL56">
        <v>15.124577610636507</v>
      </c>
      <c r="AM56">
        <v>2.0518475060391173</v>
      </c>
      <c r="AN56">
        <v>0.4042935967845126</v>
      </c>
      <c r="AO56">
        <v>5.194850877484096E-2</v>
      </c>
      <c r="AP56">
        <v>13.129795680625003</v>
      </c>
      <c r="AQ56">
        <v>3.0738701473021965</v>
      </c>
      <c r="AR56">
        <v>0.26894357247744333</v>
      </c>
      <c r="AS56">
        <v>1.0259870645905831</v>
      </c>
      <c r="AT56">
        <v>5.709686173585758E-3</v>
      </c>
      <c r="AU56">
        <v>6.4864981140740099</v>
      </c>
      <c r="AV56">
        <v>23.61961977041085</v>
      </c>
      <c r="AW56">
        <v>3.4791934390104369</v>
      </c>
      <c r="AX56">
        <v>1.7055826825886831</v>
      </c>
      <c r="AY56">
        <v>0.49615673134503191</v>
      </c>
      <c r="AZ56">
        <v>261.87545957505159</v>
      </c>
      <c r="BA56">
        <v>9.5857904249484136</v>
      </c>
      <c r="BB56">
        <v>299.6544078288677</v>
      </c>
      <c r="BC56">
        <v>40.652736853552454</v>
      </c>
      <c r="BD56">
        <v>28.37359830505358</v>
      </c>
      <c r="BE56">
        <v>4.1628329797975638</v>
      </c>
      <c r="BF56">
        <v>372.84357596727125</v>
      </c>
      <c r="BG56">
        <v>410.44323978431368</v>
      </c>
      <c r="BH56">
        <v>37.599663817042426</v>
      </c>
      <c r="BI56" t="s">
        <v>92</v>
      </c>
      <c r="BJ56" t="s">
        <v>88</v>
      </c>
    </row>
    <row r="57" spans="1:62">
      <c r="A57" t="s">
        <v>90</v>
      </c>
      <c r="B57" t="s">
        <v>91</v>
      </c>
      <c r="C57">
        <v>2014</v>
      </c>
      <c r="D57" t="s">
        <v>71</v>
      </c>
      <c r="E57" t="s">
        <v>73</v>
      </c>
      <c r="F57">
        <v>262.722015</v>
      </c>
      <c r="G57">
        <v>112.72201500000001</v>
      </c>
      <c r="H57">
        <v>150</v>
      </c>
      <c r="I57">
        <v>30</v>
      </c>
      <c r="J57">
        <v>37.599999999999987</v>
      </c>
      <c r="K57">
        <v>330.32201499999996</v>
      </c>
      <c r="L57">
        <v>42.905431811643197</v>
      </c>
      <c r="M57">
        <v>75</v>
      </c>
      <c r="N57">
        <v>150</v>
      </c>
      <c r="O57">
        <v>88.235294117647058</v>
      </c>
      <c r="P57">
        <v>124.5</v>
      </c>
      <c r="Q57">
        <v>47.43</v>
      </c>
      <c r="R57">
        <v>62.774999999999999</v>
      </c>
      <c r="S57">
        <v>9.6952500000000015</v>
      </c>
      <c r="T57">
        <v>25.947000000000003</v>
      </c>
      <c r="U57">
        <v>51.860695666666651</v>
      </c>
      <c r="V57">
        <v>3</v>
      </c>
      <c r="W57">
        <v>7.3033333333333337</v>
      </c>
      <c r="X57">
        <v>1.0033333333333339</v>
      </c>
      <c r="Y57">
        <v>27.634080252928793</v>
      </c>
      <c r="Z57">
        <v>55</v>
      </c>
      <c r="AA57">
        <v>416.74955915372777</v>
      </c>
      <c r="AB57">
        <v>3916.6862500000002</v>
      </c>
      <c r="AC57">
        <v>4425.0221249999995</v>
      </c>
      <c r="AD57">
        <v>5950.0297500000015</v>
      </c>
      <c r="AE57">
        <v>7208.3693750000002</v>
      </c>
      <c r="AF57">
        <v>20.898544746849396</v>
      </c>
      <c r="AG57">
        <v>4.4979742695106113</v>
      </c>
      <c r="AH57">
        <v>0.37843118671961545</v>
      </c>
      <c r="AI57">
        <v>1.3679813889260481</v>
      </c>
      <c r="AJ57">
        <v>1.8645879463601127E-2</v>
      </c>
      <c r="AK57">
        <v>5.0092244969943263</v>
      </c>
      <c r="AL57">
        <v>15.124577610636507</v>
      </c>
      <c r="AM57">
        <v>2.0518475060391173</v>
      </c>
      <c r="AN57">
        <v>0.4042935967845126</v>
      </c>
      <c r="AO57">
        <v>5.194850877484096E-2</v>
      </c>
      <c r="AP57">
        <v>19.239999999999998</v>
      </c>
      <c r="AQ57">
        <v>3.0738701473021965</v>
      </c>
      <c r="AR57">
        <v>0.26894357247744333</v>
      </c>
      <c r="AS57">
        <v>1.0259870645905831</v>
      </c>
      <c r="AT57">
        <v>5.709686173585758E-3</v>
      </c>
      <c r="AU57">
        <v>6.45</v>
      </c>
      <c r="AV57">
        <v>23.61961977041085</v>
      </c>
      <c r="AW57">
        <v>3.4791934390104369</v>
      </c>
      <c r="AX57">
        <v>1.7055826825886831</v>
      </c>
      <c r="AY57">
        <v>0.49615673134503191</v>
      </c>
      <c r="AZ57">
        <v>264.99152694203661</v>
      </c>
      <c r="BA57">
        <v>65.33048805796335</v>
      </c>
      <c r="BB57">
        <v>273.09230715885121</v>
      </c>
      <c r="BC57">
        <v>37.241200529720899</v>
      </c>
      <c r="BD57">
        <v>25.546085540161606</v>
      </c>
      <c r="BE57">
        <v>3.9133571504273013</v>
      </c>
      <c r="BF57">
        <v>339.79295037916103</v>
      </c>
      <c r="BG57">
        <v>410.44323978431368</v>
      </c>
      <c r="BH57">
        <v>70.650289405152648</v>
      </c>
      <c r="BI57" t="s">
        <v>92</v>
      </c>
      <c r="BJ57" t="s">
        <v>88</v>
      </c>
    </row>
    <row r="58" spans="1:62">
      <c r="A58" t="s">
        <v>90</v>
      </c>
      <c r="B58" t="s">
        <v>91</v>
      </c>
      <c r="C58">
        <v>2015</v>
      </c>
      <c r="D58" t="s">
        <v>71</v>
      </c>
      <c r="E58" t="s">
        <v>73</v>
      </c>
      <c r="F58">
        <v>262.722015</v>
      </c>
      <c r="G58">
        <v>112.72201500000001</v>
      </c>
      <c r="H58">
        <v>150</v>
      </c>
      <c r="I58">
        <v>30</v>
      </c>
      <c r="J58">
        <v>36.399999999999984</v>
      </c>
      <c r="K58">
        <v>329.12201499999998</v>
      </c>
      <c r="L58">
        <v>42.905431811643197</v>
      </c>
      <c r="M58">
        <v>75</v>
      </c>
      <c r="N58">
        <v>150</v>
      </c>
      <c r="O58">
        <v>88.235294117647058</v>
      </c>
      <c r="P58">
        <v>124.5</v>
      </c>
      <c r="Q58">
        <v>47.43</v>
      </c>
      <c r="R58">
        <v>62.774999999999999</v>
      </c>
      <c r="S58">
        <v>9.6952500000000015</v>
      </c>
      <c r="T58">
        <v>25.947000000000003</v>
      </c>
      <c r="U58">
        <v>51.130263333333232</v>
      </c>
      <c r="V58">
        <v>3</v>
      </c>
      <c r="W58">
        <v>6.71</v>
      </c>
      <c r="X58">
        <v>0.41000000000000014</v>
      </c>
      <c r="Y58">
        <v>19.746380795278991</v>
      </c>
      <c r="Z58">
        <v>55</v>
      </c>
      <c r="AA58">
        <v>393.24421476993138</v>
      </c>
      <c r="AB58">
        <v>3533.3510000000001</v>
      </c>
      <c r="AC58">
        <v>4283.3547500000004</v>
      </c>
      <c r="AD58">
        <v>5441.6938749999999</v>
      </c>
      <c r="AE58">
        <v>6966.7014999999992</v>
      </c>
      <c r="AF58">
        <v>20.898544746849396</v>
      </c>
      <c r="AG58">
        <v>4.4979742695106113</v>
      </c>
      <c r="AH58">
        <v>0.37843118671961545</v>
      </c>
      <c r="AI58">
        <v>1.3679813889260481</v>
      </c>
      <c r="AJ58">
        <v>1.8645879463601127E-2</v>
      </c>
      <c r="AK58">
        <v>5.0092244969943263</v>
      </c>
      <c r="AL58">
        <v>15.124577610636507</v>
      </c>
      <c r="AM58">
        <v>2.0518475060391173</v>
      </c>
      <c r="AN58">
        <v>0.4042935967845126</v>
      </c>
      <c r="AO58">
        <v>5.194850877484096E-2</v>
      </c>
      <c r="AP58">
        <v>10.469365445000021</v>
      </c>
      <c r="AQ58">
        <v>3.0738701473021965</v>
      </c>
      <c r="AR58">
        <v>0.26894357247744333</v>
      </c>
      <c r="AS58">
        <v>1.0259870645905831</v>
      </c>
      <c r="AT58">
        <v>5.709686173585758E-3</v>
      </c>
      <c r="AU58">
        <v>7.5413182459254102</v>
      </c>
      <c r="AV58">
        <v>23.61961977041085</v>
      </c>
      <c r="AW58">
        <v>3.4791934390104369</v>
      </c>
      <c r="AX58">
        <v>1.7055826825886831</v>
      </c>
      <c r="AY58">
        <v>0.49615673134503191</v>
      </c>
      <c r="AZ58">
        <v>204.80737447590127</v>
      </c>
      <c r="BA58">
        <v>124.31464052409871</v>
      </c>
      <c r="BB58">
        <v>261.95475407048377</v>
      </c>
      <c r="BC58">
        <v>35.82793171471053</v>
      </c>
      <c r="BD58">
        <v>24.030684265101176</v>
      </c>
      <c r="BE58">
        <v>3.7760425374402304</v>
      </c>
      <c r="BF58">
        <v>325.58941258773569</v>
      </c>
      <c r="BG58">
        <v>409.71280745098028</v>
      </c>
      <c r="BH58">
        <v>84.123394863244584</v>
      </c>
      <c r="BI58" t="s">
        <v>92</v>
      </c>
      <c r="BJ58" t="s">
        <v>88</v>
      </c>
    </row>
    <row r="59" spans="1:62">
      <c r="A59" t="s">
        <v>90</v>
      </c>
      <c r="B59" t="s">
        <v>91</v>
      </c>
      <c r="C59">
        <v>1980</v>
      </c>
      <c r="D59" t="s">
        <v>71</v>
      </c>
      <c r="E59" t="s">
        <v>93</v>
      </c>
      <c r="F59">
        <v>0</v>
      </c>
      <c r="G59">
        <v>0</v>
      </c>
      <c r="H59">
        <v>0</v>
      </c>
      <c r="I59">
        <v>30</v>
      </c>
      <c r="J59">
        <v>49</v>
      </c>
      <c r="K59">
        <v>79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87.651880000000006</v>
      </c>
      <c r="V59">
        <v>3</v>
      </c>
      <c r="W59">
        <v>6.3</v>
      </c>
      <c r="X59">
        <v>0</v>
      </c>
      <c r="Y59">
        <v>15.91</v>
      </c>
      <c r="Z59">
        <v>55</v>
      </c>
      <c r="AA59">
        <v>381.81179999999995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79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87.651880000000006</v>
      </c>
      <c r="BH59">
        <v>87.651880000000006</v>
      </c>
      <c r="BI59" t="s">
        <v>92</v>
      </c>
      <c r="BJ59" t="s">
        <v>88</v>
      </c>
    </row>
    <row r="60" spans="1:62">
      <c r="A60" t="s">
        <v>90</v>
      </c>
      <c r="B60" t="s">
        <v>91</v>
      </c>
      <c r="C60">
        <v>1981</v>
      </c>
      <c r="D60" t="s">
        <v>71</v>
      </c>
      <c r="E60" t="s">
        <v>93</v>
      </c>
      <c r="F60">
        <v>237.76875000000001</v>
      </c>
      <c r="G60">
        <v>87.768750000000011</v>
      </c>
      <c r="H60">
        <v>150</v>
      </c>
      <c r="I60">
        <v>30</v>
      </c>
      <c r="J60">
        <v>49</v>
      </c>
      <c r="K60">
        <v>316.76875000000001</v>
      </c>
      <c r="L60">
        <v>36.913492626764452</v>
      </c>
      <c r="M60">
        <v>75</v>
      </c>
      <c r="N60">
        <v>150</v>
      </c>
      <c r="O60">
        <v>88.235294117647058</v>
      </c>
      <c r="P60">
        <v>124.5</v>
      </c>
      <c r="Q60">
        <v>79.050000000000011</v>
      </c>
      <c r="R60">
        <v>104.62500000000001</v>
      </c>
      <c r="S60">
        <v>16.158750000000001</v>
      </c>
      <c r="T60">
        <v>43.244999999999997</v>
      </c>
      <c r="U60">
        <v>87.651880000000006</v>
      </c>
      <c r="V60">
        <v>3</v>
      </c>
      <c r="W60">
        <v>6.3</v>
      </c>
      <c r="X60">
        <v>0</v>
      </c>
      <c r="Y60">
        <v>15.645011600928076</v>
      </c>
      <c r="Z60">
        <v>55</v>
      </c>
      <c r="AA60">
        <v>381.02213457076562</v>
      </c>
      <c r="AB60">
        <v>3286.2114815767973</v>
      </c>
      <c r="AC60">
        <v>4462.448425647407</v>
      </c>
      <c r="AD60">
        <v>4900</v>
      </c>
      <c r="AE60">
        <v>5602.3094890510947</v>
      </c>
      <c r="AF60">
        <v>21.632930143761982</v>
      </c>
      <c r="AG60">
        <v>3.9411255597246972</v>
      </c>
      <c r="AH60">
        <v>0.36211542136894137</v>
      </c>
      <c r="AI60">
        <v>1.0267719523482086</v>
      </c>
      <c r="AJ60">
        <v>1.3989236854336598E-2</v>
      </c>
      <c r="AK60">
        <v>5.7645399862755884</v>
      </c>
      <c r="AL60">
        <v>8.8013197180864893</v>
      </c>
      <c r="AM60">
        <v>1.3989236854336598E-2</v>
      </c>
      <c r="AN60">
        <v>0.43417618157805982</v>
      </c>
      <c r="AO60">
        <v>2.599094231096237E-2</v>
      </c>
      <c r="AP60">
        <v>13.173669017800274</v>
      </c>
      <c r="AQ60">
        <v>2.7636686590696118</v>
      </c>
      <c r="AR60">
        <v>0.26371565255382695</v>
      </c>
      <c r="AS60">
        <v>0.75717577755166932</v>
      </c>
      <c r="AT60">
        <v>8.9794690027303909E-3</v>
      </c>
      <c r="AU60">
        <v>7.0696923218558059</v>
      </c>
      <c r="AV60">
        <v>22.675213840763934</v>
      </c>
      <c r="AW60">
        <v>3.7306672771147249</v>
      </c>
      <c r="AX60">
        <v>1.1130357599622887</v>
      </c>
      <c r="AY60">
        <v>0.64381535038005877</v>
      </c>
      <c r="AZ60">
        <v>200.97192837154225</v>
      </c>
      <c r="BA60">
        <v>115.79682162845776</v>
      </c>
      <c r="BB60">
        <v>192.80234948011321</v>
      </c>
      <c r="BC60">
        <v>23.444973487921263</v>
      </c>
      <c r="BD60">
        <v>15.25741070639743</v>
      </c>
      <c r="BE60">
        <v>3.8128070751102023</v>
      </c>
      <c r="BF60">
        <v>235.3175407495421</v>
      </c>
      <c r="BG60">
        <v>543.46592411764709</v>
      </c>
      <c r="BH60">
        <v>308.14838336810499</v>
      </c>
      <c r="BI60" t="s">
        <v>92</v>
      </c>
      <c r="BJ60" t="s">
        <v>88</v>
      </c>
    </row>
    <row r="61" spans="1:62">
      <c r="A61" t="s">
        <v>90</v>
      </c>
      <c r="B61" t="s">
        <v>91</v>
      </c>
      <c r="C61">
        <v>1984</v>
      </c>
      <c r="D61" t="s">
        <v>71</v>
      </c>
      <c r="E61" t="s">
        <v>93</v>
      </c>
      <c r="F61">
        <v>237.76875000000001</v>
      </c>
      <c r="G61">
        <v>87.768750000000011</v>
      </c>
      <c r="H61">
        <v>150</v>
      </c>
      <c r="I61">
        <v>30</v>
      </c>
      <c r="J61">
        <v>49</v>
      </c>
      <c r="K61">
        <v>316.76875000000001</v>
      </c>
      <c r="L61">
        <v>36.913492626764452</v>
      </c>
      <c r="M61">
        <v>75</v>
      </c>
      <c r="N61">
        <v>150</v>
      </c>
      <c r="O61">
        <v>88.235294117647058</v>
      </c>
      <c r="P61">
        <v>124.5</v>
      </c>
      <c r="Q61">
        <v>79.050000000000011</v>
      </c>
      <c r="R61">
        <v>104.62500000000001</v>
      </c>
      <c r="S61">
        <v>16.158750000000001</v>
      </c>
      <c r="T61">
        <v>43.244999999999997</v>
      </c>
      <c r="U61">
        <v>87.651880000000006</v>
      </c>
      <c r="V61">
        <v>3</v>
      </c>
      <c r="W61">
        <v>6.8666666666666671</v>
      </c>
      <c r="X61">
        <v>0.56666666666666732</v>
      </c>
      <c r="Y61">
        <v>18.878383604021653</v>
      </c>
      <c r="Z61">
        <v>55</v>
      </c>
      <c r="AA61">
        <v>390.65758313998452</v>
      </c>
      <c r="AB61">
        <v>2225</v>
      </c>
      <c r="AC61">
        <v>3817.2750000000001</v>
      </c>
      <c r="AD61">
        <v>7383.333333333333</v>
      </c>
      <c r="AE61">
        <v>8496</v>
      </c>
      <c r="AF61">
        <v>20.321666666666669</v>
      </c>
      <c r="AG61">
        <v>3.9411255597246972</v>
      </c>
      <c r="AH61">
        <v>0.36211542136894137</v>
      </c>
      <c r="AI61">
        <v>1.0267719523482086</v>
      </c>
      <c r="AJ61">
        <v>1.3989236854336598E-2</v>
      </c>
      <c r="AK61">
        <v>6.4286666666666656</v>
      </c>
      <c r="AL61">
        <v>8.8013197180864893</v>
      </c>
      <c r="AM61">
        <v>1.3989236854336598E-2</v>
      </c>
      <c r="AN61">
        <v>0.43417618157805982</v>
      </c>
      <c r="AO61">
        <v>2.599094231096237E-2</v>
      </c>
      <c r="AP61">
        <v>12.621</v>
      </c>
      <c r="AQ61">
        <v>2.7636686590696118</v>
      </c>
      <c r="AR61">
        <v>0.26371565255382695</v>
      </c>
      <c r="AS61">
        <v>0.75717577755166932</v>
      </c>
      <c r="AT61">
        <v>8.9794690027303909E-3</v>
      </c>
      <c r="AU61">
        <v>7.5739999999999998</v>
      </c>
      <c r="AV61">
        <v>22.675213840763934</v>
      </c>
      <c r="AW61">
        <v>3.7306672771147249</v>
      </c>
      <c r="AX61">
        <v>1.1130357599622887</v>
      </c>
      <c r="AY61">
        <v>0.64381535038005877</v>
      </c>
      <c r="AZ61">
        <v>227.28945088333333</v>
      </c>
      <c r="BA61">
        <v>89.479299116666681</v>
      </c>
      <c r="BB61">
        <v>255.41976582117377</v>
      </c>
      <c r="BC61">
        <v>34.50195733104816</v>
      </c>
      <c r="BD61">
        <v>18.988770451737583</v>
      </c>
      <c r="BE61">
        <v>5.6664942559434497</v>
      </c>
      <c r="BF61">
        <v>314.576987859903</v>
      </c>
      <c r="BG61">
        <v>543.46592411764709</v>
      </c>
      <c r="BH61">
        <v>228.88893625774409</v>
      </c>
      <c r="BI61" t="s">
        <v>92</v>
      </c>
      <c r="BJ61" t="s">
        <v>88</v>
      </c>
    </row>
    <row r="62" spans="1:62">
      <c r="A62" t="s">
        <v>90</v>
      </c>
      <c r="B62" t="s">
        <v>91</v>
      </c>
      <c r="C62">
        <v>1987</v>
      </c>
      <c r="D62" t="s">
        <v>71</v>
      </c>
      <c r="E62" t="s">
        <v>93</v>
      </c>
      <c r="F62">
        <v>237.76875000000001</v>
      </c>
      <c r="G62">
        <v>87.768750000000011</v>
      </c>
      <c r="H62">
        <v>150</v>
      </c>
      <c r="I62">
        <v>30</v>
      </c>
      <c r="J62">
        <v>49</v>
      </c>
      <c r="K62">
        <v>316.76875000000001</v>
      </c>
      <c r="L62">
        <v>36.913492626764452</v>
      </c>
      <c r="M62">
        <v>75</v>
      </c>
      <c r="N62">
        <v>150</v>
      </c>
      <c r="O62">
        <v>88.235294117647058</v>
      </c>
      <c r="P62">
        <v>124.5</v>
      </c>
      <c r="Q62">
        <v>79.050000000000011</v>
      </c>
      <c r="R62">
        <v>104.62500000000001</v>
      </c>
      <c r="S62">
        <v>16.158750000000001</v>
      </c>
      <c r="T62">
        <v>43.244999999999997</v>
      </c>
      <c r="U62">
        <v>87.651880000000006</v>
      </c>
      <c r="V62">
        <v>3</v>
      </c>
      <c r="W62">
        <v>6.5</v>
      </c>
      <c r="X62">
        <v>0.20000000000000018</v>
      </c>
      <c r="Y62">
        <v>24.579466357308586</v>
      </c>
      <c r="Z62">
        <v>55</v>
      </c>
      <c r="AA62">
        <v>407.64680974477955</v>
      </c>
      <c r="AB62">
        <v>2633.3333333333335</v>
      </c>
      <c r="AC62">
        <v>3129.75</v>
      </c>
      <c r="AD62">
        <v>6833.333333333333</v>
      </c>
      <c r="AE62">
        <v>5742</v>
      </c>
      <c r="AF62">
        <v>18.469000000000001</v>
      </c>
      <c r="AG62">
        <v>3.9411255597246972</v>
      </c>
      <c r="AH62">
        <v>0.36211542136894137</v>
      </c>
      <c r="AI62">
        <v>1.0267719523482086</v>
      </c>
      <c r="AJ62">
        <v>1.3989236854336598E-2</v>
      </c>
      <c r="AK62">
        <v>3.8529999999999998</v>
      </c>
      <c r="AL62">
        <v>8.8013197180864893</v>
      </c>
      <c r="AM62">
        <v>1.3989236854336598E-2</v>
      </c>
      <c r="AN62">
        <v>0.43417618157805982</v>
      </c>
      <c r="AO62">
        <v>2.599094231096237E-2</v>
      </c>
      <c r="AP62">
        <v>10.067</v>
      </c>
      <c r="AQ62">
        <v>2.7636686590696118</v>
      </c>
      <c r="AR62">
        <v>0.26371565255382695</v>
      </c>
      <c r="AS62">
        <v>0.75717577755166932</v>
      </c>
      <c r="AT62">
        <v>8.9794690027303909E-3</v>
      </c>
      <c r="AU62">
        <v>4.8789999999999996</v>
      </c>
      <c r="AV62">
        <v>22.675213840763934</v>
      </c>
      <c r="AW62">
        <v>3.7306672771147249</v>
      </c>
      <c r="AX62">
        <v>1.1130357599622887</v>
      </c>
      <c r="AY62">
        <v>0.64381535038005877</v>
      </c>
      <c r="AZ62">
        <v>157.50034475000001</v>
      </c>
      <c r="BA62">
        <v>159.26840525</v>
      </c>
      <c r="BB62">
        <v>187.01037473893174</v>
      </c>
      <c r="BC62">
        <v>24.220901887960306</v>
      </c>
      <c r="BD62">
        <v>15.627781525784085</v>
      </c>
      <c r="BE62">
        <v>3.8763309221484423</v>
      </c>
      <c r="BF62">
        <v>230.73538907482458</v>
      </c>
      <c r="BG62">
        <v>543.46592411764709</v>
      </c>
      <c r="BH62">
        <v>312.73053504282251</v>
      </c>
      <c r="BI62" t="s">
        <v>92</v>
      </c>
      <c r="BJ62" t="s">
        <v>88</v>
      </c>
    </row>
    <row r="63" spans="1:62">
      <c r="A63" t="s">
        <v>90</v>
      </c>
      <c r="B63" t="s">
        <v>91</v>
      </c>
      <c r="C63">
        <v>1990</v>
      </c>
      <c r="D63" t="s">
        <v>71</v>
      </c>
      <c r="E63" t="s">
        <v>93</v>
      </c>
      <c r="F63">
        <v>237.76875000000001</v>
      </c>
      <c r="G63">
        <v>87.768750000000011</v>
      </c>
      <c r="H63">
        <v>150</v>
      </c>
      <c r="I63">
        <v>30</v>
      </c>
      <c r="J63">
        <v>49</v>
      </c>
      <c r="K63">
        <v>316.76875000000001</v>
      </c>
      <c r="L63">
        <v>36.913492626764452</v>
      </c>
      <c r="M63">
        <v>75</v>
      </c>
      <c r="N63">
        <v>150</v>
      </c>
      <c r="O63">
        <v>88.235294117647058</v>
      </c>
      <c r="P63">
        <v>124.5</v>
      </c>
      <c r="Q63">
        <v>79.050000000000011</v>
      </c>
      <c r="R63">
        <v>104.62500000000001</v>
      </c>
      <c r="S63">
        <v>16.158750000000001</v>
      </c>
      <c r="T63">
        <v>43.244999999999997</v>
      </c>
      <c r="U63">
        <v>87.651880000000006</v>
      </c>
      <c r="V63">
        <v>3</v>
      </c>
      <c r="W63">
        <v>6.56</v>
      </c>
      <c r="X63">
        <v>0.25999999999999979</v>
      </c>
      <c r="Y63">
        <v>23.35972937059217</v>
      </c>
      <c r="Z63">
        <v>55</v>
      </c>
      <c r="AA63">
        <v>404.01199352436464</v>
      </c>
      <c r="AB63">
        <v>1049.1666666666667</v>
      </c>
      <c r="AC63">
        <v>1657.1906879761907</v>
      </c>
      <c r="AD63">
        <v>8237.5</v>
      </c>
      <c r="AE63">
        <v>8267.8660652408726</v>
      </c>
      <c r="AF63">
        <v>21.632930143761982</v>
      </c>
      <c r="AG63">
        <v>3.9411255597246972</v>
      </c>
      <c r="AH63">
        <v>0.36211542136894137</v>
      </c>
      <c r="AI63">
        <v>1.0267719523482086</v>
      </c>
      <c r="AJ63">
        <v>1.3989236854336598E-2</v>
      </c>
      <c r="AK63">
        <v>5.7645399862755884</v>
      </c>
      <c r="AL63">
        <v>8.8013197180864893</v>
      </c>
      <c r="AM63">
        <v>1.3989236854336598E-2</v>
      </c>
      <c r="AN63">
        <v>0.43417618157805982</v>
      </c>
      <c r="AO63">
        <v>2.599094231096237E-2</v>
      </c>
      <c r="AP63">
        <v>13.173669017800274</v>
      </c>
      <c r="AQ63">
        <v>2.7636686590696118</v>
      </c>
      <c r="AR63">
        <v>0.26371565255382695</v>
      </c>
      <c r="AS63">
        <v>0.75717577755166932</v>
      </c>
      <c r="AT63">
        <v>8.9794690027303909E-3</v>
      </c>
      <c r="AU63">
        <v>7.0696923218558059</v>
      </c>
      <c r="AV63">
        <v>22.675213840763934</v>
      </c>
      <c r="AW63">
        <v>3.7306672771147249</v>
      </c>
      <c r="AX63">
        <v>1.1130357599622887</v>
      </c>
      <c r="AY63">
        <v>0.64381535038005877</v>
      </c>
      <c r="AZ63">
        <v>199.21885896858123</v>
      </c>
      <c r="BA63">
        <v>117.54989103141878</v>
      </c>
      <c r="BB63">
        <v>228.96171426034351</v>
      </c>
      <c r="BC63">
        <v>33.420117331706699</v>
      </c>
      <c r="BD63">
        <v>17.236433688497883</v>
      </c>
      <c r="BE63">
        <v>5.4546964521675694</v>
      </c>
      <c r="BF63">
        <v>285.07296173271567</v>
      </c>
      <c r="BG63">
        <v>543.46592411764709</v>
      </c>
      <c r="BH63">
        <v>258.39296238493142</v>
      </c>
      <c r="BI63" t="s">
        <v>92</v>
      </c>
      <c r="BJ63" t="s">
        <v>88</v>
      </c>
    </row>
    <row r="64" spans="1:62">
      <c r="A64" t="s">
        <v>90</v>
      </c>
      <c r="B64" t="s">
        <v>91</v>
      </c>
      <c r="C64">
        <v>1996</v>
      </c>
      <c r="D64" t="s">
        <v>71</v>
      </c>
      <c r="E64" t="s">
        <v>93</v>
      </c>
      <c r="F64">
        <v>237.76875000000001</v>
      </c>
      <c r="G64">
        <v>87.768750000000011</v>
      </c>
      <c r="H64">
        <v>150</v>
      </c>
      <c r="I64">
        <v>30</v>
      </c>
      <c r="J64">
        <v>39.199999999999996</v>
      </c>
      <c r="K64">
        <v>306.96875</v>
      </c>
      <c r="L64">
        <v>36.913492626764452</v>
      </c>
      <c r="M64">
        <v>75</v>
      </c>
      <c r="N64">
        <v>150</v>
      </c>
      <c r="O64">
        <v>88.235294117647058</v>
      </c>
      <c r="P64">
        <v>124.5</v>
      </c>
      <c r="Q64">
        <v>79.050000000000011</v>
      </c>
      <c r="R64">
        <v>104.62500000000001</v>
      </c>
      <c r="S64">
        <v>16.158750000000001</v>
      </c>
      <c r="T64">
        <v>43.244999999999997</v>
      </c>
      <c r="U64">
        <v>87.651880000000006</v>
      </c>
      <c r="V64">
        <v>3</v>
      </c>
      <c r="W64">
        <v>7</v>
      </c>
      <c r="X64">
        <v>0.70000000000000018</v>
      </c>
      <c r="Y64">
        <v>17.424593967517403</v>
      </c>
      <c r="Z64">
        <v>55</v>
      </c>
      <c r="AA64">
        <v>386.32529002320183</v>
      </c>
      <c r="AB64">
        <v>3144.4444444444448</v>
      </c>
      <c r="AC64">
        <v>4590.8888888888887</v>
      </c>
      <c r="AD64">
        <v>5210</v>
      </c>
      <c r="AE64">
        <v>5229.2057298822392</v>
      </c>
      <c r="AF64">
        <v>25.07</v>
      </c>
      <c r="AG64">
        <v>3.9411255597246972</v>
      </c>
      <c r="AH64">
        <v>0.36211542136894137</v>
      </c>
      <c r="AI64">
        <v>1.0267719523482086</v>
      </c>
      <c r="AJ64">
        <v>1.3989236854336598E-2</v>
      </c>
      <c r="AK64">
        <v>5.7645399862755884</v>
      </c>
      <c r="AL64">
        <v>8.8013197180864893</v>
      </c>
      <c r="AM64">
        <v>1.3989236854336598E-2</v>
      </c>
      <c r="AN64">
        <v>0.43417618157805982</v>
      </c>
      <c r="AO64">
        <v>2.599094231096237E-2</v>
      </c>
      <c r="AP64">
        <v>13.173669017800274</v>
      </c>
      <c r="AQ64">
        <v>2.7636686590696118</v>
      </c>
      <c r="AR64">
        <v>0.26371565255382695</v>
      </c>
      <c r="AS64">
        <v>0.75717577755166932</v>
      </c>
      <c r="AT64">
        <v>8.9794690027303909E-3</v>
      </c>
      <c r="AU64">
        <v>7.0696923218558059</v>
      </c>
      <c r="AV64">
        <v>22.675213840763934</v>
      </c>
      <c r="AW64">
        <v>3.7306672771147249</v>
      </c>
      <c r="AX64">
        <v>1.1130357599622887</v>
      </c>
      <c r="AY64">
        <v>0.64381535038005877</v>
      </c>
      <c r="AZ64">
        <v>210.89927597546281</v>
      </c>
      <c r="BA64">
        <v>96.069474024537186</v>
      </c>
      <c r="BB64">
        <v>185.77060312863679</v>
      </c>
      <c r="BC64">
        <v>22.085260108587768</v>
      </c>
      <c r="BD64">
        <v>14.987060743702452</v>
      </c>
      <c r="BE64">
        <v>3.5767358590735556</v>
      </c>
      <c r="BF64">
        <v>226.41965984000055</v>
      </c>
      <c r="BG64">
        <v>543.46592411764709</v>
      </c>
      <c r="BH64">
        <v>317.04626427764651</v>
      </c>
      <c r="BI64" t="s">
        <v>92</v>
      </c>
      <c r="BJ64" t="s">
        <v>88</v>
      </c>
    </row>
    <row r="65" spans="1:62">
      <c r="A65" t="s">
        <v>90</v>
      </c>
      <c r="B65" t="s">
        <v>91</v>
      </c>
      <c r="C65">
        <v>1999</v>
      </c>
      <c r="D65" t="s">
        <v>71</v>
      </c>
      <c r="E65" t="s">
        <v>93</v>
      </c>
      <c r="F65">
        <v>237.76875000000001</v>
      </c>
      <c r="G65">
        <v>87.768750000000011</v>
      </c>
      <c r="H65">
        <v>150</v>
      </c>
      <c r="I65">
        <v>30</v>
      </c>
      <c r="J65">
        <v>50.4</v>
      </c>
      <c r="K65">
        <v>318.16874999999999</v>
      </c>
      <c r="L65">
        <v>36.913492626764452</v>
      </c>
      <c r="M65">
        <v>75</v>
      </c>
      <c r="N65">
        <v>150</v>
      </c>
      <c r="O65">
        <v>88.235294117647058</v>
      </c>
      <c r="P65">
        <v>124.5</v>
      </c>
      <c r="Q65">
        <v>79.050000000000011</v>
      </c>
      <c r="R65">
        <v>104.62500000000001</v>
      </c>
      <c r="S65">
        <v>16.158750000000001</v>
      </c>
      <c r="T65">
        <v>43.244999999999997</v>
      </c>
      <c r="U65">
        <v>87.651880000000006</v>
      </c>
      <c r="V65">
        <v>3</v>
      </c>
      <c r="W65">
        <v>7</v>
      </c>
      <c r="X65">
        <v>0.70000000000000018</v>
      </c>
      <c r="Y65">
        <v>18.335266821345709</v>
      </c>
      <c r="Z65">
        <v>55</v>
      </c>
      <c r="AA65">
        <v>389.03909512761021</v>
      </c>
      <c r="AB65">
        <v>1858.3333333333333</v>
      </c>
      <c r="AC65">
        <v>3926.3663095238103</v>
      </c>
      <c r="AD65">
        <v>5912.5</v>
      </c>
      <c r="AE65">
        <v>5934.2953700439048</v>
      </c>
      <c r="AF65">
        <v>21.632930143761982</v>
      </c>
      <c r="AG65">
        <v>3.9411255597246972</v>
      </c>
      <c r="AH65">
        <v>0.36211542136894137</v>
      </c>
      <c r="AI65">
        <v>1.0267719523482086</v>
      </c>
      <c r="AJ65">
        <v>1.3989236854336598E-2</v>
      </c>
      <c r="AK65">
        <v>5.7645399862755884</v>
      </c>
      <c r="AL65">
        <v>8.8013197180864893</v>
      </c>
      <c r="AM65">
        <v>1.3989236854336598E-2</v>
      </c>
      <c r="AN65">
        <v>0.43417618157805982</v>
      </c>
      <c r="AO65">
        <v>2.599094231096237E-2</v>
      </c>
      <c r="AP65">
        <v>13.173669017800274</v>
      </c>
      <c r="AQ65">
        <v>2.7636686590696118</v>
      </c>
      <c r="AR65">
        <v>0.26371565255382695</v>
      </c>
      <c r="AS65">
        <v>0.75717577755166932</v>
      </c>
      <c r="AT65">
        <v>8.9794690027303909E-3</v>
      </c>
      <c r="AU65">
        <v>7.0696923218558059</v>
      </c>
      <c r="AV65">
        <v>22.675213840763934</v>
      </c>
      <c r="AW65">
        <v>3.7306672771147249</v>
      </c>
      <c r="AX65">
        <v>1.1130357599622887</v>
      </c>
      <c r="AY65">
        <v>0.64381535038005877</v>
      </c>
      <c r="AZ65">
        <v>182.67785125680763</v>
      </c>
      <c r="BA65">
        <v>135.49089874319236</v>
      </c>
      <c r="BB65">
        <v>192.78273767568075</v>
      </c>
      <c r="BC65">
        <v>24.425958371805482</v>
      </c>
      <c r="BD65">
        <v>14.694704018337962</v>
      </c>
      <c r="BE65">
        <v>4.0017281887990688</v>
      </c>
      <c r="BF65">
        <v>235.90512825462326</v>
      </c>
      <c r="BG65">
        <v>543.46592411764709</v>
      </c>
      <c r="BH65">
        <v>307.56079586302383</v>
      </c>
      <c r="BI65" t="s">
        <v>92</v>
      </c>
      <c r="BJ65" t="s">
        <v>88</v>
      </c>
    </row>
    <row r="66" spans="1:62">
      <c r="A66" t="s">
        <v>90</v>
      </c>
      <c r="B66" t="s">
        <v>91</v>
      </c>
      <c r="C66">
        <v>2000</v>
      </c>
      <c r="D66" t="s">
        <v>71</v>
      </c>
      <c r="E66" t="s">
        <v>93</v>
      </c>
      <c r="F66">
        <v>237.76875000000001</v>
      </c>
      <c r="G66">
        <v>87.768750000000011</v>
      </c>
      <c r="H66">
        <v>150</v>
      </c>
      <c r="I66">
        <v>30</v>
      </c>
      <c r="J66">
        <v>49</v>
      </c>
      <c r="K66">
        <v>316.76875000000001</v>
      </c>
      <c r="L66">
        <v>36.913492626764452</v>
      </c>
      <c r="M66">
        <v>75</v>
      </c>
      <c r="N66">
        <v>150</v>
      </c>
      <c r="O66">
        <v>88.235294117647058</v>
      </c>
      <c r="P66">
        <v>124.5</v>
      </c>
      <c r="Q66">
        <v>79.050000000000011</v>
      </c>
      <c r="R66">
        <v>104.62500000000001</v>
      </c>
      <c r="S66">
        <v>16.158750000000001</v>
      </c>
      <c r="T66">
        <v>43.244999999999997</v>
      </c>
      <c r="U66">
        <v>87.651880000000006</v>
      </c>
      <c r="V66">
        <v>3</v>
      </c>
      <c r="W66">
        <v>7.1</v>
      </c>
      <c r="X66">
        <v>0.79999999999999982</v>
      </c>
      <c r="Y66">
        <v>18.44766780155642</v>
      </c>
      <c r="Z66">
        <v>55</v>
      </c>
      <c r="AA66">
        <v>389.37405004863808</v>
      </c>
      <c r="AB66">
        <v>3475</v>
      </c>
      <c r="AC66">
        <v>4343.9671875000004</v>
      </c>
      <c r="AD66">
        <v>7025</v>
      </c>
      <c r="AE66">
        <v>5108.3999999999996</v>
      </c>
      <c r="AF66">
        <v>21.79</v>
      </c>
      <c r="AG66">
        <v>3.9411255597246972</v>
      </c>
      <c r="AH66">
        <v>0.36211542136894137</v>
      </c>
      <c r="AI66">
        <v>1.0267719523482086</v>
      </c>
      <c r="AJ66">
        <v>1.3989236854336598E-2</v>
      </c>
      <c r="AK66">
        <v>6.1609999999999996</v>
      </c>
      <c r="AL66">
        <v>8.8013197180864893</v>
      </c>
      <c r="AM66">
        <v>1.3989236854336598E-2</v>
      </c>
      <c r="AN66">
        <v>0.43417618157805982</v>
      </c>
      <c r="AO66">
        <v>2.599094231096237E-2</v>
      </c>
      <c r="AP66">
        <v>15.005000000000001</v>
      </c>
      <c r="AQ66">
        <v>2.7636686590696118</v>
      </c>
      <c r="AR66">
        <v>0.26371565255382695</v>
      </c>
      <c r="AS66">
        <v>0.75717577755166932</v>
      </c>
      <c r="AT66">
        <v>8.9794690027303909E-3</v>
      </c>
      <c r="AU66">
        <v>8.2320000000000011</v>
      </c>
      <c r="AV66">
        <v>22.675213840763934</v>
      </c>
      <c r="AW66">
        <v>3.7306672771147249</v>
      </c>
      <c r="AX66">
        <v>1.1130357599622887</v>
      </c>
      <c r="AY66">
        <v>0.64381535038005877</v>
      </c>
      <c r="AZ66">
        <v>249.94590564218751</v>
      </c>
      <c r="BA66">
        <v>66.8228443578125</v>
      </c>
      <c r="BB66">
        <v>187.1768900962303</v>
      </c>
      <c r="BC66">
        <v>22.229463052733969</v>
      </c>
      <c r="BD66">
        <v>16.459071334270991</v>
      </c>
      <c r="BE66">
        <v>3.5134635042655185</v>
      </c>
      <c r="BF66">
        <v>229.37888798750078</v>
      </c>
      <c r="BG66">
        <v>543.46592411764709</v>
      </c>
      <c r="BH66">
        <v>314.08703613014632</v>
      </c>
      <c r="BI66" t="s">
        <v>92</v>
      </c>
      <c r="BJ66" t="s">
        <v>88</v>
      </c>
    </row>
    <row r="67" spans="1:62">
      <c r="A67" t="s">
        <v>90</v>
      </c>
      <c r="B67" t="s">
        <v>91</v>
      </c>
      <c r="C67">
        <v>2001</v>
      </c>
      <c r="D67" t="s">
        <v>71</v>
      </c>
      <c r="E67" t="s">
        <v>93</v>
      </c>
      <c r="F67">
        <v>237.76875000000001</v>
      </c>
      <c r="G67">
        <v>87.768750000000011</v>
      </c>
      <c r="H67">
        <v>150</v>
      </c>
      <c r="I67">
        <v>30</v>
      </c>
      <c r="J67">
        <v>46.2</v>
      </c>
      <c r="K67">
        <v>313.96875</v>
      </c>
      <c r="L67">
        <v>36.913492626764452</v>
      </c>
      <c r="M67">
        <v>75</v>
      </c>
      <c r="N67">
        <v>150</v>
      </c>
      <c r="O67">
        <v>88.235294117647058</v>
      </c>
      <c r="P67">
        <v>124.5</v>
      </c>
      <c r="Q67">
        <v>79.050000000000011</v>
      </c>
      <c r="R67">
        <v>104.62500000000001</v>
      </c>
      <c r="S67">
        <v>16.158750000000001</v>
      </c>
      <c r="T67">
        <v>43.244999999999997</v>
      </c>
      <c r="U67">
        <v>73.043233333333234</v>
      </c>
      <c r="V67">
        <v>3</v>
      </c>
      <c r="W67">
        <v>7.28</v>
      </c>
      <c r="X67">
        <v>0.98000000000000043</v>
      </c>
      <c r="Y67">
        <v>16.912816143497757</v>
      </c>
      <c r="Z67">
        <v>55</v>
      </c>
      <c r="AA67">
        <v>384.80019210762327</v>
      </c>
      <c r="AB67">
        <v>3333.3333333333335</v>
      </c>
      <c r="AC67">
        <v>4375.05</v>
      </c>
      <c r="AD67">
        <v>6616.666666666667</v>
      </c>
      <c r="AE67">
        <v>5299.95</v>
      </c>
      <c r="AF67">
        <v>21.632930143761982</v>
      </c>
      <c r="AG67">
        <v>3.9411255597246972</v>
      </c>
      <c r="AH67">
        <v>0.36211542136894137</v>
      </c>
      <c r="AI67">
        <v>1.0267719523482086</v>
      </c>
      <c r="AJ67">
        <v>1.3989236854336598E-2</v>
      </c>
      <c r="AK67">
        <v>5.7645399862755884</v>
      </c>
      <c r="AL67">
        <v>8.8013197180864893</v>
      </c>
      <c r="AM67">
        <v>1.3989236854336598E-2</v>
      </c>
      <c r="AN67">
        <v>0.43417618157805982</v>
      </c>
      <c r="AO67">
        <v>2.599094231096237E-2</v>
      </c>
      <c r="AP67">
        <v>13.173669017800274</v>
      </c>
      <c r="AQ67">
        <v>2.7636686590696118</v>
      </c>
      <c r="AR67">
        <v>0.26371565255382695</v>
      </c>
      <c r="AS67">
        <v>0.75717577755166932</v>
      </c>
      <c r="AT67">
        <v>8.9794690027303909E-3</v>
      </c>
      <c r="AU67">
        <v>7.0696923218558059</v>
      </c>
      <c r="AV67">
        <v>22.675213840763934</v>
      </c>
      <c r="AW67">
        <v>3.7306672771147249</v>
      </c>
      <c r="AX67">
        <v>1.1130357599622887</v>
      </c>
      <c r="AY67">
        <v>0.64381535038005877</v>
      </c>
      <c r="AZ67">
        <v>221.96471030182644</v>
      </c>
      <c r="BA67">
        <v>92.004039698173557</v>
      </c>
      <c r="BB67">
        <v>190.1070729212307</v>
      </c>
      <c r="BC67">
        <v>22.785523618338043</v>
      </c>
      <c r="BD67">
        <v>16.231129281852795</v>
      </c>
      <c r="BE67">
        <v>3.631945781153556</v>
      </c>
      <c r="BF67">
        <v>232.75567160257506</v>
      </c>
      <c r="BG67">
        <v>528.85727745098029</v>
      </c>
      <c r="BH67">
        <v>296.10160584840526</v>
      </c>
      <c r="BI67" t="s">
        <v>92</v>
      </c>
      <c r="BJ67" t="s">
        <v>88</v>
      </c>
    </row>
    <row r="68" spans="1:62">
      <c r="A68" t="s">
        <v>90</v>
      </c>
      <c r="B68" t="s">
        <v>91</v>
      </c>
      <c r="C68">
        <v>2002</v>
      </c>
      <c r="D68" t="s">
        <v>71</v>
      </c>
      <c r="E68" t="s">
        <v>93</v>
      </c>
      <c r="F68">
        <v>237.76875000000001</v>
      </c>
      <c r="G68">
        <v>87.768750000000011</v>
      </c>
      <c r="H68">
        <v>150</v>
      </c>
      <c r="I68">
        <v>30</v>
      </c>
      <c r="J68">
        <v>50.4</v>
      </c>
      <c r="K68">
        <v>318.16874999999999</v>
      </c>
      <c r="L68">
        <v>36.913492626764452</v>
      </c>
      <c r="M68">
        <v>75</v>
      </c>
      <c r="N68">
        <v>150</v>
      </c>
      <c r="O68">
        <v>88.235294117647058</v>
      </c>
      <c r="P68">
        <v>124.5</v>
      </c>
      <c r="Q68">
        <v>79.050000000000011</v>
      </c>
      <c r="R68">
        <v>104.62500000000001</v>
      </c>
      <c r="S68">
        <v>16.158750000000001</v>
      </c>
      <c r="T68">
        <v>43.244999999999997</v>
      </c>
      <c r="U68">
        <v>67.930206999999939</v>
      </c>
      <c r="V68">
        <v>3</v>
      </c>
      <c r="W68">
        <v>6.9</v>
      </c>
      <c r="X68">
        <v>0.60000000000000053</v>
      </c>
      <c r="Y68">
        <v>24.907192575406032</v>
      </c>
      <c r="Z68">
        <v>55</v>
      </c>
      <c r="AA68">
        <v>408.62343387470992</v>
      </c>
      <c r="AB68">
        <v>3016.6666666666665</v>
      </c>
      <c r="AC68">
        <v>3124.95</v>
      </c>
      <c r="AD68">
        <v>6391.666666666667</v>
      </c>
      <c r="AE68">
        <v>7525.05</v>
      </c>
      <c r="AF68">
        <v>20.994</v>
      </c>
      <c r="AG68">
        <v>3.9411255597246972</v>
      </c>
      <c r="AH68">
        <v>0.36211542136894137</v>
      </c>
      <c r="AI68">
        <v>1.0267719523482086</v>
      </c>
      <c r="AJ68">
        <v>1.3989236854336598E-2</v>
      </c>
      <c r="AK68">
        <v>4.3879999999999999</v>
      </c>
      <c r="AL68">
        <v>8.8013197180864893</v>
      </c>
      <c r="AM68">
        <v>1.3989236854336598E-2</v>
      </c>
      <c r="AN68">
        <v>0.43417618157805982</v>
      </c>
      <c r="AO68">
        <v>2.599094231096237E-2</v>
      </c>
      <c r="AP68">
        <v>13.173669017800274</v>
      </c>
      <c r="AQ68">
        <v>2.7636686590696118</v>
      </c>
      <c r="AR68">
        <v>0.26371565255382695</v>
      </c>
      <c r="AS68">
        <v>0.75717577755166932</v>
      </c>
      <c r="AT68">
        <v>8.9794690027303909E-3</v>
      </c>
      <c r="AU68">
        <v>7.0696923218558059</v>
      </c>
      <c r="AV68">
        <v>22.675213840763934</v>
      </c>
      <c r="AW68">
        <v>3.7306672771147249</v>
      </c>
      <c r="AX68">
        <v>1.1130357599622887</v>
      </c>
      <c r="AY68">
        <v>0.64381535038005877</v>
      </c>
      <c r="AZ68">
        <v>214.44566994535447</v>
      </c>
      <c r="BA68">
        <v>103.72308005464552</v>
      </c>
      <c r="BB68">
        <v>227.68931291653112</v>
      </c>
      <c r="BC68">
        <v>30.895137526396301</v>
      </c>
      <c r="BD68">
        <v>17.669472505228093</v>
      </c>
      <c r="BE68">
        <v>5.0255577347718043</v>
      </c>
      <c r="BF68">
        <v>281.27948068292733</v>
      </c>
      <c r="BG68">
        <v>523.74425111764708</v>
      </c>
      <c r="BH68">
        <v>242.46477043471975</v>
      </c>
      <c r="BI68" t="s">
        <v>92</v>
      </c>
      <c r="BJ68" t="s">
        <v>88</v>
      </c>
    </row>
    <row r="69" spans="1:62">
      <c r="A69" t="s">
        <v>90</v>
      </c>
      <c r="B69" t="s">
        <v>91</v>
      </c>
      <c r="C69">
        <v>2003</v>
      </c>
      <c r="D69" t="s">
        <v>71</v>
      </c>
      <c r="E69" t="s">
        <v>93</v>
      </c>
      <c r="F69">
        <v>237.76875000000001</v>
      </c>
      <c r="G69">
        <v>87.768750000000011</v>
      </c>
      <c r="H69">
        <v>150</v>
      </c>
      <c r="I69">
        <v>30</v>
      </c>
      <c r="J69">
        <v>53.2</v>
      </c>
      <c r="K69">
        <v>320.96875</v>
      </c>
      <c r="L69">
        <v>36.913492626764452</v>
      </c>
      <c r="M69">
        <v>75</v>
      </c>
      <c r="N69">
        <v>150</v>
      </c>
      <c r="O69">
        <v>88.235294117647058</v>
      </c>
      <c r="P69">
        <v>124.5</v>
      </c>
      <c r="Q69">
        <v>79.050000000000011</v>
      </c>
      <c r="R69">
        <v>104.62500000000001</v>
      </c>
      <c r="S69">
        <v>16.158750000000001</v>
      </c>
      <c r="T69">
        <v>43.244999999999997</v>
      </c>
      <c r="U69">
        <v>64.27804533333348</v>
      </c>
      <c r="V69">
        <v>3</v>
      </c>
      <c r="W69">
        <v>7.12</v>
      </c>
      <c r="X69">
        <v>0.82000000000000028</v>
      </c>
      <c r="Y69">
        <v>23.975196039142595</v>
      </c>
      <c r="Z69">
        <v>55</v>
      </c>
      <c r="AA69">
        <v>405.84608419664494</v>
      </c>
      <c r="AB69">
        <v>3095.8333333333335</v>
      </c>
      <c r="AC69">
        <v>3408</v>
      </c>
      <c r="AD69">
        <v>5725</v>
      </c>
      <c r="AE69">
        <v>9175.5</v>
      </c>
      <c r="AF69">
        <v>21.632930143761982</v>
      </c>
      <c r="AG69">
        <v>3.9411255597246972</v>
      </c>
      <c r="AH69">
        <v>0.36211542136894137</v>
      </c>
      <c r="AI69">
        <v>1.0267719523482086</v>
      </c>
      <c r="AJ69">
        <v>1.3989236854336598E-2</v>
      </c>
      <c r="AK69">
        <v>5.7645399862755884</v>
      </c>
      <c r="AL69">
        <v>8.8013197180864893</v>
      </c>
      <c r="AM69">
        <v>1.3989236854336598E-2</v>
      </c>
      <c r="AN69">
        <v>0.43417618157805982</v>
      </c>
      <c r="AO69">
        <v>2.599094231096237E-2</v>
      </c>
      <c r="AP69">
        <v>13.173669017800274</v>
      </c>
      <c r="AQ69">
        <v>2.7636686590696118</v>
      </c>
      <c r="AR69">
        <v>0.26371565255382695</v>
      </c>
      <c r="AS69">
        <v>0.75717577755166932</v>
      </c>
      <c r="AT69">
        <v>8.9794690027303909E-3</v>
      </c>
      <c r="AU69">
        <v>7.0696923218558059</v>
      </c>
      <c r="AV69">
        <v>22.675213840763934</v>
      </c>
      <c r="AW69">
        <v>3.7306672771147249</v>
      </c>
      <c r="AX69">
        <v>1.1130357599622887</v>
      </c>
      <c r="AY69">
        <v>0.64381535038005877</v>
      </c>
      <c r="AZ69">
        <v>226.90471553605153</v>
      </c>
      <c r="BA69">
        <v>94.064034463948474</v>
      </c>
      <c r="BB69">
        <v>266.07439314698945</v>
      </c>
      <c r="BC69">
        <v>36.909234023224414</v>
      </c>
      <c r="BD69">
        <v>19.205878204646645</v>
      </c>
      <c r="BE69">
        <v>6.0906206846101716</v>
      </c>
      <c r="BF69">
        <v>328.28012605947066</v>
      </c>
      <c r="BG69">
        <v>520.09208945098055</v>
      </c>
      <c r="BH69">
        <v>191.81196339150989</v>
      </c>
      <c r="BI69" t="s">
        <v>92</v>
      </c>
      <c r="BJ69" t="s">
        <v>88</v>
      </c>
    </row>
    <row r="70" spans="1:62">
      <c r="A70" t="s">
        <v>90</v>
      </c>
      <c r="B70" t="s">
        <v>91</v>
      </c>
      <c r="C70">
        <v>2004</v>
      </c>
      <c r="D70" t="s">
        <v>71</v>
      </c>
      <c r="E70" t="s">
        <v>93</v>
      </c>
      <c r="F70">
        <v>237.76875000000001</v>
      </c>
      <c r="G70">
        <v>87.768750000000011</v>
      </c>
      <c r="H70">
        <v>150</v>
      </c>
      <c r="I70">
        <v>30</v>
      </c>
      <c r="J70">
        <v>54.6</v>
      </c>
      <c r="K70">
        <v>322.36875000000003</v>
      </c>
      <c r="L70">
        <v>36.913492626764452</v>
      </c>
      <c r="M70">
        <v>75</v>
      </c>
      <c r="N70">
        <v>150</v>
      </c>
      <c r="O70">
        <v>88.235294117647058</v>
      </c>
      <c r="P70">
        <v>124.5</v>
      </c>
      <c r="Q70">
        <v>79.050000000000011</v>
      </c>
      <c r="R70">
        <v>104.62500000000001</v>
      </c>
      <c r="S70">
        <v>16.158750000000001</v>
      </c>
      <c r="T70">
        <v>43.244999999999997</v>
      </c>
      <c r="U70">
        <v>62.08674833333324</v>
      </c>
      <c r="V70">
        <v>3</v>
      </c>
      <c r="W70">
        <v>7.09</v>
      </c>
      <c r="X70">
        <v>0.79</v>
      </c>
      <c r="Y70">
        <v>22.699428961717196</v>
      </c>
      <c r="Z70">
        <v>55</v>
      </c>
      <c r="AA70">
        <v>402.04429830591721</v>
      </c>
      <c r="AB70">
        <v>4716.666666666667</v>
      </c>
      <c r="AC70">
        <v>5650.5</v>
      </c>
      <c r="AD70">
        <v>6466.666666666667</v>
      </c>
      <c r="AE70">
        <v>6100.5</v>
      </c>
      <c r="AF70">
        <v>21.632930143761982</v>
      </c>
      <c r="AG70">
        <v>3.9411255597246972</v>
      </c>
      <c r="AH70">
        <v>0.36211542136894137</v>
      </c>
      <c r="AI70">
        <v>1.0267719523482086</v>
      </c>
      <c r="AJ70">
        <v>1.3989236854336598E-2</v>
      </c>
      <c r="AK70">
        <v>5.7645399862755884</v>
      </c>
      <c r="AL70">
        <v>8.8013197180864893</v>
      </c>
      <c r="AM70">
        <v>1.3989236854336598E-2</v>
      </c>
      <c r="AN70">
        <v>0.43417618157805982</v>
      </c>
      <c r="AO70">
        <v>2.599094231096237E-2</v>
      </c>
      <c r="AP70">
        <v>13.173669017800274</v>
      </c>
      <c r="AQ70">
        <v>2.7636686590696118</v>
      </c>
      <c r="AR70">
        <v>0.26371565255382695</v>
      </c>
      <c r="AS70">
        <v>0.75717577755166932</v>
      </c>
      <c r="AT70">
        <v>8.9794690027303909E-3</v>
      </c>
      <c r="AU70">
        <v>7.0696923218558059</v>
      </c>
      <c r="AV70">
        <v>22.675213840763934</v>
      </c>
      <c r="AW70">
        <v>3.7306672771147249</v>
      </c>
      <c r="AX70">
        <v>1.1130357599622887</v>
      </c>
      <c r="AY70">
        <v>0.64381535038005877</v>
      </c>
      <c r="AZ70">
        <v>262.92623802845065</v>
      </c>
      <c r="BA70">
        <v>59.442511971549379</v>
      </c>
      <c r="BB70">
        <v>224.5226986546464</v>
      </c>
      <c r="BC70">
        <v>26.251320864188727</v>
      </c>
      <c r="BD70">
        <v>18.982731571066616</v>
      </c>
      <c r="BE70">
        <v>4.1985071645689187</v>
      </c>
      <c r="BF70">
        <v>273.95525825447066</v>
      </c>
      <c r="BG70">
        <v>517.90079245098036</v>
      </c>
      <c r="BH70">
        <v>243.9455341965097</v>
      </c>
      <c r="BI70" t="s">
        <v>92</v>
      </c>
      <c r="BJ70" t="s">
        <v>88</v>
      </c>
    </row>
    <row r="71" spans="1:62">
      <c r="A71" t="s">
        <v>90</v>
      </c>
      <c r="B71" t="s">
        <v>91</v>
      </c>
      <c r="C71">
        <v>2005</v>
      </c>
      <c r="D71" t="s">
        <v>71</v>
      </c>
      <c r="E71" t="s">
        <v>93</v>
      </c>
      <c r="F71">
        <v>237.76875000000001</v>
      </c>
      <c r="G71">
        <v>87.768750000000011</v>
      </c>
      <c r="H71">
        <v>150</v>
      </c>
      <c r="I71">
        <v>30</v>
      </c>
      <c r="J71">
        <v>47.6</v>
      </c>
      <c r="K71">
        <v>315.36875000000003</v>
      </c>
      <c r="L71">
        <v>36.913492626764452</v>
      </c>
      <c r="M71">
        <v>75</v>
      </c>
      <c r="N71">
        <v>150</v>
      </c>
      <c r="O71">
        <v>88.235294117647058</v>
      </c>
      <c r="P71">
        <v>124.5</v>
      </c>
      <c r="Q71">
        <v>79.050000000000011</v>
      </c>
      <c r="R71">
        <v>104.62500000000001</v>
      </c>
      <c r="S71">
        <v>16.158750000000001</v>
      </c>
      <c r="T71">
        <v>43.244999999999997</v>
      </c>
      <c r="U71">
        <v>60.625883666666716</v>
      </c>
      <c r="V71">
        <v>3</v>
      </c>
      <c r="W71">
        <v>7</v>
      </c>
      <c r="X71">
        <v>0.70000000000000018</v>
      </c>
      <c r="Y71">
        <v>21.106272727272728</v>
      </c>
      <c r="Z71">
        <v>55</v>
      </c>
      <c r="AA71">
        <v>397.29669272727273</v>
      </c>
      <c r="AB71">
        <v>3800</v>
      </c>
      <c r="AC71">
        <v>4642.7321250000005</v>
      </c>
      <c r="AD71">
        <v>6545.833333333333</v>
      </c>
      <c r="AE71">
        <v>7912.5</v>
      </c>
      <c r="AF71">
        <v>21.632930143761982</v>
      </c>
      <c r="AG71">
        <v>3.9411255597246972</v>
      </c>
      <c r="AH71">
        <v>0.36211542136894137</v>
      </c>
      <c r="AI71">
        <v>1.0267719523482086</v>
      </c>
      <c r="AJ71">
        <v>1.3989236854336598E-2</v>
      </c>
      <c r="AK71">
        <v>5.7645399862755884</v>
      </c>
      <c r="AL71">
        <v>8.8013197180864893</v>
      </c>
      <c r="AM71">
        <v>1.3989236854336598E-2</v>
      </c>
      <c r="AN71">
        <v>0.43417618157805982</v>
      </c>
      <c r="AO71">
        <v>2.599094231096237E-2</v>
      </c>
      <c r="AP71">
        <v>13.173669017800274</v>
      </c>
      <c r="AQ71">
        <v>2.7636686590696118</v>
      </c>
      <c r="AR71">
        <v>0.26371565255382695</v>
      </c>
      <c r="AS71">
        <v>0.75717577755166932</v>
      </c>
      <c r="AT71">
        <v>8.9794690027303909E-3</v>
      </c>
      <c r="AU71">
        <v>7.0696923218558059</v>
      </c>
      <c r="AV71">
        <v>22.675213840763934</v>
      </c>
      <c r="AW71">
        <v>3.7306672771147249</v>
      </c>
      <c r="AX71">
        <v>1.1130357599622887</v>
      </c>
      <c r="AY71">
        <v>0.64381535038005877</v>
      </c>
      <c r="AZ71">
        <v>251.13993180212594</v>
      </c>
      <c r="BA71">
        <v>64.228818197874091</v>
      </c>
      <c r="BB71">
        <v>253.34659087038108</v>
      </c>
      <c r="BC71">
        <v>32.686130419728691</v>
      </c>
      <c r="BD71">
        <v>19.680739019637397</v>
      </c>
      <c r="BE71">
        <v>5.3267951502685271</v>
      </c>
      <c r="BF71">
        <v>311.04025546001566</v>
      </c>
      <c r="BG71">
        <v>516.4399277843138</v>
      </c>
      <c r="BH71">
        <v>205.39967232429814</v>
      </c>
      <c r="BI71" t="s">
        <v>92</v>
      </c>
      <c r="BJ71" t="s">
        <v>88</v>
      </c>
    </row>
    <row r="72" spans="1:62">
      <c r="A72" t="s">
        <v>90</v>
      </c>
      <c r="B72" t="s">
        <v>91</v>
      </c>
      <c r="C72">
        <v>2007</v>
      </c>
      <c r="D72" t="s">
        <v>71</v>
      </c>
      <c r="E72" t="s">
        <v>93</v>
      </c>
      <c r="F72">
        <v>237.76875000000001</v>
      </c>
      <c r="G72">
        <v>87.768750000000011</v>
      </c>
      <c r="H72">
        <v>150</v>
      </c>
      <c r="I72">
        <v>30</v>
      </c>
      <c r="J72">
        <v>46.2</v>
      </c>
      <c r="K72">
        <v>313.96875</v>
      </c>
      <c r="L72">
        <v>36.913492626764452</v>
      </c>
      <c r="M72">
        <v>75</v>
      </c>
      <c r="N72">
        <v>150</v>
      </c>
      <c r="O72">
        <v>88.235294117647058</v>
      </c>
      <c r="P72">
        <v>124.5</v>
      </c>
      <c r="Q72">
        <v>79.050000000000011</v>
      </c>
      <c r="R72">
        <v>104.62500000000001</v>
      </c>
      <c r="S72">
        <v>16.158750000000001</v>
      </c>
      <c r="T72">
        <v>43.244999999999997</v>
      </c>
      <c r="U72">
        <v>57.704154333333356</v>
      </c>
      <c r="V72">
        <v>3</v>
      </c>
      <c r="W72">
        <v>7.37</v>
      </c>
      <c r="X72">
        <v>1.0700000000000003</v>
      </c>
      <c r="Y72">
        <v>21.273270580040279</v>
      </c>
      <c r="Z72">
        <v>55</v>
      </c>
      <c r="AA72">
        <v>397.79434632852002</v>
      </c>
      <c r="AB72">
        <v>4050</v>
      </c>
      <c r="AC72">
        <v>4357.0642500000004</v>
      </c>
      <c r="AD72">
        <v>6016.666666666667</v>
      </c>
      <c r="AE72">
        <v>6823.5079247152053</v>
      </c>
      <c r="AF72">
        <v>21.632930143761982</v>
      </c>
      <c r="AG72">
        <v>3.9411255597246972</v>
      </c>
      <c r="AH72">
        <v>0.36211542136894137</v>
      </c>
      <c r="AI72">
        <v>1.0267719523482086</v>
      </c>
      <c r="AJ72">
        <v>1.3989236854336598E-2</v>
      </c>
      <c r="AK72">
        <v>5.7645399862755884</v>
      </c>
      <c r="AL72">
        <v>8.8013197180864893</v>
      </c>
      <c r="AM72">
        <v>1.3989236854336598E-2</v>
      </c>
      <c r="AN72">
        <v>0.43417618157805982</v>
      </c>
      <c r="AO72">
        <v>2.599094231096237E-2</v>
      </c>
      <c r="AP72">
        <v>13.173669017800274</v>
      </c>
      <c r="AQ72">
        <v>2.7636686590696118</v>
      </c>
      <c r="AR72">
        <v>0.26371565255382695</v>
      </c>
      <c r="AS72">
        <v>0.75717577755166932</v>
      </c>
      <c r="AT72">
        <v>8.9794690027303909E-3</v>
      </c>
      <c r="AU72">
        <v>7.0696923218558059</v>
      </c>
      <c r="AV72">
        <v>22.675213840763934</v>
      </c>
      <c r="AW72">
        <v>3.7306672771147249</v>
      </c>
      <c r="AX72">
        <v>1.1130357599622887</v>
      </c>
      <c r="AY72">
        <v>0.64381535038005877</v>
      </c>
      <c r="AZ72">
        <v>240.23151501471256</v>
      </c>
      <c r="BA72">
        <v>73.737234985287444</v>
      </c>
      <c r="BB72">
        <v>225.66204844917985</v>
      </c>
      <c r="BC72">
        <v>28.570446366393906</v>
      </c>
      <c r="BD72">
        <v>18.200642516162148</v>
      </c>
      <c r="BE72">
        <v>4.6170062320316916</v>
      </c>
      <c r="BF72">
        <v>277.05014356376762</v>
      </c>
      <c r="BG72">
        <v>513.51819845098044</v>
      </c>
      <c r="BH72">
        <v>236.46805488721282</v>
      </c>
      <c r="BI72" t="s">
        <v>92</v>
      </c>
      <c r="BJ72" t="s">
        <v>88</v>
      </c>
    </row>
    <row r="73" spans="1:62">
      <c r="A73" t="s">
        <v>90</v>
      </c>
      <c r="B73" t="s">
        <v>91</v>
      </c>
      <c r="C73">
        <v>2010</v>
      </c>
      <c r="D73" t="s">
        <v>71</v>
      </c>
      <c r="E73" t="s">
        <v>93</v>
      </c>
      <c r="F73">
        <v>237.76875000000001</v>
      </c>
      <c r="G73">
        <v>87.768750000000011</v>
      </c>
      <c r="H73">
        <v>150</v>
      </c>
      <c r="I73">
        <v>30</v>
      </c>
      <c r="J73">
        <v>42.4</v>
      </c>
      <c r="K73">
        <v>310.16874999999999</v>
      </c>
      <c r="L73">
        <v>36.913492626764452</v>
      </c>
      <c r="M73">
        <v>75</v>
      </c>
      <c r="N73">
        <v>150</v>
      </c>
      <c r="O73">
        <v>88.235294117647058</v>
      </c>
      <c r="P73">
        <v>124.5</v>
      </c>
      <c r="Q73">
        <v>79.050000000000011</v>
      </c>
      <c r="R73">
        <v>104.62500000000001</v>
      </c>
      <c r="S73">
        <v>16.158750000000001</v>
      </c>
      <c r="T73">
        <v>43.244999999999997</v>
      </c>
      <c r="U73">
        <v>54.782425000000003</v>
      </c>
      <c r="V73">
        <v>3</v>
      </c>
      <c r="W73">
        <v>7.5</v>
      </c>
      <c r="X73">
        <v>1.2000000000000002</v>
      </c>
      <c r="Y73">
        <v>25.893421902059593</v>
      </c>
      <c r="Z73">
        <v>55</v>
      </c>
      <c r="AA73">
        <v>411.56239726813754</v>
      </c>
      <c r="AB73">
        <v>4370.833333333333</v>
      </c>
      <c r="AC73">
        <v>5175</v>
      </c>
      <c r="AD73">
        <v>6730</v>
      </c>
      <c r="AE73">
        <v>7632.5</v>
      </c>
      <c r="AF73">
        <v>21.632930143761982</v>
      </c>
      <c r="AG73">
        <v>3.9411255597246972</v>
      </c>
      <c r="AH73">
        <v>0.36211542136894137</v>
      </c>
      <c r="AI73">
        <v>1.0267719523482086</v>
      </c>
      <c r="AJ73">
        <v>1.3989236854336598E-2</v>
      </c>
      <c r="AK73">
        <v>5.7645399862755884</v>
      </c>
      <c r="AL73">
        <v>8.8013197180864893</v>
      </c>
      <c r="AM73">
        <v>1.3989236854336598E-2</v>
      </c>
      <c r="AN73">
        <v>0.43417618157805982</v>
      </c>
      <c r="AO73">
        <v>2.599094231096237E-2</v>
      </c>
      <c r="AP73">
        <v>13.173669017800274</v>
      </c>
      <c r="AQ73">
        <v>2.7636686590696118</v>
      </c>
      <c r="AR73">
        <v>0.26371565255382695</v>
      </c>
      <c r="AS73">
        <v>0.75717577755166932</v>
      </c>
      <c r="AT73">
        <v>8.9794690027303909E-3</v>
      </c>
      <c r="AU73">
        <v>7.0696923218558059</v>
      </c>
      <c r="AV73">
        <v>22.675213840763934</v>
      </c>
      <c r="AW73">
        <v>3.7306672771147249</v>
      </c>
      <c r="AX73">
        <v>1.1130357599622887</v>
      </c>
      <c r="AY73">
        <v>0.64381535038005877</v>
      </c>
      <c r="AZ73">
        <v>267.0036457353628</v>
      </c>
      <c r="BA73">
        <v>43.165104264637193</v>
      </c>
      <c r="BB73">
        <v>254.44089222356351</v>
      </c>
      <c r="BC73">
        <v>31.904264789219997</v>
      </c>
      <c r="BD73">
        <v>20.325749235556657</v>
      </c>
      <c r="BE73">
        <v>5.170000237374234</v>
      </c>
      <c r="BF73">
        <v>311.84090648571436</v>
      </c>
      <c r="BG73">
        <v>510.59646911764708</v>
      </c>
      <c r="BH73">
        <v>198.75556263193272</v>
      </c>
      <c r="BI73" t="s">
        <v>92</v>
      </c>
      <c r="BJ73" t="s">
        <v>88</v>
      </c>
    </row>
    <row r="74" spans="1:62">
      <c r="A74" t="s">
        <v>90</v>
      </c>
      <c r="B74" t="s">
        <v>91</v>
      </c>
      <c r="C74">
        <v>2011</v>
      </c>
      <c r="D74" t="s">
        <v>71</v>
      </c>
      <c r="E74" t="s">
        <v>93</v>
      </c>
      <c r="F74">
        <v>237.76875000000001</v>
      </c>
      <c r="G74">
        <v>87.768750000000011</v>
      </c>
      <c r="H74">
        <v>150</v>
      </c>
      <c r="I74">
        <v>30</v>
      </c>
      <c r="J74">
        <v>41.199999999999996</v>
      </c>
      <c r="K74">
        <v>308.96875</v>
      </c>
      <c r="L74">
        <v>36.913492626764452</v>
      </c>
      <c r="M74">
        <v>75</v>
      </c>
      <c r="N74">
        <v>150</v>
      </c>
      <c r="O74">
        <v>88.235294117647058</v>
      </c>
      <c r="P74">
        <v>124.5</v>
      </c>
      <c r="Q74">
        <v>79.050000000000011</v>
      </c>
      <c r="R74">
        <v>104.62500000000001</v>
      </c>
      <c r="S74">
        <v>16.158750000000001</v>
      </c>
      <c r="T74">
        <v>43.244999999999997</v>
      </c>
      <c r="U74">
        <v>53.321560333333473</v>
      </c>
      <c r="V74">
        <v>3</v>
      </c>
      <c r="W74">
        <v>7.4</v>
      </c>
      <c r="X74">
        <v>1.1000000000000005</v>
      </c>
      <c r="Y74">
        <v>20.909685925646166</v>
      </c>
      <c r="Z74">
        <v>55</v>
      </c>
      <c r="AA74">
        <v>396.71086405842556</v>
      </c>
      <c r="AB74">
        <v>4166.666666666667</v>
      </c>
      <c r="AC74">
        <v>5233.3333333333339</v>
      </c>
      <c r="AD74">
        <v>7283.333333333333</v>
      </c>
      <c r="AE74">
        <v>8020</v>
      </c>
      <c r="AF74">
        <v>24.623740533086433</v>
      </c>
      <c r="AG74">
        <v>3.9411255597246972</v>
      </c>
      <c r="AH74">
        <v>0.36211542136894137</v>
      </c>
      <c r="AI74">
        <v>1.0267719523482086</v>
      </c>
      <c r="AJ74">
        <v>1.3989236854336598E-2</v>
      </c>
      <c r="AK74">
        <v>8.0806638699554707</v>
      </c>
      <c r="AL74">
        <v>8.8013197180864893</v>
      </c>
      <c r="AM74">
        <v>1.3989236854336598E-2</v>
      </c>
      <c r="AN74">
        <v>0.43417618157805982</v>
      </c>
      <c r="AO74">
        <v>2.599094231096237E-2</v>
      </c>
      <c r="AP74">
        <v>13.173669017800274</v>
      </c>
      <c r="AQ74">
        <v>2.7636686590696118</v>
      </c>
      <c r="AR74">
        <v>0.26371565255382695</v>
      </c>
      <c r="AS74">
        <v>0.75717577755166932</v>
      </c>
      <c r="AT74">
        <v>8.9794690027303909E-3</v>
      </c>
      <c r="AU74">
        <v>7.0696923218558059</v>
      </c>
      <c r="AV74">
        <v>22.675213840763934</v>
      </c>
      <c r="AW74">
        <v>3.7306672771147249</v>
      </c>
      <c r="AX74">
        <v>1.1130357599622887</v>
      </c>
      <c r="AY74">
        <v>0.64381535038005877</v>
      </c>
      <c r="AZ74">
        <v>297.53488157488931</v>
      </c>
      <c r="BA74">
        <v>11.433868425110688</v>
      </c>
      <c r="BB74">
        <v>264.46553142665596</v>
      </c>
      <c r="BC74">
        <v>33.422705160468752</v>
      </c>
      <c r="BD74">
        <v>20.991715526441595</v>
      </c>
      <c r="BE74">
        <v>5.4231073276050639</v>
      </c>
      <c r="BF74">
        <v>324.3030594411714</v>
      </c>
      <c r="BG74">
        <v>509.13560445098057</v>
      </c>
      <c r="BH74">
        <v>184.83254500980917</v>
      </c>
      <c r="BI74" t="s">
        <v>92</v>
      </c>
      <c r="BJ74" t="s">
        <v>88</v>
      </c>
    </row>
    <row r="75" spans="1:62">
      <c r="A75" t="s">
        <v>90</v>
      </c>
      <c r="B75" t="s">
        <v>91</v>
      </c>
      <c r="C75">
        <v>2013</v>
      </c>
      <c r="D75" t="s">
        <v>71</v>
      </c>
      <c r="E75" t="s">
        <v>93</v>
      </c>
      <c r="F75">
        <v>237.76875000000001</v>
      </c>
      <c r="G75">
        <v>87.768750000000011</v>
      </c>
      <c r="H75">
        <v>150</v>
      </c>
      <c r="I75">
        <v>30</v>
      </c>
      <c r="J75">
        <v>38.79999999999999</v>
      </c>
      <c r="K75">
        <v>306.56875000000002</v>
      </c>
      <c r="L75">
        <v>36.913492626764452</v>
      </c>
      <c r="M75">
        <v>75</v>
      </c>
      <c r="N75">
        <v>150</v>
      </c>
      <c r="O75">
        <v>88.235294117647058</v>
      </c>
      <c r="P75">
        <v>124.5</v>
      </c>
      <c r="Q75">
        <v>79.050000000000011</v>
      </c>
      <c r="R75">
        <v>104.62500000000001</v>
      </c>
      <c r="S75">
        <v>16.158750000000001</v>
      </c>
      <c r="T75">
        <v>43.244999999999997</v>
      </c>
      <c r="U75">
        <v>51.860695666666651</v>
      </c>
      <c r="V75">
        <v>3</v>
      </c>
      <c r="W75">
        <v>7.206666666666667</v>
      </c>
      <c r="X75">
        <v>0.90666666666666718</v>
      </c>
      <c r="Y75">
        <v>20.779436663405587</v>
      </c>
      <c r="Z75">
        <v>55</v>
      </c>
      <c r="AA75">
        <v>396.32272125694863</v>
      </c>
      <c r="AB75">
        <v>4925</v>
      </c>
      <c r="AC75">
        <v>5333.3333333333339</v>
      </c>
      <c r="AD75">
        <v>6975</v>
      </c>
      <c r="AE75">
        <v>7800</v>
      </c>
      <c r="AF75">
        <v>21.632930143761982</v>
      </c>
      <c r="AG75">
        <v>3.9411255597246972</v>
      </c>
      <c r="AH75">
        <v>0.36211542136894137</v>
      </c>
      <c r="AI75">
        <v>1.0267719523482086</v>
      </c>
      <c r="AJ75">
        <v>1.3989236854336598E-2</v>
      </c>
      <c r="AK75">
        <v>5.7645399862755884</v>
      </c>
      <c r="AL75">
        <v>8.8013197180864893</v>
      </c>
      <c r="AM75">
        <v>1.3989236854336598E-2</v>
      </c>
      <c r="AN75">
        <v>0.43417618157805982</v>
      </c>
      <c r="AO75">
        <v>2.599094231096237E-2</v>
      </c>
      <c r="AP75">
        <v>13.173669017800274</v>
      </c>
      <c r="AQ75">
        <v>2.7636686590696118</v>
      </c>
      <c r="AR75">
        <v>0.26371565255382695</v>
      </c>
      <c r="AS75">
        <v>0.75717577755166932</v>
      </c>
      <c r="AT75">
        <v>8.9794690027303909E-3</v>
      </c>
      <c r="AU75">
        <v>7.0696923218558059</v>
      </c>
      <c r="AV75">
        <v>22.675213840763934</v>
      </c>
      <c r="AW75">
        <v>3.7306672771147249</v>
      </c>
      <c r="AX75">
        <v>1.1130357599622887</v>
      </c>
      <c r="AY75">
        <v>0.64381535038005877</v>
      </c>
      <c r="AZ75">
        <v>284.3163357277964</v>
      </c>
      <c r="BA75">
        <v>22.252414272203623</v>
      </c>
      <c r="BB75">
        <v>262.49367206640795</v>
      </c>
      <c r="BC75">
        <v>32.796649151522956</v>
      </c>
      <c r="BD75">
        <v>21.335438143193322</v>
      </c>
      <c r="BE75">
        <v>5.2919068797579101</v>
      </c>
      <c r="BF75">
        <v>321.91766624088211</v>
      </c>
      <c r="BG75">
        <v>507.67473978431372</v>
      </c>
      <c r="BH75">
        <v>185.7570735434316</v>
      </c>
      <c r="BI75" t="s">
        <v>92</v>
      </c>
      <c r="BJ75" t="s">
        <v>88</v>
      </c>
    </row>
    <row r="76" spans="1:62">
      <c r="A76" t="s">
        <v>90</v>
      </c>
      <c r="B76" t="s">
        <v>91</v>
      </c>
      <c r="C76">
        <v>2014</v>
      </c>
      <c r="D76" t="s">
        <v>71</v>
      </c>
      <c r="E76" t="s">
        <v>93</v>
      </c>
      <c r="F76">
        <v>339.21195375000002</v>
      </c>
      <c r="G76">
        <v>189.21195374999999</v>
      </c>
      <c r="H76">
        <v>150</v>
      </c>
      <c r="I76">
        <v>30</v>
      </c>
      <c r="J76">
        <v>37.599999999999987</v>
      </c>
      <c r="K76">
        <v>406.81195374999999</v>
      </c>
      <c r="L76">
        <v>55.779860249102434</v>
      </c>
      <c r="M76">
        <v>75</v>
      </c>
      <c r="N76">
        <v>150</v>
      </c>
      <c r="O76">
        <v>88.235294117647058</v>
      </c>
      <c r="P76">
        <v>124.5</v>
      </c>
      <c r="Q76">
        <v>79.050000000000011</v>
      </c>
      <c r="R76">
        <v>104.62500000000001</v>
      </c>
      <c r="S76">
        <v>16.158750000000001</v>
      </c>
      <c r="T76">
        <v>43.244999999999997</v>
      </c>
      <c r="U76">
        <v>51.860695666666651</v>
      </c>
      <c r="V76">
        <v>3</v>
      </c>
      <c r="W76">
        <v>7.2833333333333323</v>
      </c>
      <c r="X76">
        <v>0.9833333333333325</v>
      </c>
      <c r="Y76">
        <v>27.558870686705912</v>
      </c>
      <c r="Z76">
        <v>55</v>
      </c>
      <c r="AA76">
        <v>416.52543464638359</v>
      </c>
      <c r="AB76">
        <v>4450.0222499999991</v>
      </c>
      <c r="AC76">
        <v>4733.3569999999991</v>
      </c>
      <c r="AD76">
        <v>6258.3646249999993</v>
      </c>
      <c r="AE76">
        <v>7291.7031249999991</v>
      </c>
      <c r="AF76">
        <v>21.632930143761982</v>
      </c>
      <c r="AG76">
        <v>3.9411255597246972</v>
      </c>
      <c r="AH76">
        <v>0.36211542136894137</v>
      </c>
      <c r="AI76">
        <v>1.0267719523482086</v>
      </c>
      <c r="AJ76">
        <v>1.3989236854336598E-2</v>
      </c>
      <c r="AK76">
        <v>5.7645399862755884</v>
      </c>
      <c r="AL76">
        <v>8.8013197180864893</v>
      </c>
      <c r="AM76">
        <v>1.3989236854336598E-2</v>
      </c>
      <c r="AN76">
        <v>0.43417618157805982</v>
      </c>
      <c r="AO76">
        <v>2.599094231096237E-2</v>
      </c>
      <c r="AP76">
        <v>16.746666666666666</v>
      </c>
      <c r="AQ76">
        <v>2.7636686590696118</v>
      </c>
      <c r="AR76">
        <v>0.26371565255382695</v>
      </c>
      <c r="AS76">
        <v>0.75717577755166932</v>
      </c>
      <c r="AT76">
        <v>8.9794690027303909E-3</v>
      </c>
      <c r="AU76">
        <v>6.8666666666666663</v>
      </c>
      <c r="AV76">
        <v>22.675213840763934</v>
      </c>
      <c r="AW76">
        <v>3.7306672771147249</v>
      </c>
      <c r="AX76">
        <v>1.1130357599622887</v>
      </c>
      <c r="AY76">
        <v>0.64381535038005877</v>
      </c>
      <c r="AZ76">
        <v>278.42908721325398</v>
      </c>
      <c r="BA76">
        <v>128.38286653674601</v>
      </c>
      <c r="BB76">
        <v>241.83485852154536</v>
      </c>
      <c r="BC76">
        <v>30.530984688223388</v>
      </c>
      <c r="BD76">
        <v>19.478877332221252</v>
      </c>
      <c r="BE76">
        <v>4.9359840174337233</v>
      </c>
      <c r="BF76">
        <v>296.78070455942373</v>
      </c>
      <c r="BG76">
        <v>507.67473978431372</v>
      </c>
      <c r="BH76">
        <v>210.89403522488999</v>
      </c>
      <c r="BI76" t="s">
        <v>92</v>
      </c>
      <c r="BJ76" t="s">
        <v>88</v>
      </c>
    </row>
    <row r="77" spans="1:62">
      <c r="A77" t="s">
        <v>90</v>
      </c>
      <c r="B77" t="s">
        <v>91</v>
      </c>
      <c r="C77">
        <v>2015</v>
      </c>
      <c r="D77" t="s">
        <v>71</v>
      </c>
      <c r="E77" t="s">
        <v>93</v>
      </c>
      <c r="F77">
        <v>339.21195375000002</v>
      </c>
      <c r="G77">
        <v>189.21195374999999</v>
      </c>
      <c r="H77">
        <v>150</v>
      </c>
      <c r="I77">
        <v>30</v>
      </c>
      <c r="J77">
        <v>36.399999999999984</v>
      </c>
      <c r="K77">
        <v>405.61195375</v>
      </c>
      <c r="L77">
        <v>55.779860249102434</v>
      </c>
      <c r="M77">
        <v>75</v>
      </c>
      <c r="N77">
        <v>150</v>
      </c>
      <c r="O77">
        <v>88.235294117647058</v>
      </c>
      <c r="P77">
        <v>124.5</v>
      </c>
      <c r="Q77">
        <v>79.050000000000011</v>
      </c>
      <c r="R77">
        <v>104.62500000000001</v>
      </c>
      <c r="S77">
        <v>16.158750000000001</v>
      </c>
      <c r="T77">
        <v>43.244999999999997</v>
      </c>
      <c r="U77">
        <v>51.130263333333232</v>
      </c>
      <c r="V77">
        <v>3</v>
      </c>
      <c r="W77">
        <v>6.6933333333333342</v>
      </c>
      <c r="X77">
        <v>0.39333333333333442</v>
      </c>
      <c r="Y77">
        <v>21.370819065843932</v>
      </c>
      <c r="Z77">
        <v>55</v>
      </c>
      <c r="AA77">
        <v>398.08504081621487</v>
      </c>
      <c r="AB77">
        <v>3766.6855</v>
      </c>
      <c r="AC77">
        <v>4016.6867499999998</v>
      </c>
      <c r="AD77">
        <v>5925.0296249999992</v>
      </c>
      <c r="AE77">
        <v>7725.0386249999992</v>
      </c>
      <c r="AF77">
        <v>21.632930143761982</v>
      </c>
      <c r="AG77">
        <v>3.9411255597246972</v>
      </c>
      <c r="AH77">
        <v>0.36211542136894137</v>
      </c>
      <c r="AI77">
        <v>1.0267719523482086</v>
      </c>
      <c r="AJ77">
        <v>1.3989236854336598E-2</v>
      </c>
      <c r="AK77">
        <v>5.7645399862755884</v>
      </c>
      <c r="AL77">
        <v>8.8013197180864893</v>
      </c>
      <c r="AM77">
        <v>1.3989236854336598E-2</v>
      </c>
      <c r="AN77">
        <v>0.43417618157805982</v>
      </c>
      <c r="AO77">
        <v>2.599094231096237E-2</v>
      </c>
      <c r="AP77">
        <v>10.753352142402198</v>
      </c>
      <c r="AQ77">
        <v>2.7636686590696118</v>
      </c>
      <c r="AR77">
        <v>0.26371565255382695</v>
      </c>
      <c r="AS77">
        <v>0.75717577755166932</v>
      </c>
      <c r="AT77">
        <v>8.9794690027303909E-3</v>
      </c>
      <c r="AU77">
        <v>7.5865385748464469</v>
      </c>
      <c r="AV77">
        <v>22.675213840763934</v>
      </c>
      <c r="AW77">
        <v>3.7306672771147249</v>
      </c>
      <c r="AX77">
        <v>1.1130357599622887</v>
      </c>
      <c r="AY77">
        <v>0.64381535038005877</v>
      </c>
      <c r="AZ77">
        <v>226.95902921027096</v>
      </c>
      <c r="BA77">
        <v>178.65292453972904</v>
      </c>
      <c r="BB77">
        <v>241.73884622235357</v>
      </c>
      <c r="BC77">
        <v>31.802237156004662</v>
      </c>
      <c r="BD77">
        <v>18.696009890467831</v>
      </c>
      <c r="BE77">
        <v>5.1837925981275612</v>
      </c>
      <c r="BF77">
        <v>297.42088586695365</v>
      </c>
      <c r="BG77">
        <v>506.94430745098032</v>
      </c>
      <c r="BH77">
        <v>209.52342158402666</v>
      </c>
      <c r="BI77" t="s">
        <v>92</v>
      </c>
      <c r="BJ77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87C7-26A5-4BF0-9A7B-7198EFCD985D}">
  <dimension ref="A1:O233"/>
  <sheetViews>
    <sheetView topLeftCell="A58" workbookViewId="0">
      <selection sqref="A1:O1048576"/>
    </sheetView>
  </sheetViews>
  <sheetFormatPr defaultRowHeight="14.4"/>
  <sheetData>
    <row r="1" spans="1:15">
      <c r="B1" t="s">
        <v>108</v>
      </c>
      <c r="C1" t="s">
        <v>109</v>
      </c>
      <c r="F1" t="s">
        <v>108</v>
      </c>
      <c r="G1" t="s">
        <v>109</v>
      </c>
      <c r="J1" t="s">
        <v>108</v>
      </c>
      <c r="K1" t="s">
        <v>109</v>
      </c>
      <c r="N1" t="s">
        <v>108</v>
      </c>
      <c r="O1" t="s">
        <v>109</v>
      </c>
    </row>
    <row r="2" spans="1:15">
      <c r="A2">
        <v>1</v>
      </c>
      <c r="B2">
        <v>7.4</v>
      </c>
      <c r="C2">
        <v>0</v>
      </c>
      <c r="E2">
        <v>2</v>
      </c>
      <c r="F2">
        <v>7.4</v>
      </c>
      <c r="G2">
        <v>0</v>
      </c>
      <c r="I2">
        <v>3</v>
      </c>
      <c r="J2">
        <v>7.4</v>
      </c>
      <c r="K2">
        <v>0</v>
      </c>
      <c r="M2">
        <v>4</v>
      </c>
      <c r="N2">
        <v>5.7</v>
      </c>
      <c r="O2">
        <v>0</v>
      </c>
    </row>
    <row r="3" spans="1:15">
      <c r="A3">
        <v>1</v>
      </c>
      <c r="B3">
        <v>6.49</v>
      </c>
      <c r="C3">
        <v>-0.91000000000000014</v>
      </c>
      <c r="E3">
        <v>2</v>
      </c>
      <c r="F3">
        <v>6.82</v>
      </c>
      <c r="G3">
        <v>-0.58000000000000007</v>
      </c>
      <c r="I3">
        <v>3</v>
      </c>
      <c r="J3">
        <v>7.17</v>
      </c>
      <c r="K3">
        <v>-0.23000000000000043</v>
      </c>
      <c r="M3">
        <v>4</v>
      </c>
      <c r="N3">
        <v>6.45</v>
      </c>
      <c r="O3">
        <v>0.75</v>
      </c>
    </row>
    <row r="4" spans="1:15">
      <c r="A4">
        <v>1</v>
      </c>
      <c r="B4">
        <v>7.11</v>
      </c>
      <c r="C4">
        <v>-0.29000000000000004</v>
      </c>
      <c r="E4">
        <v>2</v>
      </c>
      <c r="F4">
        <v>6.73</v>
      </c>
      <c r="G4">
        <v>-0.66999999999999993</v>
      </c>
      <c r="I4">
        <v>3</v>
      </c>
      <c r="J4">
        <v>7.09</v>
      </c>
      <c r="K4">
        <v>-0.3100000000000005</v>
      </c>
      <c r="M4">
        <v>4</v>
      </c>
      <c r="N4">
        <v>7.2</v>
      </c>
      <c r="O4">
        <v>1.5</v>
      </c>
    </row>
    <row r="5" spans="1:15">
      <c r="A5">
        <v>1</v>
      </c>
      <c r="B5">
        <v>7.09</v>
      </c>
      <c r="C5">
        <v>-0.3100000000000005</v>
      </c>
      <c r="E5">
        <v>2</v>
      </c>
      <c r="F5">
        <v>6.65</v>
      </c>
      <c r="G5">
        <v>-0.75</v>
      </c>
      <c r="I5">
        <v>3</v>
      </c>
      <c r="J5">
        <v>7.01</v>
      </c>
      <c r="K5">
        <v>-0.39000000000000057</v>
      </c>
      <c r="M5">
        <v>4</v>
      </c>
      <c r="N5">
        <v>5.8</v>
      </c>
      <c r="O5">
        <v>9.9999999999999645E-2</v>
      </c>
    </row>
    <row r="6" spans="1:15">
      <c r="A6">
        <v>1</v>
      </c>
      <c r="B6">
        <v>7.02</v>
      </c>
      <c r="C6">
        <v>-0.38000000000000078</v>
      </c>
      <c r="E6">
        <v>2</v>
      </c>
      <c r="F6">
        <v>7.12</v>
      </c>
      <c r="G6">
        <v>-0.28000000000000025</v>
      </c>
      <c r="I6">
        <v>3</v>
      </c>
      <c r="J6">
        <v>7.07</v>
      </c>
      <c r="K6">
        <v>-0.33000000000000007</v>
      </c>
      <c r="M6">
        <v>4</v>
      </c>
      <c r="N6">
        <v>6.4</v>
      </c>
      <c r="O6">
        <v>0.70000000000000018</v>
      </c>
    </row>
    <row r="7" spans="1:15">
      <c r="A7">
        <v>1</v>
      </c>
      <c r="B7">
        <v>6.97</v>
      </c>
      <c r="C7">
        <v>-0.4300000000000006</v>
      </c>
      <c r="E7">
        <v>2</v>
      </c>
      <c r="F7">
        <v>6.14</v>
      </c>
      <c r="G7">
        <v>-1.2600000000000007</v>
      </c>
      <c r="I7">
        <v>3</v>
      </c>
      <c r="J7">
        <v>7.22</v>
      </c>
      <c r="K7">
        <v>-0.1800000000000006</v>
      </c>
      <c r="M7">
        <v>4</v>
      </c>
      <c r="N7">
        <v>6.3</v>
      </c>
      <c r="O7">
        <v>0.59999999999999964</v>
      </c>
    </row>
    <row r="8" spans="1:15">
      <c r="A8">
        <v>1</v>
      </c>
      <c r="B8">
        <v>6.93</v>
      </c>
      <c r="C8">
        <v>-0.47000000000000064</v>
      </c>
      <c r="E8">
        <v>2</v>
      </c>
      <c r="F8">
        <v>6.36</v>
      </c>
      <c r="G8">
        <v>-1.04</v>
      </c>
      <c r="I8">
        <v>3</v>
      </c>
      <c r="J8">
        <v>6.96</v>
      </c>
      <c r="K8">
        <v>-0.44000000000000039</v>
      </c>
      <c r="M8">
        <v>4</v>
      </c>
      <c r="N8">
        <v>6.4</v>
      </c>
      <c r="O8">
        <v>0.70000000000000018</v>
      </c>
    </row>
    <row r="9" spans="1:15">
      <c r="A9">
        <v>1</v>
      </c>
      <c r="B9">
        <v>6.97</v>
      </c>
      <c r="C9">
        <v>-0.4300000000000006</v>
      </c>
      <c r="E9">
        <v>2</v>
      </c>
      <c r="F9">
        <v>6.65</v>
      </c>
      <c r="G9">
        <v>-0.75</v>
      </c>
      <c r="I9">
        <v>3</v>
      </c>
      <c r="J9">
        <v>7.15</v>
      </c>
      <c r="K9">
        <v>-0.25</v>
      </c>
      <c r="M9">
        <v>4</v>
      </c>
      <c r="N9">
        <v>6.6</v>
      </c>
      <c r="O9">
        <v>0.89999999999999947</v>
      </c>
    </row>
    <row r="10" spans="1:15">
      <c r="A10">
        <v>1</v>
      </c>
      <c r="B10">
        <v>7.08</v>
      </c>
      <c r="C10">
        <v>-0.32000000000000028</v>
      </c>
      <c r="E10">
        <v>2</v>
      </c>
      <c r="F10">
        <v>6.88</v>
      </c>
      <c r="G10">
        <v>-0.52000000000000046</v>
      </c>
      <c r="I10">
        <v>3</v>
      </c>
      <c r="J10">
        <v>7.11</v>
      </c>
      <c r="K10">
        <v>-0.29000000000000004</v>
      </c>
      <c r="M10">
        <v>4</v>
      </c>
      <c r="N10">
        <v>6.7</v>
      </c>
      <c r="O10">
        <v>1</v>
      </c>
    </row>
    <row r="11" spans="1:15">
      <c r="A11">
        <v>1</v>
      </c>
      <c r="B11">
        <v>6.82</v>
      </c>
      <c r="C11">
        <v>-0.58000000000000007</v>
      </c>
      <c r="E11">
        <v>2</v>
      </c>
      <c r="F11">
        <v>6.27</v>
      </c>
      <c r="G11">
        <v>-1.1300000000000008</v>
      </c>
      <c r="I11">
        <v>3</v>
      </c>
      <c r="J11">
        <v>6.83</v>
      </c>
      <c r="K11">
        <v>-0.57000000000000028</v>
      </c>
      <c r="M11">
        <v>4</v>
      </c>
      <c r="N11">
        <v>6.8</v>
      </c>
      <c r="O11">
        <v>1.0999999999999996</v>
      </c>
    </row>
    <row r="12" spans="1:15">
      <c r="A12">
        <v>1</v>
      </c>
      <c r="B12">
        <v>6.81</v>
      </c>
      <c r="C12">
        <v>-0.59000000000000075</v>
      </c>
      <c r="E12">
        <v>2</v>
      </c>
      <c r="F12">
        <v>5.83</v>
      </c>
      <c r="G12">
        <v>-1.5700000000000003</v>
      </c>
      <c r="I12">
        <v>3</v>
      </c>
      <c r="J12">
        <v>6.95</v>
      </c>
      <c r="K12">
        <v>-0.45000000000000018</v>
      </c>
      <c r="M12">
        <v>4</v>
      </c>
      <c r="N12">
        <v>6.3</v>
      </c>
      <c r="O12">
        <v>0.59999999999999964</v>
      </c>
    </row>
    <row r="13" spans="1:15">
      <c r="A13">
        <v>1</v>
      </c>
      <c r="B13">
        <v>6.57</v>
      </c>
      <c r="C13">
        <v>-0.83000000000000007</v>
      </c>
      <c r="E13">
        <v>2</v>
      </c>
      <c r="F13">
        <v>5.67</v>
      </c>
      <c r="G13">
        <v>-1.7300000000000004</v>
      </c>
      <c r="I13">
        <v>3</v>
      </c>
      <c r="J13">
        <v>6.86</v>
      </c>
      <c r="K13">
        <v>-0.54</v>
      </c>
      <c r="M13">
        <v>4</v>
      </c>
      <c r="N13">
        <v>6.54</v>
      </c>
      <c r="O13">
        <v>0.83999999999999986</v>
      </c>
    </row>
    <row r="14" spans="1:15">
      <c r="A14">
        <v>1</v>
      </c>
      <c r="B14">
        <v>6.5949999999999998</v>
      </c>
      <c r="C14">
        <v>-0.8050000000000006</v>
      </c>
      <c r="E14">
        <v>2</v>
      </c>
      <c r="F14">
        <v>5.5</v>
      </c>
      <c r="G14">
        <v>-1.9000000000000004</v>
      </c>
      <c r="I14">
        <v>3</v>
      </c>
      <c r="J14">
        <v>7.0469999999999997</v>
      </c>
      <c r="K14">
        <v>-0.35300000000000065</v>
      </c>
      <c r="M14">
        <v>4</v>
      </c>
      <c r="N14">
        <v>6.57</v>
      </c>
      <c r="O14">
        <v>0.87000000000000011</v>
      </c>
    </row>
    <row r="15" spans="1:15">
      <c r="A15">
        <v>1</v>
      </c>
      <c r="B15">
        <v>6.7</v>
      </c>
      <c r="C15">
        <v>-0.70000000000000018</v>
      </c>
      <c r="E15">
        <v>2</v>
      </c>
      <c r="F15">
        <v>5.9</v>
      </c>
      <c r="G15">
        <v>-1.5</v>
      </c>
      <c r="I15">
        <v>3</v>
      </c>
      <c r="J15">
        <v>7.1</v>
      </c>
      <c r="K15">
        <v>-0.30000000000000071</v>
      </c>
      <c r="M15">
        <v>4</v>
      </c>
      <c r="N15">
        <v>6.58</v>
      </c>
      <c r="O15">
        <v>0.87999999999999989</v>
      </c>
    </row>
    <row r="16" spans="1:15">
      <c r="A16">
        <v>1</v>
      </c>
      <c r="B16">
        <v>6.5</v>
      </c>
      <c r="C16">
        <v>-0.90000000000000036</v>
      </c>
      <c r="E16">
        <v>2</v>
      </c>
      <c r="F16">
        <v>5.8</v>
      </c>
      <c r="G16">
        <v>-1.6000000000000005</v>
      </c>
      <c r="I16">
        <v>3</v>
      </c>
      <c r="J16">
        <v>7.1</v>
      </c>
      <c r="K16">
        <v>-0.30000000000000071</v>
      </c>
      <c r="M16">
        <v>4</v>
      </c>
      <c r="N16">
        <v>6.91</v>
      </c>
      <c r="O16">
        <v>1.21</v>
      </c>
    </row>
    <row r="17" spans="1:15">
      <c r="A17">
        <v>1</v>
      </c>
      <c r="B17">
        <v>6.9</v>
      </c>
      <c r="C17">
        <v>-0.5</v>
      </c>
      <c r="E17">
        <v>2</v>
      </c>
      <c r="F17">
        <v>5.5</v>
      </c>
      <c r="G17">
        <v>-1.9000000000000004</v>
      </c>
      <c r="I17">
        <v>3</v>
      </c>
      <c r="J17">
        <v>7.3</v>
      </c>
      <c r="K17">
        <v>-0.10000000000000053</v>
      </c>
      <c r="M17">
        <v>4</v>
      </c>
      <c r="N17">
        <v>6.8</v>
      </c>
      <c r="O17">
        <v>1.0999999999999996</v>
      </c>
    </row>
    <row r="18" spans="1:15">
      <c r="A18">
        <v>1</v>
      </c>
      <c r="B18">
        <v>7.3</v>
      </c>
      <c r="C18">
        <v>-0.10000000000000053</v>
      </c>
      <c r="E18">
        <v>2</v>
      </c>
      <c r="F18">
        <v>5.6</v>
      </c>
      <c r="G18">
        <v>-1.8000000000000007</v>
      </c>
      <c r="I18">
        <v>3</v>
      </c>
      <c r="J18">
        <v>7.2</v>
      </c>
      <c r="K18">
        <v>-0.20000000000000018</v>
      </c>
      <c r="M18">
        <v>4</v>
      </c>
      <c r="N18">
        <v>6.4950000000000001</v>
      </c>
      <c r="O18">
        <v>0.79499999999999993</v>
      </c>
    </row>
    <row r="19" spans="1:15">
      <c r="A19">
        <v>1</v>
      </c>
      <c r="B19">
        <v>6.68</v>
      </c>
      <c r="C19">
        <v>-0.72000000000000064</v>
      </c>
      <c r="E19">
        <v>2</v>
      </c>
      <c r="F19">
        <v>5.76</v>
      </c>
      <c r="G19">
        <v>-1.6400000000000006</v>
      </c>
      <c r="I19">
        <v>3</v>
      </c>
      <c r="J19">
        <v>7.25</v>
      </c>
      <c r="K19">
        <v>-0.15000000000000036</v>
      </c>
      <c r="M19">
        <v>4</v>
      </c>
      <c r="N19">
        <v>6.49</v>
      </c>
      <c r="O19">
        <v>0.79</v>
      </c>
    </row>
    <row r="20" spans="1:15">
      <c r="A20">
        <v>1</v>
      </c>
      <c r="B20">
        <v>6.65</v>
      </c>
      <c r="C20">
        <v>-0.75</v>
      </c>
      <c r="E20">
        <v>2</v>
      </c>
      <c r="F20">
        <v>6.16</v>
      </c>
      <c r="G20">
        <v>-1.2400000000000002</v>
      </c>
      <c r="I20">
        <v>3</v>
      </c>
      <c r="J20">
        <v>6.91</v>
      </c>
      <c r="K20">
        <v>-0.49000000000000021</v>
      </c>
      <c r="M20">
        <v>4</v>
      </c>
      <c r="N20">
        <v>6.4950000000000001</v>
      </c>
      <c r="O20">
        <v>0.79499999999999993</v>
      </c>
    </row>
    <row r="21" spans="1:15">
      <c r="A21">
        <v>1</v>
      </c>
      <c r="B21">
        <v>5.7</v>
      </c>
      <c r="C21">
        <v>0</v>
      </c>
      <c r="E21">
        <v>2</v>
      </c>
      <c r="F21">
        <v>5.7</v>
      </c>
      <c r="G21">
        <v>0</v>
      </c>
      <c r="I21">
        <v>3</v>
      </c>
      <c r="J21">
        <v>7.4</v>
      </c>
      <c r="K21">
        <v>0</v>
      </c>
      <c r="M21">
        <v>4</v>
      </c>
      <c r="N21">
        <v>6.91</v>
      </c>
      <c r="O21">
        <v>1.21</v>
      </c>
    </row>
    <row r="22" spans="1:15">
      <c r="A22">
        <v>1</v>
      </c>
      <c r="B22">
        <v>5.6899999999999995</v>
      </c>
      <c r="C22">
        <v>0.39999999999999947</v>
      </c>
      <c r="E22">
        <v>2</v>
      </c>
      <c r="F22">
        <v>5.9</v>
      </c>
      <c r="G22">
        <v>0.20000000000000018</v>
      </c>
      <c r="I22">
        <v>3</v>
      </c>
      <c r="J22">
        <v>6.89</v>
      </c>
      <c r="K22">
        <v>-0.51000000000000068</v>
      </c>
      <c r="M22">
        <v>4</v>
      </c>
      <c r="N22">
        <v>6.46</v>
      </c>
      <c r="O22">
        <v>0.75999999999999979</v>
      </c>
    </row>
    <row r="23" spans="1:15">
      <c r="A23">
        <v>1</v>
      </c>
      <c r="B23">
        <v>5.6899999999999995</v>
      </c>
      <c r="C23">
        <v>0.79999999999999982</v>
      </c>
      <c r="E23">
        <v>2</v>
      </c>
      <c r="F23">
        <v>5.26</v>
      </c>
      <c r="G23">
        <v>-0.40000000000000036</v>
      </c>
      <c r="I23">
        <v>3</v>
      </c>
      <c r="J23">
        <v>7.01</v>
      </c>
      <c r="K23">
        <v>-0.39000000000000057</v>
      </c>
      <c r="M23">
        <v>4</v>
      </c>
      <c r="N23">
        <v>6.72</v>
      </c>
      <c r="O23">
        <v>1.0199999999999996</v>
      </c>
    </row>
    <row r="24" spans="1:15">
      <c r="A24">
        <v>1</v>
      </c>
      <c r="B24">
        <v>5.68</v>
      </c>
      <c r="C24">
        <v>-0.40000000000000036</v>
      </c>
      <c r="E24">
        <v>2</v>
      </c>
      <c r="F24">
        <v>5.3</v>
      </c>
      <c r="G24">
        <v>-0.40000000000000036</v>
      </c>
      <c r="I24">
        <v>3</v>
      </c>
      <c r="J24">
        <v>7.03</v>
      </c>
      <c r="K24">
        <v>-0.37000000000000011</v>
      </c>
      <c r="M24">
        <v>4</v>
      </c>
      <c r="N24">
        <v>6.7850000000000001</v>
      </c>
      <c r="O24">
        <v>1.085</v>
      </c>
    </row>
    <row r="25" spans="1:15">
      <c r="A25">
        <v>1</v>
      </c>
      <c r="B25">
        <v>6</v>
      </c>
      <c r="C25">
        <v>-0.70000000000000018</v>
      </c>
      <c r="E25">
        <v>2</v>
      </c>
      <c r="F25">
        <v>5.2</v>
      </c>
      <c r="G25">
        <v>-0.5</v>
      </c>
      <c r="I25">
        <v>3</v>
      </c>
      <c r="J25">
        <v>7.02</v>
      </c>
      <c r="K25">
        <v>-0.38000000000000078</v>
      </c>
      <c r="M25">
        <v>4</v>
      </c>
      <c r="N25">
        <v>6.97</v>
      </c>
      <c r="O25">
        <v>0</v>
      </c>
    </row>
    <row r="26" spans="1:15">
      <c r="A26">
        <v>1</v>
      </c>
      <c r="B26">
        <v>6.3</v>
      </c>
      <c r="C26">
        <v>-0.20000000000000018</v>
      </c>
      <c r="E26">
        <v>2</v>
      </c>
      <c r="F26">
        <v>4.5999999999999996</v>
      </c>
      <c r="G26">
        <v>-1.1000000000000005</v>
      </c>
      <c r="I26">
        <v>3</v>
      </c>
      <c r="J26">
        <v>7.03</v>
      </c>
      <c r="K26">
        <v>-0.37000000000000011</v>
      </c>
      <c r="M26">
        <v>4</v>
      </c>
      <c r="N26">
        <v>7.14</v>
      </c>
      <c r="O26">
        <v>0.16999999999999993</v>
      </c>
    </row>
    <row r="27" spans="1:15">
      <c r="A27">
        <v>1</v>
      </c>
      <c r="B27">
        <v>5.5</v>
      </c>
      <c r="C27">
        <v>-0.60000000000000053</v>
      </c>
      <c r="E27">
        <v>2</v>
      </c>
      <c r="F27">
        <v>4.5999999999999996</v>
      </c>
      <c r="G27">
        <v>-1.1000000000000005</v>
      </c>
      <c r="I27">
        <v>3</v>
      </c>
      <c r="J27">
        <v>6.73</v>
      </c>
      <c r="K27">
        <v>-0.66999999999999993</v>
      </c>
      <c r="M27">
        <v>4</v>
      </c>
      <c r="N27">
        <v>7.5166666666666666</v>
      </c>
      <c r="O27">
        <v>0.54666666666666686</v>
      </c>
    </row>
    <row r="28" spans="1:15">
      <c r="A28">
        <v>1</v>
      </c>
      <c r="B28">
        <v>5.4</v>
      </c>
      <c r="C28">
        <v>-0.5</v>
      </c>
      <c r="E28">
        <v>2</v>
      </c>
      <c r="F28">
        <v>4.3</v>
      </c>
      <c r="G28">
        <v>-1.4000000000000004</v>
      </c>
      <c r="I28">
        <v>3</v>
      </c>
      <c r="J28">
        <v>7.17</v>
      </c>
      <c r="K28">
        <v>-0.23000000000000043</v>
      </c>
      <c r="M28">
        <v>4</v>
      </c>
      <c r="N28">
        <v>7.5433333333333339</v>
      </c>
      <c r="O28">
        <v>0.57333333333333414</v>
      </c>
    </row>
    <row r="29" spans="1:15">
      <c r="A29">
        <v>1</v>
      </c>
      <c r="B29">
        <v>5.4</v>
      </c>
      <c r="C29">
        <v>-1.4000000000000004</v>
      </c>
      <c r="E29">
        <v>2</v>
      </c>
      <c r="F29">
        <v>4.2</v>
      </c>
      <c r="G29">
        <v>-1.5</v>
      </c>
      <c r="I29">
        <v>3</v>
      </c>
      <c r="J29">
        <v>7.05</v>
      </c>
      <c r="K29">
        <v>-0.35000000000000053</v>
      </c>
      <c r="M29">
        <v>4</v>
      </c>
      <c r="N29">
        <v>7.580000000000001</v>
      </c>
      <c r="O29">
        <v>0.61000000000000121</v>
      </c>
    </row>
    <row r="30" spans="1:15">
      <c r="A30">
        <v>1</v>
      </c>
      <c r="B30">
        <v>5.2</v>
      </c>
      <c r="C30">
        <v>-2.2000000000000002</v>
      </c>
      <c r="E30">
        <v>2</v>
      </c>
      <c r="F30">
        <v>4.7</v>
      </c>
      <c r="G30">
        <v>-1</v>
      </c>
      <c r="I30">
        <v>3</v>
      </c>
      <c r="J30">
        <v>6.98</v>
      </c>
      <c r="K30">
        <v>-0.41999999999999993</v>
      </c>
      <c r="M30">
        <v>4</v>
      </c>
      <c r="N30">
        <v>7.5033333333333339</v>
      </c>
      <c r="O30">
        <v>0.5333333333333341</v>
      </c>
    </row>
    <row r="31" spans="1:15">
      <c r="A31">
        <v>1</v>
      </c>
      <c r="B31">
        <v>5.6</v>
      </c>
      <c r="C31">
        <v>-1.2999999999999998</v>
      </c>
      <c r="E31">
        <v>2</v>
      </c>
      <c r="F31">
        <v>4.7</v>
      </c>
      <c r="G31">
        <v>-1</v>
      </c>
      <c r="I31">
        <v>3</v>
      </c>
      <c r="J31">
        <v>6.68</v>
      </c>
      <c r="K31">
        <v>-0.72000000000000064</v>
      </c>
      <c r="M31">
        <v>4</v>
      </c>
      <c r="N31">
        <v>7.55</v>
      </c>
      <c r="O31">
        <v>0.58000000000000007</v>
      </c>
    </row>
    <row r="32" spans="1:15">
      <c r="A32">
        <v>1</v>
      </c>
      <c r="B32">
        <v>5.7</v>
      </c>
      <c r="C32">
        <v>-1.2999999999999998</v>
      </c>
      <c r="E32">
        <v>2</v>
      </c>
      <c r="F32">
        <v>4.7</v>
      </c>
      <c r="G32">
        <v>-1</v>
      </c>
      <c r="I32">
        <v>3</v>
      </c>
      <c r="J32">
        <v>6.38</v>
      </c>
      <c r="K32">
        <v>-1.0200000000000005</v>
      </c>
      <c r="M32">
        <v>4</v>
      </c>
      <c r="N32">
        <v>7.18</v>
      </c>
      <c r="O32">
        <v>0.20999999999999996</v>
      </c>
    </row>
    <row r="33" spans="1:15">
      <c r="A33">
        <v>1</v>
      </c>
      <c r="B33">
        <v>5.9</v>
      </c>
      <c r="C33">
        <v>-1.2000000000000002</v>
      </c>
      <c r="E33">
        <v>2</v>
      </c>
      <c r="F33">
        <v>4.5999999999999996</v>
      </c>
      <c r="G33">
        <v>-1.1000000000000005</v>
      </c>
      <c r="I33">
        <v>3</v>
      </c>
      <c r="J33">
        <v>5.9924999999999997</v>
      </c>
      <c r="K33">
        <v>-1.4075000000000006</v>
      </c>
      <c r="M33">
        <v>4</v>
      </c>
      <c r="N33">
        <v>6.86</v>
      </c>
      <c r="O33">
        <v>-0.10999999999999943</v>
      </c>
    </row>
    <row r="34" spans="1:15">
      <c r="A34">
        <v>1</v>
      </c>
      <c r="B34">
        <v>5.4</v>
      </c>
      <c r="C34">
        <v>-1.5</v>
      </c>
      <c r="E34">
        <v>2</v>
      </c>
      <c r="F34">
        <v>4.46</v>
      </c>
      <c r="G34">
        <v>-1.2000000000000002</v>
      </c>
      <c r="I34">
        <v>3</v>
      </c>
      <c r="J34">
        <v>6.6</v>
      </c>
      <c r="K34">
        <v>-0.80000000000000071</v>
      </c>
      <c r="M34">
        <v>4</v>
      </c>
      <c r="N34">
        <v>7.65</v>
      </c>
      <c r="O34">
        <v>0.6800000000000006</v>
      </c>
    </row>
    <row r="35" spans="1:15">
      <c r="A35">
        <v>1</v>
      </c>
      <c r="B35">
        <v>5.5</v>
      </c>
      <c r="C35">
        <v>-1.7000000000000002</v>
      </c>
      <c r="E35">
        <v>2</v>
      </c>
      <c r="F35">
        <v>4.4800000000000004</v>
      </c>
      <c r="G35">
        <v>-1.2000000000000002</v>
      </c>
      <c r="I35">
        <v>3</v>
      </c>
      <c r="J35">
        <v>6.7</v>
      </c>
      <c r="K35">
        <v>-0.70000000000000018</v>
      </c>
      <c r="M35">
        <v>4</v>
      </c>
      <c r="N35">
        <v>5.2</v>
      </c>
      <c r="O35">
        <v>0</v>
      </c>
    </row>
    <row r="36" spans="1:15">
      <c r="A36">
        <v>1</v>
      </c>
      <c r="B36">
        <v>5.63</v>
      </c>
      <c r="C36">
        <v>-1.2999999999999998</v>
      </c>
      <c r="E36">
        <v>2</v>
      </c>
      <c r="F36">
        <v>4.3250000000000002</v>
      </c>
      <c r="G36">
        <v>-1.4000000000000004</v>
      </c>
      <c r="I36">
        <v>3</v>
      </c>
      <c r="J36">
        <v>6.7</v>
      </c>
      <c r="K36">
        <v>-0.70000000000000018</v>
      </c>
      <c r="M36">
        <v>4</v>
      </c>
      <c r="N36">
        <v>5.23</v>
      </c>
      <c r="O36">
        <v>3.0000000000000249E-2</v>
      </c>
    </row>
    <row r="37" spans="1:15">
      <c r="A37">
        <v>1</v>
      </c>
      <c r="B37">
        <v>5.56</v>
      </c>
      <c r="C37">
        <v>-1.8000000000000003</v>
      </c>
      <c r="E37">
        <v>2</v>
      </c>
      <c r="F37">
        <v>4.53</v>
      </c>
      <c r="G37">
        <v>-1.2000000000000002</v>
      </c>
      <c r="I37">
        <v>3</v>
      </c>
      <c r="J37">
        <v>6.6</v>
      </c>
      <c r="K37">
        <v>-0.80000000000000071</v>
      </c>
      <c r="M37">
        <v>4</v>
      </c>
      <c r="N37">
        <v>5.46</v>
      </c>
      <c r="O37">
        <v>0.25999999999999979</v>
      </c>
    </row>
    <row r="38" spans="1:15">
      <c r="A38">
        <v>1</v>
      </c>
      <c r="B38">
        <v>5.87</v>
      </c>
      <c r="C38">
        <v>-1.5</v>
      </c>
      <c r="E38">
        <v>2</v>
      </c>
      <c r="F38">
        <v>4.5</v>
      </c>
      <c r="G38">
        <v>-1.2000000000000002</v>
      </c>
      <c r="I38">
        <v>3</v>
      </c>
      <c r="J38">
        <v>6.65</v>
      </c>
      <c r="K38">
        <v>-0.75</v>
      </c>
      <c r="M38">
        <v>4</v>
      </c>
      <c r="N38">
        <v>4.95</v>
      </c>
      <c r="O38">
        <v>-0.25</v>
      </c>
    </row>
    <row r="39" spans="1:15">
      <c r="A39">
        <v>1</v>
      </c>
      <c r="B39">
        <v>5.9</v>
      </c>
      <c r="C39">
        <v>-1.2999999999999998</v>
      </c>
      <c r="E39">
        <v>2</v>
      </c>
      <c r="F39">
        <v>4.3</v>
      </c>
      <c r="G39">
        <v>-1.4000000000000004</v>
      </c>
      <c r="I39">
        <v>3</v>
      </c>
      <c r="J39">
        <v>6.47</v>
      </c>
      <c r="K39">
        <v>-0.9300000000000006</v>
      </c>
      <c r="M39">
        <v>4</v>
      </c>
      <c r="N39">
        <v>4.82</v>
      </c>
      <c r="O39">
        <v>-0.37999999999999989</v>
      </c>
    </row>
    <row r="40" spans="1:15">
      <c r="A40">
        <v>1</v>
      </c>
      <c r="B40">
        <v>5.64</v>
      </c>
      <c r="C40">
        <v>-1.8000000000000003</v>
      </c>
      <c r="E40">
        <v>2</v>
      </c>
      <c r="F40">
        <v>4.375</v>
      </c>
      <c r="G40">
        <v>-1.2999999999999998</v>
      </c>
      <c r="I40">
        <v>3</v>
      </c>
      <c r="J40">
        <v>5.7</v>
      </c>
      <c r="K40">
        <v>0</v>
      </c>
      <c r="M40">
        <v>4</v>
      </c>
      <c r="N40">
        <v>4.92</v>
      </c>
      <c r="O40">
        <v>-0.28000000000000025</v>
      </c>
    </row>
    <row r="41" spans="1:15">
      <c r="A41">
        <v>1</v>
      </c>
      <c r="B41">
        <v>5.69</v>
      </c>
      <c r="C41">
        <v>-1.6000000000000005</v>
      </c>
      <c r="E41">
        <v>2</v>
      </c>
      <c r="F41">
        <v>4.3</v>
      </c>
      <c r="G41">
        <v>-1.4000000000000004</v>
      </c>
      <c r="I41">
        <v>3</v>
      </c>
      <c r="J41">
        <v>6.2</v>
      </c>
      <c r="K41">
        <v>0.5</v>
      </c>
      <c r="M41">
        <v>4</v>
      </c>
      <c r="N41">
        <v>5.51</v>
      </c>
      <c r="O41">
        <v>0.30999999999999961</v>
      </c>
    </row>
    <row r="42" spans="1:15">
      <c r="A42">
        <v>1</v>
      </c>
      <c r="B42">
        <v>5.64</v>
      </c>
      <c r="C42">
        <v>-1.8000000000000003</v>
      </c>
      <c r="E42">
        <v>2</v>
      </c>
      <c r="F42">
        <v>4.5279999999999996</v>
      </c>
      <c r="G42">
        <v>-1.2000000000000002</v>
      </c>
      <c r="I42">
        <v>3</v>
      </c>
      <c r="J42">
        <v>6.25</v>
      </c>
      <c r="K42">
        <v>0.54999999999999982</v>
      </c>
      <c r="M42">
        <v>4</v>
      </c>
      <c r="N42">
        <v>5.94</v>
      </c>
      <c r="O42">
        <v>0.74000000000000021</v>
      </c>
    </row>
    <row r="43" spans="1:15">
      <c r="A43">
        <v>1</v>
      </c>
      <c r="B43">
        <v>5.8724999999999996</v>
      </c>
      <c r="C43">
        <v>-1.5</v>
      </c>
      <c r="E43">
        <v>2</v>
      </c>
      <c r="F43">
        <v>4.2850000000000001</v>
      </c>
      <c r="G43">
        <v>-1.415</v>
      </c>
      <c r="I43">
        <v>3</v>
      </c>
      <c r="J43">
        <v>6.3</v>
      </c>
      <c r="K43">
        <v>0.59999999999999964</v>
      </c>
      <c r="M43">
        <v>4</v>
      </c>
      <c r="N43">
        <v>6</v>
      </c>
      <c r="O43">
        <v>0.79999999999999982</v>
      </c>
    </row>
    <row r="44" spans="1:15">
      <c r="A44">
        <v>1</v>
      </c>
      <c r="B44">
        <v>5.8250000000000002</v>
      </c>
      <c r="C44">
        <v>0.125</v>
      </c>
      <c r="E44">
        <v>2</v>
      </c>
      <c r="F44">
        <v>4.2516666666666696</v>
      </c>
      <c r="G44">
        <v>-1.4483333333333306</v>
      </c>
      <c r="I44">
        <v>3</v>
      </c>
      <c r="J44">
        <v>6.9</v>
      </c>
      <c r="K44">
        <v>1.2000000000000002</v>
      </c>
      <c r="M44">
        <v>4</v>
      </c>
      <c r="N44">
        <v>6.42</v>
      </c>
      <c r="O44">
        <v>1.2199999999999998</v>
      </c>
    </row>
    <row r="45" spans="1:15">
      <c r="A45">
        <v>1</v>
      </c>
      <c r="B45">
        <v>5.6749999999999998</v>
      </c>
      <c r="C45">
        <v>-2.5000000000000355E-2</v>
      </c>
      <c r="E45">
        <v>2</v>
      </c>
      <c r="F45">
        <v>4.1174999999999997</v>
      </c>
      <c r="G45">
        <v>-1.5825000000000005</v>
      </c>
      <c r="I45">
        <v>3</v>
      </c>
      <c r="J45">
        <v>5.8</v>
      </c>
      <c r="K45">
        <v>9.9999999999999645E-2</v>
      </c>
      <c r="M45">
        <v>4</v>
      </c>
      <c r="N45">
        <v>6.6</v>
      </c>
      <c r="O45">
        <v>1.3999999999999995</v>
      </c>
    </row>
    <row r="46" spans="1:15">
      <c r="A46">
        <v>1</v>
      </c>
      <c r="B46">
        <v>5.8425000000000002</v>
      </c>
      <c r="C46">
        <v>0.14250000000000007</v>
      </c>
      <c r="E46">
        <v>2</v>
      </c>
      <c r="F46">
        <v>6.97</v>
      </c>
      <c r="G46">
        <v>0</v>
      </c>
      <c r="I46">
        <v>3</v>
      </c>
      <c r="J46">
        <v>5.4</v>
      </c>
      <c r="K46">
        <v>-0.29999999999999982</v>
      </c>
      <c r="M46">
        <v>4</v>
      </c>
      <c r="N46">
        <v>6.0600000000000005</v>
      </c>
      <c r="O46">
        <v>0.86000000000000032</v>
      </c>
    </row>
    <row r="47" spans="1:15">
      <c r="A47">
        <v>1</v>
      </c>
      <c r="B47">
        <v>6.97</v>
      </c>
      <c r="C47">
        <v>0</v>
      </c>
      <c r="E47">
        <v>2</v>
      </c>
      <c r="F47">
        <v>6.3100000000000005</v>
      </c>
      <c r="G47">
        <v>-0.65999999999999925</v>
      </c>
      <c r="I47">
        <v>3</v>
      </c>
      <c r="J47">
        <v>5.9</v>
      </c>
      <c r="K47">
        <v>0.20000000000000018</v>
      </c>
      <c r="M47">
        <v>4</v>
      </c>
      <c r="N47">
        <v>5.92</v>
      </c>
      <c r="O47">
        <v>0.71999999999999975</v>
      </c>
    </row>
    <row r="48" spans="1:15">
      <c r="A48">
        <v>1</v>
      </c>
      <c r="B48">
        <v>7.3900000000000006</v>
      </c>
      <c r="C48">
        <v>0.42000000000000082</v>
      </c>
      <c r="E48">
        <v>2</v>
      </c>
      <c r="F48">
        <v>6.6133333333333333</v>
      </c>
      <c r="G48">
        <v>-0.35666666666666647</v>
      </c>
      <c r="I48">
        <v>3</v>
      </c>
      <c r="J48">
        <v>5.8</v>
      </c>
      <c r="K48">
        <v>9.9999999999999645E-2</v>
      </c>
      <c r="M48">
        <v>4</v>
      </c>
      <c r="N48">
        <v>6.1</v>
      </c>
      <c r="O48">
        <v>0.89999999999999947</v>
      </c>
    </row>
    <row r="49" spans="1:15">
      <c r="A49">
        <v>1</v>
      </c>
      <c r="B49">
        <v>6.7833333333333341</v>
      </c>
      <c r="C49">
        <v>-0.18666666666666565</v>
      </c>
      <c r="E49">
        <v>2</v>
      </c>
      <c r="F49">
        <v>6.623333333333334</v>
      </c>
      <c r="G49">
        <v>-0.34666666666666579</v>
      </c>
      <c r="I49">
        <v>3</v>
      </c>
      <c r="J49">
        <v>5.8</v>
      </c>
      <c r="K49">
        <v>9.9999999999999645E-2</v>
      </c>
      <c r="M49">
        <v>4</v>
      </c>
      <c r="N49">
        <v>5.9450000000000003</v>
      </c>
      <c r="O49">
        <v>0.74500000000000011</v>
      </c>
    </row>
    <row r="50" spans="1:15">
      <c r="A50">
        <v>1</v>
      </c>
      <c r="B50">
        <v>6.6766666666666667</v>
      </c>
      <c r="C50">
        <v>-0.293333333333333</v>
      </c>
      <c r="E50">
        <v>2</v>
      </c>
      <c r="F50">
        <v>6.3500000000000005</v>
      </c>
      <c r="G50">
        <v>-0.61999999999999922</v>
      </c>
      <c r="I50">
        <v>3</v>
      </c>
      <c r="J50">
        <v>5.7</v>
      </c>
      <c r="K50">
        <v>0</v>
      </c>
      <c r="M50">
        <v>4</v>
      </c>
      <c r="N50">
        <v>6.31</v>
      </c>
      <c r="O50">
        <v>1.1099999999999994</v>
      </c>
    </row>
    <row r="51" spans="1:15">
      <c r="A51">
        <v>1</v>
      </c>
      <c r="B51">
        <v>6.8633333333333333</v>
      </c>
      <c r="C51">
        <v>-0.10666666666666647</v>
      </c>
      <c r="E51">
        <v>2</v>
      </c>
      <c r="F51">
        <v>6.4866666666666672</v>
      </c>
      <c r="G51">
        <v>-0.4833333333333325</v>
      </c>
      <c r="I51">
        <v>3</v>
      </c>
      <c r="J51">
        <v>5.9</v>
      </c>
      <c r="K51">
        <v>0.20000000000000018</v>
      </c>
      <c r="M51">
        <v>4</v>
      </c>
      <c r="N51">
        <v>6.9</v>
      </c>
      <c r="O51">
        <v>0</v>
      </c>
    </row>
    <row r="52" spans="1:15">
      <c r="A52">
        <v>1</v>
      </c>
      <c r="B52">
        <v>6.8266666666666671</v>
      </c>
      <c r="C52">
        <v>-0.14333333333333265</v>
      </c>
      <c r="E52">
        <v>2</v>
      </c>
      <c r="F52">
        <v>6.4633333333333338</v>
      </c>
      <c r="G52">
        <v>-0.50666666666666593</v>
      </c>
      <c r="I52">
        <v>3</v>
      </c>
      <c r="J52">
        <v>5.9</v>
      </c>
      <c r="K52">
        <v>0.20000000000000018</v>
      </c>
      <c r="M52">
        <v>4</v>
      </c>
      <c r="N52">
        <v>5.9</v>
      </c>
      <c r="O52">
        <v>-1</v>
      </c>
    </row>
    <row r="53" spans="1:15">
      <c r="A53">
        <v>1</v>
      </c>
      <c r="B53">
        <v>6.9033333333333333</v>
      </c>
      <c r="C53">
        <v>-6.666666666666643E-2</v>
      </c>
      <c r="E53">
        <v>2</v>
      </c>
      <c r="F53">
        <v>6.45</v>
      </c>
      <c r="G53">
        <v>-0.51999999999999957</v>
      </c>
      <c r="I53">
        <v>3</v>
      </c>
      <c r="J53">
        <v>5.61</v>
      </c>
      <c r="K53">
        <v>-8.9999999999999858E-2</v>
      </c>
      <c r="M53">
        <v>4</v>
      </c>
      <c r="N53">
        <v>5.7</v>
      </c>
      <c r="O53">
        <v>-1.2000000000000002</v>
      </c>
    </row>
    <row r="54" spans="1:15">
      <c r="A54">
        <v>1</v>
      </c>
      <c r="B54">
        <v>6.74</v>
      </c>
      <c r="C54">
        <v>-0.22999999999999954</v>
      </c>
      <c r="E54">
        <v>2</v>
      </c>
      <c r="F54">
        <v>6.16</v>
      </c>
      <c r="G54">
        <v>-0.80999999999999961</v>
      </c>
      <c r="I54">
        <v>3</v>
      </c>
      <c r="J54">
        <v>5.74</v>
      </c>
      <c r="K54">
        <v>4.0000000000000036E-2</v>
      </c>
      <c r="M54">
        <v>4</v>
      </c>
      <c r="N54">
        <v>5.2</v>
      </c>
      <c r="O54">
        <v>-1.7000000000000002</v>
      </c>
    </row>
    <row r="55" spans="1:15">
      <c r="A55">
        <v>1</v>
      </c>
      <c r="B55">
        <v>6.72</v>
      </c>
      <c r="C55">
        <v>-0.25</v>
      </c>
      <c r="E55">
        <v>2</v>
      </c>
      <c r="F55">
        <v>6.75</v>
      </c>
      <c r="G55">
        <v>-0.21999999999999975</v>
      </c>
      <c r="I55">
        <v>3</v>
      </c>
      <c r="J55">
        <v>5.83</v>
      </c>
      <c r="K55">
        <v>0.12999999999999989</v>
      </c>
      <c r="M55">
        <v>4</v>
      </c>
      <c r="N55">
        <v>5.99</v>
      </c>
      <c r="O55">
        <v>-0.91000000000000014</v>
      </c>
    </row>
    <row r="56" spans="1:15">
      <c r="A56">
        <v>1</v>
      </c>
      <c r="B56">
        <v>6.82</v>
      </c>
      <c r="C56">
        <v>-0.14999999999999947</v>
      </c>
      <c r="E56">
        <v>2</v>
      </c>
      <c r="F56">
        <v>7.7</v>
      </c>
      <c r="G56">
        <v>0.10000000000000053</v>
      </c>
      <c r="I56">
        <v>3</v>
      </c>
      <c r="J56">
        <v>6.04</v>
      </c>
      <c r="K56">
        <v>0.33999999999999986</v>
      </c>
      <c r="M56">
        <v>4</v>
      </c>
      <c r="N56">
        <v>5.88</v>
      </c>
      <c r="O56">
        <v>-1.0200000000000005</v>
      </c>
    </row>
    <row r="57" spans="1:15">
      <c r="A57">
        <v>1</v>
      </c>
      <c r="B57">
        <v>7.7</v>
      </c>
      <c r="C57">
        <v>0</v>
      </c>
      <c r="E57">
        <v>2</v>
      </c>
      <c r="F57">
        <v>7.8</v>
      </c>
      <c r="G57">
        <v>9.9999999999999645E-2</v>
      </c>
      <c r="I57">
        <v>3</v>
      </c>
      <c r="J57">
        <v>6.3</v>
      </c>
      <c r="K57">
        <v>0.59999999999999964</v>
      </c>
      <c r="M57">
        <v>4</v>
      </c>
      <c r="N57">
        <v>5.79</v>
      </c>
      <c r="O57">
        <v>-1.1100000000000003</v>
      </c>
    </row>
    <row r="58" spans="1:15">
      <c r="A58">
        <v>1</v>
      </c>
      <c r="B58">
        <v>8</v>
      </c>
      <c r="C58">
        <v>0.29999999999999982</v>
      </c>
      <c r="E58">
        <v>2</v>
      </c>
      <c r="F58">
        <v>7.7</v>
      </c>
      <c r="G58">
        <v>0</v>
      </c>
      <c r="I58">
        <v>3</v>
      </c>
      <c r="J58">
        <v>5.8150000000000004</v>
      </c>
      <c r="K58">
        <v>0.11500000000000021</v>
      </c>
      <c r="M58">
        <v>4</v>
      </c>
      <c r="N58">
        <v>5.76</v>
      </c>
      <c r="O58">
        <v>-1.1400000000000006</v>
      </c>
    </row>
    <row r="59" spans="1:15">
      <c r="A59">
        <v>1</v>
      </c>
      <c r="B59">
        <v>7.9</v>
      </c>
      <c r="C59">
        <v>0.20000000000000018</v>
      </c>
      <c r="E59">
        <v>2</v>
      </c>
      <c r="F59">
        <v>7.22</v>
      </c>
      <c r="G59">
        <v>-0.48000000000000043</v>
      </c>
      <c r="I59">
        <v>3</v>
      </c>
      <c r="J59">
        <v>5.3949999999999996</v>
      </c>
      <c r="K59">
        <v>-0.3050000000000006</v>
      </c>
      <c r="M59">
        <v>4</v>
      </c>
      <c r="N59">
        <v>6.13</v>
      </c>
      <c r="O59">
        <v>-0.77000000000000046</v>
      </c>
    </row>
    <row r="60" spans="1:15">
      <c r="A60">
        <v>1</v>
      </c>
      <c r="B60">
        <v>7.55</v>
      </c>
      <c r="C60">
        <v>-0.15000000000000036</v>
      </c>
      <c r="E60">
        <v>2</v>
      </c>
      <c r="F60">
        <v>7.43</v>
      </c>
      <c r="G60">
        <v>-0.27000000000000046</v>
      </c>
      <c r="I60">
        <v>3</v>
      </c>
      <c r="J60">
        <v>5.8150000000000004</v>
      </c>
      <c r="K60">
        <v>0.11500000000000021</v>
      </c>
      <c r="M60">
        <v>4</v>
      </c>
      <c r="N60">
        <v>6.5</v>
      </c>
      <c r="O60">
        <v>-0.40000000000000036</v>
      </c>
    </row>
    <row r="61" spans="1:15">
      <c r="A61">
        <v>1</v>
      </c>
      <c r="B61">
        <v>7.8</v>
      </c>
      <c r="C61">
        <v>9.9999999999999645E-2</v>
      </c>
      <c r="E61">
        <v>2</v>
      </c>
      <c r="F61">
        <v>7.06</v>
      </c>
      <c r="G61">
        <v>-0.64000000000000057</v>
      </c>
      <c r="I61">
        <v>3</v>
      </c>
      <c r="J61">
        <v>6.0385</v>
      </c>
      <c r="K61">
        <v>0.3384999999999998</v>
      </c>
      <c r="M61">
        <v>4</v>
      </c>
      <c r="N61">
        <v>5.81</v>
      </c>
      <c r="O61">
        <v>-1.0900000000000007</v>
      </c>
    </row>
    <row r="62" spans="1:15">
      <c r="A62">
        <v>1</v>
      </c>
      <c r="B62">
        <v>7.77</v>
      </c>
      <c r="C62">
        <v>6.9999999999999396E-2</v>
      </c>
      <c r="E62">
        <v>2</v>
      </c>
      <c r="F62">
        <v>7.28</v>
      </c>
      <c r="G62">
        <v>-0.41999999999999993</v>
      </c>
      <c r="I62">
        <v>3</v>
      </c>
      <c r="J62">
        <v>5.75</v>
      </c>
      <c r="K62">
        <v>4.9999999999999822E-2</v>
      </c>
      <c r="M62">
        <v>4</v>
      </c>
      <c r="N62">
        <v>5.7949999999999999</v>
      </c>
      <c r="O62">
        <v>-1.1050000000000004</v>
      </c>
    </row>
    <row r="63" spans="1:15">
      <c r="A63">
        <v>1</v>
      </c>
      <c r="B63">
        <v>7.78</v>
      </c>
      <c r="C63">
        <v>8.0000000000000071E-2</v>
      </c>
      <c r="E63">
        <v>2</v>
      </c>
      <c r="F63">
        <v>7.2</v>
      </c>
      <c r="G63">
        <v>-0.5</v>
      </c>
      <c r="I63">
        <v>3</v>
      </c>
      <c r="J63">
        <v>5.96</v>
      </c>
      <c r="K63">
        <v>0.25999999999999979</v>
      </c>
      <c r="M63">
        <v>4</v>
      </c>
      <c r="N63">
        <v>5.78</v>
      </c>
      <c r="O63">
        <v>-1.1200000000000001</v>
      </c>
    </row>
    <row r="64" spans="1:15">
      <c r="A64">
        <v>1</v>
      </c>
      <c r="B64">
        <v>7.6</v>
      </c>
      <c r="C64">
        <v>-0.10000000000000053</v>
      </c>
      <c r="E64">
        <v>2</v>
      </c>
      <c r="F64">
        <v>7.16</v>
      </c>
      <c r="G64">
        <v>-0.54</v>
      </c>
      <c r="I64">
        <v>3</v>
      </c>
      <c r="J64">
        <v>5.8624999999999998</v>
      </c>
      <c r="K64">
        <v>0.16249999999999964</v>
      </c>
      <c r="M64">
        <v>4</v>
      </c>
      <c r="N64">
        <v>5.6750000000000007</v>
      </c>
      <c r="O64">
        <v>-1.2249999999999996</v>
      </c>
    </row>
    <row r="65" spans="1:15">
      <c r="A65">
        <v>1</v>
      </c>
      <c r="B65">
        <v>7.94</v>
      </c>
      <c r="C65">
        <v>0.24000000000000021</v>
      </c>
      <c r="E65">
        <v>2</v>
      </c>
      <c r="F65">
        <v>7.18</v>
      </c>
      <c r="G65">
        <v>-0.52000000000000046</v>
      </c>
      <c r="I65">
        <v>3</v>
      </c>
      <c r="J65">
        <v>5.7</v>
      </c>
      <c r="K65">
        <v>0</v>
      </c>
      <c r="M65">
        <v>4</v>
      </c>
      <c r="N65">
        <v>5.57</v>
      </c>
      <c r="O65">
        <v>-1.33</v>
      </c>
    </row>
    <row r="66" spans="1:15">
      <c r="A66">
        <v>1</v>
      </c>
      <c r="B66">
        <v>8.01</v>
      </c>
      <c r="C66">
        <v>0.30999999999999961</v>
      </c>
      <c r="E66">
        <v>2</v>
      </c>
      <c r="F66">
        <v>6.7</v>
      </c>
      <c r="G66">
        <v>-1</v>
      </c>
      <c r="I66">
        <v>3</v>
      </c>
      <c r="J66">
        <v>6.1</v>
      </c>
      <c r="K66">
        <v>0.39999999999999947</v>
      </c>
      <c r="M66">
        <v>4</v>
      </c>
      <c r="N66">
        <v>5.6449999999999996</v>
      </c>
      <c r="O66">
        <v>-1.2550000000000008</v>
      </c>
    </row>
    <row r="67" spans="1:15">
      <c r="A67">
        <v>1</v>
      </c>
      <c r="B67">
        <v>7.7</v>
      </c>
      <c r="C67">
        <v>0</v>
      </c>
      <c r="E67">
        <v>2</v>
      </c>
      <c r="F67">
        <v>7.665</v>
      </c>
      <c r="G67">
        <v>-3.5000000000000142E-2</v>
      </c>
      <c r="I67">
        <v>3</v>
      </c>
      <c r="J67">
        <v>6.18</v>
      </c>
      <c r="K67">
        <v>0.47999999999999954</v>
      </c>
      <c r="M67">
        <v>4</v>
      </c>
      <c r="N67">
        <v>5.72</v>
      </c>
      <c r="O67">
        <v>-1.1800000000000006</v>
      </c>
    </row>
    <row r="68" spans="1:15">
      <c r="A68">
        <v>1</v>
      </c>
      <c r="B68">
        <v>8</v>
      </c>
      <c r="C68">
        <v>0.29999999999999982</v>
      </c>
      <c r="E68">
        <v>2</v>
      </c>
      <c r="F68">
        <v>7.16</v>
      </c>
      <c r="G68">
        <v>-0.54</v>
      </c>
      <c r="I68">
        <v>3</v>
      </c>
      <c r="J68">
        <v>6.3</v>
      </c>
      <c r="K68">
        <v>0.59999999999999964</v>
      </c>
      <c r="M68">
        <v>4</v>
      </c>
      <c r="N68">
        <v>5.4816666666666665</v>
      </c>
      <c r="O68">
        <v>-1.4183333333333339</v>
      </c>
    </row>
    <row r="69" spans="1:15">
      <c r="A69">
        <v>1</v>
      </c>
      <c r="B69">
        <v>8.1300000000000008</v>
      </c>
      <c r="C69">
        <v>0.4300000000000006</v>
      </c>
      <c r="E69">
        <v>2</v>
      </c>
      <c r="F69">
        <v>7.18</v>
      </c>
      <c r="G69">
        <v>-0.52000000000000046</v>
      </c>
      <c r="I69">
        <v>3</v>
      </c>
      <c r="J69">
        <v>6.5</v>
      </c>
      <c r="K69">
        <v>0.79999999999999982</v>
      </c>
      <c r="M69">
        <v>4</v>
      </c>
      <c r="N69">
        <v>5.2433333333333332</v>
      </c>
      <c r="O69">
        <v>-1.6566666666666672</v>
      </c>
    </row>
    <row r="70" spans="1:15">
      <c r="A70">
        <v>1</v>
      </c>
      <c r="B70">
        <v>6.3</v>
      </c>
      <c r="C70">
        <v>0</v>
      </c>
      <c r="E70">
        <v>2</v>
      </c>
      <c r="F70">
        <v>6.3</v>
      </c>
      <c r="G70">
        <v>0</v>
      </c>
      <c r="I70">
        <v>3</v>
      </c>
      <c r="J70">
        <v>5.7</v>
      </c>
      <c r="K70">
        <v>0</v>
      </c>
      <c r="M70">
        <v>4</v>
      </c>
      <c r="N70">
        <v>5.0783333333333331</v>
      </c>
      <c r="O70">
        <v>-1.8216666666666672</v>
      </c>
    </row>
    <row r="71" spans="1:15">
      <c r="A71">
        <v>1</v>
      </c>
      <c r="B71">
        <v>6.5</v>
      </c>
      <c r="C71">
        <v>0.20000000000000018</v>
      </c>
      <c r="E71">
        <v>2</v>
      </c>
      <c r="F71">
        <v>6.4</v>
      </c>
      <c r="G71">
        <v>0.20000000000000018</v>
      </c>
      <c r="I71">
        <v>3</v>
      </c>
      <c r="J71">
        <v>5.9</v>
      </c>
      <c r="K71">
        <v>0.20000000000000018</v>
      </c>
      <c r="M71">
        <v>4</v>
      </c>
      <c r="N71">
        <v>4.9133333333333331</v>
      </c>
      <c r="O71">
        <v>-1.9866666666666672</v>
      </c>
    </row>
    <row r="72" spans="1:15">
      <c r="A72">
        <v>1</v>
      </c>
      <c r="B72">
        <v>7</v>
      </c>
      <c r="C72">
        <v>0.70000000000000018</v>
      </c>
      <c r="E72">
        <v>2</v>
      </c>
      <c r="F72">
        <v>6.8</v>
      </c>
      <c r="G72">
        <v>0.63333333333333375</v>
      </c>
      <c r="I72">
        <v>3</v>
      </c>
      <c r="J72">
        <v>5.8</v>
      </c>
      <c r="K72">
        <v>9.9999999999999645E-2</v>
      </c>
      <c r="M72">
        <v>4</v>
      </c>
      <c r="N72">
        <v>5.1550000000000002</v>
      </c>
      <c r="O72">
        <v>-1.8826666666666672</v>
      </c>
    </row>
    <row r="73" spans="1:15">
      <c r="A73">
        <v>1</v>
      </c>
      <c r="B73">
        <v>6.9333333333333336</v>
      </c>
      <c r="C73">
        <v>0.63333333333333375</v>
      </c>
      <c r="E73">
        <v>2</v>
      </c>
      <c r="F73">
        <v>6.5666666666666664</v>
      </c>
      <c r="G73">
        <v>0.33333333333333304</v>
      </c>
      <c r="I73">
        <v>3</v>
      </c>
      <c r="J73">
        <v>5.9</v>
      </c>
      <c r="K73">
        <v>0.20000000000000018</v>
      </c>
      <c r="M73">
        <v>4</v>
      </c>
      <c r="N73">
        <v>5.1213333333333333</v>
      </c>
      <c r="O73">
        <v>-1.7786666666666671</v>
      </c>
    </row>
    <row r="74" spans="1:15">
      <c r="A74">
        <v>1</v>
      </c>
      <c r="B74">
        <v>6.67</v>
      </c>
      <c r="C74">
        <v>0.37000000000000011</v>
      </c>
      <c r="E74">
        <v>2</v>
      </c>
      <c r="F74">
        <v>6.54</v>
      </c>
      <c r="G74">
        <v>0.32000000000000028</v>
      </c>
      <c r="I74">
        <v>3</v>
      </c>
      <c r="J74">
        <v>6.1</v>
      </c>
      <c r="K74">
        <v>0.39999999999999947</v>
      </c>
      <c r="M74">
        <v>4</v>
      </c>
      <c r="N74">
        <v>5.3966666666666674</v>
      </c>
      <c r="O74">
        <v>-1.503333333333333</v>
      </c>
    </row>
    <row r="75" spans="1:15">
      <c r="A75">
        <v>1</v>
      </c>
      <c r="B75">
        <v>7.1</v>
      </c>
      <c r="C75">
        <v>0.79999999999999982</v>
      </c>
      <c r="E75">
        <v>2</v>
      </c>
      <c r="F75">
        <v>7</v>
      </c>
      <c r="G75">
        <v>0.79999999999999982</v>
      </c>
      <c r="I75">
        <v>3</v>
      </c>
      <c r="J75">
        <v>5.6</v>
      </c>
      <c r="K75">
        <v>-0.10000000000000053</v>
      </c>
      <c r="M75">
        <v>4</v>
      </c>
      <c r="N75">
        <v>5.3800000000000008</v>
      </c>
      <c r="O75">
        <v>-1.5199999999999996</v>
      </c>
    </row>
    <row r="76" spans="1:15">
      <c r="A76">
        <v>1</v>
      </c>
      <c r="B76">
        <v>7</v>
      </c>
      <c r="C76">
        <v>0.70000000000000018</v>
      </c>
      <c r="E76">
        <v>2</v>
      </c>
      <c r="F76">
        <v>6.9</v>
      </c>
      <c r="G76">
        <v>0.70000000000000018</v>
      </c>
      <c r="I76">
        <v>3</v>
      </c>
      <c r="J76">
        <v>5.8</v>
      </c>
      <c r="K76">
        <v>9.9999999999999645E-2</v>
      </c>
      <c r="M76">
        <v>4</v>
      </c>
      <c r="N76">
        <v>5.3633333333333342</v>
      </c>
      <c r="O76">
        <v>-1.5366666666666662</v>
      </c>
    </row>
    <row r="77" spans="1:15">
      <c r="A77">
        <v>1</v>
      </c>
      <c r="B77">
        <v>7.29</v>
      </c>
      <c r="C77">
        <v>0.99000000000000021</v>
      </c>
      <c r="E77">
        <v>2</v>
      </c>
      <c r="F77">
        <v>7.04</v>
      </c>
      <c r="G77">
        <v>0.66999999999999993</v>
      </c>
      <c r="I77">
        <v>3</v>
      </c>
      <c r="J77">
        <v>5.7</v>
      </c>
      <c r="K77">
        <v>0</v>
      </c>
      <c r="M77">
        <v>4</v>
      </c>
      <c r="N77">
        <v>6.9</v>
      </c>
      <c r="O77">
        <v>0</v>
      </c>
    </row>
    <row r="78" spans="1:15">
      <c r="A78">
        <v>1</v>
      </c>
      <c r="B78">
        <v>7.16</v>
      </c>
      <c r="C78">
        <v>0.86000000000000032</v>
      </c>
      <c r="E78">
        <v>2</v>
      </c>
      <c r="F78">
        <v>7.28</v>
      </c>
      <c r="G78">
        <v>0.96999999999999975</v>
      </c>
      <c r="I78">
        <v>3</v>
      </c>
      <c r="J78">
        <v>5.43</v>
      </c>
      <c r="K78">
        <v>-0.27000000000000046</v>
      </c>
      <c r="M78">
        <v>4</v>
      </c>
      <c r="N78">
        <v>5.8</v>
      </c>
      <c r="O78">
        <v>-1.1000000000000005</v>
      </c>
    </row>
    <row r="79" spans="1:15">
      <c r="A79">
        <v>1</v>
      </c>
      <c r="B79">
        <v>7.3</v>
      </c>
      <c r="C79">
        <v>1</v>
      </c>
      <c r="E79">
        <v>2</v>
      </c>
      <c r="F79">
        <v>7</v>
      </c>
      <c r="G79">
        <v>0.79</v>
      </c>
      <c r="I79">
        <v>3</v>
      </c>
      <c r="J79">
        <v>5.86</v>
      </c>
      <c r="K79">
        <v>0.16000000000000014</v>
      </c>
      <c r="M79">
        <v>4</v>
      </c>
      <c r="N79">
        <v>5.5</v>
      </c>
      <c r="O79">
        <v>-1.4000000000000004</v>
      </c>
    </row>
    <row r="80" spans="1:15">
      <c r="A80">
        <v>1</v>
      </c>
      <c r="B80">
        <v>7.37</v>
      </c>
      <c r="C80">
        <v>1.0700000000000003</v>
      </c>
      <c r="E80">
        <v>2</v>
      </c>
      <c r="F80">
        <v>7.1</v>
      </c>
      <c r="G80">
        <v>0.91999999999999993</v>
      </c>
      <c r="I80">
        <v>3</v>
      </c>
      <c r="J80">
        <v>5.86</v>
      </c>
      <c r="K80">
        <v>0.16000000000000014</v>
      </c>
      <c r="M80">
        <v>4</v>
      </c>
      <c r="N80">
        <v>5.4</v>
      </c>
      <c r="O80">
        <v>-1.5</v>
      </c>
    </row>
    <row r="81" spans="1:15">
      <c r="A81">
        <v>1</v>
      </c>
      <c r="B81">
        <v>7.15</v>
      </c>
      <c r="C81">
        <v>0.85000000000000053</v>
      </c>
      <c r="E81">
        <v>2</v>
      </c>
      <c r="F81">
        <v>7.24</v>
      </c>
      <c r="G81">
        <v>1</v>
      </c>
      <c r="I81">
        <v>3</v>
      </c>
      <c r="J81">
        <v>6.12</v>
      </c>
      <c r="K81">
        <v>0.41999999999999993</v>
      </c>
      <c r="M81">
        <v>4</v>
      </c>
      <c r="N81">
        <v>5.87</v>
      </c>
      <c r="O81">
        <v>-1.0300000000000002</v>
      </c>
    </row>
    <row r="82" spans="1:15">
      <c r="A82">
        <v>1</v>
      </c>
      <c r="B82">
        <v>7.08</v>
      </c>
      <c r="C82">
        <v>0.78000000000000025</v>
      </c>
      <c r="E82">
        <v>2</v>
      </c>
      <c r="F82">
        <v>6.8</v>
      </c>
      <c r="G82">
        <v>0.62999999999999989</v>
      </c>
      <c r="I82">
        <v>3</v>
      </c>
      <c r="J82">
        <v>6.1</v>
      </c>
      <c r="K82">
        <v>0.39999999999999947</v>
      </c>
      <c r="M82">
        <v>4</v>
      </c>
      <c r="N82">
        <v>5.72</v>
      </c>
      <c r="O82">
        <v>-1.1800000000000006</v>
      </c>
    </row>
    <row r="83" spans="1:15">
      <c r="A83">
        <v>1</v>
      </c>
      <c r="B83">
        <v>7.09</v>
      </c>
      <c r="C83">
        <v>0.79</v>
      </c>
      <c r="E83">
        <v>2</v>
      </c>
      <c r="F83">
        <v>7.31</v>
      </c>
      <c r="G83">
        <v>0.96</v>
      </c>
      <c r="I83">
        <v>3</v>
      </c>
      <c r="J83">
        <v>5.9349999999999996</v>
      </c>
      <c r="K83">
        <v>0.23499999999999943</v>
      </c>
      <c r="M83">
        <v>4</v>
      </c>
      <c r="N83">
        <v>5.61</v>
      </c>
      <c r="O83">
        <v>-1.29</v>
      </c>
    </row>
    <row r="84" spans="1:15">
      <c r="A84">
        <v>1</v>
      </c>
      <c r="B84">
        <v>7.4066666666666663</v>
      </c>
      <c r="C84">
        <v>1.1066666666666665</v>
      </c>
      <c r="E84">
        <v>2</v>
      </c>
      <c r="F84">
        <v>7.37</v>
      </c>
      <c r="G84">
        <v>0.90333333333333332</v>
      </c>
      <c r="I84">
        <v>3</v>
      </c>
      <c r="J84">
        <v>5.86</v>
      </c>
      <c r="K84">
        <v>0.16000000000000014</v>
      </c>
      <c r="M84">
        <v>4</v>
      </c>
      <c r="N84">
        <v>5.63</v>
      </c>
      <c r="O84">
        <v>-1.2700000000000005</v>
      </c>
    </row>
    <row r="85" spans="1:15">
      <c r="A85">
        <v>1</v>
      </c>
      <c r="B85">
        <v>7.39</v>
      </c>
      <c r="C85">
        <v>1.0899999999999999</v>
      </c>
      <c r="E85">
        <v>2</v>
      </c>
      <c r="F85">
        <v>7.41</v>
      </c>
      <c r="G85">
        <v>0.99000000000000021</v>
      </c>
      <c r="I85">
        <v>3</v>
      </c>
      <c r="J85">
        <v>5.9349999999999996</v>
      </c>
      <c r="K85">
        <v>0.23499999999999943</v>
      </c>
      <c r="M85">
        <v>4</v>
      </c>
      <c r="N85">
        <v>5.93</v>
      </c>
      <c r="O85">
        <v>-0.97000000000000064</v>
      </c>
    </row>
    <row r="86" spans="1:15">
      <c r="A86">
        <v>1</v>
      </c>
      <c r="B86">
        <v>7.1733333333333329</v>
      </c>
      <c r="C86">
        <v>0.87333333333333307</v>
      </c>
      <c r="E86">
        <v>2</v>
      </c>
      <c r="F86">
        <v>7.2966666666666669</v>
      </c>
      <c r="G86">
        <v>0.92333333333333378</v>
      </c>
      <c r="I86">
        <v>3</v>
      </c>
      <c r="J86">
        <v>6.1185</v>
      </c>
      <c r="K86">
        <v>0.41849999999999987</v>
      </c>
      <c r="M86">
        <v>4</v>
      </c>
      <c r="N86">
        <v>6.23</v>
      </c>
      <c r="O86">
        <v>-0.66999999999999993</v>
      </c>
    </row>
    <row r="87" spans="1:15">
      <c r="A87">
        <v>1</v>
      </c>
      <c r="B87">
        <v>7.4466666666666663</v>
      </c>
      <c r="C87">
        <v>1.1466666666666665</v>
      </c>
      <c r="E87">
        <v>2</v>
      </c>
      <c r="F87">
        <v>7.2866666666666662</v>
      </c>
      <c r="G87">
        <v>1.0700000000000003</v>
      </c>
      <c r="I87">
        <v>3</v>
      </c>
      <c r="J87">
        <v>5.7850000000000001</v>
      </c>
      <c r="K87">
        <v>8.4999999999999964E-2</v>
      </c>
      <c r="M87">
        <v>4</v>
      </c>
      <c r="N87">
        <v>5.83</v>
      </c>
      <c r="O87">
        <v>-1.0700000000000003</v>
      </c>
    </row>
    <row r="88" spans="1:15">
      <c r="A88">
        <v>1</v>
      </c>
      <c r="B88">
        <v>6.63</v>
      </c>
      <c r="C88">
        <v>0.33000000000000007</v>
      </c>
      <c r="E88">
        <v>2</v>
      </c>
      <c r="F88">
        <v>6.6866666666666674</v>
      </c>
      <c r="G88">
        <v>0.26333333333333364</v>
      </c>
      <c r="I88">
        <v>3</v>
      </c>
      <c r="J88">
        <v>5.95</v>
      </c>
      <c r="K88">
        <v>0.25</v>
      </c>
      <c r="M88">
        <v>4</v>
      </c>
      <c r="N88">
        <v>5.79</v>
      </c>
      <c r="O88">
        <v>-1.1100000000000003</v>
      </c>
    </row>
    <row r="89" spans="1:15">
      <c r="A89">
        <v>1</v>
      </c>
      <c r="B89">
        <v>5.2</v>
      </c>
      <c r="C89">
        <v>0</v>
      </c>
      <c r="E89">
        <v>2</v>
      </c>
      <c r="F89">
        <v>5.2</v>
      </c>
      <c r="G89">
        <v>0</v>
      </c>
      <c r="I89">
        <v>3</v>
      </c>
      <c r="J89">
        <v>5.74</v>
      </c>
      <c r="K89">
        <v>4.0000000000000036E-2</v>
      </c>
      <c r="M89">
        <v>4</v>
      </c>
      <c r="N89">
        <v>5.75</v>
      </c>
      <c r="O89">
        <v>-1.1500000000000004</v>
      </c>
    </row>
    <row r="90" spans="1:15">
      <c r="A90">
        <v>1</v>
      </c>
      <c r="B90">
        <v>6.7</v>
      </c>
      <c r="C90">
        <v>1.5</v>
      </c>
      <c r="E90">
        <v>2</v>
      </c>
      <c r="F90">
        <v>5.26</v>
      </c>
      <c r="G90">
        <v>5.9999999999999609E-2</v>
      </c>
      <c r="I90">
        <v>3</v>
      </c>
      <c r="J90">
        <v>6.97</v>
      </c>
      <c r="K90">
        <v>0</v>
      </c>
      <c r="M90">
        <v>4</v>
      </c>
      <c r="N90">
        <v>5.5449999999999999</v>
      </c>
      <c r="O90">
        <v>-1.3550000000000004</v>
      </c>
    </row>
    <row r="91" spans="1:15">
      <c r="A91">
        <v>1</v>
      </c>
      <c r="B91">
        <v>6.75</v>
      </c>
      <c r="C91">
        <v>1.5499999999999998</v>
      </c>
      <c r="E91">
        <v>2</v>
      </c>
      <c r="F91">
        <v>5.0599999999999996</v>
      </c>
      <c r="G91">
        <v>-0.14000000000000057</v>
      </c>
      <c r="I91">
        <v>3</v>
      </c>
      <c r="J91">
        <v>7.1150000000000002</v>
      </c>
      <c r="K91">
        <v>0.14500000000000046</v>
      </c>
      <c r="M91">
        <v>4</v>
      </c>
      <c r="N91">
        <v>5.34</v>
      </c>
      <c r="O91">
        <v>-1.5600000000000005</v>
      </c>
    </row>
    <row r="92" spans="1:15">
      <c r="A92">
        <v>1</v>
      </c>
      <c r="B92">
        <v>6.74</v>
      </c>
      <c r="C92">
        <v>1.54</v>
      </c>
      <c r="E92">
        <v>2</v>
      </c>
      <c r="F92">
        <v>4.7699999999999996</v>
      </c>
      <c r="G92">
        <v>-0.4300000000000006</v>
      </c>
      <c r="I92">
        <v>3</v>
      </c>
      <c r="J92">
        <v>7.2100000000000009</v>
      </c>
      <c r="K92">
        <v>0.2400000000000011</v>
      </c>
      <c r="M92">
        <v>4</v>
      </c>
      <c r="N92">
        <v>5.5</v>
      </c>
      <c r="O92">
        <v>-1.4000000000000004</v>
      </c>
    </row>
    <row r="93" spans="1:15">
      <c r="A93">
        <v>1</v>
      </c>
      <c r="B93">
        <v>6.2549999999999999</v>
      </c>
      <c r="C93">
        <v>1.0549999999999997</v>
      </c>
      <c r="E93">
        <v>2</v>
      </c>
      <c r="F93">
        <v>4.99</v>
      </c>
      <c r="G93">
        <v>-0.20999999999999996</v>
      </c>
      <c r="I93">
        <v>3</v>
      </c>
      <c r="J93">
        <v>7.2033333333333331</v>
      </c>
      <c r="K93">
        <v>0.23333333333333339</v>
      </c>
      <c r="M93">
        <v>4</v>
      </c>
      <c r="N93">
        <v>5.66</v>
      </c>
      <c r="O93">
        <v>-1.2400000000000002</v>
      </c>
    </row>
    <row r="94" spans="1:15">
      <c r="A94">
        <v>1</v>
      </c>
      <c r="B94">
        <v>6.04</v>
      </c>
      <c r="C94">
        <v>0.83999999999999986</v>
      </c>
      <c r="E94">
        <v>2</v>
      </c>
      <c r="F94">
        <v>5.0999999999999996</v>
      </c>
      <c r="G94">
        <v>-0.10000000000000053</v>
      </c>
      <c r="I94">
        <v>3</v>
      </c>
      <c r="J94">
        <v>7.1133333333333333</v>
      </c>
      <c r="K94">
        <v>0.14333333333333353</v>
      </c>
      <c r="M94">
        <v>4</v>
      </c>
      <c r="N94">
        <v>5.42</v>
      </c>
      <c r="O94">
        <v>-1.4800000000000004</v>
      </c>
    </row>
    <row r="95" spans="1:15">
      <c r="A95">
        <v>1</v>
      </c>
      <c r="B95">
        <v>6.06</v>
      </c>
      <c r="C95">
        <v>0.85999999999999943</v>
      </c>
      <c r="E95">
        <v>2</v>
      </c>
      <c r="F95">
        <v>5.64</v>
      </c>
      <c r="G95">
        <v>0.4399999999999995</v>
      </c>
      <c r="I95">
        <v>3</v>
      </c>
      <c r="J95">
        <v>7.2633333333333328</v>
      </c>
      <c r="K95">
        <v>0.293333333333333</v>
      </c>
      <c r="M95">
        <v>4</v>
      </c>
      <c r="N95">
        <v>5.18</v>
      </c>
      <c r="O95">
        <v>-1.7200000000000006</v>
      </c>
    </row>
    <row r="96" spans="1:15">
      <c r="A96">
        <v>1</v>
      </c>
      <c r="B96">
        <v>6.2074999999999996</v>
      </c>
      <c r="C96">
        <v>1.0074999999999994</v>
      </c>
      <c r="E96">
        <v>2</v>
      </c>
      <c r="F96">
        <v>6.08</v>
      </c>
      <c r="G96">
        <v>0.87999999999999989</v>
      </c>
      <c r="I96">
        <v>3</v>
      </c>
      <c r="J96">
        <v>6.8566666666666665</v>
      </c>
      <c r="K96">
        <v>-0.11333333333333329</v>
      </c>
      <c r="M96">
        <v>4</v>
      </c>
      <c r="N96">
        <v>5.0116666666666667</v>
      </c>
      <c r="O96">
        <v>-1.8883333333333336</v>
      </c>
    </row>
    <row r="97" spans="1:15">
      <c r="A97">
        <v>1</v>
      </c>
      <c r="B97">
        <v>6.3550000000000004</v>
      </c>
      <c r="C97">
        <v>1.1550000000000002</v>
      </c>
      <c r="E97">
        <v>2</v>
      </c>
      <c r="F97">
        <v>6.29</v>
      </c>
      <c r="G97">
        <v>1.0899999999999999</v>
      </c>
      <c r="I97">
        <v>3</v>
      </c>
      <c r="J97">
        <v>6.84</v>
      </c>
      <c r="K97">
        <v>-0.12999999999999989</v>
      </c>
      <c r="M97">
        <v>4</v>
      </c>
      <c r="N97">
        <v>4.8433333333333328</v>
      </c>
      <c r="O97">
        <v>-2.0566666666666675</v>
      </c>
    </row>
    <row r="98" spans="1:15">
      <c r="A98">
        <v>1</v>
      </c>
      <c r="B98">
        <v>6.41</v>
      </c>
      <c r="C98">
        <v>1.21</v>
      </c>
      <c r="E98">
        <v>2</v>
      </c>
      <c r="F98">
        <v>6.52</v>
      </c>
      <c r="G98">
        <v>1.3199999999999994</v>
      </c>
      <c r="I98">
        <v>3</v>
      </c>
      <c r="J98">
        <v>6.89</v>
      </c>
      <c r="K98">
        <v>-8.0000000000000071E-2</v>
      </c>
      <c r="M98">
        <v>4</v>
      </c>
      <c r="N98">
        <v>5.16</v>
      </c>
      <c r="O98">
        <v>-1.9473333333333338</v>
      </c>
    </row>
    <row r="99" spans="1:15">
      <c r="A99">
        <v>1</v>
      </c>
      <c r="B99">
        <v>6.5</v>
      </c>
      <c r="C99">
        <v>0</v>
      </c>
      <c r="E99">
        <v>2</v>
      </c>
      <c r="F99">
        <v>6.51</v>
      </c>
      <c r="G99">
        <v>1.3099999999999996</v>
      </c>
      <c r="I99">
        <v>3</v>
      </c>
      <c r="J99">
        <v>7.15</v>
      </c>
      <c r="K99">
        <v>0.1800000000000006</v>
      </c>
      <c r="M99">
        <v>4</v>
      </c>
      <c r="N99">
        <v>5.0620000000000003</v>
      </c>
      <c r="O99">
        <v>-1.8380000000000001</v>
      </c>
    </row>
    <row r="100" spans="1:15">
      <c r="A100">
        <v>1</v>
      </c>
      <c r="B100">
        <v>5.4</v>
      </c>
      <c r="C100">
        <v>-1.0999999999999996</v>
      </c>
      <c r="E100">
        <v>2</v>
      </c>
      <c r="F100">
        <v>6.0949999999999998</v>
      </c>
      <c r="G100">
        <v>0.89499999999999957</v>
      </c>
      <c r="I100">
        <v>3</v>
      </c>
      <c r="J100">
        <v>7.7</v>
      </c>
      <c r="K100">
        <v>0</v>
      </c>
      <c r="M100">
        <v>4</v>
      </c>
      <c r="N100">
        <v>5.4766666666666666</v>
      </c>
      <c r="O100">
        <v>-1.4233333333333338</v>
      </c>
    </row>
    <row r="101" spans="1:15">
      <c r="A101">
        <v>1</v>
      </c>
      <c r="B101">
        <v>6.7</v>
      </c>
      <c r="C101">
        <v>0.20000000000000018</v>
      </c>
      <c r="E101">
        <v>2</v>
      </c>
      <c r="F101">
        <v>6</v>
      </c>
      <c r="G101">
        <v>0.79999999999999982</v>
      </c>
      <c r="I101">
        <v>3</v>
      </c>
      <c r="J101">
        <v>7.6</v>
      </c>
      <c r="K101">
        <v>-0.10000000000000053</v>
      </c>
      <c r="M101">
        <v>4</v>
      </c>
      <c r="N101">
        <v>5.5166666666666675</v>
      </c>
      <c r="O101">
        <v>-1.3833333333333329</v>
      </c>
    </row>
    <row r="102" spans="1:15">
      <c r="A102">
        <v>1</v>
      </c>
      <c r="B102">
        <v>6.5</v>
      </c>
      <c r="C102">
        <v>0</v>
      </c>
      <c r="E102">
        <v>2</v>
      </c>
      <c r="F102">
        <v>6.3</v>
      </c>
      <c r="G102">
        <v>1.0999999999999996</v>
      </c>
      <c r="I102">
        <v>3</v>
      </c>
      <c r="J102">
        <v>7.11</v>
      </c>
      <c r="K102">
        <v>-0.58999999999999986</v>
      </c>
      <c r="M102">
        <v>4</v>
      </c>
      <c r="N102">
        <v>5.5566666666666675</v>
      </c>
      <c r="O102">
        <v>-1.3433333333333328</v>
      </c>
    </row>
    <row r="103" spans="1:15">
      <c r="A103">
        <v>1</v>
      </c>
      <c r="B103">
        <v>6.83</v>
      </c>
      <c r="C103">
        <v>0.33000000000000007</v>
      </c>
      <c r="E103">
        <v>2</v>
      </c>
      <c r="F103">
        <v>6.05</v>
      </c>
      <c r="G103">
        <v>0.84999999999999964</v>
      </c>
      <c r="I103">
        <v>3</v>
      </c>
      <c r="J103">
        <v>7.25</v>
      </c>
      <c r="K103">
        <v>-0.45000000000000018</v>
      </c>
    </row>
    <row r="104" spans="1:15">
      <c r="A104">
        <v>1</v>
      </c>
      <c r="B104">
        <v>6.67</v>
      </c>
      <c r="C104">
        <v>0.16999999999999993</v>
      </c>
      <c r="E104">
        <v>2</v>
      </c>
      <c r="F104">
        <v>6.34</v>
      </c>
      <c r="G104">
        <v>1.1399999999999997</v>
      </c>
      <c r="I104">
        <v>3</v>
      </c>
      <c r="J104">
        <v>6.7</v>
      </c>
      <c r="K104">
        <v>-1</v>
      </c>
    </row>
    <row r="105" spans="1:15">
      <c r="A105">
        <v>1</v>
      </c>
      <c r="B105">
        <v>6.97</v>
      </c>
      <c r="C105">
        <v>0.46999999999999975</v>
      </c>
      <c r="E105">
        <v>2</v>
      </c>
      <c r="F105">
        <v>6.5</v>
      </c>
      <c r="G105">
        <v>0</v>
      </c>
      <c r="I105">
        <v>3</v>
      </c>
      <c r="J105">
        <v>7.21</v>
      </c>
      <c r="K105">
        <v>-0.49000000000000021</v>
      </c>
    </row>
    <row r="106" spans="1:15">
      <c r="A106">
        <v>1</v>
      </c>
      <c r="B106">
        <v>6.77</v>
      </c>
      <c r="C106">
        <v>0.26999999999999957</v>
      </c>
      <c r="E106">
        <v>2</v>
      </c>
      <c r="F106">
        <v>5.4</v>
      </c>
      <c r="G106">
        <v>-1.0999999999999996</v>
      </c>
      <c r="I106">
        <v>3</v>
      </c>
      <c r="J106">
        <v>7.1</v>
      </c>
      <c r="K106">
        <v>-0.60000000000000053</v>
      </c>
    </row>
    <row r="107" spans="1:15">
      <c r="A107">
        <v>1</v>
      </c>
      <c r="B107">
        <v>6.92</v>
      </c>
      <c r="C107">
        <v>0.41999999999999993</v>
      </c>
      <c r="E107">
        <v>2</v>
      </c>
      <c r="F107">
        <v>5.6</v>
      </c>
      <c r="G107">
        <v>-0.90000000000000036</v>
      </c>
      <c r="I107">
        <v>3</v>
      </c>
      <c r="J107">
        <v>7.45</v>
      </c>
      <c r="K107">
        <v>-0.25</v>
      </c>
    </row>
    <row r="108" spans="1:15">
      <c r="A108">
        <v>1</v>
      </c>
      <c r="B108">
        <v>6.12</v>
      </c>
      <c r="C108">
        <v>-0.37999999999999989</v>
      </c>
      <c r="E108">
        <v>2</v>
      </c>
      <c r="F108">
        <v>5.85</v>
      </c>
      <c r="G108">
        <v>-0.65000000000000036</v>
      </c>
      <c r="I108">
        <v>3</v>
      </c>
      <c r="J108">
        <v>6.94</v>
      </c>
      <c r="K108">
        <v>-0.75999999999999979</v>
      </c>
    </row>
    <row r="109" spans="1:15">
      <c r="A109">
        <v>1</v>
      </c>
      <c r="B109">
        <v>5.52</v>
      </c>
      <c r="C109">
        <v>-0.98000000000000043</v>
      </c>
      <c r="E109">
        <v>2</v>
      </c>
      <c r="F109">
        <v>7.1</v>
      </c>
      <c r="G109">
        <v>0.59999999999999964</v>
      </c>
      <c r="I109">
        <v>3</v>
      </c>
      <c r="J109">
        <v>7.1</v>
      </c>
      <c r="K109">
        <v>-0.60000000000000053</v>
      </c>
    </row>
    <row r="110" spans="1:15">
      <c r="A110">
        <v>1</v>
      </c>
      <c r="B110">
        <v>5.45</v>
      </c>
      <c r="C110">
        <v>-1.0499999999999998</v>
      </c>
      <c r="E110">
        <v>2</v>
      </c>
      <c r="F110">
        <v>6.3</v>
      </c>
      <c r="G110">
        <v>-0.20000000000000018</v>
      </c>
      <c r="I110">
        <v>3</v>
      </c>
      <c r="J110">
        <v>6.86</v>
      </c>
      <c r="K110">
        <v>-0.83999999999999986</v>
      </c>
    </row>
    <row r="111" spans="1:15">
      <c r="A111">
        <v>1</v>
      </c>
      <c r="B111">
        <v>5.41</v>
      </c>
      <c r="C111">
        <v>-1.0899999999999999</v>
      </c>
      <c r="E111">
        <v>2</v>
      </c>
      <c r="F111">
        <v>6.44</v>
      </c>
      <c r="G111">
        <v>-5.9999999999999609E-2</v>
      </c>
      <c r="I111">
        <v>3</v>
      </c>
      <c r="J111">
        <v>7.07</v>
      </c>
      <c r="K111">
        <v>-0.62999999999999989</v>
      </c>
    </row>
    <row r="112" spans="1:15">
      <c r="A112">
        <v>1</v>
      </c>
      <c r="B112">
        <v>5.666666666666667</v>
      </c>
      <c r="C112">
        <v>-0.83333333333333304</v>
      </c>
      <c r="E112">
        <v>2</v>
      </c>
      <c r="F112">
        <v>6.16</v>
      </c>
      <c r="G112">
        <v>-0.33999999999999986</v>
      </c>
      <c r="I112">
        <v>3</v>
      </c>
      <c r="J112">
        <v>6.3</v>
      </c>
      <c r="K112">
        <v>0</v>
      </c>
    </row>
    <row r="113" spans="1:11">
      <c r="A113">
        <v>1</v>
      </c>
      <c r="B113">
        <v>5.4833333333333334</v>
      </c>
      <c r="C113">
        <v>-1.0166666666666666</v>
      </c>
      <c r="E113">
        <v>2</v>
      </c>
      <c r="F113">
        <v>6.24</v>
      </c>
      <c r="G113">
        <v>-0.25999999999999979</v>
      </c>
      <c r="I113">
        <v>3</v>
      </c>
      <c r="J113">
        <v>6.4</v>
      </c>
      <c r="K113">
        <v>0.10000000000000053</v>
      </c>
    </row>
    <row r="114" spans="1:11">
      <c r="A114">
        <v>1</v>
      </c>
      <c r="B114">
        <v>6.9</v>
      </c>
      <c r="C114">
        <v>0</v>
      </c>
      <c r="E114">
        <v>2</v>
      </c>
      <c r="F114">
        <v>5.53</v>
      </c>
      <c r="G114">
        <v>-0.96999999999999975</v>
      </c>
      <c r="I114">
        <v>3</v>
      </c>
      <c r="J114">
        <v>6.9333333333333327</v>
      </c>
      <c r="K114">
        <v>0.63333333333333286</v>
      </c>
    </row>
    <row r="115" spans="1:11">
      <c r="A115">
        <v>1</v>
      </c>
      <c r="B115">
        <v>6.2</v>
      </c>
      <c r="C115">
        <v>-0.70000000000000018</v>
      </c>
      <c r="E115">
        <v>2</v>
      </c>
      <c r="F115">
        <v>5.61</v>
      </c>
      <c r="G115">
        <v>-0.88999999999999968</v>
      </c>
      <c r="I115">
        <v>3</v>
      </c>
      <c r="J115">
        <v>6.6</v>
      </c>
      <c r="K115">
        <v>0.29999999999999982</v>
      </c>
    </row>
    <row r="116" spans="1:11">
      <c r="A116">
        <v>1</v>
      </c>
      <c r="B116">
        <v>5.2</v>
      </c>
      <c r="C116">
        <v>-1.7000000000000002</v>
      </c>
      <c r="E116">
        <v>2</v>
      </c>
      <c r="F116">
        <v>5.12</v>
      </c>
      <c r="G116">
        <v>-1.38</v>
      </c>
      <c r="I116">
        <v>3</v>
      </c>
      <c r="J116">
        <v>6.46</v>
      </c>
      <c r="K116">
        <v>0.16000000000000014</v>
      </c>
    </row>
    <row r="117" spans="1:11">
      <c r="A117">
        <v>1</v>
      </c>
      <c r="B117">
        <v>5.5</v>
      </c>
      <c r="C117">
        <v>-1.4000000000000004</v>
      </c>
      <c r="E117">
        <v>2</v>
      </c>
      <c r="F117">
        <v>5.31</v>
      </c>
      <c r="G117">
        <v>-1.1900000000000004</v>
      </c>
      <c r="I117">
        <v>3</v>
      </c>
      <c r="J117">
        <v>7</v>
      </c>
      <c r="K117">
        <v>0.70000000000000018</v>
      </c>
    </row>
    <row r="118" spans="1:11">
      <c r="A118">
        <v>1</v>
      </c>
      <c r="B118">
        <v>5.62</v>
      </c>
      <c r="C118">
        <v>-1.2800000000000002</v>
      </c>
      <c r="E118">
        <v>2</v>
      </c>
      <c r="F118">
        <v>5.0999999999999996</v>
      </c>
      <c r="G118">
        <v>-1.4000000000000004</v>
      </c>
      <c r="I118">
        <v>3</v>
      </c>
      <c r="J118">
        <v>6.9</v>
      </c>
      <c r="K118">
        <v>0.60000000000000053</v>
      </c>
    </row>
    <row r="119" spans="1:11">
      <c r="A119">
        <v>1</v>
      </c>
      <c r="B119">
        <v>5.52</v>
      </c>
      <c r="C119">
        <v>-1.3800000000000008</v>
      </c>
      <c r="E119">
        <v>2</v>
      </c>
      <c r="F119">
        <v>5.0566666666666666</v>
      </c>
      <c r="G119">
        <v>-1.4433333333333334</v>
      </c>
      <c r="I119">
        <v>3</v>
      </c>
      <c r="J119">
        <v>6.93</v>
      </c>
      <c r="K119">
        <v>0.62999999999999989</v>
      </c>
    </row>
    <row r="120" spans="1:11">
      <c r="A120">
        <v>1</v>
      </c>
      <c r="B120">
        <v>5.54</v>
      </c>
      <c r="C120">
        <v>-1.3600000000000003</v>
      </c>
      <c r="E120">
        <v>2</v>
      </c>
      <c r="F120">
        <v>6.9</v>
      </c>
      <c r="G120">
        <v>0</v>
      </c>
      <c r="I120">
        <v>3</v>
      </c>
      <c r="J120">
        <v>7.28</v>
      </c>
      <c r="K120">
        <v>0.98000000000000043</v>
      </c>
    </row>
    <row r="121" spans="1:11">
      <c r="A121">
        <v>1</v>
      </c>
      <c r="B121">
        <v>5.42</v>
      </c>
      <c r="C121">
        <v>-1.4800000000000004</v>
      </c>
      <c r="E121">
        <v>2</v>
      </c>
      <c r="F121">
        <v>5.9</v>
      </c>
      <c r="G121">
        <v>-1</v>
      </c>
      <c r="I121">
        <v>3</v>
      </c>
      <c r="J121">
        <v>6.85</v>
      </c>
      <c r="K121">
        <v>0.54999999999999982</v>
      </c>
    </row>
    <row r="122" spans="1:11">
      <c r="A122">
        <v>1</v>
      </c>
      <c r="B122">
        <v>6.03</v>
      </c>
      <c r="C122">
        <v>-0.87000000000000011</v>
      </c>
      <c r="E122">
        <v>2</v>
      </c>
      <c r="F122">
        <v>5.2</v>
      </c>
      <c r="G122">
        <v>-1.7000000000000002</v>
      </c>
      <c r="I122">
        <v>3</v>
      </c>
      <c r="J122">
        <v>7.18</v>
      </c>
      <c r="K122">
        <v>0.87999999999999989</v>
      </c>
    </row>
    <row r="123" spans="1:11">
      <c r="A123">
        <v>1</v>
      </c>
      <c r="B123">
        <v>5.96</v>
      </c>
      <c r="C123">
        <v>-0.94000000000000039</v>
      </c>
      <c r="E123">
        <v>2</v>
      </c>
      <c r="F123">
        <v>5.4</v>
      </c>
      <c r="G123">
        <v>-1.5</v>
      </c>
      <c r="I123">
        <v>3</v>
      </c>
      <c r="J123">
        <v>7.13</v>
      </c>
      <c r="K123">
        <v>0.83000000000000007</v>
      </c>
    </row>
    <row r="124" spans="1:11">
      <c r="A124">
        <v>1</v>
      </c>
      <c r="B124">
        <v>5.78</v>
      </c>
      <c r="C124">
        <v>-1.1200000000000001</v>
      </c>
      <c r="E124">
        <v>2</v>
      </c>
      <c r="F124">
        <v>5.67</v>
      </c>
      <c r="G124">
        <v>-1.2300000000000004</v>
      </c>
      <c r="I124">
        <v>3</v>
      </c>
      <c r="J124">
        <v>6.8</v>
      </c>
      <c r="K124">
        <v>0.5</v>
      </c>
    </row>
    <row r="125" spans="1:11">
      <c r="A125">
        <v>1</v>
      </c>
      <c r="B125">
        <v>5.6449999999999996</v>
      </c>
      <c r="C125">
        <v>-1.2550000000000008</v>
      </c>
      <c r="E125">
        <v>2</v>
      </c>
      <c r="F125">
        <v>5.29</v>
      </c>
      <c r="G125">
        <v>-1.6100000000000003</v>
      </c>
      <c r="I125">
        <v>3</v>
      </c>
      <c r="J125">
        <v>7.38</v>
      </c>
      <c r="K125">
        <v>1.08</v>
      </c>
    </row>
    <row r="126" spans="1:11">
      <c r="A126">
        <v>1</v>
      </c>
      <c r="B126">
        <v>5.51</v>
      </c>
      <c r="C126">
        <v>-1.3900000000000006</v>
      </c>
      <c r="E126">
        <v>2</v>
      </c>
      <c r="F126">
        <v>5.45</v>
      </c>
      <c r="G126">
        <v>-1.4500000000000002</v>
      </c>
      <c r="I126">
        <v>3</v>
      </c>
      <c r="J126">
        <v>7.4633333333333338</v>
      </c>
      <c r="K126">
        <v>1.163333333333334</v>
      </c>
    </row>
    <row r="127" spans="1:11">
      <c r="A127">
        <v>1</v>
      </c>
      <c r="B127">
        <v>5.27</v>
      </c>
      <c r="C127">
        <v>-1.6300000000000008</v>
      </c>
      <c r="E127">
        <v>2</v>
      </c>
      <c r="F127">
        <v>5.39</v>
      </c>
      <c r="G127">
        <v>-1.5100000000000007</v>
      </c>
      <c r="I127">
        <v>3</v>
      </c>
      <c r="J127">
        <v>7.37</v>
      </c>
      <c r="K127">
        <v>1.0700000000000003</v>
      </c>
    </row>
    <row r="128" spans="1:11">
      <c r="A128">
        <v>1</v>
      </c>
      <c r="B128">
        <v>5.69</v>
      </c>
      <c r="C128">
        <v>-1.21</v>
      </c>
      <c r="E128">
        <v>2</v>
      </c>
      <c r="F128">
        <v>5.9</v>
      </c>
      <c r="G128">
        <v>-1</v>
      </c>
      <c r="I128">
        <v>3</v>
      </c>
      <c r="J128">
        <v>7.0333333333333341</v>
      </c>
      <c r="K128">
        <v>0.73333333333333428</v>
      </c>
    </row>
    <row r="129" spans="1:11">
      <c r="A129">
        <v>1</v>
      </c>
      <c r="B129">
        <v>5.38</v>
      </c>
      <c r="C129">
        <v>-1.5200000000000005</v>
      </c>
      <c r="E129">
        <v>2</v>
      </c>
      <c r="F129">
        <v>6.01</v>
      </c>
      <c r="G129">
        <v>-0.89000000000000057</v>
      </c>
      <c r="I129">
        <v>3</v>
      </c>
      <c r="J129">
        <v>7.3033333333333337</v>
      </c>
      <c r="K129">
        <v>1.0033333333333339</v>
      </c>
    </row>
    <row r="130" spans="1:11">
      <c r="A130">
        <v>1</v>
      </c>
      <c r="B130">
        <v>5.18</v>
      </c>
      <c r="C130">
        <v>-1.7200000000000006</v>
      </c>
      <c r="E130">
        <v>2</v>
      </c>
      <c r="F130">
        <v>5.88</v>
      </c>
      <c r="G130">
        <v>-1.0200000000000005</v>
      </c>
      <c r="I130">
        <v>3</v>
      </c>
      <c r="J130">
        <v>6.71</v>
      </c>
      <c r="K130">
        <v>0.41000000000000014</v>
      </c>
    </row>
    <row r="131" spans="1:11">
      <c r="A131">
        <v>1</v>
      </c>
      <c r="B131">
        <v>5.1966666666666663</v>
      </c>
      <c r="C131">
        <v>-1.703333333333334</v>
      </c>
      <c r="E131">
        <v>2</v>
      </c>
      <c r="F131">
        <v>5.6449999999999996</v>
      </c>
      <c r="G131">
        <v>-1.2550000000000008</v>
      </c>
      <c r="I131">
        <v>3</v>
      </c>
      <c r="J131">
        <v>6.3</v>
      </c>
      <c r="K131">
        <v>0</v>
      </c>
    </row>
    <row r="132" spans="1:11">
      <c r="A132">
        <v>1</v>
      </c>
      <c r="B132">
        <v>5.2</v>
      </c>
      <c r="C132">
        <v>-1.7000000000000002</v>
      </c>
      <c r="E132">
        <v>2</v>
      </c>
      <c r="F132">
        <v>5.41</v>
      </c>
      <c r="G132">
        <v>-1.4900000000000002</v>
      </c>
      <c r="I132">
        <v>3</v>
      </c>
      <c r="J132">
        <v>6.3</v>
      </c>
      <c r="K132">
        <v>0</v>
      </c>
    </row>
    <row r="133" spans="1:11">
      <c r="A133">
        <v>1</v>
      </c>
      <c r="B133">
        <v>4.9866666666666672</v>
      </c>
      <c r="C133">
        <v>-1.9133333333333331</v>
      </c>
      <c r="E133">
        <v>2</v>
      </c>
      <c r="F133">
        <v>5.77</v>
      </c>
      <c r="G133">
        <v>-1.1300000000000008</v>
      </c>
      <c r="I133">
        <v>3</v>
      </c>
      <c r="J133">
        <v>6.8666666666666671</v>
      </c>
      <c r="K133">
        <v>0.56666666666666732</v>
      </c>
    </row>
    <row r="134" spans="1:11">
      <c r="A134">
        <v>1</v>
      </c>
      <c r="B134">
        <v>5.2023333333333328</v>
      </c>
      <c r="C134">
        <v>-1.6976666666666675</v>
      </c>
      <c r="E134">
        <v>2</v>
      </c>
      <c r="F134">
        <v>5.62</v>
      </c>
      <c r="G134">
        <v>-1.2800000000000002</v>
      </c>
      <c r="I134">
        <v>3</v>
      </c>
      <c r="J134">
        <v>6.5</v>
      </c>
      <c r="K134">
        <v>0.20000000000000018</v>
      </c>
    </row>
    <row r="135" spans="1:11">
      <c r="A135">
        <v>1</v>
      </c>
      <c r="B135">
        <v>5.15</v>
      </c>
      <c r="C135">
        <v>-1.75</v>
      </c>
      <c r="E135">
        <v>2</v>
      </c>
      <c r="F135">
        <v>6.27</v>
      </c>
      <c r="G135">
        <v>-0.63000000000000078</v>
      </c>
      <c r="I135">
        <v>3</v>
      </c>
      <c r="J135">
        <v>6.56</v>
      </c>
      <c r="K135">
        <v>0.25999999999999979</v>
      </c>
    </row>
    <row r="136" spans="1:11">
      <c r="A136">
        <v>1</v>
      </c>
      <c r="B136">
        <v>5.3466666666666667</v>
      </c>
      <c r="C136">
        <v>-1.5533333333333337</v>
      </c>
      <c r="E136">
        <v>2</v>
      </c>
      <c r="F136">
        <v>5.46</v>
      </c>
      <c r="G136">
        <v>-1.4400000000000004</v>
      </c>
      <c r="I136">
        <v>3</v>
      </c>
      <c r="J136">
        <v>7</v>
      </c>
      <c r="K136">
        <v>0.70000000000000018</v>
      </c>
    </row>
    <row r="137" spans="1:11">
      <c r="A137">
        <v>1</v>
      </c>
      <c r="B137">
        <v>5.543333333333333</v>
      </c>
      <c r="C137">
        <v>-1.3566666666666674</v>
      </c>
      <c r="E137">
        <v>2</v>
      </c>
      <c r="F137">
        <v>5.26</v>
      </c>
      <c r="G137">
        <v>-1.6400000000000006</v>
      </c>
      <c r="I137">
        <v>3</v>
      </c>
      <c r="J137">
        <v>7</v>
      </c>
      <c r="K137">
        <v>0.70000000000000018</v>
      </c>
    </row>
    <row r="138" spans="1:11">
      <c r="A138">
        <v>1</v>
      </c>
      <c r="B138">
        <v>6.9</v>
      </c>
      <c r="C138">
        <v>0</v>
      </c>
      <c r="E138">
        <v>2</v>
      </c>
      <c r="F138">
        <v>5.3</v>
      </c>
      <c r="G138">
        <v>-1.6000000000000005</v>
      </c>
      <c r="I138">
        <v>3</v>
      </c>
      <c r="J138">
        <v>7.1</v>
      </c>
      <c r="K138">
        <v>0.79999999999999982</v>
      </c>
    </row>
    <row r="139" spans="1:11">
      <c r="A139">
        <v>1</v>
      </c>
      <c r="B139">
        <v>5.7</v>
      </c>
      <c r="C139">
        <v>-1.2000000000000002</v>
      </c>
      <c r="E139">
        <v>2</v>
      </c>
      <c r="F139">
        <v>4.9866666666666664</v>
      </c>
      <c r="G139">
        <v>-1.913333333333334</v>
      </c>
      <c r="I139">
        <v>3</v>
      </c>
      <c r="J139">
        <v>7.28</v>
      </c>
      <c r="K139">
        <v>0.98000000000000043</v>
      </c>
    </row>
    <row r="140" spans="1:11">
      <c r="A140">
        <v>1</v>
      </c>
      <c r="B140">
        <v>5.5</v>
      </c>
      <c r="C140">
        <v>-1.4000000000000004</v>
      </c>
      <c r="E140">
        <v>2</v>
      </c>
      <c r="F140">
        <v>5.1386666666666665</v>
      </c>
      <c r="G140">
        <v>-1.7613333333333339</v>
      </c>
      <c r="I140">
        <v>3</v>
      </c>
      <c r="J140">
        <v>6.9</v>
      </c>
      <c r="K140">
        <v>0.60000000000000053</v>
      </c>
    </row>
    <row r="141" spans="1:11">
      <c r="A141">
        <v>1</v>
      </c>
      <c r="B141">
        <v>5.8</v>
      </c>
      <c r="C141">
        <v>-1.1000000000000005</v>
      </c>
      <c r="E141">
        <v>2</v>
      </c>
      <c r="F141">
        <v>5.166666666666667</v>
      </c>
      <c r="G141">
        <v>-1.7333333333333334</v>
      </c>
      <c r="I141">
        <v>3</v>
      </c>
      <c r="J141">
        <v>7.12</v>
      </c>
      <c r="K141">
        <v>0.82000000000000028</v>
      </c>
    </row>
    <row r="142" spans="1:11">
      <c r="A142">
        <v>1</v>
      </c>
      <c r="B142">
        <v>5.96</v>
      </c>
      <c r="C142">
        <v>-0.94000000000000039</v>
      </c>
      <c r="E142">
        <v>2</v>
      </c>
      <c r="F142">
        <v>5.47</v>
      </c>
      <c r="G142">
        <v>-1.4300000000000006</v>
      </c>
      <c r="I142">
        <v>3</v>
      </c>
      <c r="J142">
        <v>7.09</v>
      </c>
      <c r="K142">
        <v>0.79</v>
      </c>
    </row>
    <row r="143" spans="1:11">
      <c r="A143">
        <v>1</v>
      </c>
      <c r="B143">
        <v>5.7</v>
      </c>
      <c r="C143">
        <v>-1.2000000000000002</v>
      </c>
      <c r="E143">
        <v>2</v>
      </c>
      <c r="F143">
        <v>5.5166666666666657</v>
      </c>
      <c r="G143">
        <v>-1.3833333333333346</v>
      </c>
      <c r="I143">
        <v>3</v>
      </c>
      <c r="J143">
        <v>7</v>
      </c>
      <c r="K143">
        <v>0.70000000000000018</v>
      </c>
    </row>
    <row r="144" spans="1:11">
      <c r="A144">
        <v>1</v>
      </c>
      <c r="B144">
        <v>5.66</v>
      </c>
      <c r="C144">
        <v>-1.2400000000000002</v>
      </c>
      <c r="E144">
        <v>2</v>
      </c>
      <c r="F144">
        <v>6.9</v>
      </c>
      <c r="G144">
        <v>0</v>
      </c>
      <c r="I144">
        <v>3</v>
      </c>
      <c r="J144">
        <v>7.37</v>
      </c>
      <c r="K144">
        <v>1.0700000000000003</v>
      </c>
    </row>
    <row r="145" spans="1:11">
      <c r="A145">
        <v>1</v>
      </c>
      <c r="B145">
        <v>5.55</v>
      </c>
      <c r="C145">
        <v>-1.3500000000000005</v>
      </c>
      <c r="E145">
        <v>2</v>
      </c>
      <c r="F145">
        <v>5.3</v>
      </c>
      <c r="G145">
        <v>-1.6000000000000005</v>
      </c>
      <c r="I145">
        <v>3</v>
      </c>
      <c r="J145">
        <v>7.5</v>
      </c>
      <c r="K145">
        <v>1.2000000000000002</v>
      </c>
    </row>
    <row r="146" spans="1:11">
      <c r="A146">
        <v>1</v>
      </c>
      <c r="B146">
        <v>5.8249999999999993</v>
      </c>
      <c r="C146">
        <v>-1.0750000000000011</v>
      </c>
      <c r="E146">
        <v>2</v>
      </c>
      <c r="F146">
        <v>5</v>
      </c>
      <c r="G146">
        <v>-1.9000000000000004</v>
      </c>
      <c r="I146">
        <v>3</v>
      </c>
      <c r="J146">
        <v>7.4</v>
      </c>
      <c r="K146">
        <v>1.1000000000000005</v>
      </c>
    </row>
    <row r="147" spans="1:11">
      <c r="A147">
        <v>1</v>
      </c>
      <c r="B147">
        <v>6.1</v>
      </c>
      <c r="C147">
        <v>-0.80000000000000071</v>
      </c>
      <c r="E147">
        <v>2</v>
      </c>
      <c r="F147">
        <v>5.6</v>
      </c>
      <c r="G147">
        <v>-1.3000000000000007</v>
      </c>
      <c r="I147">
        <v>3</v>
      </c>
      <c r="J147">
        <v>7.206666666666667</v>
      </c>
      <c r="K147">
        <v>0.90666666666666718</v>
      </c>
    </row>
    <row r="148" spans="1:11">
      <c r="A148">
        <v>1</v>
      </c>
      <c r="B148">
        <v>6.15</v>
      </c>
      <c r="C148">
        <v>-0.75</v>
      </c>
      <c r="E148">
        <v>2</v>
      </c>
      <c r="F148">
        <v>5.66</v>
      </c>
      <c r="G148">
        <v>-1.2400000000000002</v>
      </c>
      <c r="I148">
        <v>3</v>
      </c>
      <c r="J148">
        <v>7.2833333333333323</v>
      </c>
      <c r="K148">
        <v>0.9833333333333325</v>
      </c>
    </row>
    <row r="149" spans="1:11">
      <c r="A149">
        <v>1</v>
      </c>
      <c r="B149">
        <v>5.9350000000000005</v>
      </c>
      <c r="C149">
        <v>-0.96499999999999986</v>
      </c>
      <c r="E149">
        <v>2</v>
      </c>
      <c r="F149">
        <v>5.49</v>
      </c>
      <c r="G149">
        <v>-1.4100000000000001</v>
      </c>
      <c r="I149">
        <v>3</v>
      </c>
      <c r="J149">
        <v>6.6933333333333342</v>
      </c>
      <c r="K149">
        <v>0.39333333333333442</v>
      </c>
    </row>
    <row r="150" spans="1:11">
      <c r="A150">
        <v>1</v>
      </c>
      <c r="B150">
        <v>5.72</v>
      </c>
      <c r="C150">
        <v>-1.1800000000000006</v>
      </c>
      <c r="E150">
        <v>2</v>
      </c>
      <c r="F150">
        <v>5.6</v>
      </c>
      <c r="G150">
        <v>-1.3000000000000007</v>
      </c>
      <c r="I150">
        <v>3</v>
      </c>
      <c r="J150">
        <v>5.2</v>
      </c>
      <c r="K150">
        <v>0</v>
      </c>
    </row>
    <row r="151" spans="1:11">
      <c r="A151">
        <v>1</v>
      </c>
      <c r="B151">
        <v>5.625</v>
      </c>
      <c r="C151">
        <v>-1.2750000000000004</v>
      </c>
      <c r="E151">
        <v>2</v>
      </c>
      <c r="F151">
        <v>5.78</v>
      </c>
      <c r="G151">
        <v>-1.1200000000000001</v>
      </c>
      <c r="I151">
        <v>3</v>
      </c>
      <c r="J151">
        <v>5.18</v>
      </c>
      <c r="K151">
        <v>-2.0000000000000462E-2</v>
      </c>
    </row>
    <row r="152" spans="1:11">
      <c r="A152">
        <v>1</v>
      </c>
      <c r="B152">
        <v>5.53</v>
      </c>
      <c r="C152">
        <v>-1.37</v>
      </c>
      <c r="E152">
        <v>2</v>
      </c>
      <c r="F152">
        <v>6.41</v>
      </c>
      <c r="G152">
        <v>-0.49000000000000021</v>
      </c>
      <c r="I152">
        <v>3</v>
      </c>
      <c r="J152">
        <v>5.34</v>
      </c>
      <c r="K152">
        <v>0.13999999999999968</v>
      </c>
    </row>
    <row r="153" spans="1:11">
      <c r="A153">
        <v>1</v>
      </c>
      <c r="B153">
        <v>5.8049999999999997</v>
      </c>
      <c r="C153">
        <v>-1.0950000000000006</v>
      </c>
      <c r="E153">
        <v>2</v>
      </c>
      <c r="F153">
        <v>6.32</v>
      </c>
      <c r="G153">
        <v>-0.58000000000000007</v>
      </c>
      <c r="I153">
        <v>3</v>
      </c>
      <c r="J153">
        <v>4.96</v>
      </c>
      <c r="K153">
        <v>-0.24000000000000021</v>
      </c>
    </row>
    <row r="154" spans="1:11">
      <c r="A154">
        <v>1</v>
      </c>
      <c r="B154">
        <v>6.08</v>
      </c>
      <c r="C154">
        <v>-0.82000000000000028</v>
      </c>
      <c r="E154">
        <v>2</v>
      </c>
      <c r="F154">
        <v>6.24</v>
      </c>
      <c r="G154">
        <v>-0.66000000000000014</v>
      </c>
      <c r="I154">
        <v>3</v>
      </c>
      <c r="J154">
        <v>4.84</v>
      </c>
      <c r="K154">
        <v>-0.36000000000000032</v>
      </c>
    </row>
    <row r="155" spans="1:11">
      <c r="A155">
        <v>1</v>
      </c>
      <c r="B155">
        <v>5.7016666666666662</v>
      </c>
      <c r="C155">
        <v>-1.1983333333333341</v>
      </c>
      <c r="E155">
        <v>2</v>
      </c>
      <c r="F155">
        <v>5.9850000000000003</v>
      </c>
      <c r="G155">
        <v>-0.91500000000000004</v>
      </c>
      <c r="I155">
        <v>3</v>
      </c>
      <c r="J155">
        <v>4.96</v>
      </c>
      <c r="K155">
        <v>-0.24000000000000021</v>
      </c>
    </row>
    <row r="156" spans="1:11">
      <c r="A156">
        <v>1</v>
      </c>
      <c r="B156">
        <v>5.3233333333333333</v>
      </c>
      <c r="C156">
        <v>-1.5766666666666671</v>
      </c>
      <c r="E156">
        <v>2</v>
      </c>
      <c r="F156">
        <v>5.73</v>
      </c>
      <c r="G156">
        <v>-1.17</v>
      </c>
      <c r="I156">
        <v>3</v>
      </c>
      <c r="J156">
        <v>4.93</v>
      </c>
      <c r="K156">
        <v>-0.27000000000000046</v>
      </c>
    </row>
    <row r="157" spans="1:11">
      <c r="A157">
        <v>1</v>
      </c>
      <c r="B157">
        <v>5.1233333333333331</v>
      </c>
      <c r="C157">
        <v>-1.7766666666666673</v>
      </c>
      <c r="E157">
        <v>2</v>
      </c>
      <c r="F157">
        <v>5.87</v>
      </c>
      <c r="G157">
        <v>-1.0300000000000002</v>
      </c>
      <c r="I157">
        <v>3</v>
      </c>
      <c r="J157">
        <v>5.88</v>
      </c>
      <c r="K157">
        <v>0.67999999999999972</v>
      </c>
    </row>
    <row r="158" spans="1:11">
      <c r="A158">
        <v>1</v>
      </c>
      <c r="B158">
        <v>4.9233333333333329</v>
      </c>
      <c r="C158">
        <v>-1.9766666666666675</v>
      </c>
      <c r="E158">
        <v>2</v>
      </c>
      <c r="F158">
        <v>6.14</v>
      </c>
      <c r="G158">
        <v>-0.76000000000000068</v>
      </c>
      <c r="I158">
        <v>3</v>
      </c>
      <c r="J158">
        <v>6.24</v>
      </c>
      <c r="K158">
        <v>1.04</v>
      </c>
    </row>
    <row r="159" spans="1:11">
      <c r="A159">
        <v>1</v>
      </c>
      <c r="B159">
        <v>4.9799999999999995</v>
      </c>
      <c r="C159">
        <v>-1.9200000000000008</v>
      </c>
      <c r="E159">
        <v>2</v>
      </c>
      <c r="F159">
        <v>5.95</v>
      </c>
      <c r="G159">
        <v>-0.95000000000000018</v>
      </c>
      <c r="I159">
        <v>3</v>
      </c>
      <c r="J159">
        <v>6.36</v>
      </c>
      <c r="K159">
        <v>1.1600000000000001</v>
      </c>
    </row>
    <row r="160" spans="1:11">
      <c r="A160">
        <v>1</v>
      </c>
      <c r="B160">
        <v>5.1003333333333343</v>
      </c>
      <c r="C160">
        <v>-1.7996666666666661</v>
      </c>
      <c r="E160">
        <v>2</v>
      </c>
      <c r="F160">
        <v>5.5</v>
      </c>
      <c r="G160">
        <v>-1.4000000000000004</v>
      </c>
      <c r="I160">
        <v>3</v>
      </c>
      <c r="J160">
        <v>6.39</v>
      </c>
      <c r="K160">
        <v>1.1899999999999995</v>
      </c>
    </row>
    <row r="161" spans="1:11">
      <c r="A161">
        <v>1</v>
      </c>
      <c r="B161">
        <v>5.0366666666666662</v>
      </c>
      <c r="C161">
        <v>-1.8633333333333342</v>
      </c>
      <c r="E161">
        <v>2</v>
      </c>
      <c r="F161">
        <v>5.5633333333333326</v>
      </c>
      <c r="G161">
        <v>-1.3366666666666678</v>
      </c>
      <c r="I161">
        <v>3</v>
      </c>
      <c r="J161">
        <v>5.99</v>
      </c>
      <c r="K161">
        <v>0.79</v>
      </c>
    </row>
    <row r="162" spans="1:11">
      <c r="A162">
        <v>1</v>
      </c>
      <c r="B162">
        <v>5.17</v>
      </c>
      <c r="C162">
        <v>-1.7300000000000004</v>
      </c>
      <c r="E162">
        <v>2</v>
      </c>
      <c r="F162">
        <v>5.2</v>
      </c>
      <c r="G162">
        <v>-1.7000000000000002</v>
      </c>
      <c r="I162">
        <v>3</v>
      </c>
      <c r="J162">
        <v>5.82</v>
      </c>
      <c r="K162">
        <v>0.62000000000000011</v>
      </c>
    </row>
    <row r="163" spans="1:11">
      <c r="A163">
        <v>1</v>
      </c>
      <c r="B163">
        <v>5.3033333333333337</v>
      </c>
      <c r="C163">
        <v>-1.5966666666666667</v>
      </c>
      <c r="E163">
        <v>2</v>
      </c>
      <c r="F163">
        <v>4.9866666666666672</v>
      </c>
      <c r="G163">
        <v>-1.9133333333333331</v>
      </c>
      <c r="I163">
        <v>3</v>
      </c>
      <c r="J163">
        <v>6.21</v>
      </c>
      <c r="K163">
        <v>1.0099999999999998</v>
      </c>
    </row>
    <row r="164" spans="1:11">
      <c r="E164">
        <v>2</v>
      </c>
      <c r="F164">
        <v>5.1863333333333337</v>
      </c>
      <c r="G164">
        <v>-1.7136666666666667</v>
      </c>
      <c r="I164">
        <v>3</v>
      </c>
      <c r="J164">
        <v>6.2249999999999996</v>
      </c>
      <c r="K164">
        <v>1.0249999999999995</v>
      </c>
    </row>
    <row r="165" spans="1:11">
      <c r="E165">
        <v>2</v>
      </c>
      <c r="F165">
        <v>5.1366666666666667</v>
      </c>
      <c r="G165">
        <v>-1.7633333333333336</v>
      </c>
      <c r="I165">
        <v>3</v>
      </c>
      <c r="J165">
        <v>6.44</v>
      </c>
      <c r="K165">
        <v>1.2400000000000002</v>
      </c>
    </row>
    <row r="166" spans="1:11">
      <c r="E166">
        <v>2</v>
      </c>
      <c r="F166">
        <v>5.44</v>
      </c>
      <c r="G166">
        <v>-1.46</v>
      </c>
      <c r="I166">
        <v>3</v>
      </c>
      <c r="J166">
        <v>6.5</v>
      </c>
      <c r="K166">
        <v>0</v>
      </c>
    </row>
    <row r="167" spans="1:11">
      <c r="E167">
        <v>2</v>
      </c>
      <c r="F167">
        <v>5.4766666666666666</v>
      </c>
      <c r="G167">
        <v>-1.4233333333333338</v>
      </c>
      <c r="I167">
        <v>3</v>
      </c>
      <c r="J167">
        <v>5.45</v>
      </c>
      <c r="K167">
        <v>-1.0499999999999998</v>
      </c>
    </row>
    <row r="168" spans="1:11">
      <c r="E168">
        <v>2</v>
      </c>
      <c r="F168">
        <v>6.9</v>
      </c>
      <c r="G168">
        <v>0</v>
      </c>
      <c r="I168">
        <v>3</v>
      </c>
      <c r="J168">
        <v>5.8</v>
      </c>
      <c r="K168">
        <v>-0.70000000000000018</v>
      </c>
    </row>
    <row r="169" spans="1:11">
      <c r="E169">
        <v>2</v>
      </c>
      <c r="F169">
        <v>5.7</v>
      </c>
      <c r="G169">
        <v>-1.2000000000000002</v>
      </c>
      <c r="I169">
        <v>3</v>
      </c>
      <c r="J169">
        <v>6.2</v>
      </c>
      <c r="K169">
        <v>-0.29999999999999982</v>
      </c>
    </row>
    <row r="170" spans="1:11">
      <c r="E170">
        <v>2</v>
      </c>
      <c r="F170">
        <v>5.5</v>
      </c>
      <c r="G170">
        <v>-1.4000000000000004</v>
      </c>
      <c r="I170">
        <v>3</v>
      </c>
      <c r="J170">
        <v>7</v>
      </c>
      <c r="K170">
        <v>0.5</v>
      </c>
    </row>
    <row r="171" spans="1:11">
      <c r="E171">
        <v>2</v>
      </c>
      <c r="F171">
        <v>5.5</v>
      </c>
      <c r="G171">
        <v>-1.4000000000000004</v>
      </c>
      <c r="I171">
        <v>3</v>
      </c>
      <c r="J171">
        <v>6.6</v>
      </c>
      <c r="K171">
        <v>9.9999999999999645E-2</v>
      </c>
    </row>
    <row r="172" spans="1:11">
      <c r="E172">
        <v>2</v>
      </c>
      <c r="F172">
        <v>5.86</v>
      </c>
      <c r="G172">
        <v>-1.04</v>
      </c>
      <c r="I172">
        <v>3</v>
      </c>
      <c r="J172">
        <v>6.91</v>
      </c>
      <c r="K172">
        <v>0.41000000000000014</v>
      </c>
    </row>
    <row r="173" spans="1:11">
      <c r="E173">
        <v>2</v>
      </c>
      <c r="F173">
        <v>6.03</v>
      </c>
      <c r="G173">
        <v>-0.87000000000000011</v>
      </c>
      <c r="I173">
        <v>3</v>
      </c>
      <c r="J173">
        <v>6.76</v>
      </c>
      <c r="K173">
        <v>0.25999999999999979</v>
      </c>
    </row>
    <row r="174" spans="1:11">
      <c r="E174">
        <v>2</v>
      </c>
      <c r="F174">
        <v>6.01</v>
      </c>
      <c r="G174">
        <v>-0.89000000000000057</v>
      </c>
      <c r="I174">
        <v>3</v>
      </c>
      <c r="J174">
        <v>6.85</v>
      </c>
      <c r="K174">
        <v>0.34999999999999964</v>
      </c>
    </row>
    <row r="175" spans="1:11">
      <c r="E175">
        <v>2</v>
      </c>
      <c r="F175">
        <v>5.83</v>
      </c>
      <c r="G175">
        <v>-1.0700000000000003</v>
      </c>
      <c r="I175">
        <v>3</v>
      </c>
      <c r="J175">
        <v>6.04</v>
      </c>
      <c r="K175">
        <v>-0.45999999999999996</v>
      </c>
    </row>
    <row r="176" spans="1:11">
      <c r="E176">
        <v>2</v>
      </c>
      <c r="F176">
        <v>6.1950000000000003</v>
      </c>
      <c r="G176">
        <v>-0.70500000000000007</v>
      </c>
      <c r="I176">
        <v>3</v>
      </c>
      <c r="J176">
        <v>5.62</v>
      </c>
      <c r="K176">
        <v>-0.87999999999999989</v>
      </c>
    </row>
    <row r="177" spans="5:11">
      <c r="E177">
        <v>2</v>
      </c>
      <c r="F177">
        <v>6.56</v>
      </c>
      <c r="G177">
        <v>-0.34000000000000075</v>
      </c>
      <c r="I177">
        <v>3</v>
      </c>
      <c r="J177">
        <v>5.82</v>
      </c>
      <c r="K177">
        <v>-0.67999999999999972</v>
      </c>
    </row>
    <row r="178" spans="5:11">
      <c r="E178">
        <v>2</v>
      </c>
      <c r="F178">
        <v>6.5</v>
      </c>
      <c r="G178">
        <v>-0.40000000000000036</v>
      </c>
      <c r="I178">
        <v>3</v>
      </c>
      <c r="J178">
        <v>5.46</v>
      </c>
      <c r="K178">
        <v>-1.04</v>
      </c>
    </row>
    <row r="179" spans="5:11">
      <c r="E179">
        <v>2</v>
      </c>
      <c r="F179">
        <v>6.32</v>
      </c>
      <c r="G179">
        <v>-0.58000000000000007</v>
      </c>
      <c r="I179">
        <v>3</v>
      </c>
      <c r="J179">
        <v>5.6133333333333333</v>
      </c>
      <c r="K179">
        <v>-0.88666666666666671</v>
      </c>
    </row>
    <row r="180" spans="5:11">
      <c r="E180">
        <v>2</v>
      </c>
      <c r="F180">
        <v>6.14</v>
      </c>
      <c r="G180">
        <v>-0.76000000000000068</v>
      </c>
      <c r="I180">
        <v>3</v>
      </c>
      <c r="J180">
        <v>5.4933333333333332</v>
      </c>
      <c r="K180">
        <v>-1.0066666666666668</v>
      </c>
    </row>
    <row r="181" spans="5:11">
      <c r="E181">
        <v>2</v>
      </c>
      <c r="F181">
        <v>6.05</v>
      </c>
      <c r="G181">
        <v>-0.85000000000000053</v>
      </c>
      <c r="I181">
        <v>3</v>
      </c>
      <c r="J181">
        <v>6.5</v>
      </c>
      <c r="K181">
        <v>0</v>
      </c>
    </row>
    <row r="182" spans="5:11">
      <c r="E182">
        <v>2</v>
      </c>
      <c r="F182">
        <v>5.96</v>
      </c>
      <c r="G182">
        <v>-0.94000000000000039</v>
      </c>
      <c r="I182">
        <v>3</v>
      </c>
      <c r="J182">
        <v>5.4</v>
      </c>
      <c r="K182">
        <v>-1.0999999999999996</v>
      </c>
    </row>
    <row r="183" spans="5:11">
      <c r="E183">
        <v>2</v>
      </c>
      <c r="F183">
        <v>6.08</v>
      </c>
      <c r="G183">
        <v>-0.82000000000000028</v>
      </c>
      <c r="I183">
        <v>3</v>
      </c>
      <c r="J183">
        <v>5.5</v>
      </c>
      <c r="K183">
        <v>-1</v>
      </c>
    </row>
    <row r="184" spans="5:11">
      <c r="E184">
        <v>2</v>
      </c>
      <c r="F184">
        <v>6.2</v>
      </c>
      <c r="G184">
        <v>-0.70000000000000018</v>
      </c>
      <c r="I184">
        <v>3</v>
      </c>
      <c r="J184">
        <v>6.15</v>
      </c>
      <c r="K184">
        <v>-0.34999999999999964</v>
      </c>
    </row>
    <row r="185" spans="5:11">
      <c r="E185">
        <v>2</v>
      </c>
      <c r="F185">
        <v>5.8616666666666664</v>
      </c>
      <c r="G185">
        <v>-1.038333333333334</v>
      </c>
      <c r="I185">
        <v>3</v>
      </c>
      <c r="J185">
        <v>6.97</v>
      </c>
      <c r="K185">
        <v>0.46999999999999975</v>
      </c>
    </row>
    <row r="186" spans="5:11">
      <c r="E186">
        <v>2</v>
      </c>
      <c r="F186">
        <v>5.5233333333333334</v>
      </c>
      <c r="G186">
        <v>-1.3766666666666669</v>
      </c>
      <c r="I186">
        <v>3</v>
      </c>
      <c r="J186">
        <v>6.7</v>
      </c>
      <c r="K186">
        <v>0.20000000000000018</v>
      </c>
    </row>
    <row r="187" spans="5:11">
      <c r="E187">
        <v>2</v>
      </c>
      <c r="F187">
        <v>5.1383333333333336</v>
      </c>
      <c r="G187">
        <v>-1.7616666666666667</v>
      </c>
      <c r="I187">
        <v>3</v>
      </c>
      <c r="J187">
        <v>6.41</v>
      </c>
      <c r="K187">
        <v>-8.9999999999999858E-2</v>
      </c>
    </row>
    <row r="188" spans="5:11">
      <c r="E188">
        <v>2</v>
      </c>
      <c r="F188">
        <v>4.7533333333333339</v>
      </c>
      <c r="G188">
        <v>-2.1466666666666665</v>
      </c>
      <c r="I188">
        <v>3</v>
      </c>
      <c r="J188">
        <v>6.21</v>
      </c>
      <c r="K188">
        <v>-0.29000000000000004</v>
      </c>
    </row>
    <row r="189" spans="5:11">
      <c r="E189">
        <v>2</v>
      </c>
      <c r="F189">
        <v>4.8949999999999996</v>
      </c>
      <c r="G189">
        <v>-2.0210000000000008</v>
      </c>
      <c r="I189">
        <v>3</v>
      </c>
      <c r="J189">
        <v>6.4</v>
      </c>
      <c r="K189">
        <v>-9.9999999999999645E-2</v>
      </c>
    </row>
    <row r="190" spans="5:11">
      <c r="E190">
        <v>2</v>
      </c>
      <c r="F190">
        <v>5.0046666666666662</v>
      </c>
      <c r="G190">
        <v>-1.8953333333333342</v>
      </c>
      <c r="I190">
        <v>3</v>
      </c>
      <c r="J190">
        <v>5.71</v>
      </c>
      <c r="K190">
        <v>-0.79</v>
      </c>
    </row>
    <row r="191" spans="5:11">
      <c r="E191">
        <v>2</v>
      </c>
      <c r="F191">
        <v>5.0366666666666662</v>
      </c>
      <c r="G191">
        <v>-1.8633333333333342</v>
      </c>
      <c r="I191">
        <v>3</v>
      </c>
      <c r="J191">
        <v>5.66</v>
      </c>
      <c r="K191">
        <v>-0.83999999999999986</v>
      </c>
    </row>
    <row r="192" spans="5:11">
      <c r="E192">
        <v>2</v>
      </c>
      <c r="F192">
        <v>5.1633333333333331</v>
      </c>
      <c r="G192">
        <v>-1.7366666666666672</v>
      </c>
      <c r="I192">
        <v>3</v>
      </c>
      <c r="J192">
        <v>5.92</v>
      </c>
      <c r="K192">
        <v>-0.58000000000000007</v>
      </c>
    </row>
    <row r="193" spans="5:11">
      <c r="E193">
        <v>2</v>
      </c>
      <c r="F193">
        <v>5.29</v>
      </c>
      <c r="G193">
        <v>-1.6100000000000003</v>
      </c>
      <c r="I193">
        <v>3</v>
      </c>
      <c r="J193">
        <v>5.58</v>
      </c>
      <c r="K193">
        <v>-0.91999999999999993</v>
      </c>
    </row>
    <row r="194" spans="5:11">
      <c r="I194">
        <v>3</v>
      </c>
      <c r="J194">
        <v>5.9833333333333334</v>
      </c>
      <c r="K194">
        <v>-0.51666666666666661</v>
      </c>
    </row>
    <row r="195" spans="5:11">
      <c r="I195">
        <v>3</v>
      </c>
      <c r="J195">
        <v>5.753333333333333</v>
      </c>
      <c r="K195">
        <v>-0.74666666666666703</v>
      </c>
    </row>
    <row r="196" spans="5:11">
      <c r="I196">
        <v>3</v>
      </c>
      <c r="J196">
        <v>6.5</v>
      </c>
      <c r="K196">
        <v>0</v>
      </c>
    </row>
    <row r="197" spans="5:11">
      <c r="I197">
        <v>3</v>
      </c>
      <c r="J197">
        <v>5.4</v>
      </c>
      <c r="K197">
        <v>-1.0999999999999996</v>
      </c>
    </row>
    <row r="198" spans="5:11">
      <c r="I198">
        <v>3</v>
      </c>
      <c r="J198">
        <v>6.2</v>
      </c>
      <c r="K198">
        <v>-0.29999999999999982</v>
      </c>
    </row>
    <row r="199" spans="5:11">
      <c r="I199">
        <v>3</v>
      </c>
      <c r="J199">
        <v>5.9</v>
      </c>
      <c r="K199">
        <v>-0.59999999999999964</v>
      </c>
    </row>
    <row r="200" spans="5:11">
      <c r="I200">
        <v>3</v>
      </c>
      <c r="J200">
        <v>5.84</v>
      </c>
      <c r="K200">
        <v>-0.66000000000000014</v>
      </c>
    </row>
    <row r="201" spans="5:11">
      <c r="I201">
        <v>3</v>
      </c>
      <c r="J201">
        <v>6.7</v>
      </c>
      <c r="K201">
        <v>0.20000000000000018</v>
      </c>
    </row>
    <row r="202" spans="5:11">
      <c r="I202">
        <v>3</v>
      </c>
      <c r="J202">
        <v>6.28</v>
      </c>
      <c r="K202">
        <v>-0.21999999999999975</v>
      </c>
    </row>
    <row r="203" spans="5:11">
      <c r="I203">
        <v>3</v>
      </c>
      <c r="J203">
        <v>6.09</v>
      </c>
      <c r="K203">
        <v>-0.41000000000000014</v>
      </c>
    </row>
    <row r="204" spans="5:11">
      <c r="I204">
        <v>3</v>
      </c>
      <c r="J204">
        <v>6.27</v>
      </c>
      <c r="K204">
        <v>-0.23000000000000043</v>
      </c>
    </row>
    <row r="205" spans="5:11">
      <c r="I205">
        <v>3</v>
      </c>
      <c r="J205">
        <v>5.4</v>
      </c>
      <c r="K205">
        <v>-1.0999999999999996</v>
      </c>
    </row>
    <row r="206" spans="5:11">
      <c r="I206">
        <v>3</v>
      </c>
      <c r="J206">
        <v>5.71</v>
      </c>
      <c r="K206">
        <v>-0.79</v>
      </c>
    </row>
    <row r="207" spans="5:11">
      <c r="I207">
        <v>3</v>
      </c>
      <c r="J207">
        <v>5.62</v>
      </c>
      <c r="K207">
        <v>-0.87999999999999989</v>
      </c>
    </row>
    <row r="208" spans="5:11">
      <c r="I208">
        <v>3</v>
      </c>
      <c r="J208">
        <v>5.46</v>
      </c>
      <c r="K208">
        <v>-1.04</v>
      </c>
    </row>
    <row r="209" spans="9:11">
      <c r="I209">
        <v>3</v>
      </c>
      <c r="J209">
        <v>5.3733333333333322</v>
      </c>
      <c r="K209">
        <v>-1.1266666666666678</v>
      </c>
    </row>
    <row r="210" spans="9:11">
      <c r="I210">
        <v>3</v>
      </c>
      <c r="J210">
        <v>6.9</v>
      </c>
      <c r="K210">
        <v>0</v>
      </c>
    </row>
    <row r="211" spans="9:11">
      <c r="I211">
        <v>3</v>
      </c>
      <c r="J211">
        <v>5.6</v>
      </c>
      <c r="K211">
        <v>-1.3000000000000007</v>
      </c>
    </row>
    <row r="212" spans="9:11">
      <c r="I212">
        <v>3</v>
      </c>
      <c r="J212">
        <v>5.0999999999999996</v>
      </c>
      <c r="K212">
        <v>-1.8000000000000007</v>
      </c>
    </row>
    <row r="213" spans="9:11">
      <c r="I213">
        <v>3</v>
      </c>
      <c r="J213">
        <v>5.6</v>
      </c>
      <c r="K213">
        <v>-1.3000000000000007</v>
      </c>
    </row>
    <row r="214" spans="9:11">
      <c r="I214">
        <v>3</v>
      </c>
      <c r="J214">
        <v>5.55</v>
      </c>
      <c r="K214">
        <v>-1.3500000000000005</v>
      </c>
    </row>
    <row r="215" spans="9:11">
      <c r="I215">
        <v>3</v>
      </c>
      <c r="J215">
        <v>5.62</v>
      </c>
      <c r="K215">
        <v>-1.2800000000000002</v>
      </c>
    </row>
    <row r="216" spans="9:11">
      <c r="I216">
        <v>3</v>
      </c>
      <c r="J216">
        <v>5.61</v>
      </c>
      <c r="K216">
        <v>-1.29</v>
      </c>
    </row>
    <row r="217" spans="9:11">
      <c r="I217">
        <v>3</v>
      </c>
      <c r="J217">
        <v>5.64</v>
      </c>
      <c r="K217">
        <v>-1.2600000000000007</v>
      </c>
    </row>
    <row r="218" spans="9:11">
      <c r="I218">
        <v>3</v>
      </c>
      <c r="J218">
        <v>6.61</v>
      </c>
      <c r="K218">
        <v>-0.29000000000000004</v>
      </c>
    </row>
    <row r="219" spans="9:11">
      <c r="I219">
        <v>3</v>
      </c>
      <c r="J219">
        <v>6</v>
      </c>
      <c r="K219">
        <v>-0.90000000000000036</v>
      </c>
    </row>
    <row r="220" spans="9:11">
      <c r="I220">
        <v>3</v>
      </c>
      <c r="J220">
        <v>6.33</v>
      </c>
      <c r="K220">
        <v>-0.57000000000000028</v>
      </c>
    </row>
    <row r="221" spans="9:11">
      <c r="I221">
        <v>3</v>
      </c>
      <c r="J221">
        <v>5.91</v>
      </c>
      <c r="K221">
        <v>-0.99000000000000021</v>
      </c>
    </row>
    <row r="222" spans="9:11">
      <c r="I222">
        <v>3</v>
      </c>
      <c r="J222">
        <v>5.49</v>
      </c>
      <c r="K222">
        <v>-1.4100000000000001</v>
      </c>
    </row>
    <row r="223" spans="9:11">
      <c r="I223">
        <v>3</v>
      </c>
      <c r="J223">
        <v>5.49</v>
      </c>
      <c r="K223">
        <v>-1.4100000000000001</v>
      </c>
    </row>
    <row r="224" spans="9:11">
      <c r="I224">
        <v>3</v>
      </c>
      <c r="J224">
        <v>5.97</v>
      </c>
      <c r="K224">
        <v>-0.9300000000000006</v>
      </c>
    </row>
    <row r="225" spans="9:11">
      <c r="I225">
        <v>3</v>
      </c>
      <c r="J225">
        <v>5.56</v>
      </c>
      <c r="K225">
        <v>-1.3400000000000007</v>
      </c>
    </row>
    <row r="226" spans="9:11">
      <c r="I226">
        <v>3</v>
      </c>
      <c r="J226">
        <v>5.29</v>
      </c>
      <c r="K226">
        <v>-1.6100000000000003</v>
      </c>
    </row>
    <row r="227" spans="9:11">
      <c r="I227">
        <v>3</v>
      </c>
      <c r="J227">
        <v>5.5333333333333341</v>
      </c>
      <c r="K227">
        <v>-1.3666666666666663</v>
      </c>
    </row>
    <row r="228" spans="9:11">
      <c r="I228">
        <v>3</v>
      </c>
      <c r="J228">
        <v>5.2</v>
      </c>
      <c r="K228">
        <v>-1.7000000000000002</v>
      </c>
    </row>
    <row r="229" spans="9:11">
      <c r="I229">
        <v>3</v>
      </c>
      <c r="J229">
        <v>4.9366666666666665</v>
      </c>
      <c r="K229">
        <v>-1.9633333333333338</v>
      </c>
    </row>
    <row r="230" spans="9:11">
      <c r="I230">
        <v>3</v>
      </c>
      <c r="J230">
        <v>5.2536666666666667</v>
      </c>
      <c r="K230">
        <v>-1.6463333333333336</v>
      </c>
    </row>
    <row r="231" spans="9:11">
      <c r="I231">
        <v>3</v>
      </c>
      <c r="J231">
        <v>5.3</v>
      </c>
      <c r="K231">
        <v>-1.6000000000000005</v>
      </c>
    </row>
    <row r="232" spans="9:11">
      <c r="I232">
        <v>3</v>
      </c>
      <c r="J232">
        <v>5.53</v>
      </c>
      <c r="K232">
        <v>-1.37</v>
      </c>
    </row>
    <row r="233" spans="9:11">
      <c r="I233">
        <v>3</v>
      </c>
      <c r="J233">
        <v>5.61</v>
      </c>
      <c r="K233">
        <v>-1.29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96F6-BD75-42E5-BBDD-4B817F645096}">
  <dimension ref="A1:B687"/>
  <sheetViews>
    <sheetView topLeftCell="A22" workbookViewId="0">
      <selection sqref="A1:B1048576"/>
    </sheetView>
  </sheetViews>
  <sheetFormatPr defaultRowHeight="14.4"/>
  <sheetData>
    <row r="1" spans="1:2">
      <c r="A1">
        <v>1</v>
      </c>
      <c r="B1">
        <v>0</v>
      </c>
    </row>
    <row r="2" spans="1:2">
      <c r="A2">
        <v>1</v>
      </c>
      <c r="B2">
        <v>-0.91000000000000014</v>
      </c>
    </row>
    <row r="3" spans="1:2">
      <c r="A3">
        <v>1</v>
      </c>
      <c r="B3">
        <v>-0.29000000000000004</v>
      </c>
    </row>
    <row r="4" spans="1:2">
      <c r="A4">
        <v>1</v>
      </c>
      <c r="B4">
        <v>-0.3100000000000005</v>
      </c>
    </row>
    <row r="5" spans="1:2">
      <c r="A5">
        <v>1</v>
      </c>
      <c r="B5">
        <v>-0.38000000000000078</v>
      </c>
    </row>
    <row r="6" spans="1:2">
      <c r="A6">
        <v>1</v>
      </c>
      <c r="B6">
        <v>-0.4300000000000006</v>
      </c>
    </row>
    <row r="7" spans="1:2">
      <c r="A7">
        <v>1</v>
      </c>
      <c r="B7">
        <v>-0.47000000000000064</v>
      </c>
    </row>
    <row r="8" spans="1:2">
      <c r="A8">
        <v>1</v>
      </c>
      <c r="B8">
        <v>-0.4300000000000006</v>
      </c>
    </row>
    <row r="9" spans="1:2">
      <c r="A9">
        <v>1</v>
      </c>
      <c r="B9">
        <v>-0.32000000000000028</v>
      </c>
    </row>
    <row r="10" spans="1:2">
      <c r="A10">
        <v>1</v>
      </c>
      <c r="B10">
        <v>-0.58000000000000007</v>
      </c>
    </row>
    <row r="11" spans="1:2">
      <c r="A11">
        <v>1</v>
      </c>
      <c r="B11">
        <v>-0.59000000000000075</v>
      </c>
    </row>
    <row r="12" spans="1:2">
      <c r="A12">
        <v>1</v>
      </c>
      <c r="B12">
        <v>-0.83000000000000007</v>
      </c>
    </row>
    <row r="13" spans="1:2">
      <c r="A13">
        <v>1</v>
      </c>
      <c r="B13">
        <v>-0.8050000000000006</v>
      </c>
    </row>
    <row r="14" spans="1:2">
      <c r="A14">
        <v>1</v>
      </c>
      <c r="B14">
        <v>-0.70000000000000018</v>
      </c>
    </row>
    <row r="15" spans="1:2">
      <c r="A15">
        <v>1</v>
      </c>
      <c r="B15">
        <v>-0.90000000000000036</v>
      </c>
    </row>
    <row r="16" spans="1:2">
      <c r="A16">
        <v>1</v>
      </c>
      <c r="B16">
        <v>-0.5</v>
      </c>
    </row>
    <row r="17" spans="1:2">
      <c r="A17">
        <v>1</v>
      </c>
      <c r="B17">
        <v>-0.10000000000000053</v>
      </c>
    </row>
    <row r="18" spans="1:2">
      <c r="A18">
        <v>1</v>
      </c>
      <c r="B18">
        <v>-0.72000000000000064</v>
      </c>
    </row>
    <row r="19" spans="1:2">
      <c r="A19">
        <v>1</v>
      </c>
      <c r="B19">
        <v>-0.75</v>
      </c>
    </row>
    <row r="20" spans="1:2">
      <c r="A20">
        <v>1</v>
      </c>
      <c r="B20">
        <v>0</v>
      </c>
    </row>
    <row r="21" spans="1:2">
      <c r="A21">
        <v>1</v>
      </c>
      <c r="B21">
        <v>0.39999999999999947</v>
      </c>
    </row>
    <row r="22" spans="1:2">
      <c r="A22">
        <v>1</v>
      </c>
      <c r="B22">
        <v>0.79999999999999982</v>
      </c>
    </row>
    <row r="23" spans="1:2">
      <c r="A23">
        <v>1</v>
      </c>
      <c r="B23">
        <v>-0.40000000000000036</v>
      </c>
    </row>
    <row r="24" spans="1:2">
      <c r="A24">
        <v>1</v>
      </c>
      <c r="B24">
        <v>-0.70000000000000018</v>
      </c>
    </row>
    <row r="25" spans="1:2">
      <c r="A25">
        <v>1</v>
      </c>
      <c r="B25">
        <v>-0.20000000000000018</v>
      </c>
    </row>
    <row r="26" spans="1:2">
      <c r="A26">
        <v>1</v>
      </c>
      <c r="B26">
        <v>-0.60000000000000053</v>
      </c>
    </row>
    <row r="27" spans="1:2">
      <c r="A27">
        <v>1</v>
      </c>
      <c r="B27">
        <v>-0.5</v>
      </c>
    </row>
    <row r="28" spans="1:2">
      <c r="A28">
        <v>1</v>
      </c>
      <c r="B28">
        <v>-1.4000000000000004</v>
      </c>
    </row>
    <row r="29" spans="1:2">
      <c r="A29">
        <v>1</v>
      </c>
      <c r="B29">
        <v>-2.2000000000000002</v>
      </c>
    </row>
    <row r="30" spans="1:2">
      <c r="A30">
        <v>1</v>
      </c>
      <c r="B30">
        <v>-1.2999999999999998</v>
      </c>
    </row>
    <row r="31" spans="1:2">
      <c r="A31">
        <v>1</v>
      </c>
      <c r="B31">
        <v>-1.2999999999999998</v>
      </c>
    </row>
    <row r="32" spans="1:2">
      <c r="A32">
        <v>1</v>
      </c>
      <c r="B32">
        <v>-1.2000000000000002</v>
      </c>
    </row>
    <row r="33" spans="1:2">
      <c r="A33">
        <v>1</v>
      </c>
      <c r="B33">
        <v>-1.5</v>
      </c>
    </row>
    <row r="34" spans="1:2">
      <c r="A34">
        <v>1</v>
      </c>
      <c r="B34">
        <v>-1.7000000000000002</v>
      </c>
    </row>
    <row r="35" spans="1:2">
      <c r="A35">
        <v>1</v>
      </c>
      <c r="B35">
        <v>-1.2999999999999998</v>
      </c>
    </row>
    <row r="36" spans="1:2">
      <c r="A36">
        <v>1</v>
      </c>
      <c r="B36">
        <v>-1.8000000000000003</v>
      </c>
    </row>
    <row r="37" spans="1:2">
      <c r="A37">
        <v>1</v>
      </c>
      <c r="B37">
        <v>-1.5</v>
      </c>
    </row>
    <row r="38" spans="1:2">
      <c r="A38">
        <v>1</v>
      </c>
      <c r="B38">
        <v>-1.2999999999999998</v>
      </c>
    </row>
    <row r="39" spans="1:2">
      <c r="A39">
        <v>1</v>
      </c>
      <c r="B39">
        <v>-1.8000000000000003</v>
      </c>
    </row>
    <row r="40" spans="1:2">
      <c r="A40">
        <v>1</v>
      </c>
      <c r="B40">
        <v>-1.6000000000000005</v>
      </c>
    </row>
    <row r="41" spans="1:2">
      <c r="A41">
        <v>1</v>
      </c>
      <c r="B41">
        <v>-1.8000000000000003</v>
      </c>
    </row>
    <row r="42" spans="1:2">
      <c r="A42">
        <v>1</v>
      </c>
      <c r="B42">
        <v>-1.5</v>
      </c>
    </row>
    <row r="43" spans="1:2">
      <c r="A43">
        <v>1</v>
      </c>
      <c r="B43">
        <v>0.125</v>
      </c>
    </row>
    <row r="44" spans="1:2">
      <c r="A44">
        <v>1</v>
      </c>
      <c r="B44">
        <v>-2.5000000000000355E-2</v>
      </c>
    </row>
    <row r="45" spans="1:2">
      <c r="A45">
        <v>1</v>
      </c>
      <c r="B45">
        <v>0.14250000000000007</v>
      </c>
    </row>
    <row r="46" spans="1:2">
      <c r="A46">
        <v>1</v>
      </c>
      <c r="B46">
        <v>0</v>
      </c>
    </row>
    <row r="47" spans="1:2">
      <c r="A47">
        <v>1</v>
      </c>
      <c r="B47">
        <v>0.42000000000000082</v>
      </c>
    </row>
    <row r="48" spans="1:2">
      <c r="A48">
        <v>1</v>
      </c>
      <c r="B48">
        <v>-0.18666666666666565</v>
      </c>
    </row>
    <row r="49" spans="1:2">
      <c r="A49">
        <v>1</v>
      </c>
      <c r="B49">
        <v>-0.293333333333333</v>
      </c>
    </row>
    <row r="50" spans="1:2">
      <c r="A50">
        <v>1</v>
      </c>
      <c r="B50">
        <v>-0.10666666666666647</v>
      </c>
    </row>
    <row r="51" spans="1:2">
      <c r="A51">
        <v>1</v>
      </c>
      <c r="B51">
        <v>-0.14333333333333265</v>
      </c>
    </row>
    <row r="52" spans="1:2">
      <c r="A52">
        <v>1</v>
      </c>
      <c r="B52">
        <v>-6.666666666666643E-2</v>
      </c>
    </row>
    <row r="53" spans="1:2">
      <c r="A53">
        <v>1</v>
      </c>
      <c r="B53">
        <v>-0.22999999999999954</v>
      </c>
    </row>
    <row r="54" spans="1:2">
      <c r="A54">
        <v>1</v>
      </c>
      <c r="B54">
        <v>-0.25</v>
      </c>
    </row>
    <row r="55" spans="1:2">
      <c r="A55">
        <v>1</v>
      </c>
      <c r="B55">
        <v>-0.14999999999999947</v>
      </c>
    </row>
    <row r="56" spans="1:2">
      <c r="A56">
        <v>1</v>
      </c>
      <c r="B56">
        <v>0</v>
      </c>
    </row>
    <row r="57" spans="1:2">
      <c r="A57">
        <v>1</v>
      </c>
      <c r="B57">
        <v>0.29999999999999982</v>
      </c>
    </row>
    <row r="58" spans="1:2">
      <c r="A58">
        <v>1</v>
      </c>
      <c r="B58">
        <v>0.20000000000000018</v>
      </c>
    </row>
    <row r="59" spans="1:2">
      <c r="A59">
        <v>1</v>
      </c>
      <c r="B59">
        <v>-0.15000000000000036</v>
      </c>
    </row>
    <row r="60" spans="1:2">
      <c r="A60">
        <v>1</v>
      </c>
      <c r="B60">
        <v>9.9999999999999645E-2</v>
      </c>
    </row>
    <row r="61" spans="1:2">
      <c r="A61">
        <v>1</v>
      </c>
      <c r="B61">
        <v>6.9999999999999396E-2</v>
      </c>
    </row>
    <row r="62" spans="1:2">
      <c r="A62">
        <v>1</v>
      </c>
      <c r="B62">
        <v>8.0000000000000071E-2</v>
      </c>
    </row>
    <row r="63" spans="1:2">
      <c r="A63">
        <v>1</v>
      </c>
      <c r="B63">
        <v>-0.10000000000000053</v>
      </c>
    </row>
    <row r="64" spans="1:2">
      <c r="A64">
        <v>1</v>
      </c>
      <c r="B64">
        <v>0.24000000000000021</v>
      </c>
    </row>
    <row r="65" spans="1:2">
      <c r="A65">
        <v>1</v>
      </c>
      <c r="B65">
        <v>0.30999999999999961</v>
      </c>
    </row>
    <row r="66" spans="1:2">
      <c r="A66">
        <v>1</v>
      </c>
      <c r="B66">
        <v>0</v>
      </c>
    </row>
    <row r="67" spans="1:2">
      <c r="A67">
        <v>1</v>
      </c>
      <c r="B67">
        <v>0.29999999999999982</v>
      </c>
    </row>
    <row r="68" spans="1:2">
      <c r="A68">
        <v>1</v>
      </c>
      <c r="B68">
        <v>0.4300000000000006</v>
      </c>
    </row>
    <row r="69" spans="1:2">
      <c r="A69">
        <v>1</v>
      </c>
      <c r="B69">
        <v>0</v>
      </c>
    </row>
    <row r="70" spans="1:2">
      <c r="A70">
        <v>1</v>
      </c>
      <c r="B70">
        <v>0.20000000000000018</v>
      </c>
    </row>
    <row r="71" spans="1:2">
      <c r="A71">
        <v>1</v>
      </c>
      <c r="B71">
        <v>0.70000000000000018</v>
      </c>
    </row>
    <row r="72" spans="1:2">
      <c r="A72">
        <v>1</v>
      </c>
      <c r="B72">
        <v>0.63333333333333375</v>
      </c>
    </row>
    <row r="73" spans="1:2">
      <c r="A73">
        <v>1</v>
      </c>
      <c r="B73">
        <v>0.37000000000000011</v>
      </c>
    </row>
    <row r="74" spans="1:2">
      <c r="A74">
        <v>1</v>
      </c>
      <c r="B74">
        <v>0.79999999999999982</v>
      </c>
    </row>
    <row r="75" spans="1:2">
      <c r="A75">
        <v>1</v>
      </c>
      <c r="B75">
        <v>0.70000000000000018</v>
      </c>
    </row>
    <row r="76" spans="1:2">
      <c r="A76">
        <v>1</v>
      </c>
      <c r="B76">
        <v>0.99000000000000021</v>
      </c>
    </row>
    <row r="77" spans="1:2">
      <c r="A77">
        <v>1</v>
      </c>
      <c r="B77">
        <v>0.86000000000000032</v>
      </c>
    </row>
    <row r="78" spans="1:2">
      <c r="A78">
        <v>1</v>
      </c>
      <c r="B78">
        <v>1</v>
      </c>
    </row>
    <row r="79" spans="1:2">
      <c r="A79">
        <v>1</v>
      </c>
      <c r="B79">
        <v>1.0700000000000003</v>
      </c>
    </row>
    <row r="80" spans="1:2">
      <c r="A80">
        <v>1</v>
      </c>
      <c r="B80">
        <v>0.85000000000000053</v>
      </c>
    </row>
    <row r="81" spans="1:2">
      <c r="A81">
        <v>1</v>
      </c>
      <c r="B81">
        <v>0.78000000000000025</v>
      </c>
    </row>
    <row r="82" spans="1:2">
      <c r="A82">
        <v>1</v>
      </c>
      <c r="B82">
        <v>0.79</v>
      </c>
    </row>
    <row r="83" spans="1:2">
      <c r="A83">
        <v>1</v>
      </c>
      <c r="B83">
        <v>1.1066666666666665</v>
      </c>
    </row>
    <row r="84" spans="1:2">
      <c r="A84">
        <v>1</v>
      </c>
      <c r="B84">
        <v>1.0899999999999999</v>
      </c>
    </row>
    <row r="85" spans="1:2">
      <c r="A85">
        <v>1</v>
      </c>
      <c r="B85">
        <v>0.87333333333333307</v>
      </c>
    </row>
    <row r="86" spans="1:2">
      <c r="A86">
        <v>1</v>
      </c>
      <c r="B86">
        <v>1.1466666666666665</v>
      </c>
    </row>
    <row r="87" spans="1:2">
      <c r="A87">
        <v>1</v>
      </c>
      <c r="B87">
        <v>0.33000000000000007</v>
      </c>
    </row>
    <row r="88" spans="1:2">
      <c r="A88">
        <v>1</v>
      </c>
      <c r="B88">
        <v>0</v>
      </c>
    </row>
    <row r="89" spans="1:2">
      <c r="A89">
        <v>1</v>
      </c>
      <c r="B89">
        <v>1.5</v>
      </c>
    </row>
    <row r="90" spans="1:2">
      <c r="A90">
        <v>1</v>
      </c>
      <c r="B90">
        <v>1.5499999999999998</v>
      </c>
    </row>
    <row r="91" spans="1:2">
      <c r="A91">
        <v>1</v>
      </c>
      <c r="B91">
        <v>1.54</v>
      </c>
    </row>
    <row r="92" spans="1:2">
      <c r="A92">
        <v>1</v>
      </c>
      <c r="B92">
        <v>1.0549999999999997</v>
      </c>
    </row>
    <row r="93" spans="1:2">
      <c r="A93">
        <v>1</v>
      </c>
      <c r="B93">
        <v>0.83999999999999986</v>
      </c>
    </row>
    <row r="94" spans="1:2">
      <c r="A94">
        <v>1</v>
      </c>
      <c r="B94">
        <v>0.85999999999999943</v>
      </c>
    </row>
    <row r="95" spans="1:2">
      <c r="A95">
        <v>1</v>
      </c>
      <c r="B95">
        <v>1.0074999999999994</v>
      </c>
    </row>
    <row r="96" spans="1:2">
      <c r="A96">
        <v>1</v>
      </c>
      <c r="B96">
        <v>1.1550000000000002</v>
      </c>
    </row>
    <row r="97" spans="1:2">
      <c r="A97">
        <v>1</v>
      </c>
      <c r="B97">
        <v>1.21</v>
      </c>
    </row>
    <row r="98" spans="1:2">
      <c r="A98">
        <v>1</v>
      </c>
      <c r="B98">
        <v>0</v>
      </c>
    </row>
    <row r="99" spans="1:2">
      <c r="A99">
        <v>1</v>
      </c>
      <c r="B99">
        <v>-1.0999999999999996</v>
      </c>
    </row>
    <row r="100" spans="1:2">
      <c r="A100">
        <v>1</v>
      </c>
      <c r="B100">
        <v>0.20000000000000018</v>
      </c>
    </row>
    <row r="101" spans="1:2">
      <c r="A101">
        <v>1</v>
      </c>
      <c r="B101">
        <v>0</v>
      </c>
    </row>
    <row r="102" spans="1:2">
      <c r="A102">
        <v>1</v>
      </c>
      <c r="B102">
        <v>0.33000000000000007</v>
      </c>
    </row>
    <row r="103" spans="1:2">
      <c r="A103">
        <v>1</v>
      </c>
      <c r="B103">
        <v>0.16999999999999993</v>
      </c>
    </row>
    <row r="104" spans="1:2">
      <c r="A104">
        <v>1</v>
      </c>
      <c r="B104">
        <v>0.46999999999999975</v>
      </c>
    </row>
    <row r="105" spans="1:2">
      <c r="A105">
        <v>1</v>
      </c>
      <c r="B105">
        <v>0.26999999999999957</v>
      </c>
    </row>
    <row r="106" spans="1:2">
      <c r="A106">
        <v>1</v>
      </c>
      <c r="B106">
        <v>0.41999999999999993</v>
      </c>
    </row>
    <row r="107" spans="1:2">
      <c r="A107">
        <v>1</v>
      </c>
      <c r="B107">
        <v>-0.37999999999999989</v>
      </c>
    </row>
    <row r="108" spans="1:2">
      <c r="A108">
        <v>1</v>
      </c>
      <c r="B108">
        <v>-0.98000000000000043</v>
      </c>
    </row>
    <row r="109" spans="1:2">
      <c r="A109">
        <v>1</v>
      </c>
      <c r="B109">
        <v>-1.0499999999999998</v>
      </c>
    </row>
    <row r="110" spans="1:2">
      <c r="A110">
        <v>1</v>
      </c>
      <c r="B110">
        <v>-1.0899999999999999</v>
      </c>
    </row>
    <row r="111" spans="1:2">
      <c r="A111">
        <v>1</v>
      </c>
      <c r="B111">
        <v>-0.83333333333333304</v>
      </c>
    </row>
    <row r="112" spans="1:2">
      <c r="A112">
        <v>1</v>
      </c>
      <c r="B112">
        <v>-1.0166666666666666</v>
      </c>
    </row>
    <row r="113" spans="1:2">
      <c r="A113">
        <v>1</v>
      </c>
      <c r="B113">
        <v>0</v>
      </c>
    </row>
    <row r="114" spans="1:2">
      <c r="A114">
        <v>1</v>
      </c>
      <c r="B114">
        <v>-0.70000000000000018</v>
      </c>
    </row>
    <row r="115" spans="1:2">
      <c r="A115">
        <v>1</v>
      </c>
      <c r="B115">
        <v>-1.7000000000000002</v>
      </c>
    </row>
    <row r="116" spans="1:2">
      <c r="A116">
        <v>1</v>
      </c>
      <c r="B116">
        <v>-1.4000000000000004</v>
      </c>
    </row>
    <row r="117" spans="1:2">
      <c r="A117">
        <v>1</v>
      </c>
      <c r="B117">
        <v>-1.2800000000000002</v>
      </c>
    </row>
    <row r="118" spans="1:2">
      <c r="A118">
        <v>1</v>
      </c>
      <c r="B118">
        <v>-1.3800000000000008</v>
      </c>
    </row>
    <row r="119" spans="1:2">
      <c r="A119">
        <v>1</v>
      </c>
      <c r="B119">
        <v>-1.3600000000000003</v>
      </c>
    </row>
    <row r="120" spans="1:2">
      <c r="A120">
        <v>1</v>
      </c>
      <c r="B120">
        <v>-1.4800000000000004</v>
      </c>
    </row>
    <row r="121" spans="1:2">
      <c r="A121">
        <v>1</v>
      </c>
      <c r="B121">
        <v>-0.87000000000000011</v>
      </c>
    </row>
    <row r="122" spans="1:2">
      <c r="A122">
        <v>1</v>
      </c>
      <c r="B122">
        <v>-0.94000000000000039</v>
      </c>
    </row>
    <row r="123" spans="1:2">
      <c r="A123">
        <v>1</v>
      </c>
      <c r="B123">
        <v>-1.1200000000000001</v>
      </c>
    </row>
    <row r="124" spans="1:2">
      <c r="A124">
        <v>1</v>
      </c>
      <c r="B124">
        <v>-1.2550000000000008</v>
      </c>
    </row>
    <row r="125" spans="1:2">
      <c r="A125">
        <v>1</v>
      </c>
      <c r="B125">
        <v>-1.3900000000000006</v>
      </c>
    </row>
    <row r="126" spans="1:2">
      <c r="A126">
        <v>1</v>
      </c>
      <c r="B126">
        <v>-1.6300000000000008</v>
      </c>
    </row>
    <row r="127" spans="1:2">
      <c r="A127">
        <v>1</v>
      </c>
      <c r="B127">
        <v>-1.21</v>
      </c>
    </row>
    <row r="128" spans="1:2">
      <c r="A128">
        <v>1</v>
      </c>
      <c r="B128">
        <v>-1.5200000000000005</v>
      </c>
    </row>
    <row r="129" spans="1:2">
      <c r="A129">
        <v>1</v>
      </c>
      <c r="B129">
        <v>-1.7200000000000006</v>
      </c>
    </row>
    <row r="130" spans="1:2">
      <c r="A130">
        <v>1</v>
      </c>
      <c r="B130">
        <v>-1.703333333333334</v>
      </c>
    </row>
    <row r="131" spans="1:2">
      <c r="A131">
        <v>1</v>
      </c>
      <c r="B131">
        <v>-1.7000000000000002</v>
      </c>
    </row>
    <row r="132" spans="1:2">
      <c r="A132">
        <v>1</v>
      </c>
      <c r="B132">
        <v>-1.9133333333333331</v>
      </c>
    </row>
    <row r="133" spans="1:2">
      <c r="A133">
        <v>1</v>
      </c>
      <c r="B133">
        <v>-1.6976666666666675</v>
      </c>
    </row>
    <row r="134" spans="1:2">
      <c r="A134">
        <v>1</v>
      </c>
      <c r="B134">
        <v>-1.75</v>
      </c>
    </row>
    <row r="135" spans="1:2">
      <c r="A135">
        <v>1</v>
      </c>
      <c r="B135">
        <v>-1.5533333333333337</v>
      </c>
    </row>
    <row r="136" spans="1:2">
      <c r="A136">
        <v>1</v>
      </c>
      <c r="B136">
        <v>-1.3566666666666674</v>
      </c>
    </row>
    <row r="137" spans="1:2">
      <c r="A137">
        <v>1</v>
      </c>
      <c r="B137">
        <v>0</v>
      </c>
    </row>
    <row r="138" spans="1:2">
      <c r="A138">
        <v>1</v>
      </c>
      <c r="B138">
        <v>-1.2000000000000002</v>
      </c>
    </row>
    <row r="139" spans="1:2">
      <c r="A139">
        <v>1</v>
      </c>
      <c r="B139">
        <v>-1.4000000000000004</v>
      </c>
    </row>
    <row r="140" spans="1:2">
      <c r="A140">
        <v>1</v>
      </c>
      <c r="B140">
        <v>-1.1000000000000005</v>
      </c>
    </row>
    <row r="141" spans="1:2">
      <c r="A141">
        <v>1</v>
      </c>
      <c r="B141">
        <v>-0.94000000000000039</v>
      </c>
    </row>
    <row r="142" spans="1:2">
      <c r="A142">
        <v>1</v>
      </c>
      <c r="B142">
        <v>-1.2000000000000002</v>
      </c>
    </row>
    <row r="143" spans="1:2">
      <c r="A143">
        <v>1</v>
      </c>
      <c r="B143">
        <v>-1.2400000000000002</v>
      </c>
    </row>
    <row r="144" spans="1:2">
      <c r="A144">
        <v>1</v>
      </c>
      <c r="B144">
        <v>-1.3500000000000005</v>
      </c>
    </row>
    <row r="145" spans="1:2">
      <c r="A145">
        <v>1</v>
      </c>
      <c r="B145">
        <v>-1.0750000000000011</v>
      </c>
    </row>
    <row r="146" spans="1:2">
      <c r="A146">
        <v>1</v>
      </c>
      <c r="B146">
        <v>-0.80000000000000071</v>
      </c>
    </row>
    <row r="147" spans="1:2">
      <c r="A147">
        <v>1</v>
      </c>
      <c r="B147">
        <v>-0.75</v>
      </c>
    </row>
    <row r="148" spans="1:2">
      <c r="A148">
        <v>1</v>
      </c>
      <c r="B148">
        <v>-0.96499999999999986</v>
      </c>
    </row>
    <row r="149" spans="1:2">
      <c r="A149">
        <v>1</v>
      </c>
      <c r="B149">
        <v>-1.1800000000000006</v>
      </c>
    </row>
    <row r="150" spans="1:2">
      <c r="A150">
        <v>1</v>
      </c>
      <c r="B150">
        <v>-1.2750000000000004</v>
      </c>
    </row>
    <row r="151" spans="1:2">
      <c r="A151">
        <v>1</v>
      </c>
      <c r="B151">
        <v>-1.37</v>
      </c>
    </row>
    <row r="152" spans="1:2">
      <c r="A152">
        <v>1</v>
      </c>
      <c r="B152">
        <v>-1.0950000000000006</v>
      </c>
    </row>
    <row r="153" spans="1:2">
      <c r="A153">
        <v>1</v>
      </c>
      <c r="B153">
        <v>-0.82000000000000028</v>
      </c>
    </row>
    <row r="154" spans="1:2">
      <c r="A154">
        <v>1</v>
      </c>
      <c r="B154">
        <v>-1.1983333333333341</v>
      </c>
    </row>
    <row r="155" spans="1:2">
      <c r="A155">
        <v>1</v>
      </c>
      <c r="B155">
        <v>-1.5766666666666671</v>
      </c>
    </row>
    <row r="156" spans="1:2">
      <c r="A156">
        <v>1</v>
      </c>
      <c r="B156">
        <v>-1.7766666666666673</v>
      </c>
    </row>
    <row r="157" spans="1:2">
      <c r="A157">
        <v>1</v>
      </c>
      <c r="B157">
        <v>-1.9766666666666675</v>
      </c>
    </row>
    <row r="158" spans="1:2">
      <c r="A158">
        <v>1</v>
      </c>
      <c r="B158">
        <v>-1.9200000000000008</v>
      </c>
    </row>
    <row r="159" spans="1:2">
      <c r="A159">
        <v>1</v>
      </c>
      <c r="B159">
        <v>-1.7996666666666661</v>
      </c>
    </row>
    <row r="160" spans="1:2">
      <c r="A160">
        <v>1</v>
      </c>
      <c r="B160">
        <v>-1.8633333333333342</v>
      </c>
    </row>
    <row r="161" spans="1:2">
      <c r="A161">
        <v>1</v>
      </c>
      <c r="B161">
        <v>-1.7300000000000004</v>
      </c>
    </row>
    <row r="162" spans="1:2">
      <c r="A162">
        <v>1</v>
      </c>
      <c r="B162">
        <v>-1.5966666666666667</v>
      </c>
    </row>
    <row r="163" spans="1:2">
      <c r="A163">
        <v>2</v>
      </c>
      <c r="B163">
        <v>0</v>
      </c>
    </row>
    <row r="164" spans="1:2">
      <c r="A164">
        <v>2</v>
      </c>
      <c r="B164">
        <v>-0.58000000000000007</v>
      </c>
    </row>
    <row r="165" spans="1:2">
      <c r="A165">
        <v>2</v>
      </c>
      <c r="B165">
        <v>-0.66999999999999993</v>
      </c>
    </row>
    <row r="166" spans="1:2">
      <c r="A166">
        <v>2</v>
      </c>
      <c r="B166">
        <v>-0.75</v>
      </c>
    </row>
    <row r="167" spans="1:2">
      <c r="A167">
        <v>2</v>
      </c>
      <c r="B167">
        <v>-0.28000000000000025</v>
      </c>
    </row>
    <row r="168" spans="1:2">
      <c r="A168">
        <v>2</v>
      </c>
      <c r="B168">
        <v>-1.2600000000000007</v>
      </c>
    </row>
    <row r="169" spans="1:2">
      <c r="A169">
        <v>2</v>
      </c>
      <c r="B169">
        <v>-1.04</v>
      </c>
    </row>
    <row r="170" spans="1:2">
      <c r="A170">
        <v>2</v>
      </c>
      <c r="B170">
        <v>-0.75</v>
      </c>
    </row>
    <row r="171" spans="1:2">
      <c r="A171">
        <v>2</v>
      </c>
      <c r="B171">
        <v>-0.52000000000000046</v>
      </c>
    </row>
    <row r="172" spans="1:2">
      <c r="A172">
        <v>2</v>
      </c>
      <c r="B172">
        <v>-1.1300000000000008</v>
      </c>
    </row>
    <row r="173" spans="1:2">
      <c r="A173">
        <v>2</v>
      </c>
      <c r="B173">
        <v>-1.5700000000000003</v>
      </c>
    </row>
    <row r="174" spans="1:2">
      <c r="A174">
        <v>2</v>
      </c>
      <c r="B174">
        <v>-1.7300000000000004</v>
      </c>
    </row>
    <row r="175" spans="1:2">
      <c r="A175">
        <v>2</v>
      </c>
      <c r="B175">
        <v>-1.9000000000000004</v>
      </c>
    </row>
    <row r="176" spans="1:2">
      <c r="A176">
        <v>2</v>
      </c>
      <c r="B176">
        <v>-1.5</v>
      </c>
    </row>
    <row r="177" spans="1:2">
      <c r="A177">
        <v>2</v>
      </c>
      <c r="B177">
        <v>-1.6000000000000005</v>
      </c>
    </row>
    <row r="178" spans="1:2">
      <c r="A178">
        <v>2</v>
      </c>
      <c r="B178">
        <v>-1.9000000000000004</v>
      </c>
    </row>
    <row r="179" spans="1:2">
      <c r="A179">
        <v>2</v>
      </c>
      <c r="B179">
        <v>-1.8000000000000007</v>
      </c>
    </row>
    <row r="180" spans="1:2">
      <c r="A180">
        <v>2</v>
      </c>
      <c r="B180">
        <v>-1.6400000000000006</v>
      </c>
    </row>
    <row r="181" spans="1:2">
      <c r="A181">
        <v>2</v>
      </c>
      <c r="B181">
        <v>-1.2400000000000002</v>
      </c>
    </row>
    <row r="182" spans="1:2">
      <c r="A182">
        <v>2</v>
      </c>
      <c r="B182">
        <v>0</v>
      </c>
    </row>
    <row r="183" spans="1:2">
      <c r="A183">
        <v>2</v>
      </c>
      <c r="B183">
        <v>0.20000000000000018</v>
      </c>
    </row>
    <row r="184" spans="1:2">
      <c r="A184">
        <v>2</v>
      </c>
      <c r="B184">
        <v>-0.40000000000000036</v>
      </c>
    </row>
    <row r="185" spans="1:2">
      <c r="A185">
        <v>2</v>
      </c>
      <c r="B185">
        <v>-0.40000000000000036</v>
      </c>
    </row>
    <row r="186" spans="1:2">
      <c r="A186">
        <v>2</v>
      </c>
      <c r="B186">
        <v>-0.5</v>
      </c>
    </row>
    <row r="187" spans="1:2">
      <c r="A187">
        <v>2</v>
      </c>
      <c r="B187">
        <v>-1.1000000000000005</v>
      </c>
    </row>
    <row r="188" spans="1:2">
      <c r="A188">
        <v>2</v>
      </c>
      <c r="B188">
        <v>-1.1000000000000005</v>
      </c>
    </row>
    <row r="189" spans="1:2">
      <c r="A189">
        <v>2</v>
      </c>
      <c r="B189">
        <v>-1.4000000000000004</v>
      </c>
    </row>
    <row r="190" spans="1:2">
      <c r="A190">
        <v>2</v>
      </c>
      <c r="B190">
        <v>-1.5</v>
      </c>
    </row>
    <row r="191" spans="1:2">
      <c r="A191">
        <v>2</v>
      </c>
      <c r="B191">
        <v>-1</v>
      </c>
    </row>
    <row r="192" spans="1:2">
      <c r="A192">
        <v>2</v>
      </c>
      <c r="B192">
        <v>-1</v>
      </c>
    </row>
    <row r="193" spans="1:2">
      <c r="A193">
        <v>2</v>
      </c>
      <c r="B193">
        <v>-1</v>
      </c>
    </row>
    <row r="194" spans="1:2">
      <c r="A194">
        <v>2</v>
      </c>
      <c r="B194">
        <v>-1.1000000000000005</v>
      </c>
    </row>
    <row r="195" spans="1:2">
      <c r="A195">
        <v>2</v>
      </c>
      <c r="B195">
        <v>-1.2000000000000002</v>
      </c>
    </row>
    <row r="196" spans="1:2">
      <c r="A196">
        <v>2</v>
      </c>
      <c r="B196">
        <v>-1.2000000000000002</v>
      </c>
    </row>
    <row r="197" spans="1:2">
      <c r="A197">
        <v>2</v>
      </c>
      <c r="B197">
        <v>-1.4000000000000004</v>
      </c>
    </row>
    <row r="198" spans="1:2">
      <c r="A198">
        <v>2</v>
      </c>
      <c r="B198">
        <v>-1.2000000000000002</v>
      </c>
    </row>
    <row r="199" spans="1:2">
      <c r="A199">
        <v>2</v>
      </c>
      <c r="B199">
        <v>-1.2000000000000002</v>
      </c>
    </row>
    <row r="200" spans="1:2">
      <c r="A200">
        <v>2</v>
      </c>
      <c r="B200">
        <v>-1.4000000000000004</v>
      </c>
    </row>
    <row r="201" spans="1:2">
      <c r="A201">
        <v>2</v>
      </c>
      <c r="B201">
        <v>-1.2999999999999998</v>
      </c>
    </row>
    <row r="202" spans="1:2">
      <c r="A202">
        <v>2</v>
      </c>
      <c r="B202">
        <v>-1.4000000000000004</v>
      </c>
    </row>
    <row r="203" spans="1:2">
      <c r="A203">
        <v>2</v>
      </c>
      <c r="B203">
        <v>-1.2000000000000002</v>
      </c>
    </row>
    <row r="204" spans="1:2">
      <c r="A204">
        <v>2</v>
      </c>
      <c r="B204">
        <v>-1.415</v>
      </c>
    </row>
    <row r="205" spans="1:2">
      <c r="A205">
        <v>2</v>
      </c>
      <c r="B205">
        <v>-1.4483333333333306</v>
      </c>
    </row>
    <row r="206" spans="1:2">
      <c r="A206">
        <v>2</v>
      </c>
      <c r="B206">
        <v>-1.5825000000000005</v>
      </c>
    </row>
    <row r="207" spans="1:2">
      <c r="A207">
        <v>2</v>
      </c>
      <c r="B207">
        <v>0</v>
      </c>
    </row>
    <row r="208" spans="1:2">
      <c r="A208">
        <v>2</v>
      </c>
      <c r="B208">
        <v>-0.65999999999999925</v>
      </c>
    </row>
    <row r="209" spans="1:2">
      <c r="A209">
        <v>2</v>
      </c>
      <c r="B209">
        <v>-0.35666666666666647</v>
      </c>
    </row>
    <row r="210" spans="1:2">
      <c r="A210">
        <v>2</v>
      </c>
      <c r="B210">
        <v>-0.34666666666666579</v>
      </c>
    </row>
    <row r="211" spans="1:2">
      <c r="A211">
        <v>2</v>
      </c>
      <c r="B211">
        <v>-0.61999999999999922</v>
      </c>
    </row>
    <row r="212" spans="1:2">
      <c r="A212">
        <v>2</v>
      </c>
      <c r="B212">
        <v>-0.4833333333333325</v>
      </c>
    </row>
    <row r="213" spans="1:2">
      <c r="A213">
        <v>2</v>
      </c>
      <c r="B213">
        <v>-0.50666666666666593</v>
      </c>
    </row>
    <row r="214" spans="1:2">
      <c r="A214">
        <v>2</v>
      </c>
      <c r="B214">
        <v>-0.51999999999999957</v>
      </c>
    </row>
    <row r="215" spans="1:2">
      <c r="A215">
        <v>2</v>
      </c>
      <c r="B215">
        <v>-0.80999999999999961</v>
      </c>
    </row>
    <row r="216" spans="1:2">
      <c r="A216">
        <v>2</v>
      </c>
      <c r="B216">
        <v>-0.21999999999999975</v>
      </c>
    </row>
    <row r="217" spans="1:2">
      <c r="A217">
        <v>2</v>
      </c>
      <c r="B217">
        <v>0.10000000000000053</v>
      </c>
    </row>
    <row r="218" spans="1:2">
      <c r="A218">
        <v>2</v>
      </c>
      <c r="B218">
        <v>9.9999999999999645E-2</v>
      </c>
    </row>
    <row r="219" spans="1:2">
      <c r="A219">
        <v>2</v>
      </c>
      <c r="B219">
        <v>0</v>
      </c>
    </row>
    <row r="220" spans="1:2">
      <c r="A220">
        <v>2</v>
      </c>
      <c r="B220">
        <v>-0.48000000000000043</v>
      </c>
    </row>
    <row r="221" spans="1:2">
      <c r="A221">
        <v>2</v>
      </c>
      <c r="B221">
        <v>-0.27000000000000046</v>
      </c>
    </row>
    <row r="222" spans="1:2">
      <c r="A222">
        <v>2</v>
      </c>
      <c r="B222">
        <v>-0.64000000000000057</v>
      </c>
    </row>
    <row r="223" spans="1:2">
      <c r="A223">
        <v>2</v>
      </c>
      <c r="B223">
        <v>-0.41999999999999993</v>
      </c>
    </row>
    <row r="224" spans="1:2">
      <c r="A224">
        <v>2</v>
      </c>
      <c r="B224">
        <v>-0.5</v>
      </c>
    </row>
    <row r="225" spans="1:2">
      <c r="A225">
        <v>2</v>
      </c>
      <c r="B225">
        <v>-0.54</v>
      </c>
    </row>
    <row r="226" spans="1:2">
      <c r="A226">
        <v>2</v>
      </c>
      <c r="B226">
        <v>-0.52000000000000046</v>
      </c>
    </row>
    <row r="227" spans="1:2">
      <c r="A227">
        <v>2</v>
      </c>
      <c r="B227">
        <v>-1</v>
      </c>
    </row>
    <row r="228" spans="1:2">
      <c r="A228">
        <v>2</v>
      </c>
      <c r="B228">
        <v>-3.5000000000000142E-2</v>
      </c>
    </row>
    <row r="229" spans="1:2">
      <c r="A229">
        <v>2</v>
      </c>
      <c r="B229">
        <v>-0.54</v>
      </c>
    </row>
    <row r="230" spans="1:2">
      <c r="A230">
        <v>2</v>
      </c>
      <c r="B230">
        <v>-0.52000000000000046</v>
      </c>
    </row>
    <row r="231" spans="1:2">
      <c r="A231">
        <v>2</v>
      </c>
      <c r="B231">
        <v>0</v>
      </c>
    </row>
    <row r="232" spans="1:2">
      <c r="A232">
        <v>2</v>
      </c>
      <c r="B232">
        <v>0.20000000000000018</v>
      </c>
    </row>
    <row r="233" spans="1:2">
      <c r="A233">
        <v>2</v>
      </c>
      <c r="B233">
        <v>0.63333333333333375</v>
      </c>
    </row>
    <row r="234" spans="1:2">
      <c r="A234">
        <v>2</v>
      </c>
      <c r="B234">
        <v>0.33333333333333304</v>
      </c>
    </row>
    <row r="235" spans="1:2">
      <c r="A235">
        <v>2</v>
      </c>
      <c r="B235">
        <v>0.32000000000000028</v>
      </c>
    </row>
    <row r="236" spans="1:2">
      <c r="A236">
        <v>2</v>
      </c>
      <c r="B236">
        <v>0.79999999999999982</v>
      </c>
    </row>
    <row r="237" spans="1:2">
      <c r="A237">
        <v>2</v>
      </c>
      <c r="B237">
        <v>0.70000000000000018</v>
      </c>
    </row>
    <row r="238" spans="1:2">
      <c r="A238">
        <v>2</v>
      </c>
      <c r="B238">
        <v>0.66999999999999993</v>
      </c>
    </row>
    <row r="239" spans="1:2">
      <c r="A239">
        <v>2</v>
      </c>
      <c r="B239">
        <v>0.96999999999999975</v>
      </c>
    </row>
    <row r="240" spans="1:2">
      <c r="A240">
        <v>2</v>
      </c>
      <c r="B240">
        <v>0.79</v>
      </c>
    </row>
    <row r="241" spans="1:2">
      <c r="A241">
        <v>2</v>
      </c>
      <c r="B241">
        <v>0.91999999999999993</v>
      </c>
    </row>
    <row r="242" spans="1:2">
      <c r="A242">
        <v>2</v>
      </c>
      <c r="B242">
        <v>1</v>
      </c>
    </row>
    <row r="243" spans="1:2">
      <c r="A243">
        <v>2</v>
      </c>
      <c r="B243">
        <v>0.62999999999999989</v>
      </c>
    </row>
    <row r="244" spans="1:2">
      <c r="A244">
        <v>2</v>
      </c>
      <c r="B244">
        <v>0.96</v>
      </c>
    </row>
    <row r="245" spans="1:2">
      <c r="A245">
        <v>2</v>
      </c>
      <c r="B245">
        <v>0.90333333333333332</v>
      </c>
    </row>
    <row r="246" spans="1:2">
      <c r="A246">
        <v>2</v>
      </c>
      <c r="B246">
        <v>0.99000000000000021</v>
      </c>
    </row>
    <row r="247" spans="1:2">
      <c r="A247">
        <v>2</v>
      </c>
      <c r="B247">
        <v>0.92333333333333378</v>
      </c>
    </row>
    <row r="248" spans="1:2">
      <c r="A248">
        <v>2</v>
      </c>
      <c r="B248">
        <v>1.0700000000000003</v>
      </c>
    </row>
    <row r="249" spans="1:2">
      <c r="A249">
        <v>2</v>
      </c>
      <c r="B249">
        <v>0.26333333333333364</v>
      </c>
    </row>
    <row r="250" spans="1:2">
      <c r="A250">
        <v>2</v>
      </c>
      <c r="B250">
        <v>0</v>
      </c>
    </row>
    <row r="251" spans="1:2">
      <c r="A251">
        <v>2</v>
      </c>
      <c r="B251">
        <v>5.9999999999999609E-2</v>
      </c>
    </row>
    <row r="252" spans="1:2">
      <c r="A252">
        <v>2</v>
      </c>
      <c r="B252">
        <v>-0.14000000000000057</v>
      </c>
    </row>
    <row r="253" spans="1:2">
      <c r="A253">
        <v>2</v>
      </c>
      <c r="B253">
        <v>-0.4300000000000006</v>
      </c>
    </row>
    <row r="254" spans="1:2">
      <c r="A254">
        <v>2</v>
      </c>
      <c r="B254">
        <v>-0.20999999999999996</v>
      </c>
    </row>
    <row r="255" spans="1:2">
      <c r="A255">
        <v>2</v>
      </c>
      <c r="B255">
        <v>-0.10000000000000053</v>
      </c>
    </row>
    <row r="256" spans="1:2">
      <c r="A256">
        <v>2</v>
      </c>
      <c r="B256">
        <v>0.4399999999999995</v>
      </c>
    </row>
    <row r="257" spans="1:2">
      <c r="A257">
        <v>2</v>
      </c>
      <c r="B257">
        <v>0.87999999999999989</v>
      </c>
    </row>
    <row r="258" spans="1:2">
      <c r="A258">
        <v>2</v>
      </c>
      <c r="B258">
        <v>1.0899999999999999</v>
      </c>
    </row>
    <row r="259" spans="1:2">
      <c r="A259">
        <v>2</v>
      </c>
      <c r="B259">
        <v>1.3199999999999994</v>
      </c>
    </row>
    <row r="260" spans="1:2">
      <c r="A260">
        <v>2</v>
      </c>
      <c r="B260">
        <v>1.3099999999999996</v>
      </c>
    </row>
    <row r="261" spans="1:2">
      <c r="A261">
        <v>2</v>
      </c>
      <c r="B261">
        <v>0.89499999999999957</v>
      </c>
    </row>
    <row r="262" spans="1:2">
      <c r="A262">
        <v>2</v>
      </c>
      <c r="B262">
        <v>0.79999999999999982</v>
      </c>
    </row>
    <row r="263" spans="1:2">
      <c r="A263">
        <v>2</v>
      </c>
      <c r="B263">
        <v>1.0999999999999996</v>
      </c>
    </row>
    <row r="264" spans="1:2">
      <c r="A264">
        <v>2</v>
      </c>
      <c r="B264">
        <v>0.84999999999999964</v>
      </c>
    </row>
    <row r="265" spans="1:2">
      <c r="A265">
        <v>2</v>
      </c>
      <c r="B265">
        <v>1.1399999999999997</v>
      </c>
    </row>
    <row r="266" spans="1:2">
      <c r="A266">
        <v>2</v>
      </c>
      <c r="B266">
        <v>0</v>
      </c>
    </row>
    <row r="267" spans="1:2">
      <c r="A267">
        <v>2</v>
      </c>
      <c r="B267">
        <v>-1.0999999999999996</v>
      </c>
    </row>
    <row r="268" spans="1:2">
      <c r="A268">
        <v>2</v>
      </c>
      <c r="B268">
        <v>-0.90000000000000036</v>
      </c>
    </row>
    <row r="269" spans="1:2">
      <c r="A269">
        <v>2</v>
      </c>
      <c r="B269">
        <v>-0.65000000000000036</v>
      </c>
    </row>
    <row r="270" spans="1:2">
      <c r="A270">
        <v>2</v>
      </c>
      <c r="B270">
        <v>0.59999999999999964</v>
      </c>
    </row>
    <row r="271" spans="1:2">
      <c r="A271">
        <v>2</v>
      </c>
      <c r="B271">
        <v>-0.20000000000000018</v>
      </c>
    </row>
    <row r="272" spans="1:2">
      <c r="A272">
        <v>2</v>
      </c>
      <c r="B272">
        <v>-5.9999999999999609E-2</v>
      </c>
    </row>
    <row r="273" spans="1:2">
      <c r="A273">
        <v>2</v>
      </c>
      <c r="B273">
        <v>-0.33999999999999986</v>
      </c>
    </row>
    <row r="274" spans="1:2">
      <c r="A274">
        <v>2</v>
      </c>
      <c r="B274">
        <v>-0.25999999999999979</v>
      </c>
    </row>
    <row r="275" spans="1:2">
      <c r="A275">
        <v>2</v>
      </c>
      <c r="B275">
        <v>-0.96999999999999975</v>
      </c>
    </row>
    <row r="276" spans="1:2">
      <c r="A276">
        <v>2</v>
      </c>
      <c r="B276">
        <v>-0.88999999999999968</v>
      </c>
    </row>
    <row r="277" spans="1:2">
      <c r="A277">
        <v>2</v>
      </c>
      <c r="B277">
        <v>-1.38</v>
      </c>
    </row>
    <row r="278" spans="1:2">
      <c r="A278">
        <v>2</v>
      </c>
      <c r="B278">
        <v>-1.1900000000000004</v>
      </c>
    </row>
    <row r="279" spans="1:2">
      <c r="A279">
        <v>2</v>
      </c>
      <c r="B279">
        <v>-1.4000000000000004</v>
      </c>
    </row>
    <row r="280" spans="1:2">
      <c r="A280">
        <v>2</v>
      </c>
      <c r="B280">
        <v>-1.4433333333333334</v>
      </c>
    </row>
    <row r="281" spans="1:2">
      <c r="A281">
        <v>2</v>
      </c>
      <c r="B281">
        <v>0</v>
      </c>
    </row>
    <row r="282" spans="1:2">
      <c r="A282">
        <v>2</v>
      </c>
      <c r="B282">
        <v>-1</v>
      </c>
    </row>
    <row r="283" spans="1:2">
      <c r="A283">
        <v>2</v>
      </c>
      <c r="B283">
        <v>-1.7000000000000002</v>
      </c>
    </row>
    <row r="284" spans="1:2">
      <c r="A284">
        <v>2</v>
      </c>
      <c r="B284">
        <v>-1.5</v>
      </c>
    </row>
    <row r="285" spans="1:2">
      <c r="A285">
        <v>2</v>
      </c>
      <c r="B285">
        <v>-1.2300000000000004</v>
      </c>
    </row>
    <row r="286" spans="1:2">
      <c r="A286">
        <v>2</v>
      </c>
      <c r="B286">
        <v>-1.6100000000000003</v>
      </c>
    </row>
    <row r="287" spans="1:2">
      <c r="A287">
        <v>2</v>
      </c>
      <c r="B287">
        <v>-1.4500000000000002</v>
      </c>
    </row>
    <row r="288" spans="1:2">
      <c r="A288">
        <v>2</v>
      </c>
      <c r="B288">
        <v>-1.5100000000000007</v>
      </c>
    </row>
    <row r="289" spans="1:2">
      <c r="A289">
        <v>2</v>
      </c>
      <c r="B289">
        <v>-1</v>
      </c>
    </row>
    <row r="290" spans="1:2">
      <c r="A290">
        <v>2</v>
      </c>
      <c r="B290">
        <v>-0.89000000000000057</v>
      </c>
    </row>
    <row r="291" spans="1:2">
      <c r="A291">
        <v>2</v>
      </c>
      <c r="B291">
        <v>-1.0200000000000005</v>
      </c>
    </row>
    <row r="292" spans="1:2">
      <c r="A292">
        <v>2</v>
      </c>
      <c r="B292">
        <v>-1.2550000000000008</v>
      </c>
    </row>
    <row r="293" spans="1:2">
      <c r="A293">
        <v>2</v>
      </c>
      <c r="B293">
        <v>-1.4900000000000002</v>
      </c>
    </row>
    <row r="294" spans="1:2">
      <c r="A294">
        <v>2</v>
      </c>
      <c r="B294">
        <v>-1.1300000000000008</v>
      </c>
    </row>
    <row r="295" spans="1:2">
      <c r="A295">
        <v>2</v>
      </c>
      <c r="B295">
        <v>-1.2800000000000002</v>
      </c>
    </row>
    <row r="296" spans="1:2">
      <c r="A296">
        <v>2</v>
      </c>
      <c r="B296">
        <v>-0.63000000000000078</v>
      </c>
    </row>
    <row r="297" spans="1:2">
      <c r="A297">
        <v>2</v>
      </c>
      <c r="B297">
        <v>-1.4400000000000004</v>
      </c>
    </row>
    <row r="298" spans="1:2">
      <c r="A298">
        <v>2</v>
      </c>
      <c r="B298">
        <v>-1.6400000000000006</v>
      </c>
    </row>
    <row r="299" spans="1:2">
      <c r="A299">
        <v>2</v>
      </c>
      <c r="B299">
        <v>-1.6000000000000005</v>
      </c>
    </row>
    <row r="300" spans="1:2">
      <c r="A300">
        <v>2</v>
      </c>
      <c r="B300">
        <v>-1.913333333333334</v>
      </c>
    </row>
    <row r="301" spans="1:2">
      <c r="A301">
        <v>2</v>
      </c>
      <c r="B301">
        <v>-1.7613333333333339</v>
      </c>
    </row>
    <row r="302" spans="1:2">
      <c r="A302">
        <v>2</v>
      </c>
      <c r="B302">
        <v>-1.7333333333333334</v>
      </c>
    </row>
    <row r="303" spans="1:2">
      <c r="A303">
        <v>2</v>
      </c>
      <c r="B303">
        <v>-1.4300000000000006</v>
      </c>
    </row>
    <row r="304" spans="1:2">
      <c r="A304">
        <v>2</v>
      </c>
      <c r="B304">
        <v>-1.3833333333333346</v>
      </c>
    </row>
    <row r="305" spans="1:2">
      <c r="A305">
        <v>2</v>
      </c>
      <c r="B305">
        <v>0</v>
      </c>
    </row>
    <row r="306" spans="1:2">
      <c r="A306">
        <v>2</v>
      </c>
      <c r="B306">
        <v>-1.6000000000000005</v>
      </c>
    </row>
    <row r="307" spans="1:2">
      <c r="A307">
        <v>2</v>
      </c>
      <c r="B307">
        <v>-1.9000000000000004</v>
      </c>
    </row>
    <row r="308" spans="1:2">
      <c r="A308">
        <v>2</v>
      </c>
      <c r="B308">
        <v>-1.3000000000000007</v>
      </c>
    </row>
    <row r="309" spans="1:2">
      <c r="A309">
        <v>2</v>
      </c>
      <c r="B309">
        <v>-1.2400000000000002</v>
      </c>
    </row>
    <row r="310" spans="1:2">
      <c r="A310">
        <v>2</v>
      </c>
      <c r="B310">
        <v>-1.4100000000000001</v>
      </c>
    </row>
    <row r="311" spans="1:2">
      <c r="A311">
        <v>2</v>
      </c>
      <c r="B311">
        <v>-1.3000000000000007</v>
      </c>
    </row>
    <row r="312" spans="1:2">
      <c r="A312">
        <v>2</v>
      </c>
      <c r="B312">
        <v>-1.1200000000000001</v>
      </c>
    </row>
    <row r="313" spans="1:2">
      <c r="A313">
        <v>2</v>
      </c>
      <c r="B313">
        <v>-0.49000000000000021</v>
      </c>
    </row>
    <row r="314" spans="1:2">
      <c r="A314">
        <v>2</v>
      </c>
      <c r="B314">
        <v>-0.58000000000000007</v>
      </c>
    </row>
    <row r="315" spans="1:2">
      <c r="A315">
        <v>2</v>
      </c>
      <c r="B315">
        <v>-0.66000000000000014</v>
      </c>
    </row>
    <row r="316" spans="1:2">
      <c r="A316">
        <v>2</v>
      </c>
      <c r="B316">
        <v>-0.91500000000000004</v>
      </c>
    </row>
    <row r="317" spans="1:2">
      <c r="A317">
        <v>2</v>
      </c>
      <c r="B317">
        <v>-1.17</v>
      </c>
    </row>
    <row r="318" spans="1:2">
      <c r="A318">
        <v>2</v>
      </c>
      <c r="B318">
        <v>-1.0300000000000002</v>
      </c>
    </row>
    <row r="319" spans="1:2">
      <c r="A319">
        <v>2</v>
      </c>
      <c r="B319">
        <v>-0.76000000000000068</v>
      </c>
    </row>
    <row r="320" spans="1:2">
      <c r="A320">
        <v>2</v>
      </c>
      <c r="B320">
        <v>-0.95000000000000018</v>
      </c>
    </row>
    <row r="321" spans="1:2">
      <c r="A321">
        <v>2</v>
      </c>
      <c r="B321">
        <v>-1.4000000000000004</v>
      </c>
    </row>
    <row r="322" spans="1:2">
      <c r="A322">
        <v>2</v>
      </c>
      <c r="B322">
        <v>-1.3366666666666678</v>
      </c>
    </row>
    <row r="323" spans="1:2">
      <c r="A323">
        <v>2</v>
      </c>
      <c r="B323">
        <v>-1.7000000000000002</v>
      </c>
    </row>
    <row r="324" spans="1:2">
      <c r="A324">
        <v>2</v>
      </c>
      <c r="B324">
        <v>-1.9133333333333331</v>
      </c>
    </row>
    <row r="325" spans="1:2">
      <c r="A325">
        <v>2</v>
      </c>
      <c r="B325">
        <v>-1.7136666666666667</v>
      </c>
    </row>
    <row r="326" spans="1:2">
      <c r="A326">
        <v>2</v>
      </c>
      <c r="B326">
        <v>-1.7633333333333336</v>
      </c>
    </row>
    <row r="327" spans="1:2">
      <c r="A327">
        <v>2</v>
      </c>
      <c r="B327">
        <v>-1.46</v>
      </c>
    </row>
    <row r="328" spans="1:2">
      <c r="A328">
        <v>2</v>
      </c>
      <c r="B328">
        <v>-1.4233333333333338</v>
      </c>
    </row>
    <row r="329" spans="1:2">
      <c r="A329">
        <v>2</v>
      </c>
      <c r="B329">
        <v>0</v>
      </c>
    </row>
    <row r="330" spans="1:2">
      <c r="A330">
        <v>2</v>
      </c>
      <c r="B330">
        <v>-1.2000000000000002</v>
      </c>
    </row>
    <row r="331" spans="1:2">
      <c r="A331">
        <v>2</v>
      </c>
      <c r="B331">
        <v>-1.4000000000000004</v>
      </c>
    </row>
    <row r="332" spans="1:2">
      <c r="A332">
        <v>2</v>
      </c>
      <c r="B332">
        <v>-1.4000000000000004</v>
      </c>
    </row>
    <row r="333" spans="1:2">
      <c r="A333">
        <v>2</v>
      </c>
      <c r="B333">
        <v>-1.04</v>
      </c>
    </row>
    <row r="334" spans="1:2">
      <c r="A334">
        <v>2</v>
      </c>
      <c r="B334">
        <v>-0.87000000000000011</v>
      </c>
    </row>
    <row r="335" spans="1:2">
      <c r="A335">
        <v>2</v>
      </c>
      <c r="B335">
        <v>-0.89000000000000057</v>
      </c>
    </row>
    <row r="336" spans="1:2">
      <c r="A336">
        <v>2</v>
      </c>
      <c r="B336">
        <v>-1.0700000000000003</v>
      </c>
    </row>
    <row r="337" spans="1:2">
      <c r="A337">
        <v>2</v>
      </c>
      <c r="B337">
        <v>-0.70500000000000007</v>
      </c>
    </row>
    <row r="338" spans="1:2">
      <c r="A338">
        <v>2</v>
      </c>
      <c r="B338">
        <v>-0.34000000000000075</v>
      </c>
    </row>
    <row r="339" spans="1:2">
      <c r="A339">
        <v>2</v>
      </c>
      <c r="B339">
        <v>-0.40000000000000036</v>
      </c>
    </row>
    <row r="340" spans="1:2">
      <c r="A340">
        <v>2</v>
      </c>
      <c r="B340">
        <v>-0.58000000000000007</v>
      </c>
    </row>
    <row r="341" spans="1:2">
      <c r="A341">
        <v>2</v>
      </c>
      <c r="B341">
        <v>-0.76000000000000068</v>
      </c>
    </row>
    <row r="342" spans="1:2">
      <c r="A342">
        <v>2</v>
      </c>
      <c r="B342">
        <v>-0.85000000000000053</v>
      </c>
    </row>
    <row r="343" spans="1:2">
      <c r="A343">
        <v>2</v>
      </c>
      <c r="B343">
        <v>-0.94000000000000039</v>
      </c>
    </row>
    <row r="344" spans="1:2">
      <c r="A344">
        <v>2</v>
      </c>
      <c r="B344">
        <v>-0.82000000000000028</v>
      </c>
    </row>
    <row r="345" spans="1:2">
      <c r="A345">
        <v>2</v>
      </c>
      <c r="B345">
        <v>-0.70000000000000018</v>
      </c>
    </row>
    <row r="346" spans="1:2">
      <c r="A346">
        <v>2</v>
      </c>
      <c r="B346">
        <v>-1.038333333333334</v>
      </c>
    </row>
    <row r="347" spans="1:2">
      <c r="A347">
        <v>2</v>
      </c>
      <c r="B347">
        <v>-1.3766666666666669</v>
      </c>
    </row>
    <row r="348" spans="1:2">
      <c r="A348">
        <v>2</v>
      </c>
      <c r="B348">
        <v>-1.7616666666666667</v>
      </c>
    </row>
    <row r="349" spans="1:2">
      <c r="A349">
        <v>2</v>
      </c>
      <c r="B349">
        <v>-2.1466666666666665</v>
      </c>
    </row>
    <row r="350" spans="1:2">
      <c r="A350">
        <v>2</v>
      </c>
      <c r="B350">
        <v>-2.0210000000000008</v>
      </c>
    </row>
    <row r="351" spans="1:2">
      <c r="A351">
        <v>2</v>
      </c>
      <c r="B351">
        <v>-1.8953333333333342</v>
      </c>
    </row>
    <row r="352" spans="1:2">
      <c r="A352">
        <v>2</v>
      </c>
      <c r="B352">
        <v>-1.8633333333333342</v>
      </c>
    </row>
    <row r="353" spans="1:2">
      <c r="A353">
        <v>2</v>
      </c>
      <c r="B353">
        <v>-1.7366666666666672</v>
      </c>
    </row>
    <row r="354" spans="1:2">
      <c r="A354">
        <v>2</v>
      </c>
      <c r="B354">
        <v>-1.6100000000000003</v>
      </c>
    </row>
    <row r="355" spans="1:2">
      <c r="A355">
        <v>3</v>
      </c>
      <c r="B355">
        <v>0</v>
      </c>
    </row>
    <row r="356" spans="1:2">
      <c r="A356">
        <v>3</v>
      </c>
      <c r="B356">
        <v>-0.23000000000000043</v>
      </c>
    </row>
    <row r="357" spans="1:2">
      <c r="A357">
        <v>3</v>
      </c>
      <c r="B357">
        <v>-0.3100000000000005</v>
      </c>
    </row>
    <row r="358" spans="1:2">
      <c r="A358">
        <v>3</v>
      </c>
      <c r="B358">
        <v>-0.39000000000000057</v>
      </c>
    </row>
    <row r="359" spans="1:2">
      <c r="A359">
        <v>3</v>
      </c>
      <c r="B359">
        <v>-0.33000000000000007</v>
      </c>
    </row>
    <row r="360" spans="1:2">
      <c r="A360">
        <v>3</v>
      </c>
      <c r="B360">
        <v>-0.1800000000000006</v>
      </c>
    </row>
    <row r="361" spans="1:2">
      <c r="A361">
        <v>3</v>
      </c>
      <c r="B361">
        <v>-0.44000000000000039</v>
      </c>
    </row>
    <row r="362" spans="1:2">
      <c r="A362">
        <v>3</v>
      </c>
      <c r="B362">
        <v>-0.25</v>
      </c>
    </row>
    <row r="363" spans="1:2">
      <c r="A363">
        <v>3</v>
      </c>
      <c r="B363">
        <v>-0.29000000000000004</v>
      </c>
    </row>
    <row r="364" spans="1:2">
      <c r="A364">
        <v>3</v>
      </c>
      <c r="B364">
        <v>-0.57000000000000028</v>
      </c>
    </row>
    <row r="365" spans="1:2">
      <c r="A365">
        <v>3</v>
      </c>
      <c r="B365">
        <v>-0.45000000000000018</v>
      </c>
    </row>
    <row r="366" spans="1:2">
      <c r="A366">
        <v>3</v>
      </c>
      <c r="B366">
        <v>-0.54</v>
      </c>
    </row>
    <row r="367" spans="1:2">
      <c r="A367">
        <v>3</v>
      </c>
      <c r="B367">
        <v>-0.35300000000000065</v>
      </c>
    </row>
    <row r="368" spans="1:2">
      <c r="A368">
        <v>3</v>
      </c>
      <c r="B368">
        <v>-0.30000000000000071</v>
      </c>
    </row>
    <row r="369" spans="1:2">
      <c r="A369">
        <v>3</v>
      </c>
      <c r="B369">
        <v>-0.30000000000000071</v>
      </c>
    </row>
    <row r="370" spans="1:2">
      <c r="A370">
        <v>3</v>
      </c>
      <c r="B370">
        <v>-0.10000000000000053</v>
      </c>
    </row>
    <row r="371" spans="1:2">
      <c r="A371">
        <v>3</v>
      </c>
      <c r="B371">
        <v>-0.20000000000000018</v>
      </c>
    </row>
    <row r="372" spans="1:2">
      <c r="A372">
        <v>3</v>
      </c>
      <c r="B372">
        <v>-0.15000000000000036</v>
      </c>
    </row>
    <row r="373" spans="1:2">
      <c r="A373">
        <v>3</v>
      </c>
      <c r="B373">
        <v>-0.49000000000000021</v>
      </c>
    </row>
    <row r="374" spans="1:2">
      <c r="A374">
        <v>3</v>
      </c>
      <c r="B374">
        <v>0</v>
      </c>
    </row>
    <row r="375" spans="1:2">
      <c r="A375">
        <v>3</v>
      </c>
      <c r="B375">
        <v>-0.51000000000000068</v>
      </c>
    </row>
    <row r="376" spans="1:2">
      <c r="A376">
        <v>3</v>
      </c>
      <c r="B376">
        <v>-0.39000000000000057</v>
      </c>
    </row>
    <row r="377" spans="1:2">
      <c r="A377">
        <v>3</v>
      </c>
      <c r="B377">
        <v>-0.37000000000000011</v>
      </c>
    </row>
    <row r="378" spans="1:2">
      <c r="A378">
        <v>3</v>
      </c>
      <c r="B378">
        <v>-0.38000000000000078</v>
      </c>
    </row>
    <row r="379" spans="1:2">
      <c r="A379">
        <v>3</v>
      </c>
      <c r="B379">
        <v>-0.37000000000000011</v>
      </c>
    </row>
    <row r="380" spans="1:2">
      <c r="A380">
        <v>3</v>
      </c>
      <c r="B380">
        <v>-0.66999999999999993</v>
      </c>
    </row>
    <row r="381" spans="1:2">
      <c r="A381">
        <v>3</v>
      </c>
      <c r="B381">
        <v>-0.23000000000000043</v>
      </c>
    </row>
    <row r="382" spans="1:2">
      <c r="A382">
        <v>3</v>
      </c>
      <c r="B382">
        <v>-0.35000000000000053</v>
      </c>
    </row>
    <row r="383" spans="1:2">
      <c r="A383">
        <v>3</v>
      </c>
      <c r="B383">
        <v>-0.41999999999999993</v>
      </c>
    </row>
    <row r="384" spans="1:2">
      <c r="A384">
        <v>3</v>
      </c>
      <c r="B384">
        <v>-0.72000000000000064</v>
      </c>
    </row>
    <row r="385" spans="1:2">
      <c r="A385">
        <v>3</v>
      </c>
      <c r="B385">
        <v>-1.0200000000000005</v>
      </c>
    </row>
    <row r="386" spans="1:2">
      <c r="A386">
        <v>3</v>
      </c>
      <c r="B386">
        <v>-1.4075000000000006</v>
      </c>
    </row>
    <row r="387" spans="1:2">
      <c r="A387">
        <v>3</v>
      </c>
      <c r="B387">
        <v>-0.80000000000000071</v>
      </c>
    </row>
    <row r="388" spans="1:2">
      <c r="A388">
        <v>3</v>
      </c>
      <c r="B388">
        <v>-0.70000000000000018</v>
      </c>
    </row>
    <row r="389" spans="1:2">
      <c r="A389">
        <v>3</v>
      </c>
      <c r="B389">
        <v>-0.70000000000000018</v>
      </c>
    </row>
    <row r="390" spans="1:2">
      <c r="A390">
        <v>3</v>
      </c>
      <c r="B390">
        <v>-0.80000000000000071</v>
      </c>
    </row>
    <row r="391" spans="1:2">
      <c r="A391">
        <v>3</v>
      </c>
      <c r="B391">
        <v>-0.75</v>
      </c>
    </row>
    <row r="392" spans="1:2">
      <c r="A392">
        <v>3</v>
      </c>
      <c r="B392">
        <v>-0.9300000000000006</v>
      </c>
    </row>
    <row r="393" spans="1:2">
      <c r="A393">
        <v>3</v>
      </c>
      <c r="B393">
        <v>0</v>
      </c>
    </row>
    <row r="394" spans="1:2">
      <c r="A394">
        <v>3</v>
      </c>
      <c r="B394">
        <v>0.5</v>
      </c>
    </row>
    <row r="395" spans="1:2">
      <c r="A395">
        <v>3</v>
      </c>
      <c r="B395">
        <v>0.54999999999999982</v>
      </c>
    </row>
    <row r="396" spans="1:2">
      <c r="A396">
        <v>3</v>
      </c>
      <c r="B396">
        <v>0.59999999999999964</v>
      </c>
    </row>
    <row r="397" spans="1:2">
      <c r="A397">
        <v>3</v>
      </c>
      <c r="B397">
        <v>1.2000000000000002</v>
      </c>
    </row>
    <row r="398" spans="1:2">
      <c r="A398">
        <v>3</v>
      </c>
      <c r="B398">
        <v>9.9999999999999645E-2</v>
      </c>
    </row>
    <row r="399" spans="1:2">
      <c r="A399">
        <v>3</v>
      </c>
      <c r="B399">
        <v>-0.29999999999999982</v>
      </c>
    </row>
    <row r="400" spans="1:2">
      <c r="A400">
        <v>3</v>
      </c>
      <c r="B400">
        <v>0.20000000000000018</v>
      </c>
    </row>
    <row r="401" spans="1:2">
      <c r="A401">
        <v>3</v>
      </c>
      <c r="B401">
        <v>9.9999999999999645E-2</v>
      </c>
    </row>
    <row r="402" spans="1:2">
      <c r="A402">
        <v>3</v>
      </c>
      <c r="B402">
        <v>9.9999999999999645E-2</v>
      </c>
    </row>
    <row r="403" spans="1:2">
      <c r="A403">
        <v>3</v>
      </c>
      <c r="B403">
        <v>0</v>
      </c>
    </row>
    <row r="404" spans="1:2">
      <c r="A404">
        <v>3</v>
      </c>
      <c r="B404">
        <v>0.20000000000000018</v>
      </c>
    </row>
    <row r="405" spans="1:2">
      <c r="A405">
        <v>3</v>
      </c>
      <c r="B405">
        <v>0.20000000000000018</v>
      </c>
    </row>
    <row r="406" spans="1:2">
      <c r="A406">
        <v>3</v>
      </c>
      <c r="B406">
        <v>-8.9999999999999858E-2</v>
      </c>
    </row>
    <row r="407" spans="1:2">
      <c r="A407">
        <v>3</v>
      </c>
      <c r="B407">
        <v>4.0000000000000036E-2</v>
      </c>
    </row>
    <row r="408" spans="1:2">
      <c r="A408">
        <v>3</v>
      </c>
      <c r="B408">
        <v>0.12999999999999989</v>
      </c>
    </row>
    <row r="409" spans="1:2">
      <c r="A409">
        <v>3</v>
      </c>
      <c r="B409">
        <v>0.33999999999999986</v>
      </c>
    </row>
    <row r="410" spans="1:2">
      <c r="A410">
        <v>3</v>
      </c>
      <c r="B410">
        <v>0.59999999999999964</v>
      </c>
    </row>
    <row r="411" spans="1:2">
      <c r="A411">
        <v>3</v>
      </c>
      <c r="B411">
        <v>0.11500000000000021</v>
      </c>
    </row>
    <row r="412" spans="1:2">
      <c r="A412">
        <v>3</v>
      </c>
      <c r="B412">
        <v>-0.3050000000000006</v>
      </c>
    </row>
    <row r="413" spans="1:2">
      <c r="A413">
        <v>3</v>
      </c>
      <c r="B413">
        <v>0.11500000000000021</v>
      </c>
    </row>
    <row r="414" spans="1:2">
      <c r="A414">
        <v>3</v>
      </c>
      <c r="B414">
        <v>0.3384999999999998</v>
      </c>
    </row>
    <row r="415" spans="1:2">
      <c r="A415">
        <v>3</v>
      </c>
      <c r="B415">
        <v>4.9999999999999822E-2</v>
      </c>
    </row>
    <row r="416" spans="1:2">
      <c r="A416">
        <v>3</v>
      </c>
      <c r="B416">
        <v>0.25999999999999979</v>
      </c>
    </row>
    <row r="417" spans="1:2">
      <c r="A417">
        <v>3</v>
      </c>
      <c r="B417">
        <v>0.16249999999999964</v>
      </c>
    </row>
    <row r="418" spans="1:2">
      <c r="A418">
        <v>3</v>
      </c>
      <c r="B418">
        <v>0</v>
      </c>
    </row>
    <row r="419" spans="1:2">
      <c r="A419">
        <v>3</v>
      </c>
      <c r="B419">
        <v>0.39999999999999947</v>
      </c>
    </row>
    <row r="420" spans="1:2">
      <c r="A420">
        <v>3</v>
      </c>
      <c r="B420">
        <v>0.47999999999999954</v>
      </c>
    </row>
    <row r="421" spans="1:2">
      <c r="A421">
        <v>3</v>
      </c>
      <c r="B421">
        <v>0.59999999999999964</v>
      </c>
    </row>
    <row r="422" spans="1:2">
      <c r="A422">
        <v>3</v>
      </c>
      <c r="B422">
        <v>0.79999999999999982</v>
      </c>
    </row>
    <row r="423" spans="1:2">
      <c r="A423">
        <v>3</v>
      </c>
      <c r="B423">
        <v>0</v>
      </c>
    </row>
    <row r="424" spans="1:2">
      <c r="A424">
        <v>3</v>
      </c>
      <c r="B424">
        <v>0.20000000000000018</v>
      </c>
    </row>
    <row r="425" spans="1:2">
      <c r="A425">
        <v>3</v>
      </c>
      <c r="B425">
        <v>9.9999999999999645E-2</v>
      </c>
    </row>
    <row r="426" spans="1:2">
      <c r="A426">
        <v>3</v>
      </c>
      <c r="B426">
        <v>0.20000000000000018</v>
      </c>
    </row>
    <row r="427" spans="1:2">
      <c r="A427">
        <v>3</v>
      </c>
      <c r="B427">
        <v>0.39999999999999947</v>
      </c>
    </row>
    <row r="428" spans="1:2">
      <c r="A428">
        <v>3</v>
      </c>
      <c r="B428">
        <v>-0.10000000000000053</v>
      </c>
    </row>
    <row r="429" spans="1:2">
      <c r="A429">
        <v>3</v>
      </c>
      <c r="B429">
        <v>9.9999999999999645E-2</v>
      </c>
    </row>
    <row r="430" spans="1:2">
      <c r="A430">
        <v>3</v>
      </c>
      <c r="B430">
        <v>0</v>
      </c>
    </row>
    <row r="431" spans="1:2">
      <c r="A431">
        <v>3</v>
      </c>
      <c r="B431">
        <v>-0.27000000000000046</v>
      </c>
    </row>
    <row r="432" spans="1:2">
      <c r="A432">
        <v>3</v>
      </c>
      <c r="B432">
        <v>0.16000000000000014</v>
      </c>
    </row>
    <row r="433" spans="1:2">
      <c r="A433">
        <v>3</v>
      </c>
      <c r="B433">
        <v>0.16000000000000014</v>
      </c>
    </row>
    <row r="434" spans="1:2">
      <c r="A434">
        <v>3</v>
      </c>
      <c r="B434">
        <v>0.41999999999999993</v>
      </c>
    </row>
    <row r="435" spans="1:2">
      <c r="A435">
        <v>3</v>
      </c>
      <c r="B435">
        <v>0.39999999999999947</v>
      </c>
    </row>
    <row r="436" spans="1:2">
      <c r="A436">
        <v>3</v>
      </c>
      <c r="B436">
        <v>0.23499999999999943</v>
      </c>
    </row>
    <row r="437" spans="1:2">
      <c r="A437">
        <v>3</v>
      </c>
      <c r="B437">
        <v>0.16000000000000014</v>
      </c>
    </row>
    <row r="438" spans="1:2">
      <c r="A438">
        <v>3</v>
      </c>
      <c r="B438">
        <v>0.23499999999999943</v>
      </c>
    </row>
    <row r="439" spans="1:2">
      <c r="A439">
        <v>3</v>
      </c>
      <c r="B439">
        <v>0.41849999999999987</v>
      </c>
    </row>
    <row r="440" spans="1:2">
      <c r="A440">
        <v>3</v>
      </c>
      <c r="B440">
        <v>8.4999999999999964E-2</v>
      </c>
    </row>
    <row r="441" spans="1:2">
      <c r="A441">
        <v>3</v>
      </c>
      <c r="B441">
        <v>0.25</v>
      </c>
    </row>
    <row r="442" spans="1:2">
      <c r="A442">
        <v>3</v>
      </c>
      <c r="B442">
        <v>4.0000000000000036E-2</v>
      </c>
    </row>
    <row r="443" spans="1:2">
      <c r="A443">
        <v>3</v>
      </c>
      <c r="B443">
        <v>0</v>
      </c>
    </row>
    <row r="444" spans="1:2">
      <c r="A444">
        <v>3</v>
      </c>
      <c r="B444">
        <v>0.14500000000000046</v>
      </c>
    </row>
    <row r="445" spans="1:2">
      <c r="A445">
        <v>3</v>
      </c>
      <c r="B445">
        <v>0.2400000000000011</v>
      </c>
    </row>
    <row r="446" spans="1:2">
      <c r="A446">
        <v>3</v>
      </c>
      <c r="B446">
        <v>0.23333333333333339</v>
      </c>
    </row>
    <row r="447" spans="1:2">
      <c r="A447">
        <v>3</v>
      </c>
      <c r="B447">
        <v>0.14333333333333353</v>
      </c>
    </row>
    <row r="448" spans="1:2">
      <c r="A448">
        <v>3</v>
      </c>
      <c r="B448">
        <v>0.293333333333333</v>
      </c>
    </row>
    <row r="449" spans="1:2">
      <c r="A449">
        <v>3</v>
      </c>
      <c r="B449">
        <v>-0.11333333333333329</v>
      </c>
    </row>
    <row r="450" spans="1:2">
      <c r="A450">
        <v>3</v>
      </c>
      <c r="B450">
        <v>-0.12999999999999989</v>
      </c>
    </row>
    <row r="451" spans="1:2">
      <c r="A451">
        <v>3</v>
      </c>
      <c r="B451">
        <v>-8.0000000000000071E-2</v>
      </c>
    </row>
    <row r="452" spans="1:2">
      <c r="A452">
        <v>3</v>
      </c>
      <c r="B452">
        <v>0.1800000000000006</v>
      </c>
    </row>
    <row r="453" spans="1:2">
      <c r="A453">
        <v>3</v>
      </c>
      <c r="B453">
        <v>0</v>
      </c>
    </row>
    <row r="454" spans="1:2">
      <c r="A454">
        <v>3</v>
      </c>
      <c r="B454">
        <v>-0.10000000000000053</v>
      </c>
    </row>
    <row r="455" spans="1:2">
      <c r="A455">
        <v>3</v>
      </c>
      <c r="B455">
        <v>-0.58999999999999986</v>
      </c>
    </row>
    <row r="456" spans="1:2">
      <c r="A456">
        <v>3</v>
      </c>
      <c r="B456">
        <v>-0.45000000000000018</v>
      </c>
    </row>
    <row r="457" spans="1:2">
      <c r="A457">
        <v>3</v>
      </c>
      <c r="B457">
        <v>-1</v>
      </c>
    </row>
    <row r="458" spans="1:2">
      <c r="A458">
        <v>3</v>
      </c>
      <c r="B458">
        <v>-0.49000000000000021</v>
      </c>
    </row>
    <row r="459" spans="1:2">
      <c r="A459">
        <v>3</v>
      </c>
      <c r="B459">
        <v>-0.60000000000000053</v>
      </c>
    </row>
    <row r="460" spans="1:2">
      <c r="A460">
        <v>3</v>
      </c>
      <c r="B460">
        <v>-0.25</v>
      </c>
    </row>
    <row r="461" spans="1:2">
      <c r="A461">
        <v>3</v>
      </c>
      <c r="B461">
        <v>-0.75999999999999979</v>
      </c>
    </row>
    <row r="462" spans="1:2">
      <c r="A462">
        <v>3</v>
      </c>
      <c r="B462">
        <v>-0.60000000000000053</v>
      </c>
    </row>
    <row r="463" spans="1:2">
      <c r="A463">
        <v>3</v>
      </c>
      <c r="B463">
        <v>-0.83999999999999986</v>
      </c>
    </row>
    <row r="464" spans="1:2">
      <c r="A464">
        <v>3</v>
      </c>
      <c r="B464">
        <v>-0.62999999999999989</v>
      </c>
    </row>
    <row r="465" spans="1:2">
      <c r="A465">
        <v>3</v>
      </c>
      <c r="B465">
        <v>0</v>
      </c>
    </row>
    <row r="466" spans="1:2">
      <c r="A466">
        <v>3</v>
      </c>
      <c r="B466">
        <v>0.10000000000000053</v>
      </c>
    </row>
    <row r="467" spans="1:2">
      <c r="A467">
        <v>3</v>
      </c>
      <c r="B467">
        <v>0.63333333333333286</v>
      </c>
    </row>
    <row r="468" spans="1:2">
      <c r="A468">
        <v>3</v>
      </c>
      <c r="B468">
        <v>0.29999999999999982</v>
      </c>
    </row>
    <row r="469" spans="1:2">
      <c r="A469">
        <v>3</v>
      </c>
      <c r="B469">
        <v>0.16000000000000014</v>
      </c>
    </row>
    <row r="470" spans="1:2">
      <c r="A470">
        <v>3</v>
      </c>
      <c r="B470">
        <v>0.70000000000000018</v>
      </c>
    </row>
    <row r="471" spans="1:2">
      <c r="A471">
        <v>3</v>
      </c>
      <c r="B471">
        <v>0.60000000000000053</v>
      </c>
    </row>
    <row r="472" spans="1:2">
      <c r="A472">
        <v>3</v>
      </c>
      <c r="B472">
        <v>0.62999999999999989</v>
      </c>
    </row>
    <row r="473" spans="1:2">
      <c r="A473">
        <v>3</v>
      </c>
      <c r="B473">
        <v>0.98000000000000043</v>
      </c>
    </row>
    <row r="474" spans="1:2">
      <c r="A474">
        <v>3</v>
      </c>
      <c r="B474">
        <v>0.54999999999999982</v>
      </c>
    </row>
    <row r="475" spans="1:2">
      <c r="A475">
        <v>3</v>
      </c>
      <c r="B475">
        <v>0.87999999999999989</v>
      </c>
    </row>
    <row r="476" spans="1:2">
      <c r="A476">
        <v>3</v>
      </c>
      <c r="B476">
        <v>0.83000000000000007</v>
      </c>
    </row>
    <row r="477" spans="1:2">
      <c r="A477">
        <v>3</v>
      </c>
      <c r="B477">
        <v>0.5</v>
      </c>
    </row>
    <row r="478" spans="1:2">
      <c r="A478">
        <v>3</v>
      </c>
      <c r="B478">
        <v>1.08</v>
      </c>
    </row>
    <row r="479" spans="1:2">
      <c r="A479">
        <v>3</v>
      </c>
      <c r="B479">
        <v>1.163333333333334</v>
      </c>
    </row>
    <row r="480" spans="1:2">
      <c r="A480">
        <v>3</v>
      </c>
      <c r="B480">
        <v>1.0700000000000003</v>
      </c>
    </row>
    <row r="481" spans="1:2">
      <c r="A481">
        <v>3</v>
      </c>
      <c r="B481">
        <v>0.73333333333333428</v>
      </c>
    </row>
    <row r="482" spans="1:2">
      <c r="A482">
        <v>3</v>
      </c>
      <c r="B482">
        <v>1.0033333333333339</v>
      </c>
    </row>
    <row r="483" spans="1:2">
      <c r="A483">
        <v>3</v>
      </c>
      <c r="B483">
        <v>0.41000000000000014</v>
      </c>
    </row>
    <row r="484" spans="1:2">
      <c r="A484">
        <v>3</v>
      </c>
      <c r="B484">
        <v>0</v>
      </c>
    </row>
    <row r="485" spans="1:2">
      <c r="A485">
        <v>3</v>
      </c>
      <c r="B485">
        <v>0</v>
      </c>
    </row>
    <row r="486" spans="1:2">
      <c r="A486">
        <v>3</v>
      </c>
      <c r="B486">
        <v>0.56666666666666732</v>
      </c>
    </row>
    <row r="487" spans="1:2">
      <c r="A487">
        <v>3</v>
      </c>
      <c r="B487">
        <v>0.20000000000000018</v>
      </c>
    </row>
    <row r="488" spans="1:2">
      <c r="A488">
        <v>3</v>
      </c>
      <c r="B488">
        <v>0.25999999999999979</v>
      </c>
    </row>
    <row r="489" spans="1:2">
      <c r="A489">
        <v>3</v>
      </c>
      <c r="B489">
        <v>0.70000000000000018</v>
      </c>
    </row>
    <row r="490" spans="1:2">
      <c r="A490">
        <v>3</v>
      </c>
      <c r="B490">
        <v>0.70000000000000018</v>
      </c>
    </row>
    <row r="491" spans="1:2">
      <c r="A491">
        <v>3</v>
      </c>
      <c r="B491">
        <v>0.79999999999999982</v>
      </c>
    </row>
    <row r="492" spans="1:2">
      <c r="A492">
        <v>3</v>
      </c>
      <c r="B492">
        <v>0.98000000000000043</v>
      </c>
    </row>
    <row r="493" spans="1:2">
      <c r="A493">
        <v>3</v>
      </c>
      <c r="B493">
        <v>0.60000000000000053</v>
      </c>
    </row>
    <row r="494" spans="1:2">
      <c r="A494">
        <v>3</v>
      </c>
      <c r="B494">
        <v>0.82000000000000028</v>
      </c>
    </row>
    <row r="495" spans="1:2">
      <c r="A495">
        <v>3</v>
      </c>
      <c r="B495">
        <v>0.79</v>
      </c>
    </row>
    <row r="496" spans="1:2">
      <c r="A496">
        <v>3</v>
      </c>
      <c r="B496">
        <v>0.70000000000000018</v>
      </c>
    </row>
    <row r="497" spans="1:2">
      <c r="A497">
        <v>3</v>
      </c>
      <c r="B497">
        <v>1.0700000000000003</v>
      </c>
    </row>
    <row r="498" spans="1:2">
      <c r="A498">
        <v>3</v>
      </c>
      <c r="B498">
        <v>1.2000000000000002</v>
      </c>
    </row>
    <row r="499" spans="1:2">
      <c r="A499">
        <v>3</v>
      </c>
      <c r="B499">
        <v>1.1000000000000005</v>
      </c>
    </row>
    <row r="500" spans="1:2">
      <c r="A500">
        <v>3</v>
      </c>
      <c r="B500">
        <v>0.90666666666666718</v>
      </c>
    </row>
    <row r="501" spans="1:2">
      <c r="A501">
        <v>3</v>
      </c>
      <c r="B501">
        <v>0.9833333333333325</v>
      </c>
    </row>
    <row r="502" spans="1:2">
      <c r="A502">
        <v>3</v>
      </c>
      <c r="B502">
        <v>0.39333333333333442</v>
      </c>
    </row>
    <row r="503" spans="1:2">
      <c r="A503">
        <v>3</v>
      </c>
      <c r="B503">
        <v>0</v>
      </c>
    </row>
    <row r="504" spans="1:2">
      <c r="A504">
        <v>3</v>
      </c>
      <c r="B504">
        <v>-2.0000000000000462E-2</v>
      </c>
    </row>
    <row r="505" spans="1:2">
      <c r="A505">
        <v>3</v>
      </c>
      <c r="B505">
        <v>0.13999999999999968</v>
      </c>
    </row>
    <row r="506" spans="1:2">
      <c r="A506">
        <v>3</v>
      </c>
      <c r="B506">
        <v>-0.24000000000000021</v>
      </c>
    </row>
    <row r="507" spans="1:2">
      <c r="A507">
        <v>3</v>
      </c>
      <c r="B507">
        <v>-0.36000000000000032</v>
      </c>
    </row>
    <row r="508" spans="1:2">
      <c r="A508">
        <v>3</v>
      </c>
      <c r="B508">
        <v>-0.24000000000000021</v>
      </c>
    </row>
    <row r="509" spans="1:2">
      <c r="A509">
        <v>3</v>
      </c>
      <c r="B509">
        <v>-0.27000000000000046</v>
      </c>
    </row>
    <row r="510" spans="1:2">
      <c r="A510">
        <v>3</v>
      </c>
      <c r="B510">
        <v>0.67999999999999972</v>
      </c>
    </row>
    <row r="511" spans="1:2">
      <c r="A511">
        <v>3</v>
      </c>
      <c r="B511">
        <v>1.04</v>
      </c>
    </row>
    <row r="512" spans="1:2">
      <c r="A512">
        <v>3</v>
      </c>
      <c r="B512">
        <v>1.1600000000000001</v>
      </c>
    </row>
    <row r="513" spans="1:2">
      <c r="A513">
        <v>3</v>
      </c>
      <c r="B513">
        <v>1.1899999999999995</v>
      </c>
    </row>
    <row r="514" spans="1:2">
      <c r="A514">
        <v>3</v>
      </c>
      <c r="B514">
        <v>0.79</v>
      </c>
    </row>
    <row r="515" spans="1:2">
      <c r="A515">
        <v>3</v>
      </c>
      <c r="B515">
        <v>0.62000000000000011</v>
      </c>
    </row>
    <row r="516" spans="1:2">
      <c r="A516">
        <v>3</v>
      </c>
      <c r="B516">
        <v>1.0099999999999998</v>
      </c>
    </row>
    <row r="517" spans="1:2">
      <c r="A517">
        <v>3</v>
      </c>
      <c r="B517">
        <v>1.0249999999999995</v>
      </c>
    </row>
    <row r="518" spans="1:2">
      <c r="A518">
        <v>3</v>
      </c>
      <c r="B518">
        <v>1.2400000000000002</v>
      </c>
    </row>
    <row r="519" spans="1:2">
      <c r="A519">
        <v>3</v>
      </c>
      <c r="B519">
        <v>0</v>
      </c>
    </row>
    <row r="520" spans="1:2">
      <c r="A520">
        <v>3</v>
      </c>
      <c r="B520">
        <v>-1.0499999999999998</v>
      </c>
    </row>
    <row r="521" spans="1:2">
      <c r="A521">
        <v>3</v>
      </c>
      <c r="B521">
        <v>-0.70000000000000018</v>
      </c>
    </row>
    <row r="522" spans="1:2">
      <c r="A522">
        <v>3</v>
      </c>
      <c r="B522">
        <v>-0.29999999999999982</v>
      </c>
    </row>
    <row r="523" spans="1:2">
      <c r="A523">
        <v>3</v>
      </c>
      <c r="B523">
        <v>0.5</v>
      </c>
    </row>
    <row r="524" spans="1:2">
      <c r="A524">
        <v>3</v>
      </c>
      <c r="B524">
        <v>9.9999999999999645E-2</v>
      </c>
    </row>
    <row r="525" spans="1:2">
      <c r="A525">
        <v>3</v>
      </c>
      <c r="B525">
        <v>0.41000000000000014</v>
      </c>
    </row>
    <row r="526" spans="1:2">
      <c r="A526">
        <v>3</v>
      </c>
      <c r="B526">
        <v>0.25999999999999979</v>
      </c>
    </row>
    <row r="527" spans="1:2">
      <c r="A527">
        <v>3</v>
      </c>
      <c r="B527">
        <v>0.34999999999999964</v>
      </c>
    </row>
    <row r="528" spans="1:2">
      <c r="A528">
        <v>3</v>
      </c>
      <c r="B528">
        <v>-0.45999999999999996</v>
      </c>
    </row>
    <row r="529" spans="1:2">
      <c r="A529">
        <v>3</v>
      </c>
      <c r="B529">
        <v>-0.87999999999999989</v>
      </c>
    </row>
    <row r="530" spans="1:2">
      <c r="A530">
        <v>3</v>
      </c>
      <c r="B530">
        <v>-0.67999999999999972</v>
      </c>
    </row>
    <row r="531" spans="1:2">
      <c r="A531">
        <v>3</v>
      </c>
      <c r="B531">
        <v>-1.04</v>
      </c>
    </row>
    <row r="532" spans="1:2">
      <c r="A532">
        <v>3</v>
      </c>
      <c r="B532">
        <v>-0.88666666666666671</v>
      </c>
    </row>
    <row r="533" spans="1:2">
      <c r="A533">
        <v>3</v>
      </c>
      <c r="B533">
        <v>-1.0066666666666668</v>
      </c>
    </row>
    <row r="534" spans="1:2">
      <c r="A534">
        <v>3</v>
      </c>
      <c r="B534">
        <v>0</v>
      </c>
    </row>
    <row r="535" spans="1:2">
      <c r="A535">
        <v>3</v>
      </c>
      <c r="B535">
        <v>-1.0999999999999996</v>
      </c>
    </row>
    <row r="536" spans="1:2">
      <c r="A536">
        <v>3</v>
      </c>
      <c r="B536">
        <v>-1</v>
      </c>
    </row>
    <row r="537" spans="1:2">
      <c r="A537">
        <v>3</v>
      </c>
      <c r="B537">
        <v>-0.34999999999999964</v>
      </c>
    </row>
    <row r="538" spans="1:2">
      <c r="A538">
        <v>3</v>
      </c>
      <c r="B538">
        <v>0.46999999999999975</v>
      </c>
    </row>
    <row r="539" spans="1:2">
      <c r="A539">
        <v>3</v>
      </c>
      <c r="B539">
        <v>0.20000000000000018</v>
      </c>
    </row>
    <row r="540" spans="1:2">
      <c r="A540">
        <v>3</v>
      </c>
      <c r="B540">
        <v>-8.9999999999999858E-2</v>
      </c>
    </row>
    <row r="541" spans="1:2">
      <c r="A541">
        <v>3</v>
      </c>
      <c r="B541">
        <v>-0.29000000000000004</v>
      </c>
    </row>
    <row r="542" spans="1:2">
      <c r="A542">
        <v>3</v>
      </c>
      <c r="B542">
        <v>-9.9999999999999645E-2</v>
      </c>
    </row>
    <row r="543" spans="1:2">
      <c r="A543">
        <v>3</v>
      </c>
      <c r="B543">
        <v>-0.79</v>
      </c>
    </row>
    <row r="544" spans="1:2">
      <c r="A544">
        <v>3</v>
      </c>
      <c r="B544">
        <v>-0.83999999999999986</v>
      </c>
    </row>
    <row r="545" spans="1:2">
      <c r="A545">
        <v>3</v>
      </c>
      <c r="B545">
        <v>-0.58000000000000007</v>
      </c>
    </row>
    <row r="546" spans="1:2">
      <c r="A546">
        <v>3</v>
      </c>
      <c r="B546">
        <v>-0.91999999999999993</v>
      </c>
    </row>
    <row r="547" spans="1:2">
      <c r="A547">
        <v>3</v>
      </c>
      <c r="B547">
        <v>-0.51666666666666661</v>
      </c>
    </row>
    <row r="548" spans="1:2">
      <c r="A548">
        <v>3</v>
      </c>
      <c r="B548">
        <v>-0.74666666666666703</v>
      </c>
    </row>
    <row r="549" spans="1:2">
      <c r="A549">
        <v>3</v>
      </c>
      <c r="B549">
        <v>0</v>
      </c>
    </row>
    <row r="550" spans="1:2">
      <c r="A550">
        <v>3</v>
      </c>
      <c r="B550">
        <v>-1.0999999999999996</v>
      </c>
    </row>
    <row r="551" spans="1:2">
      <c r="A551">
        <v>3</v>
      </c>
      <c r="B551">
        <v>-0.29999999999999982</v>
      </c>
    </row>
    <row r="552" spans="1:2">
      <c r="A552">
        <v>3</v>
      </c>
      <c r="B552">
        <v>-0.59999999999999964</v>
      </c>
    </row>
    <row r="553" spans="1:2">
      <c r="A553">
        <v>3</v>
      </c>
      <c r="B553">
        <v>-0.66000000000000014</v>
      </c>
    </row>
    <row r="554" spans="1:2">
      <c r="A554">
        <v>3</v>
      </c>
      <c r="B554">
        <v>0.20000000000000018</v>
      </c>
    </row>
    <row r="555" spans="1:2">
      <c r="A555">
        <v>3</v>
      </c>
      <c r="B555">
        <v>-0.21999999999999975</v>
      </c>
    </row>
    <row r="556" spans="1:2">
      <c r="A556">
        <v>3</v>
      </c>
      <c r="B556">
        <v>-0.41000000000000014</v>
      </c>
    </row>
    <row r="557" spans="1:2">
      <c r="A557">
        <v>3</v>
      </c>
      <c r="B557">
        <v>-0.23000000000000043</v>
      </c>
    </row>
    <row r="558" spans="1:2">
      <c r="A558">
        <v>3</v>
      </c>
      <c r="B558">
        <v>-1.0999999999999996</v>
      </c>
    </row>
    <row r="559" spans="1:2">
      <c r="A559">
        <v>3</v>
      </c>
      <c r="B559">
        <v>-0.79</v>
      </c>
    </row>
    <row r="560" spans="1:2">
      <c r="A560">
        <v>3</v>
      </c>
      <c r="B560">
        <v>-0.87999999999999989</v>
      </c>
    </row>
    <row r="561" spans="1:2">
      <c r="A561">
        <v>3</v>
      </c>
      <c r="B561">
        <v>-1.04</v>
      </c>
    </row>
    <row r="562" spans="1:2">
      <c r="A562">
        <v>3</v>
      </c>
      <c r="B562">
        <v>-1.1266666666666678</v>
      </c>
    </row>
    <row r="563" spans="1:2">
      <c r="A563">
        <v>3</v>
      </c>
      <c r="B563">
        <v>0</v>
      </c>
    </row>
    <row r="564" spans="1:2">
      <c r="A564">
        <v>3</v>
      </c>
      <c r="B564">
        <v>-1.3000000000000007</v>
      </c>
    </row>
    <row r="565" spans="1:2">
      <c r="A565">
        <v>3</v>
      </c>
      <c r="B565">
        <v>-1.8000000000000007</v>
      </c>
    </row>
    <row r="566" spans="1:2">
      <c r="A566">
        <v>3</v>
      </c>
      <c r="B566">
        <v>-1.3000000000000007</v>
      </c>
    </row>
    <row r="567" spans="1:2">
      <c r="A567">
        <v>3</v>
      </c>
      <c r="B567">
        <v>-1.3500000000000005</v>
      </c>
    </row>
    <row r="568" spans="1:2">
      <c r="A568">
        <v>3</v>
      </c>
      <c r="B568">
        <v>-1.2800000000000002</v>
      </c>
    </row>
    <row r="569" spans="1:2">
      <c r="A569">
        <v>3</v>
      </c>
      <c r="B569">
        <v>-1.29</v>
      </c>
    </row>
    <row r="570" spans="1:2">
      <c r="A570">
        <v>3</v>
      </c>
      <c r="B570">
        <v>-1.2600000000000007</v>
      </c>
    </row>
    <row r="571" spans="1:2">
      <c r="A571">
        <v>3</v>
      </c>
      <c r="B571">
        <v>-0.29000000000000004</v>
      </c>
    </row>
    <row r="572" spans="1:2">
      <c r="A572">
        <v>3</v>
      </c>
      <c r="B572">
        <v>-0.90000000000000036</v>
      </c>
    </row>
    <row r="573" spans="1:2">
      <c r="A573">
        <v>3</v>
      </c>
      <c r="B573">
        <v>-0.57000000000000028</v>
      </c>
    </row>
    <row r="574" spans="1:2">
      <c r="A574">
        <v>3</v>
      </c>
      <c r="B574">
        <v>-0.99000000000000021</v>
      </c>
    </row>
    <row r="575" spans="1:2">
      <c r="A575">
        <v>3</v>
      </c>
      <c r="B575">
        <v>-1.4100000000000001</v>
      </c>
    </row>
    <row r="576" spans="1:2">
      <c r="A576">
        <v>3</v>
      </c>
      <c r="B576">
        <v>-1.4100000000000001</v>
      </c>
    </row>
    <row r="577" spans="1:2">
      <c r="A577">
        <v>3</v>
      </c>
      <c r="B577">
        <v>-0.9300000000000006</v>
      </c>
    </row>
    <row r="578" spans="1:2">
      <c r="A578">
        <v>3</v>
      </c>
      <c r="B578">
        <v>-1.3400000000000007</v>
      </c>
    </row>
    <row r="579" spans="1:2">
      <c r="A579">
        <v>3</v>
      </c>
      <c r="B579">
        <v>-1.6100000000000003</v>
      </c>
    </row>
    <row r="580" spans="1:2">
      <c r="A580">
        <v>3</v>
      </c>
      <c r="B580">
        <v>-1.3666666666666663</v>
      </c>
    </row>
    <row r="581" spans="1:2">
      <c r="A581">
        <v>3</v>
      </c>
      <c r="B581">
        <v>-1.7000000000000002</v>
      </c>
    </row>
    <row r="582" spans="1:2">
      <c r="A582">
        <v>3</v>
      </c>
      <c r="B582">
        <v>-1.9633333333333338</v>
      </c>
    </row>
    <row r="583" spans="1:2">
      <c r="A583">
        <v>3</v>
      </c>
      <c r="B583">
        <v>-1.6463333333333336</v>
      </c>
    </row>
    <row r="584" spans="1:2">
      <c r="A584">
        <v>3</v>
      </c>
      <c r="B584">
        <v>-1.6000000000000005</v>
      </c>
    </row>
    <row r="585" spans="1:2">
      <c r="A585">
        <v>3</v>
      </c>
      <c r="B585">
        <v>-1.37</v>
      </c>
    </row>
    <row r="586" spans="1:2">
      <c r="A586">
        <v>3</v>
      </c>
      <c r="B586">
        <v>-1.29</v>
      </c>
    </row>
    <row r="587" spans="1:2">
      <c r="A587">
        <v>4</v>
      </c>
      <c r="B587">
        <v>0</v>
      </c>
    </row>
    <row r="588" spans="1:2">
      <c r="A588">
        <v>4</v>
      </c>
      <c r="B588">
        <v>0.75</v>
      </c>
    </row>
    <row r="589" spans="1:2">
      <c r="A589">
        <v>4</v>
      </c>
      <c r="B589">
        <v>1.5</v>
      </c>
    </row>
    <row r="590" spans="1:2">
      <c r="A590">
        <v>4</v>
      </c>
      <c r="B590">
        <v>9.9999999999999645E-2</v>
      </c>
    </row>
    <row r="591" spans="1:2">
      <c r="A591">
        <v>4</v>
      </c>
      <c r="B591">
        <v>0.70000000000000018</v>
      </c>
    </row>
    <row r="592" spans="1:2">
      <c r="A592">
        <v>4</v>
      </c>
      <c r="B592">
        <v>0.59999999999999964</v>
      </c>
    </row>
    <row r="593" spans="1:2">
      <c r="A593">
        <v>4</v>
      </c>
      <c r="B593">
        <v>0.70000000000000018</v>
      </c>
    </row>
    <row r="594" spans="1:2">
      <c r="A594">
        <v>4</v>
      </c>
      <c r="B594">
        <v>0.89999999999999947</v>
      </c>
    </row>
    <row r="595" spans="1:2">
      <c r="A595">
        <v>4</v>
      </c>
      <c r="B595">
        <v>1</v>
      </c>
    </row>
    <row r="596" spans="1:2">
      <c r="A596">
        <v>4</v>
      </c>
      <c r="B596">
        <v>1.0999999999999996</v>
      </c>
    </row>
    <row r="597" spans="1:2">
      <c r="A597">
        <v>4</v>
      </c>
      <c r="B597">
        <v>0.59999999999999964</v>
      </c>
    </row>
    <row r="598" spans="1:2">
      <c r="A598">
        <v>4</v>
      </c>
      <c r="B598">
        <v>0.83999999999999986</v>
      </c>
    </row>
    <row r="599" spans="1:2">
      <c r="A599">
        <v>4</v>
      </c>
      <c r="B599">
        <v>0.87000000000000011</v>
      </c>
    </row>
    <row r="600" spans="1:2">
      <c r="A600">
        <v>4</v>
      </c>
      <c r="B600">
        <v>0.87999999999999989</v>
      </c>
    </row>
    <row r="601" spans="1:2">
      <c r="A601">
        <v>4</v>
      </c>
      <c r="B601">
        <v>1.21</v>
      </c>
    </row>
    <row r="602" spans="1:2">
      <c r="A602">
        <v>4</v>
      </c>
      <c r="B602">
        <v>1.0999999999999996</v>
      </c>
    </row>
    <row r="603" spans="1:2">
      <c r="A603">
        <v>4</v>
      </c>
      <c r="B603">
        <v>0.79499999999999993</v>
      </c>
    </row>
    <row r="604" spans="1:2">
      <c r="A604">
        <v>4</v>
      </c>
      <c r="B604">
        <v>0.79</v>
      </c>
    </row>
    <row r="605" spans="1:2">
      <c r="A605">
        <v>4</v>
      </c>
      <c r="B605">
        <v>0.79499999999999993</v>
      </c>
    </row>
    <row r="606" spans="1:2">
      <c r="A606">
        <v>4</v>
      </c>
      <c r="B606">
        <v>1.21</v>
      </c>
    </row>
    <row r="607" spans="1:2">
      <c r="A607">
        <v>4</v>
      </c>
      <c r="B607">
        <v>0.75999999999999979</v>
      </c>
    </row>
    <row r="608" spans="1:2">
      <c r="A608">
        <v>4</v>
      </c>
      <c r="B608">
        <v>1.0199999999999996</v>
      </c>
    </row>
    <row r="609" spans="1:2">
      <c r="A609">
        <v>4</v>
      </c>
      <c r="B609">
        <v>1.085</v>
      </c>
    </row>
    <row r="610" spans="1:2">
      <c r="A610">
        <v>4</v>
      </c>
      <c r="B610">
        <v>0</v>
      </c>
    </row>
    <row r="611" spans="1:2">
      <c r="A611">
        <v>4</v>
      </c>
      <c r="B611">
        <v>0.16999999999999993</v>
      </c>
    </row>
    <row r="612" spans="1:2">
      <c r="A612">
        <v>4</v>
      </c>
      <c r="B612">
        <v>0.54666666666666686</v>
      </c>
    </row>
    <row r="613" spans="1:2">
      <c r="A613">
        <v>4</v>
      </c>
      <c r="B613">
        <v>0.57333333333333414</v>
      </c>
    </row>
    <row r="614" spans="1:2">
      <c r="A614">
        <v>4</v>
      </c>
      <c r="B614">
        <v>0.61000000000000121</v>
      </c>
    </row>
    <row r="615" spans="1:2">
      <c r="A615">
        <v>4</v>
      </c>
      <c r="B615">
        <v>0.5333333333333341</v>
      </c>
    </row>
    <row r="616" spans="1:2">
      <c r="A616">
        <v>4</v>
      </c>
      <c r="B616">
        <v>0.58000000000000007</v>
      </c>
    </row>
    <row r="617" spans="1:2">
      <c r="A617">
        <v>4</v>
      </c>
      <c r="B617">
        <v>0.20999999999999996</v>
      </c>
    </row>
    <row r="618" spans="1:2">
      <c r="A618">
        <v>4</v>
      </c>
      <c r="B618">
        <v>-0.10999999999999943</v>
      </c>
    </row>
    <row r="619" spans="1:2">
      <c r="A619">
        <v>4</v>
      </c>
      <c r="B619">
        <v>0.6800000000000006</v>
      </c>
    </row>
    <row r="620" spans="1:2">
      <c r="A620">
        <v>4</v>
      </c>
      <c r="B620">
        <v>0</v>
      </c>
    </row>
    <row r="621" spans="1:2">
      <c r="A621">
        <v>4</v>
      </c>
      <c r="B621">
        <v>3.0000000000000249E-2</v>
      </c>
    </row>
    <row r="622" spans="1:2">
      <c r="A622">
        <v>4</v>
      </c>
      <c r="B622">
        <v>0.25999999999999979</v>
      </c>
    </row>
    <row r="623" spans="1:2">
      <c r="A623">
        <v>4</v>
      </c>
      <c r="B623">
        <v>-0.25</v>
      </c>
    </row>
    <row r="624" spans="1:2">
      <c r="A624">
        <v>4</v>
      </c>
      <c r="B624">
        <v>-0.37999999999999989</v>
      </c>
    </row>
    <row r="625" spans="1:2">
      <c r="A625">
        <v>4</v>
      </c>
      <c r="B625">
        <v>-0.28000000000000025</v>
      </c>
    </row>
    <row r="626" spans="1:2">
      <c r="A626">
        <v>4</v>
      </c>
      <c r="B626">
        <v>0.30999999999999961</v>
      </c>
    </row>
    <row r="627" spans="1:2">
      <c r="A627">
        <v>4</v>
      </c>
      <c r="B627">
        <v>0.74000000000000021</v>
      </c>
    </row>
    <row r="628" spans="1:2">
      <c r="A628">
        <v>4</v>
      </c>
      <c r="B628">
        <v>0.79999999999999982</v>
      </c>
    </row>
    <row r="629" spans="1:2">
      <c r="A629">
        <v>4</v>
      </c>
      <c r="B629">
        <v>1.2199999999999998</v>
      </c>
    </row>
    <row r="630" spans="1:2">
      <c r="A630">
        <v>4</v>
      </c>
      <c r="B630">
        <v>1.3999999999999995</v>
      </c>
    </row>
    <row r="631" spans="1:2">
      <c r="A631">
        <v>4</v>
      </c>
      <c r="B631">
        <v>0.86000000000000032</v>
      </c>
    </row>
    <row r="632" spans="1:2">
      <c r="A632">
        <v>4</v>
      </c>
      <c r="B632">
        <v>0.71999999999999975</v>
      </c>
    </row>
    <row r="633" spans="1:2">
      <c r="A633">
        <v>4</v>
      </c>
      <c r="B633">
        <v>0.89999999999999947</v>
      </c>
    </row>
    <row r="634" spans="1:2">
      <c r="A634">
        <v>4</v>
      </c>
      <c r="B634">
        <v>0.74500000000000011</v>
      </c>
    </row>
    <row r="635" spans="1:2">
      <c r="A635">
        <v>4</v>
      </c>
      <c r="B635">
        <v>1.1099999999999994</v>
      </c>
    </row>
    <row r="636" spans="1:2">
      <c r="A636">
        <v>4</v>
      </c>
      <c r="B636">
        <v>0</v>
      </c>
    </row>
    <row r="637" spans="1:2">
      <c r="A637">
        <v>4</v>
      </c>
      <c r="B637">
        <v>-1</v>
      </c>
    </row>
    <row r="638" spans="1:2">
      <c r="A638">
        <v>4</v>
      </c>
      <c r="B638">
        <v>-1.2000000000000002</v>
      </c>
    </row>
    <row r="639" spans="1:2">
      <c r="A639">
        <v>4</v>
      </c>
      <c r="B639">
        <v>-1.7000000000000002</v>
      </c>
    </row>
    <row r="640" spans="1:2">
      <c r="A640">
        <v>4</v>
      </c>
      <c r="B640">
        <v>-0.91000000000000014</v>
      </c>
    </row>
    <row r="641" spans="1:2">
      <c r="A641">
        <v>4</v>
      </c>
      <c r="B641">
        <v>-1.0200000000000005</v>
      </c>
    </row>
    <row r="642" spans="1:2">
      <c r="A642">
        <v>4</v>
      </c>
      <c r="B642">
        <v>-1.1100000000000003</v>
      </c>
    </row>
    <row r="643" spans="1:2">
      <c r="A643">
        <v>4</v>
      </c>
      <c r="B643">
        <v>-1.1400000000000006</v>
      </c>
    </row>
    <row r="644" spans="1:2">
      <c r="A644">
        <v>4</v>
      </c>
      <c r="B644">
        <v>-0.77000000000000046</v>
      </c>
    </row>
    <row r="645" spans="1:2">
      <c r="A645">
        <v>4</v>
      </c>
      <c r="B645">
        <v>-0.40000000000000036</v>
      </c>
    </row>
    <row r="646" spans="1:2">
      <c r="A646">
        <v>4</v>
      </c>
      <c r="B646">
        <v>-1.0900000000000007</v>
      </c>
    </row>
    <row r="647" spans="1:2">
      <c r="A647">
        <v>4</v>
      </c>
      <c r="B647">
        <v>-1.1050000000000004</v>
      </c>
    </row>
    <row r="648" spans="1:2">
      <c r="A648">
        <v>4</v>
      </c>
      <c r="B648">
        <v>-1.1200000000000001</v>
      </c>
    </row>
    <row r="649" spans="1:2">
      <c r="A649">
        <v>4</v>
      </c>
      <c r="B649">
        <v>-1.2249999999999996</v>
      </c>
    </row>
    <row r="650" spans="1:2">
      <c r="A650">
        <v>4</v>
      </c>
      <c r="B650">
        <v>-1.33</v>
      </c>
    </row>
    <row r="651" spans="1:2">
      <c r="A651">
        <v>4</v>
      </c>
      <c r="B651">
        <v>-1.2550000000000008</v>
      </c>
    </row>
    <row r="652" spans="1:2">
      <c r="A652">
        <v>4</v>
      </c>
      <c r="B652">
        <v>-1.1800000000000006</v>
      </c>
    </row>
    <row r="653" spans="1:2">
      <c r="A653">
        <v>4</v>
      </c>
      <c r="B653">
        <v>-1.4183333333333339</v>
      </c>
    </row>
    <row r="654" spans="1:2">
      <c r="A654">
        <v>4</v>
      </c>
      <c r="B654">
        <v>-1.6566666666666672</v>
      </c>
    </row>
    <row r="655" spans="1:2">
      <c r="A655">
        <v>4</v>
      </c>
      <c r="B655">
        <v>-1.8216666666666672</v>
      </c>
    </row>
    <row r="656" spans="1:2">
      <c r="A656">
        <v>4</v>
      </c>
      <c r="B656">
        <v>-1.9866666666666672</v>
      </c>
    </row>
    <row r="657" spans="1:2">
      <c r="A657">
        <v>4</v>
      </c>
      <c r="B657">
        <v>-1.8826666666666672</v>
      </c>
    </row>
    <row r="658" spans="1:2">
      <c r="A658">
        <v>4</v>
      </c>
      <c r="B658">
        <v>-1.7786666666666671</v>
      </c>
    </row>
    <row r="659" spans="1:2">
      <c r="A659">
        <v>4</v>
      </c>
      <c r="B659">
        <v>-1.503333333333333</v>
      </c>
    </row>
    <row r="660" spans="1:2">
      <c r="A660">
        <v>4</v>
      </c>
      <c r="B660">
        <v>-1.5199999999999996</v>
      </c>
    </row>
    <row r="661" spans="1:2">
      <c r="A661">
        <v>4</v>
      </c>
      <c r="B661">
        <v>-1.5366666666666662</v>
      </c>
    </row>
    <row r="662" spans="1:2">
      <c r="A662">
        <v>4</v>
      </c>
      <c r="B662">
        <v>0</v>
      </c>
    </row>
    <row r="663" spans="1:2">
      <c r="A663">
        <v>4</v>
      </c>
      <c r="B663">
        <v>-1.1000000000000005</v>
      </c>
    </row>
    <row r="664" spans="1:2">
      <c r="A664">
        <v>4</v>
      </c>
      <c r="B664">
        <v>-1.4000000000000004</v>
      </c>
    </row>
    <row r="665" spans="1:2">
      <c r="A665">
        <v>4</v>
      </c>
      <c r="B665">
        <v>-1.5</v>
      </c>
    </row>
    <row r="666" spans="1:2">
      <c r="A666">
        <v>4</v>
      </c>
      <c r="B666">
        <v>-1.0300000000000002</v>
      </c>
    </row>
    <row r="667" spans="1:2">
      <c r="A667">
        <v>4</v>
      </c>
      <c r="B667">
        <v>-1.1800000000000006</v>
      </c>
    </row>
    <row r="668" spans="1:2">
      <c r="A668">
        <v>4</v>
      </c>
      <c r="B668">
        <v>-1.29</v>
      </c>
    </row>
    <row r="669" spans="1:2">
      <c r="A669">
        <v>4</v>
      </c>
      <c r="B669">
        <v>-1.2700000000000005</v>
      </c>
    </row>
    <row r="670" spans="1:2">
      <c r="A670">
        <v>4</v>
      </c>
      <c r="B670">
        <v>-0.97000000000000064</v>
      </c>
    </row>
    <row r="671" spans="1:2">
      <c r="A671">
        <v>4</v>
      </c>
      <c r="B671">
        <v>-0.66999999999999993</v>
      </c>
    </row>
    <row r="672" spans="1:2">
      <c r="A672">
        <v>4</v>
      </c>
      <c r="B672">
        <v>-1.0700000000000003</v>
      </c>
    </row>
    <row r="673" spans="1:2">
      <c r="A673">
        <v>4</v>
      </c>
      <c r="B673">
        <v>-1.1100000000000003</v>
      </c>
    </row>
    <row r="674" spans="1:2">
      <c r="A674">
        <v>4</v>
      </c>
      <c r="B674">
        <v>-1.1500000000000004</v>
      </c>
    </row>
    <row r="675" spans="1:2">
      <c r="A675">
        <v>4</v>
      </c>
      <c r="B675">
        <v>-1.3550000000000004</v>
      </c>
    </row>
    <row r="676" spans="1:2">
      <c r="A676">
        <v>4</v>
      </c>
      <c r="B676">
        <v>-1.5600000000000005</v>
      </c>
    </row>
    <row r="677" spans="1:2">
      <c r="A677">
        <v>4</v>
      </c>
      <c r="B677">
        <v>-1.4000000000000004</v>
      </c>
    </row>
    <row r="678" spans="1:2">
      <c r="A678">
        <v>4</v>
      </c>
      <c r="B678">
        <v>-1.2400000000000002</v>
      </c>
    </row>
    <row r="679" spans="1:2">
      <c r="A679">
        <v>4</v>
      </c>
      <c r="B679">
        <v>-1.4800000000000004</v>
      </c>
    </row>
    <row r="680" spans="1:2">
      <c r="A680">
        <v>4</v>
      </c>
      <c r="B680">
        <v>-1.7200000000000006</v>
      </c>
    </row>
    <row r="681" spans="1:2">
      <c r="A681">
        <v>4</v>
      </c>
      <c r="B681">
        <v>-1.8883333333333336</v>
      </c>
    </row>
    <row r="682" spans="1:2">
      <c r="A682">
        <v>4</v>
      </c>
      <c r="B682">
        <v>-2.0566666666666675</v>
      </c>
    </row>
    <row r="683" spans="1:2">
      <c r="A683">
        <v>4</v>
      </c>
      <c r="B683">
        <v>-1.9473333333333338</v>
      </c>
    </row>
    <row r="684" spans="1:2">
      <c r="A684">
        <v>4</v>
      </c>
      <c r="B684">
        <v>-1.8380000000000001</v>
      </c>
    </row>
    <row r="685" spans="1:2">
      <c r="A685">
        <v>4</v>
      </c>
      <c r="B685">
        <v>-1.4233333333333338</v>
      </c>
    </row>
    <row r="686" spans="1:2">
      <c r="A686">
        <v>4</v>
      </c>
      <c r="B686">
        <v>-1.3833333333333329</v>
      </c>
    </row>
    <row r="687" spans="1:2">
      <c r="A687">
        <v>4</v>
      </c>
      <c r="B687">
        <v>-1.3433333333333328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B711-1BEA-40E1-9C57-D8FBA5D7D816}">
  <dimension ref="A2:AD27"/>
  <sheetViews>
    <sheetView topLeftCell="B1" workbookViewId="0">
      <selection activeCell="Y5" sqref="Y5"/>
    </sheetView>
  </sheetViews>
  <sheetFormatPr defaultRowHeight="14.4"/>
  <sheetData>
    <row r="2" spans="1:30">
      <c r="A2" t="s">
        <v>110</v>
      </c>
      <c r="B2" t="s">
        <v>111</v>
      </c>
      <c r="C2" t="s">
        <v>112</v>
      </c>
      <c r="D2" t="s">
        <v>113</v>
      </c>
      <c r="E2" t="s">
        <v>114</v>
      </c>
      <c r="G2" t="s">
        <v>115</v>
      </c>
      <c r="H2" t="s">
        <v>111</v>
      </c>
      <c r="I2" t="s">
        <v>112</v>
      </c>
      <c r="J2" t="s">
        <v>113</v>
      </c>
      <c r="K2" t="s">
        <v>114</v>
      </c>
      <c r="L2" t="s">
        <v>116</v>
      </c>
      <c r="M2" t="s">
        <v>116</v>
      </c>
      <c r="Q2" t="s">
        <v>111</v>
      </c>
      <c r="R2" t="s">
        <v>112</v>
      </c>
      <c r="S2" t="s">
        <v>113</v>
      </c>
      <c r="T2" t="s">
        <v>114</v>
      </c>
      <c r="U2" t="s">
        <v>111</v>
      </c>
      <c r="V2" t="s">
        <v>112</v>
      </c>
      <c r="W2" t="s">
        <v>113</v>
      </c>
      <c r="X2" t="s">
        <v>114</v>
      </c>
      <c r="Y2" t="s">
        <v>111</v>
      </c>
      <c r="Z2" t="s">
        <v>112</v>
      </c>
      <c r="AA2" t="s">
        <v>113</v>
      </c>
      <c r="AB2" t="s">
        <v>114</v>
      </c>
      <c r="AC2" t="s">
        <v>117</v>
      </c>
      <c r="AD2" t="s">
        <v>118</v>
      </c>
    </row>
    <row r="3" spans="1:30" s="11" customFormat="1">
      <c r="A3" s="11" t="s">
        <v>119</v>
      </c>
      <c r="B3" s="11">
        <v>127</v>
      </c>
      <c r="C3" s="11">
        <v>20</v>
      </c>
      <c r="D3" s="11">
        <v>14</v>
      </c>
      <c r="E3" s="11">
        <v>17</v>
      </c>
      <c r="F3" s="11">
        <f>SUM(B3:E4)</f>
        <v>342</v>
      </c>
      <c r="H3" s="11">
        <f>B3/$F$3</f>
        <v>0.37134502923976609</v>
      </c>
      <c r="I3" s="11">
        <f t="shared" ref="I3:K3" si="0">C3/$F$3</f>
        <v>5.8479532163742687E-2</v>
      </c>
      <c r="J3" s="11">
        <f t="shared" si="0"/>
        <v>4.0935672514619881E-2</v>
      </c>
      <c r="K3" s="11">
        <f t="shared" si="0"/>
        <v>4.9707602339181284E-2</v>
      </c>
      <c r="L3" s="11">
        <v>3.5</v>
      </c>
      <c r="N3" s="11">
        <v>1378</v>
      </c>
      <c r="O3" s="11">
        <f>N3*1000</f>
        <v>1378000</v>
      </c>
      <c r="P3" s="11">
        <v>1548</v>
      </c>
      <c r="Q3" s="11">
        <f t="shared" ref="Q3:T4" si="1">B3*$P$7</f>
        <v>196596</v>
      </c>
      <c r="R3" s="11">
        <f t="shared" si="1"/>
        <v>30960</v>
      </c>
      <c r="S3" s="11">
        <f t="shared" si="1"/>
        <v>21672</v>
      </c>
      <c r="T3" s="11">
        <f t="shared" si="1"/>
        <v>26316</v>
      </c>
      <c r="U3" s="11">
        <f>40*Q3/1000000</f>
        <v>7.8638399999999997</v>
      </c>
      <c r="V3" s="11">
        <f>24*R3/1000000</f>
        <v>0.74304000000000003</v>
      </c>
      <c r="W3" s="11">
        <f>39*S3/1000000</f>
        <v>0.84520799999999996</v>
      </c>
      <c r="X3" s="11">
        <f>23*T3/1000000</f>
        <v>0.60526800000000003</v>
      </c>
      <c r="Y3" s="11">
        <f t="shared" ref="Y3:AB4" si="2">U3*10</f>
        <v>78.63839999999999</v>
      </c>
      <c r="Z3" s="11">
        <f t="shared" si="2"/>
        <v>7.4304000000000006</v>
      </c>
      <c r="AA3" s="11">
        <f t="shared" si="2"/>
        <v>8.4520799999999987</v>
      </c>
      <c r="AB3" s="11">
        <f t="shared" si="2"/>
        <v>6.0526800000000005</v>
      </c>
      <c r="AC3" s="11">
        <f>SUM(Y3:AB3)</f>
        <v>100.57355999999999</v>
      </c>
    </row>
    <row r="4" spans="1:30" s="11" customFormat="1">
      <c r="A4" s="11" t="s">
        <v>120</v>
      </c>
      <c r="B4" s="11">
        <v>111</v>
      </c>
      <c r="C4" s="11">
        <v>22</v>
      </c>
      <c r="D4" s="11">
        <v>12</v>
      </c>
      <c r="E4" s="11">
        <v>19</v>
      </c>
      <c r="H4" s="11">
        <f>B4/$F$3</f>
        <v>0.32456140350877194</v>
      </c>
      <c r="I4" s="11">
        <f t="shared" ref="I4" si="3">C4/$F$3</f>
        <v>6.4327485380116955E-2</v>
      </c>
      <c r="J4" s="11">
        <f t="shared" ref="J4" si="4">D4/$F$3</f>
        <v>3.5087719298245612E-2</v>
      </c>
      <c r="K4" s="11">
        <f t="shared" ref="K4" si="5">E4/$F$3</f>
        <v>5.5555555555555552E-2</v>
      </c>
      <c r="N4" s="11">
        <v>1378</v>
      </c>
      <c r="O4" s="11">
        <f>N4*1000</f>
        <v>1378000</v>
      </c>
      <c r="P4" s="11">
        <v>1548</v>
      </c>
      <c r="Q4" s="11">
        <f t="shared" si="1"/>
        <v>171828</v>
      </c>
      <c r="R4" s="11">
        <f t="shared" si="1"/>
        <v>34056</v>
      </c>
      <c r="S4" s="11">
        <f t="shared" si="1"/>
        <v>18576</v>
      </c>
      <c r="T4" s="11">
        <f t="shared" si="1"/>
        <v>29412</v>
      </c>
      <c r="U4" s="11">
        <f>40*Q4/1000000</f>
        <v>6.8731200000000001</v>
      </c>
      <c r="V4" s="11">
        <f>24*R4/1000000</f>
        <v>0.81734399999999996</v>
      </c>
      <c r="W4" s="11">
        <f>39*S4/1000000</f>
        <v>0.724464</v>
      </c>
      <c r="X4" s="11">
        <f>23*T4/1000000</f>
        <v>0.67647599999999997</v>
      </c>
      <c r="Y4" s="11">
        <f t="shared" si="2"/>
        <v>68.731200000000001</v>
      </c>
      <c r="Z4" s="11">
        <f t="shared" si="2"/>
        <v>8.1734399999999994</v>
      </c>
      <c r="AA4" s="11">
        <f t="shared" si="2"/>
        <v>7.2446400000000004</v>
      </c>
      <c r="AB4" s="11">
        <f t="shared" si="2"/>
        <v>6.7647599999999999</v>
      </c>
      <c r="AC4" s="11">
        <f>SUM(Y4:AB4)</f>
        <v>90.91404</v>
      </c>
      <c r="AD4" s="11">
        <f>(AC4+AC8+AC11)/3</f>
        <v>87.651880000000006</v>
      </c>
    </row>
    <row r="5" spans="1:30">
      <c r="B5" t="s">
        <v>121</v>
      </c>
      <c r="N5" t="s">
        <v>122</v>
      </c>
      <c r="O5" t="s">
        <v>122</v>
      </c>
      <c r="P5" t="s">
        <v>122</v>
      </c>
      <c r="Q5" t="s">
        <v>123</v>
      </c>
      <c r="U5" t="s">
        <v>124</v>
      </c>
      <c r="Y5" t="s">
        <v>125</v>
      </c>
    </row>
    <row r="6" spans="1:30">
      <c r="A6" t="s">
        <v>126</v>
      </c>
      <c r="N6" t="s">
        <v>127</v>
      </c>
      <c r="O6" t="s">
        <v>128</v>
      </c>
      <c r="P6" t="s">
        <v>129</v>
      </c>
    </row>
    <row r="7" spans="1:30" s="11" customFormat="1">
      <c r="A7" s="11" t="s">
        <v>119</v>
      </c>
      <c r="B7" s="11">
        <v>96</v>
      </c>
      <c r="C7" s="11">
        <v>20</v>
      </c>
      <c r="D7" s="11">
        <v>18</v>
      </c>
      <c r="E7" s="11">
        <v>11</v>
      </c>
      <c r="F7" s="11">
        <f>SUM(B7:E8)</f>
        <v>317</v>
      </c>
      <c r="H7" s="11">
        <f>B7/$F$7</f>
        <v>0.30283911671924291</v>
      </c>
      <c r="I7" s="11">
        <f t="shared" ref="I7:K7" si="6">C7/$F$7</f>
        <v>6.3091482649842268E-2</v>
      </c>
      <c r="J7" s="11">
        <f t="shared" si="6"/>
        <v>5.6782334384858045E-2</v>
      </c>
      <c r="K7" s="11">
        <f t="shared" si="6"/>
        <v>3.4700315457413249E-2</v>
      </c>
      <c r="N7" s="11">
        <v>1548</v>
      </c>
      <c r="O7" s="11">
        <f>N7*1000</f>
        <v>1548000</v>
      </c>
      <c r="P7" s="11">
        <v>1548</v>
      </c>
      <c r="Q7" s="11">
        <f>B7*$P$7</f>
        <v>148608</v>
      </c>
      <c r="R7" s="11">
        <f>C7*$P$7</f>
        <v>30960</v>
      </c>
      <c r="S7" s="11">
        <f>D7*$P$7</f>
        <v>27864</v>
      </c>
      <c r="T7" s="11">
        <f>E7*$P$7</f>
        <v>17028</v>
      </c>
      <c r="U7" s="11">
        <f>40*Q7/1000000</f>
        <v>5.9443200000000003</v>
      </c>
      <c r="V7" s="11">
        <f>24*R7/1000000</f>
        <v>0.74304000000000003</v>
      </c>
      <c r="W7" s="11">
        <f>39*S7/1000000</f>
        <v>1.0866960000000001</v>
      </c>
      <c r="X7" s="11">
        <f>23*T7/1000000</f>
        <v>0.39164399999999999</v>
      </c>
      <c r="Y7" s="11">
        <f>U7*10</f>
        <v>59.443200000000004</v>
      </c>
      <c r="Z7" s="11">
        <f>V7*10</f>
        <v>7.4304000000000006</v>
      </c>
      <c r="AA7" s="11">
        <f>W7*10</f>
        <v>10.866960000000001</v>
      </c>
      <c r="AB7" s="11">
        <f>X7*10</f>
        <v>3.9164399999999997</v>
      </c>
      <c r="AC7" s="11">
        <f>SUM(Y7:AB7)</f>
        <v>81.657000000000011</v>
      </c>
    </row>
    <row r="8" spans="1:30" s="11" customFormat="1">
      <c r="A8" s="11" t="s">
        <v>120</v>
      </c>
      <c r="B8" s="11">
        <v>108</v>
      </c>
      <c r="C8" s="11">
        <v>24</v>
      </c>
      <c r="D8" s="11">
        <v>24</v>
      </c>
      <c r="E8" s="11">
        <v>16</v>
      </c>
      <c r="H8" s="11">
        <f>B8/$F$7</f>
        <v>0.34069400630914826</v>
      </c>
      <c r="I8" s="11">
        <f t="shared" ref="I8" si="7">C8/$F$7</f>
        <v>7.5709779179810727E-2</v>
      </c>
      <c r="J8" s="11">
        <f t="shared" ref="J8" si="8">D8/$F$7</f>
        <v>7.5709779179810727E-2</v>
      </c>
      <c r="K8" s="11">
        <f t="shared" ref="K8" si="9">E8/$F$7</f>
        <v>5.0473186119873815E-2</v>
      </c>
      <c r="N8" s="11">
        <v>1548</v>
      </c>
      <c r="O8" s="11">
        <f>N8*1000</f>
        <v>1548000</v>
      </c>
      <c r="P8" s="11">
        <v>1548</v>
      </c>
      <c r="Q8" s="11">
        <f>B8*$P$8</f>
        <v>167184</v>
      </c>
      <c r="R8" s="11">
        <f>C8*$P$8</f>
        <v>37152</v>
      </c>
      <c r="S8" s="11">
        <f>D8*$P$8</f>
        <v>37152</v>
      </c>
      <c r="T8" s="11">
        <f>E8*$P$8</f>
        <v>24768</v>
      </c>
      <c r="U8" s="11">
        <f>40*Q8/1000000</f>
        <v>6.68736</v>
      </c>
      <c r="V8" s="11">
        <f t="shared" ref="V8:V11" si="10">24*R8/1000000</f>
        <v>0.891648</v>
      </c>
      <c r="W8" s="11">
        <f t="shared" ref="W8:W11" si="11">39*S8/1000000</f>
        <v>1.448928</v>
      </c>
      <c r="X8" s="11">
        <f t="shared" ref="X8:X11" si="12">23*T8/1000000</f>
        <v>0.56966399999999995</v>
      </c>
      <c r="Y8" s="11">
        <f>U8*10</f>
        <v>66.873599999999996</v>
      </c>
      <c r="Z8" s="11">
        <f t="shared" ref="Z8:AB8" si="13">V8*10</f>
        <v>8.91648</v>
      </c>
      <c r="AA8" s="11">
        <f t="shared" si="13"/>
        <v>14.489280000000001</v>
      </c>
      <c r="AB8" s="11">
        <f t="shared" si="13"/>
        <v>5.6966399999999995</v>
      </c>
      <c r="AC8" s="11">
        <f>SUM(Y8:AB8)</f>
        <v>95.975999999999999</v>
      </c>
    </row>
    <row r="9" spans="1:30" s="12" customFormat="1">
      <c r="A9" s="12" t="s">
        <v>130</v>
      </c>
      <c r="N9" s="12" t="s">
        <v>131</v>
      </c>
      <c r="O9" s="12" t="s">
        <v>132</v>
      </c>
      <c r="P9" s="12" t="s">
        <v>133</v>
      </c>
    </row>
    <row r="10" spans="1:30" s="11" customFormat="1">
      <c r="A10" s="11" t="s">
        <v>119</v>
      </c>
      <c r="B10" s="11">
        <v>102</v>
      </c>
      <c r="C10" s="11">
        <v>17</v>
      </c>
      <c r="D10" s="11">
        <v>24</v>
      </c>
      <c r="E10" s="11">
        <v>23</v>
      </c>
      <c r="F10" s="11">
        <f>SUM(B10:E11)</f>
        <v>320</v>
      </c>
      <c r="G10" s="11">
        <f>AVERAGE(F3,F7)</f>
        <v>329.5</v>
      </c>
      <c r="H10" s="11">
        <f>B10/$F$10</f>
        <v>0.31874999999999998</v>
      </c>
      <c r="I10" s="11">
        <f t="shared" ref="I10:K10" si="14">C10/$F$10</f>
        <v>5.3124999999999999E-2</v>
      </c>
      <c r="J10" s="11">
        <f t="shared" si="14"/>
        <v>7.4999999999999997E-2</v>
      </c>
      <c r="K10" s="11">
        <f t="shared" si="14"/>
        <v>7.1874999999999994E-2</v>
      </c>
      <c r="N10" s="11">
        <v>1378</v>
      </c>
      <c r="O10" s="11">
        <f>N10*1000</f>
        <v>1378000</v>
      </c>
      <c r="P10" s="11">
        <v>1378</v>
      </c>
      <c r="Q10" s="11">
        <f>B10*$P$10</f>
        <v>140556</v>
      </c>
      <c r="R10" s="11">
        <f>C10*$P$10</f>
        <v>23426</v>
      </c>
      <c r="S10" s="11">
        <f>D10*$P$10</f>
        <v>33072</v>
      </c>
      <c r="T10" s="11">
        <f>E10*$P$10</f>
        <v>31694</v>
      </c>
      <c r="U10" s="11">
        <f>40*Q10/1000000</f>
        <v>5.6222399999999997</v>
      </c>
      <c r="V10" s="11">
        <f t="shared" si="10"/>
        <v>0.56222399999999995</v>
      </c>
      <c r="W10" s="11">
        <f t="shared" si="11"/>
        <v>1.2898080000000001</v>
      </c>
      <c r="X10" s="11">
        <f t="shared" si="12"/>
        <v>0.728962</v>
      </c>
      <c r="Y10" s="11">
        <f>U10*10</f>
        <v>56.222399999999993</v>
      </c>
      <c r="Z10" s="11">
        <f t="shared" ref="Z10:AB11" si="15">V10*10</f>
        <v>5.6222399999999997</v>
      </c>
      <c r="AA10" s="11">
        <f t="shared" si="15"/>
        <v>12.89808</v>
      </c>
      <c r="AB10" s="11">
        <f t="shared" si="15"/>
        <v>7.2896200000000002</v>
      </c>
      <c r="AC10" s="11">
        <f>SUM(Y10:AB10)</f>
        <v>82.032339999999991</v>
      </c>
    </row>
    <row r="11" spans="1:30" s="11" customFormat="1">
      <c r="A11" s="11" t="s">
        <v>120</v>
      </c>
      <c r="B11" s="11">
        <v>90</v>
      </c>
      <c r="C11" s="11">
        <v>16</v>
      </c>
      <c r="D11" s="11">
        <v>27</v>
      </c>
      <c r="E11" s="11">
        <v>21</v>
      </c>
      <c r="H11" s="11">
        <f>B11/$F$10</f>
        <v>0.28125</v>
      </c>
      <c r="I11" s="11">
        <f t="shared" ref="I11" si="16">C11/$F$10</f>
        <v>0.05</v>
      </c>
      <c r="J11" s="11">
        <f t="shared" ref="J11" si="17">D11/$F$10</f>
        <v>8.4375000000000006E-2</v>
      </c>
      <c r="K11" s="11">
        <f t="shared" ref="K11" si="18">E11/$F$10</f>
        <v>6.5625000000000003E-2</v>
      </c>
      <c r="N11" s="11">
        <v>1378</v>
      </c>
      <c r="O11" s="11">
        <f>N11*1000</f>
        <v>1378000</v>
      </c>
      <c r="P11" s="11">
        <v>1378</v>
      </c>
      <c r="Q11" s="11">
        <f>B11*$P$11</f>
        <v>124020</v>
      </c>
      <c r="R11" s="11">
        <f>C11*$P$11</f>
        <v>22048</v>
      </c>
      <c r="S11" s="11">
        <f>D11*$P$11</f>
        <v>37206</v>
      </c>
      <c r="T11" s="11">
        <f>E11*$P$11</f>
        <v>28938</v>
      </c>
      <c r="U11" s="11">
        <f t="shared" ref="U11" si="19">40*Q11/1000000</f>
        <v>4.9607999999999999</v>
      </c>
      <c r="V11" s="11">
        <f t="shared" si="10"/>
        <v>0.52915199999999996</v>
      </c>
      <c r="W11" s="11">
        <f t="shared" si="11"/>
        <v>1.4510339999999999</v>
      </c>
      <c r="X11" s="11">
        <f t="shared" si="12"/>
        <v>0.665574</v>
      </c>
      <c r="Y11" s="11">
        <f>U11*10</f>
        <v>49.607999999999997</v>
      </c>
      <c r="Z11" s="11">
        <f t="shared" si="15"/>
        <v>5.2915199999999993</v>
      </c>
      <c r="AA11" s="11">
        <f t="shared" si="15"/>
        <v>14.510339999999999</v>
      </c>
      <c r="AB11" s="11">
        <f t="shared" si="15"/>
        <v>6.6557399999999998</v>
      </c>
      <c r="AC11" s="11">
        <f>SUM(Y11:AB11)</f>
        <v>76.065599999999989</v>
      </c>
    </row>
    <row r="12" spans="1:30">
      <c r="B12">
        <f>AVERAGE(B3,B7)</f>
        <v>111.5</v>
      </c>
      <c r="C12">
        <f t="shared" ref="C12:E12" si="20">AVERAGE(C3,C7)</f>
        <v>20</v>
      </c>
      <c r="D12">
        <f t="shared" si="20"/>
        <v>16</v>
      </c>
      <c r="E12">
        <f t="shared" si="20"/>
        <v>14</v>
      </c>
    </row>
    <row r="13" spans="1:30">
      <c r="B13">
        <f>AVERAGE(B4,B8)</f>
        <v>109.5</v>
      </c>
      <c r="C13">
        <f t="shared" ref="C13:E13" si="21">AVERAGE(C4,C8)</f>
        <v>23</v>
      </c>
      <c r="D13">
        <f t="shared" si="21"/>
        <v>18</v>
      </c>
      <c r="E13">
        <f t="shared" si="21"/>
        <v>17.5</v>
      </c>
      <c r="Y13">
        <f>Y7/40</f>
        <v>1.4860800000000001</v>
      </c>
      <c r="Z13">
        <f>Z7/24</f>
        <v>0.30960000000000004</v>
      </c>
      <c r="AA13">
        <f>AA7/39</f>
        <v>0.27864</v>
      </c>
      <c r="AB13">
        <f>AB7/23</f>
        <v>0.17027999999999999</v>
      </c>
      <c r="AC13">
        <f>SUM(Y13:AB14)</f>
        <v>4.9071600000000002</v>
      </c>
    </row>
    <row r="14" spans="1:30">
      <c r="Y14">
        <f t="shared" ref="Y14:Y17" si="22">Y8/40</f>
        <v>1.67184</v>
      </c>
      <c r="Z14">
        <f t="shared" ref="Z14:Z17" si="23">Z8/24</f>
        <v>0.37152000000000002</v>
      </c>
      <c r="AA14">
        <f t="shared" ref="AA14:AA17" si="24">AA8/39</f>
        <v>0.37152000000000002</v>
      </c>
      <c r="AB14">
        <f t="shared" ref="AB14:AB17" si="25">AB8/23</f>
        <v>0.24767999999999998</v>
      </c>
    </row>
    <row r="15" spans="1:30">
      <c r="Y15">
        <f t="shared" si="22"/>
        <v>0</v>
      </c>
      <c r="Z15">
        <f t="shared" si="23"/>
        <v>0</v>
      </c>
      <c r="AA15">
        <f t="shared" si="24"/>
        <v>0</v>
      </c>
      <c r="AB15">
        <f t="shared" si="25"/>
        <v>0</v>
      </c>
    </row>
    <row r="16" spans="1:30">
      <c r="Y16">
        <f t="shared" si="22"/>
        <v>1.4055599999999999</v>
      </c>
      <c r="Z16">
        <f t="shared" si="23"/>
        <v>0.23426</v>
      </c>
      <c r="AA16">
        <f t="shared" si="24"/>
        <v>0.33072000000000001</v>
      </c>
      <c r="AB16">
        <f t="shared" si="25"/>
        <v>0.31694</v>
      </c>
      <c r="AC16">
        <f>SUM(Y16:AB17)</f>
        <v>4.4095999999999993</v>
      </c>
    </row>
    <row r="17" spans="1:28">
      <c r="A17" t="s">
        <v>134</v>
      </c>
      <c r="N17" t="s">
        <v>111</v>
      </c>
      <c r="O17" t="s">
        <v>112</v>
      </c>
      <c r="P17" t="s">
        <v>113</v>
      </c>
      <c r="Q17" t="s">
        <v>114</v>
      </c>
      <c r="S17" t="s">
        <v>111</v>
      </c>
      <c r="T17" t="s">
        <v>112</v>
      </c>
      <c r="U17" t="s">
        <v>113</v>
      </c>
      <c r="V17" t="s">
        <v>114</v>
      </c>
      <c r="Y17">
        <f t="shared" si="22"/>
        <v>1.2402</v>
      </c>
      <c r="Z17">
        <f t="shared" si="23"/>
        <v>0.22047999999999998</v>
      </c>
      <c r="AA17">
        <f t="shared" si="24"/>
        <v>0.37206</v>
      </c>
      <c r="AB17">
        <f t="shared" si="25"/>
        <v>0.28937999999999997</v>
      </c>
    </row>
    <row r="18" spans="1:28" ht="20.399999999999999" thickBot="1">
      <c r="A18" s="2" t="s">
        <v>135</v>
      </c>
      <c r="N18" s="11">
        <f t="shared" ref="N18:Q19" si="26">H3*$L$3</f>
        <v>1.2997076023391814</v>
      </c>
      <c r="O18" s="11">
        <f t="shared" si="26"/>
        <v>0.2046783625730994</v>
      </c>
      <c r="P18" s="11">
        <f t="shared" si="26"/>
        <v>0.14327485380116958</v>
      </c>
      <c r="Q18" s="11">
        <f t="shared" si="26"/>
        <v>0.17397660818713451</v>
      </c>
      <c r="R18" s="11">
        <f>SUM(N18:Q19)</f>
        <v>3.5000000000000009</v>
      </c>
      <c r="S18" s="11">
        <f>N18*40/2</f>
        <v>25.994152046783626</v>
      </c>
      <c r="T18" s="11">
        <f>O18*24/2</f>
        <v>2.4561403508771926</v>
      </c>
      <c r="U18" s="11">
        <f>P18*39</f>
        <v>5.5877192982456139</v>
      </c>
      <c r="V18" s="11">
        <f>Q18*23</f>
        <v>4.0014619883040936</v>
      </c>
      <c r="W18" s="11">
        <f>SUM(S18:V19)</f>
        <v>72.722222222222229</v>
      </c>
    </row>
    <row r="19" spans="1:28" ht="15" thickBot="1">
      <c r="A19" s="1" t="s">
        <v>136</v>
      </c>
      <c r="B19" s="1" t="s">
        <v>137</v>
      </c>
      <c r="C19" s="1" t="s">
        <v>138</v>
      </c>
      <c r="D19" s="1" t="s">
        <v>139</v>
      </c>
      <c r="N19" s="11">
        <f t="shared" si="26"/>
        <v>1.1359649122807018</v>
      </c>
      <c r="O19" s="11">
        <f t="shared" si="26"/>
        <v>0.22514619883040934</v>
      </c>
      <c r="P19" s="11">
        <f t="shared" si="26"/>
        <v>0.12280701754385964</v>
      </c>
      <c r="Q19" s="11">
        <f t="shared" si="26"/>
        <v>0.19444444444444442</v>
      </c>
      <c r="R19" s="11"/>
      <c r="S19" s="11">
        <f>N19*40/2</f>
        <v>22.719298245614038</v>
      </c>
      <c r="T19" s="11">
        <f t="shared" ref="T19:T26" si="27">O19*24/2</f>
        <v>2.7017543859649122</v>
      </c>
      <c r="U19" s="11">
        <f t="shared" ref="U19:U26" si="28">P19*39</f>
        <v>4.7894736842105257</v>
      </c>
      <c r="V19" s="11">
        <f t="shared" ref="V19:V26" si="29">Q19*23</f>
        <v>4.4722222222222214</v>
      </c>
      <c r="W19" s="11"/>
    </row>
    <row r="20" spans="1:28" ht="15" thickBot="1">
      <c r="A20" s="1">
        <v>2.2999999999999998</v>
      </c>
      <c r="B20" s="1">
        <v>0.37</v>
      </c>
      <c r="C20" s="1">
        <v>0.17</v>
      </c>
      <c r="D20" s="1">
        <v>0.43</v>
      </c>
      <c r="N20">
        <f>H5*40</f>
        <v>0</v>
      </c>
      <c r="O20">
        <f>I5*24</f>
        <v>0</v>
      </c>
      <c r="P20">
        <f>J5*39</f>
        <v>0</v>
      </c>
      <c r="Q20">
        <f>K5*23</f>
        <v>0</v>
      </c>
    </row>
    <row r="21" spans="1:28">
      <c r="A21">
        <f>A20*40/2</f>
        <v>46</v>
      </c>
      <c r="B21">
        <f>B20*24/2</f>
        <v>4.4399999999999995</v>
      </c>
      <c r="C21">
        <f>C20*39</f>
        <v>6.6300000000000008</v>
      </c>
      <c r="D21">
        <f>D20*23</f>
        <v>9.89</v>
      </c>
      <c r="E21">
        <f>SUM(A21:D21)</f>
        <v>66.960000000000008</v>
      </c>
      <c r="N21">
        <f>H6*40</f>
        <v>0</v>
      </c>
      <c r="O21">
        <f>I6*24</f>
        <v>0</v>
      </c>
      <c r="P21">
        <f>J6*39</f>
        <v>0</v>
      </c>
      <c r="Q21">
        <f>K6*23</f>
        <v>0</v>
      </c>
    </row>
    <row r="22" spans="1:28">
      <c r="A22">
        <f>A21/40*2</f>
        <v>2.2999999999999998</v>
      </c>
      <c r="N22" s="11">
        <f t="shared" ref="N22:Q23" si="30">H7*$L$3</f>
        <v>1.0599369085173502</v>
      </c>
      <c r="O22" s="11">
        <f t="shared" si="30"/>
        <v>0.22082018927444794</v>
      </c>
      <c r="P22" s="11">
        <f t="shared" si="30"/>
        <v>0.19873817034700317</v>
      </c>
      <c r="Q22" s="11">
        <f t="shared" si="30"/>
        <v>0.12145110410094637</v>
      </c>
      <c r="R22" s="11">
        <f>SUM(N22:Q23)</f>
        <v>3.5</v>
      </c>
      <c r="S22" s="11">
        <f t="shared" ref="S22:S26" si="31">N22*40/2</f>
        <v>21.198738170347006</v>
      </c>
      <c r="T22" s="11">
        <f t="shared" si="27"/>
        <v>2.6498422712933754</v>
      </c>
      <c r="U22" s="11">
        <f t="shared" si="28"/>
        <v>7.7507886435331237</v>
      </c>
      <c r="V22" s="11">
        <f t="shared" si="29"/>
        <v>2.7933753943217665</v>
      </c>
      <c r="W22" s="11">
        <f>SUM(S22:V23)</f>
        <v>75.818611987381701</v>
      </c>
    </row>
    <row r="23" spans="1:28">
      <c r="N23" s="11">
        <f t="shared" si="30"/>
        <v>1.1924290220820188</v>
      </c>
      <c r="O23" s="11">
        <f t="shared" si="30"/>
        <v>0.26498422712933756</v>
      </c>
      <c r="P23" s="11">
        <f t="shared" si="30"/>
        <v>0.26498422712933756</v>
      </c>
      <c r="Q23" s="11">
        <f t="shared" si="30"/>
        <v>0.17665615141955834</v>
      </c>
      <c r="R23" s="11"/>
      <c r="S23" s="11">
        <f t="shared" si="31"/>
        <v>23.848580441640376</v>
      </c>
      <c r="T23" s="11">
        <f t="shared" si="27"/>
        <v>3.1798107255520507</v>
      </c>
      <c r="U23" s="11">
        <f t="shared" si="28"/>
        <v>10.334384858044166</v>
      </c>
      <c r="V23" s="11">
        <f t="shared" si="29"/>
        <v>4.0630914826498419</v>
      </c>
      <c r="W23" s="11"/>
    </row>
    <row r="24" spans="1:28">
      <c r="N24" s="12">
        <f>H9*40</f>
        <v>0</v>
      </c>
      <c r="O24" s="12">
        <f>I9*24</f>
        <v>0</v>
      </c>
      <c r="P24" s="12">
        <f>J9*39</f>
        <v>0</v>
      </c>
      <c r="Q24" s="12">
        <f>K9*23</f>
        <v>0</v>
      </c>
      <c r="R24" s="12"/>
      <c r="S24" s="12"/>
      <c r="T24" s="12"/>
      <c r="U24" s="12"/>
      <c r="V24" s="12"/>
      <c r="W24" s="12"/>
    </row>
    <row r="25" spans="1:28">
      <c r="N25" s="11">
        <f t="shared" ref="N25:Q26" si="32">H10*$L$3</f>
        <v>1.1156249999999999</v>
      </c>
      <c r="O25" s="11">
        <f t="shared" si="32"/>
        <v>0.18593750000000001</v>
      </c>
      <c r="P25" s="11">
        <f t="shared" si="32"/>
        <v>0.26250000000000001</v>
      </c>
      <c r="Q25" s="11">
        <f t="shared" si="32"/>
        <v>0.25156249999999997</v>
      </c>
      <c r="R25" s="11">
        <f>SUM(N25:Q26)</f>
        <v>3.4999999999999996</v>
      </c>
      <c r="S25" s="11">
        <f t="shared" si="31"/>
        <v>22.312499999999996</v>
      </c>
      <c r="T25" s="11">
        <f t="shared" si="27"/>
        <v>2.2312500000000002</v>
      </c>
      <c r="U25" s="11">
        <f t="shared" si="28"/>
        <v>10.237500000000001</v>
      </c>
      <c r="V25" s="11">
        <f t="shared" si="29"/>
        <v>5.7859374999999993</v>
      </c>
      <c r="W25" s="11">
        <f>SUM(S25:V26)</f>
        <v>79.154687500000009</v>
      </c>
    </row>
    <row r="26" spans="1:28">
      <c r="N26" s="11">
        <f t="shared" si="32"/>
        <v>0.984375</v>
      </c>
      <c r="O26" s="11">
        <f t="shared" si="32"/>
        <v>0.17500000000000002</v>
      </c>
      <c r="P26" s="11">
        <f t="shared" si="32"/>
        <v>0.29531250000000003</v>
      </c>
      <c r="Q26" s="11">
        <f t="shared" si="32"/>
        <v>0.22968750000000002</v>
      </c>
      <c r="R26" s="11"/>
      <c r="S26" s="11">
        <f t="shared" si="31"/>
        <v>19.6875</v>
      </c>
      <c r="T26" s="11">
        <f t="shared" si="27"/>
        <v>2.1</v>
      </c>
      <c r="U26" s="11">
        <f t="shared" si="28"/>
        <v>11.517187500000002</v>
      </c>
      <c r="V26" s="11">
        <f t="shared" si="29"/>
        <v>5.2828125000000004</v>
      </c>
      <c r="W26" s="11"/>
    </row>
    <row r="27" spans="1:28">
      <c r="W27">
        <f>AVERAGE(W18:W25)</f>
        <v>75.898507236534655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EB05F-81BD-46A7-B233-1F32C210AD98}">
  <dimension ref="A1:W32"/>
  <sheetViews>
    <sheetView zoomScale="70" zoomScaleNormal="70" workbookViewId="0">
      <selection activeCell="F4" sqref="F4:F32"/>
    </sheetView>
  </sheetViews>
  <sheetFormatPr defaultRowHeight="14.4"/>
  <cols>
    <col min="13" max="14" width="15.5546875" customWidth="1"/>
    <col min="20" max="20" width="8.88671875" style="14"/>
    <col min="23" max="23" width="8.88671875" style="13"/>
  </cols>
  <sheetData>
    <row r="1" spans="1:23">
      <c r="R1" t="s">
        <v>140</v>
      </c>
      <c r="T1" s="14" t="s">
        <v>125</v>
      </c>
    </row>
    <row r="2" spans="1:23" ht="15" thickBot="1">
      <c r="B2" t="s">
        <v>141</v>
      </c>
      <c r="F2" t="s">
        <v>125</v>
      </c>
      <c r="J2" t="s">
        <v>142</v>
      </c>
      <c r="K2" t="s">
        <v>143</v>
      </c>
      <c r="L2" t="s">
        <v>140</v>
      </c>
      <c r="Q2">
        <v>1999</v>
      </c>
    </row>
    <row r="3" spans="1:23" ht="16.8" thickBot="1">
      <c r="A3" s="9" t="s">
        <v>143</v>
      </c>
      <c r="B3" s="9" t="s">
        <v>144</v>
      </c>
      <c r="C3" s="9" t="s">
        <v>145</v>
      </c>
      <c r="D3" s="9"/>
      <c r="E3" s="10" t="s">
        <v>146</v>
      </c>
      <c r="F3" s="4" t="s">
        <v>147</v>
      </c>
      <c r="K3" s="14">
        <v>2000.0195121951199</v>
      </c>
      <c r="L3" s="13">
        <v>2.8924240915878499</v>
      </c>
      <c r="M3" s="15">
        <f>LOG(K3)</f>
        <v>3.3010342326626483</v>
      </c>
      <c r="N3" s="15">
        <f>-185.32*LOG(K3)+614.09</f>
        <v>2.3423360029580635</v>
      </c>
      <c r="Q3" s="14">
        <v>2000.0195121951199</v>
      </c>
      <c r="R3" s="13">
        <v>2.93877551020408</v>
      </c>
      <c r="T3" s="14">
        <v>87.651880000000006</v>
      </c>
    </row>
    <row r="4" spans="1:23">
      <c r="A4" s="3">
        <v>1990</v>
      </c>
      <c r="B4" s="3">
        <v>0.28999999999999998</v>
      </c>
      <c r="C4" s="3">
        <v>0.06</v>
      </c>
      <c r="D4" s="3"/>
      <c r="E4" s="6">
        <v>0.35</v>
      </c>
      <c r="F4" s="14">
        <f>(B4+C4)*140</f>
        <v>49</v>
      </c>
      <c r="K4" s="14">
        <v>2001.03902439024</v>
      </c>
      <c r="L4" s="13">
        <v>2.5766849178695899</v>
      </c>
      <c r="M4" s="15">
        <f t="shared" ref="M4:M19" si="0">LOG(K4)</f>
        <v>3.3012555583573899</v>
      </c>
      <c r="N4" s="15">
        <f t="shared" ref="N4:N19" si="1">-185.32*LOG(K4)+614.09</f>
        <v>2.3013199252085315</v>
      </c>
      <c r="O4" s="13">
        <f>L3-L4</f>
        <v>0.31573917371825999</v>
      </c>
      <c r="P4" s="13">
        <f>AVERAGE(O4:O6)</f>
        <v>0.26679940268790325</v>
      </c>
      <c r="Q4" s="14">
        <v>2000.99268292683</v>
      </c>
      <c r="R4" s="13">
        <v>2.4489795918367299</v>
      </c>
      <c r="S4" s="13">
        <f>R3-R4</f>
        <v>0.48979591836735015</v>
      </c>
      <c r="T4" s="14">
        <f>$T$3/$R$3*R4</f>
        <v>73.043233333333234</v>
      </c>
      <c r="U4">
        <v>100</v>
      </c>
      <c r="W4" s="13">
        <v>2.93877551020408</v>
      </c>
    </row>
    <row r="5" spans="1:23">
      <c r="A5" s="4">
        <v>1991</v>
      </c>
      <c r="B5" s="4">
        <v>0.3</v>
      </c>
      <c r="C5" s="4">
        <v>0.05</v>
      </c>
      <c r="D5" s="4"/>
      <c r="E5" s="7">
        <v>0.35</v>
      </c>
      <c r="F5" s="14">
        <f t="shared" ref="F5:F21" si="2">(B5+C5)*140</f>
        <v>49</v>
      </c>
      <c r="K5" s="14">
        <v>2002.0121951219501</v>
      </c>
      <c r="L5" s="13">
        <v>2.2853160776505699</v>
      </c>
      <c r="M5" s="15">
        <f>LOG(K5)</f>
        <v>3.3014667186268354</v>
      </c>
      <c r="N5" s="15">
        <f t="shared" si="1"/>
        <v>2.2621877040749041</v>
      </c>
      <c r="O5" s="13">
        <f t="shared" ref="O5:O19" si="3">L4-L5</f>
        <v>0.29136884021901999</v>
      </c>
      <c r="P5" s="13"/>
      <c r="Q5" s="14">
        <v>2002.0121951219501</v>
      </c>
      <c r="R5" s="13">
        <v>2.2775510204081599</v>
      </c>
      <c r="S5" s="13">
        <f t="shared" ref="S5:S14" si="4">R4-R5</f>
        <v>0.17142857142856993</v>
      </c>
      <c r="T5" s="14">
        <f t="shared" ref="T5:T14" si="5">$T$3/$R$3*R5</f>
        <v>67.930206999999939</v>
      </c>
      <c r="U5">
        <f>S5*100/$S$4</f>
        <v>34.999999999999467</v>
      </c>
      <c r="W5" s="13">
        <v>2.4489795918367299</v>
      </c>
    </row>
    <row r="6" spans="1:23">
      <c r="A6" s="4">
        <v>1992</v>
      </c>
      <c r="B6" s="4">
        <v>0.28000000000000003</v>
      </c>
      <c r="C6" s="4">
        <v>0.05</v>
      </c>
      <c r="D6" s="4"/>
      <c r="E6" s="7">
        <v>0.35</v>
      </c>
      <c r="F6" s="14">
        <f t="shared" si="2"/>
        <v>46.2</v>
      </c>
      <c r="K6" s="14">
        <v>2003.03170731707</v>
      </c>
      <c r="L6" s="13">
        <v>2.0920258835241401</v>
      </c>
      <c r="M6" s="15">
        <f t="shared" si="0"/>
        <v>3.3016878240833161</v>
      </c>
      <c r="N6" s="15">
        <f t="shared" si="1"/>
        <v>2.2212124408798672</v>
      </c>
      <c r="O6" s="13">
        <f t="shared" si="3"/>
        <v>0.19329019412642978</v>
      </c>
      <c r="P6" s="13"/>
      <c r="Q6" s="14">
        <v>2003.03170731707</v>
      </c>
      <c r="R6" s="13">
        <v>2.1551020408163302</v>
      </c>
      <c r="S6" s="13">
        <f t="shared" si="4"/>
        <v>0.12244897959182977</v>
      </c>
      <c r="T6" s="14">
        <f t="shared" si="5"/>
        <v>64.27804533333348</v>
      </c>
      <c r="U6">
        <f>S6*100/$S$4</f>
        <v>24.999999999998412</v>
      </c>
      <c r="W6" s="13">
        <v>2.2775510204081599</v>
      </c>
    </row>
    <row r="7" spans="1:23">
      <c r="A7" s="4">
        <v>1993</v>
      </c>
      <c r="B7" s="4">
        <v>0.3</v>
      </c>
      <c r="C7" s="4">
        <v>0.06</v>
      </c>
      <c r="D7" s="4"/>
      <c r="E7" s="7">
        <v>0.35</v>
      </c>
      <c r="F7" s="14">
        <f t="shared" si="2"/>
        <v>50.4</v>
      </c>
      <c r="K7" s="14">
        <v>2004.0512195122001</v>
      </c>
      <c r="L7" s="13">
        <v>2.3640418118466902</v>
      </c>
      <c r="M7" s="15">
        <f t="shared" si="0"/>
        <v>3.3019088170291657</v>
      </c>
      <c r="N7" s="15">
        <f t="shared" si="1"/>
        <v>2.1802580281550945</v>
      </c>
      <c r="O7" s="13">
        <f t="shared" si="3"/>
        <v>-0.27201592832255006</v>
      </c>
      <c r="P7" s="13"/>
      <c r="Q7" s="14">
        <v>2004.0512195122001</v>
      </c>
      <c r="R7" s="13">
        <v>2.0816326530612201</v>
      </c>
      <c r="S7" s="13">
        <f t="shared" si="4"/>
        <v>7.3469387755110027E-2</v>
      </c>
      <c r="T7" s="14">
        <f t="shared" si="5"/>
        <v>62.08674833333324</v>
      </c>
      <c r="U7">
        <f t="shared" ref="U7:U14" si="6">S7*100/$S$4</f>
        <v>15.000000000001533</v>
      </c>
      <c r="W7" s="13">
        <v>2.1551020408163302</v>
      </c>
    </row>
    <row r="8" spans="1:23">
      <c r="A8" s="4">
        <v>1994</v>
      </c>
      <c r="B8" s="4">
        <v>0.27</v>
      </c>
      <c r="C8" s="4">
        <v>0.06</v>
      </c>
      <c r="D8" s="4"/>
      <c r="E8" s="7">
        <v>0.35</v>
      </c>
      <c r="F8" s="14">
        <f t="shared" si="2"/>
        <v>46.2</v>
      </c>
      <c r="K8" s="14">
        <v>2005.0243902438999</v>
      </c>
      <c r="L8" s="13">
        <v>1.9257341961174701</v>
      </c>
      <c r="M8" s="15">
        <f t="shared" si="0"/>
        <v>3.3021196599905704</v>
      </c>
      <c r="N8" s="15">
        <f t="shared" si="1"/>
        <v>2.1411846105474979</v>
      </c>
      <c r="O8" s="13">
        <f t="shared" si="3"/>
        <v>0.43830761572922006</v>
      </c>
      <c r="P8" s="13"/>
      <c r="Q8" s="14">
        <v>2005.0243902438999</v>
      </c>
      <c r="R8" s="13">
        <v>2.0326530612244902</v>
      </c>
      <c r="S8" s="13">
        <f t="shared" si="4"/>
        <v>4.8979591836729952E-2</v>
      </c>
      <c r="T8" s="14">
        <f t="shared" si="5"/>
        <v>60.625883666666716</v>
      </c>
      <c r="U8">
        <f t="shared" si="6"/>
        <v>9.9999999999989662</v>
      </c>
      <c r="W8" s="13">
        <v>2.0816326530612201</v>
      </c>
    </row>
    <row r="9" spans="1:23">
      <c r="A9" s="4">
        <v>1995</v>
      </c>
      <c r="B9" s="4">
        <v>0.23</v>
      </c>
      <c r="C9" s="4">
        <v>0.04</v>
      </c>
      <c r="D9" s="4"/>
      <c r="E9" s="7">
        <v>0.35</v>
      </c>
      <c r="F9" s="14">
        <f t="shared" si="2"/>
        <v>37.800000000000004</v>
      </c>
      <c r="K9" s="14">
        <v>2005.99756097561</v>
      </c>
      <c r="L9" s="13">
        <v>1.7568143354902901</v>
      </c>
      <c r="M9" s="15">
        <f t="shared" si="0"/>
        <v>3.3023304006407912</v>
      </c>
      <c r="N9" s="15">
        <f t="shared" si="1"/>
        <v>2.102130153248595</v>
      </c>
      <c r="O9" s="13">
        <f t="shared" si="3"/>
        <v>0.16891986062718001</v>
      </c>
      <c r="P9" s="13"/>
      <c r="Q9" s="14">
        <v>2005.99756097561</v>
      </c>
      <c r="R9" s="13">
        <v>1.98367346938776</v>
      </c>
      <c r="S9" s="13">
        <f t="shared" si="4"/>
        <v>4.8979591836730174E-2</v>
      </c>
      <c r="T9" s="14">
        <f t="shared" si="5"/>
        <v>59.165019000000186</v>
      </c>
      <c r="U9">
        <f t="shared" si="6"/>
        <v>9.9999999999990123</v>
      </c>
      <c r="W9" s="13">
        <v>2.0326530612244902</v>
      </c>
    </row>
    <row r="10" spans="1:23">
      <c r="A10" s="4">
        <v>1996</v>
      </c>
      <c r="B10" s="4">
        <v>0.24</v>
      </c>
      <c r="C10" s="4">
        <v>0.04</v>
      </c>
      <c r="D10" s="4"/>
      <c r="E10" s="7">
        <v>0.35</v>
      </c>
      <c r="F10" s="14">
        <f t="shared" si="2"/>
        <v>39.199999999999996</v>
      </c>
      <c r="K10" s="14">
        <v>2007.0170731707301</v>
      </c>
      <c r="L10" s="13">
        <v>1.6369935291189599</v>
      </c>
      <c r="M10" s="15">
        <f t="shared" si="0"/>
        <v>3.3025510669330753</v>
      </c>
      <c r="N10" s="15">
        <f t="shared" si="1"/>
        <v>2.0612362759625285</v>
      </c>
      <c r="O10" s="13">
        <f t="shared" si="3"/>
        <v>0.11982080637133019</v>
      </c>
      <c r="P10" s="13"/>
      <c r="Q10" s="14">
        <v>2007.0170731707301</v>
      </c>
      <c r="R10" s="13">
        <v>1.9346938775510201</v>
      </c>
      <c r="S10" s="13">
        <f t="shared" si="4"/>
        <v>4.8979591836739944E-2</v>
      </c>
      <c r="T10" s="14">
        <f t="shared" si="5"/>
        <v>57.704154333333356</v>
      </c>
      <c r="U10">
        <f t="shared" si="6"/>
        <v>10.000000000001007</v>
      </c>
      <c r="W10" s="13">
        <v>1.98367346938776</v>
      </c>
    </row>
    <row r="11" spans="1:23">
      <c r="A11" s="4">
        <v>1997</v>
      </c>
      <c r="B11" s="4">
        <v>0.27</v>
      </c>
      <c r="C11" s="4">
        <v>0.04</v>
      </c>
      <c r="D11" s="4"/>
      <c r="E11" s="7">
        <v>0.35</v>
      </c>
      <c r="F11" s="14">
        <f t="shared" si="2"/>
        <v>43.4</v>
      </c>
      <c r="K11" s="14">
        <v>2008.03658536585</v>
      </c>
      <c r="L11" s="13">
        <v>1.90900945744151</v>
      </c>
      <c r="M11" s="15">
        <f t="shared" si="0"/>
        <v>3.3027716211611109</v>
      </c>
      <c r="N11" s="15">
        <f t="shared" si="1"/>
        <v>2.0203631664229533</v>
      </c>
      <c r="O11" s="13">
        <f t="shared" si="3"/>
        <v>-0.27201592832255006</v>
      </c>
      <c r="P11" s="13"/>
      <c r="Q11" s="14">
        <v>2008.03658536585</v>
      </c>
      <c r="R11" s="13">
        <v>1.8857142857142899</v>
      </c>
      <c r="S11" s="13">
        <f t="shared" si="4"/>
        <v>4.8979591836730174E-2</v>
      </c>
      <c r="T11" s="14">
        <f t="shared" si="5"/>
        <v>56.243289666666826</v>
      </c>
      <c r="U11">
        <f t="shared" si="6"/>
        <v>9.9999999999990123</v>
      </c>
      <c r="W11" s="13">
        <v>1.9346938775510201</v>
      </c>
    </row>
    <row r="12" spans="1:23">
      <c r="A12" s="4">
        <v>1998</v>
      </c>
      <c r="B12" s="4">
        <v>0.26</v>
      </c>
      <c r="C12" s="4">
        <v>0.04</v>
      </c>
      <c r="D12" s="4"/>
      <c r="E12" s="7">
        <v>0.35</v>
      </c>
      <c r="F12" s="14">
        <f t="shared" si="2"/>
        <v>42</v>
      </c>
      <c r="K12" s="14">
        <v>2009.0097560975601</v>
      </c>
      <c r="L12" s="13">
        <v>1.7155998008959701</v>
      </c>
      <c r="M12" s="15">
        <f t="shared" si="0"/>
        <v>3.3029820457622101</v>
      </c>
      <c r="N12" s="15">
        <f t="shared" si="1"/>
        <v>1.9813672793472961</v>
      </c>
      <c r="O12" s="13">
        <f t="shared" si="3"/>
        <v>0.19340965654553988</v>
      </c>
      <c r="P12" s="13"/>
      <c r="Q12" s="14">
        <v>2009.0097560975601</v>
      </c>
      <c r="R12" s="13">
        <v>1.86122448979592</v>
      </c>
      <c r="S12" s="13">
        <f t="shared" si="4"/>
        <v>2.4489795918369861E-2</v>
      </c>
      <c r="T12" s="14">
        <f t="shared" si="5"/>
        <v>55.512857333333415</v>
      </c>
      <c r="U12">
        <f t="shared" si="6"/>
        <v>5.0000000000004805</v>
      </c>
      <c r="W12" s="13">
        <v>1.8857142857142899</v>
      </c>
    </row>
    <row r="13" spans="1:23">
      <c r="A13" s="4">
        <v>1999</v>
      </c>
      <c r="B13" s="4">
        <v>0.28999999999999998</v>
      </c>
      <c r="C13" s="4">
        <v>7.0000000000000007E-2</v>
      </c>
      <c r="D13" s="4"/>
      <c r="E13" s="7">
        <v>0.35</v>
      </c>
      <c r="F13" s="14">
        <f t="shared" si="2"/>
        <v>50.4</v>
      </c>
      <c r="K13" s="14">
        <v>2010.0292682926799</v>
      </c>
      <c r="L13" s="13">
        <v>1.6692483822797399</v>
      </c>
      <c r="M13" s="15">
        <f t="shared" si="0"/>
        <v>3.3032023812839024</v>
      </c>
      <c r="N13" s="15">
        <f t="shared" si="1"/>
        <v>1.9405347004673104</v>
      </c>
      <c r="O13" s="13">
        <f t="shared" si="3"/>
        <v>4.6351418616230156E-2</v>
      </c>
      <c r="P13" s="13"/>
      <c r="Q13" s="14">
        <v>2010.0292682926799</v>
      </c>
      <c r="R13" s="13">
        <v>1.83673469387755</v>
      </c>
      <c r="S13" s="13">
        <f t="shared" si="4"/>
        <v>2.4489795918370083E-2</v>
      </c>
      <c r="T13" s="14">
        <f t="shared" si="5"/>
        <v>54.782425000000003</v>
      </c>
      <c r="U13">
        <f t="shared" si="6"/>
        <v>5.0000000000005258</v>
      </c>
      <c r="W13" s="13">
        <v>1.86122448979592</v>
      </c>
    </row>
    <row r="14" spans="1:23">
      <c r="A14" s="4">
        <v>2000</v>
      </c>
      <c r="B14" s="4">
        <v>0.26</v>
      </c>
      <c r="C14" s="4">
        <v>0.09</v>
      </c>
      <c r="D14" s="4"/>
      <c r="E14" s="7">
        <v>0.35</v>
      </c>
      <c r="F14" s="14">
        <f t="shared" si="2"/>
        <v>49</v>
      </c>
      <c r="K14" s="14">
        <v>2011.00243902439</v>
      </c>
      <c r="L14" s="13">
        <v>1.72073668491787</v>
      </c>
      <c r="M14" s="15">
        <f t="shared" si="0"/>
        <v>3.303412597326822</v>
      </c>
      <c r="N14" s="15">
        <f t="shared" si="1"/>
        <v>1.901577463393437</v>
      </c>
      <c r="O14" s="13">
        <f t="shared" si="3"/>
        <v>-5.148830263813009E-2</v>
      </c>
      <c r="P14" s="13"/>
      <c r="Q14" s="14">
        <v>2011.0487804878001</v>
      </c>
      <c r="R14" s="13">
        <v>1.78775510204082</v>
      </c>
      <c r="S14" s="13">
        <f t="shared" si="4"/>
        <v>4.8979591836729952E-2</v>
      </c>
      <c r="T14" s="14">
        <f t="shared" si="5"/>
        <v>53.321560333333473</v>
      </c>
      <c r="U14">
        <f t="shared" si="6"/>
        <v>9.9999999999989662</v>
      </c>
      <c r="W14" s="13">
        <v>1.83673469387755</v>
      </c>
    </row>
    <row r="15" spans="1:23">
      <c r="A15" s="4">
        <v>2001</v>
      </c>
      <c r="B15" s="4">
        <v>0.25</v>
      </c>
      <c r="C15" s="4">
        <v>0.08</v>
      </c>
      <c r="D15" s="4"/>
      <c r="E15" s="7">
        <v>0.35</v>
      </c>
      <c r="F15" s="14">
        <f t="shared" si="2"/>
        <v>46.2</v>
      </c>
      <c r="K15" s="14">
        <v>2012.99512195122</v>
      </c>
      <c r="L15" s="13">
        <v>2.11771030363365</v>
      </c>
      <c r="M15" s="15">
        <f t="shared" si="0"/>
        <v>3.3038427224732376</v>
      </c>
      <c r="N15" s="15">
        <f t="shared" si="1"/>
        <v>1.8218666712596132</v>
      </c>
      <c r="O15" s="13">
        <f t="shared" si="3"/>
        <v>-0.39697361871577996</v>
      </c>
      <c r="P15" s="13"/>
      <c r="Q15" s="14">
        <v>2012</v>
      </c>
      <c r="T15" s="14">
        <f>(T14+T16)/2</f>
        <v>52.591128000000062</v>
      </c>
      <c r="U15">
        <f>S16*100/$S$4</f>
        <v>10.000000000001007</v>
      </c>
      <c r="W15" s="13">
        <v>1.78775510204082</v>
      </c>
    </row>
    <row r="16" spans="1:23">
      <c r="A16" s="4">
        <v>2002</v>
      </c>
      <c r="B16" s="4">
        <v>0.27</v>
      </c>
      <c r="C16" s="4">
        <v>0.09</v>
      </c>
      <c r="D16" s="4"/>
      <c r="E16" s="7">
        <v>0.35</v>
      </c>
      <c r="F16" s="14">
        <f t="shared" si="2"/>
        <v>50.4</v>
      </c>
      <c r="K16" s="14">
        <v>2014.0146341463401</v>
      </c>
      <c r="L16" s="13">
        <v>1.6550323544051799</v>
      </c>
      <c r="M16" s="15">
        <f t="shared" si="0"/>
        <v>3.3040626218809122</v>
      </c>
      <c r="N16" s="15">
        <f t="shared" si="1"/>
        <v>1.7811149130294552</v>
      </c>
      <c r="O16" s="13">
        <f t="shared" si="3"/>
        <v>0.46267794922847005</v>
      </c>
      <c r="P16" s="13"/>
      <c r="Q16" s="14">
        <v>2012.99512195122</v>
      </c>
      <c r="R16" s="13">
        <v>1.7387755102040801</v>
      </c>
      <c r="S16" s="13">
        <f>R14-R16</f>
        <v>4.8979591836739944E-2</v>
      </c>
      <c r="T16" s="14">
        <f t="shared" ref="T16:T21" si="7">$T$3/$R$3*R16</f>
        <v>51.860695666666651</v>
      </c>
      <c r="U16">
        <f>S17*100/$S$4</f>
        <v>0</v>
      </c>
      <c r="W16" s="13">
        <v>1.7387755102040801</v>
      </c>
    </row>
    <row r="17" spans="1:23">
      <c r="A17" s="4">
        <v>2003</v>
      </c>
      <c r="B17" s="4">
        <v>0.28999999999999998</v>
      </c>
      <c r="C17" s="4">
        <v>0.09</v>
      </c>
      <c r="D17" s="4"/>
      <c r="E17" s="7">
        <v>0.34</v>
      </c>
      <c r="F17" s="14">
        <f t="shared" si="2"/>
        <v>53.2</v>
      </c>
      <c r="K17" s="14">
        <v>2015.03414634146</v>
      </c>
      <c r="L17" s="13">
        <v>1.80459930313589</v>
      </c>
      <c r="M17" s="15">
        <f t="shared" si="0"/>
        <v>3.3042824100017056</v>
      </c>
      <c r="N17" s="15">
        <f t="shared" si="1"/>
        <v>1.740383778483988</v>
      </c>
      <c r="O17" s="13">
        <f t="shared" si="3"/>
        <v>-0.14956694873071008</v>
      </c>
      <c r="P17" s="13"/>
      <c r="Q17" s="14">
        <v>2014.0146341463401</v>
      </c>
      <c r="R17" s="13">
        <v>1.7387755102040801</v>
      </c>
      <c r="S17" s="13">
        <f>R16-R17</f>
        <v>0</v>
      </c>
      <c r="T17" s="14">
        <f t="shared" si="7"/>
        <v>51.860695666666651</v>
      </c>
      <c r="W17" s="13">
        <v>1.7387755102040801</v>
      </c>
    </row>
    <row r="18" spans="1:23">
      <c r="A18" s="4">
        <v>2004</v>
      </c>
      <c r="B18" s="4">
        <v>0.27</v>
      </c>
      <c r="C18" s="4">
        <v>0.12</v>
      </c>
      <c r="D18" s="4"/>
      <c r="E18" s="7">
        <v>0.34</v>
      </c>
      <c r="F18" s="14">
        <f t="shared" si="2"/>
        <v>54.6</v>
      </c>
      <c r="K18" s="14">
        <v>2016.0536585365901</v>
      </c>
      <c r="L18" s="13">
        <v>1.92967645594823</v>
      </c>
      <c r="M18" s="15">
        <f t="shared" si="0"/>
        <v>3.3045020869482027</v>
      </c>
      <c r="N18" s="15">
        <f t="shared" si="1"/>
        <v>1.6996732467591755</v>
      </c>
      <c r="O18" s="13">
        <f t="shared" si="3"/>
        <v>-0.12507715281234</v>
      </c>
      <c r="P18" s="13"/>
      <c r="Q18" s="14">
        <v>2015.03414634146</v>
      </c>
      <c r="R18" s="13">
        <v>1.71428571428571</v>
      </c>
      <c r="S18" s="13">
        <f>R17-R18</f>
        <v>2.4489795918370083E-2</v>
      </c>
      <c r="T18" s="14">
        <f t="shared" si="7"/>
        <v>51.130263333333232</v>
      </c>
      <c r="W18" s="13">
        <v>1.71428571428571</v>
      </c>
    </row>
    <row r="19" spans="1:23">
      <c r="A19" s="4">
        <v>2005</v>
      </c>
      <c r="B19" s="4">
        <v>0.27</v>
      </c>
      <c r="C19" s="4">
        <v>7.0000000000000007E-2</v>
      </c>
      <c r="D19" s="4"/>
      <c r="E19" s="7">
        <v>0.33</v>
      </c>
      <c r="F19" s="14">
        <f t="shared" si="2"/>
        <v>47.6</v>
      </c>
      <c r="K19" s="14">
        <v>2017.0268292682899</v>
      </c>
      <c r="L19" s="13">
        <v>2.00565455450473</v>
      </c>
      <c r="M19" s="15">
        <f t="shared" si="0"/>
        <v>3.3047116749731416</v>
      </c>
      <c r="N19" s="15">
        <f t="shared" si="1"/>
        <v>1.6608323939774436</v>
      </c>
      <c r="O19" s="13">
        <f t="shared" si="3"/>
        <v>-7.5978098556499951E-2</v>
      </c>
      <c r="P19" s="13"/>
      <c r="Q19" s="14">
        <v>2016.00731707317</v>
      </c>
      <c r="R19" s="13">
        <v>1.6897959183673501</v>
      </c>
      <c r="S19" s="13">
        <f>R18-R19</f>
        <v>2.4489795918359869E-2</v>
      </c>
      <c r="T19" s="14">
        <f t="shared" si="7"/>
        <v>50.399831000000127</v>
      </c>
      <c r="W19" s="13">
        <v>1.6897959183673501</v>
      </c>
    </row>
    <row r="20" spans="1:23">
      <c r="A20" s="4">
        <v>2006</v>
      </c>
      <c r="B20" s="4">
        <v>0.26</v>
      </c>
      <c r="C20" s="4">
        <v>7.0000000000000007E-2</v>
      </c>
      <c r="D20" s="4"/>
      <c r="E20" s="7">
        <v>0.33</v>
      </c>
      <c r="F20" s="14">
        <f t="shared" si="2"/>
        <v>46.2</v>
      </c>
      <c r="Q20" s="14">
        <v>2017.0268292682899</v>
      </c>
      <c r="R20" s="13">
        <v>1.6897959183673501</v>
      </c>
      <c r="S20" s="13">
        <f>R19-R20</f>
        <v>0</v>
      </c>
      <c r="T20" s="14">
        <f t="shared" si="7"/>
        <v>50.399831000000127</v>
      </c>
      <c r="W20" s="13">
        <v>1.6897959183673501</v>
      </c>
    </row>
    <row r="21" spans="1:23">
      <c r="A21" s="4">
        <v>2007</v>
      </c>
      <c r="B21" s="4">
        <v>0.25</v>
      </c>
      <c r="C21" s="4">
        <v>0.08</v>
      </c>
      <c r="D21" s="4"/>
      <c r="E21" s="7">
        <v>0.32</v>
      </c>
      <c r="F21" s="14">
        <f t="shared" si="2"/>
        <v>46.2</v>
      </c>
      <c r="Q21" s="14">
        <v>2018</v>
      </c>
      <c r="R21" s="13">
        <v>1.6897959183673501</v>
      </c>
      <c r="S21" s="13">
        <f>R20-R21</f>
        <v>0</v>
      </c>
      <c r="T21" s="14">
        <f t="shared" si="7"/>
        <v>50.399831000000127</v>
      </c>
    </row>
    <row r="22" spans="1:23">
      <c r="A22" s="4">
        <v>2008</v>
      </c>
      <c r="B22" s="4">
        <v>0.24</v>
      </c>
      <c r="C22" s="4">
        <v>0.08</v>
      </c>
      <c r="D22" s="4"/>
      <c r="E22" s="7">
        <v>0.32</v>
      </c>
      <c r="F22" s="14">
        <f>(B22+C22)*140</f>
        <v>44.800000000000004</v>
      </c>
    </row>
    <row r="23" spans="1:23">
      <c r="A23" s="4">
        <v>2009</v>
      </c>
      <c r="B23" s="4">
        <v>0.23</v>
      </c>
      <c r="C23" s="4">
        <v>0.08</v>
      </c>
      <c r="D23" s="4"/>
      <c r="E23" s="7">
        <v>0.31</v>
      </c>
      <c r="F23" s="14">
        <f>F22-1.2</f>
        <v>43.6</v>
      </c>
    </row>
    <row r="24" spans="1:23">
      <c r="A24" s="4">
        <v>2010</v>
      </c>
      <c r="B24" s="4">
        <v>0.22</v>
      </c>
      <c r="C24" s="4">
        <v>0.08</v>
      </c>
      <c r="D24" s="4"/>
      <c r="E24" s="7">
        <v>0.31</v>
      </c>
      <c r="F24" s="14">
        <f>F23-1.2</f>
        <v>42.4</v>
      </c>
    </row>
    <row r="25" spans="1:23">
      <c r="A25" s="4">
        <v>2011</v>
      </c>
      <c r="B25" s="4">
        <v>0.21</v>
      </c>
      <c r="C25" s="4">
        <v>0.08</v>
      </c>
      <c r="D25" s="4"/>
      <c r="E25" s="7">
        <v>0.3</v>
      </c>
      <c r="F25" s="14">
        <f t="shared" ref="F25:F32" si="8">F24-1.2</f>
        <v>41.199999999999996</v>
      </c>
    </row>
    <row r="26" spans="1:23">
      <c r="A26" s="4">
        <v>2012</v>
      </c>
      <c r="B26" s="4">
        <v>0.2</v>
      </c>
      <c r="C26" s="4">
        <v>0.09</v>
      </c>
      <c r="D26" s="4"/>
      <c r="E26" s="7">
        <v>0.3</v>
      </c>
      <c r="F26" s="14">
        <f t="shared" si="8"/>
        <v>39.999999999999993</v>
      </c>
    </row>
    <row r="27" spans="1:23">
      <c r="A27" s="4">
        <v>2013</v>
      </c>
      <c r="B27" s="4">
        <v>0.18</v>
      </c>
      <c r="C27" s="4">
        <v>0.09</v>
      </c>
      <c r="D27" s="4"/>
      <c r="E27" s="7">
        <v>0.28999999999999998</v>
      </c>
      <c r="F27" s="14">
        <f t="shared" si="8"/>
        <v>38.79999999999999</v>
      </c>
    </row>
    <row r="28" spans="1:23">
      <c r="A28" s="4">
        <v>2014</v>
      </c>
      <c r="B28" s="4">
        <v>0.17</v>
      </c>
      <c r="C28" s="4">
        <v>0.09</v>
      </c>
      <c r="D28" s="4"/>
      <c r="E28" s="7">
        <v>0.28999999999999998</v>
      </c>
      <c r="F28" s="14">
        <f t="shared" si="8"/>
        <v>37.599999999999987</v>
      </c>
    </row>
    <row r="29" spans="1:23">
      <c r="A29" s="4">
        <v>2015</v>
      </c>
      <c r="B29" s="4">
        <v>0.16</v>
      </c>
      <c r="C29" s="4">
        <v>0.1</v>
      </c>
      <c r="D29" s="4"/>
      <c r="E29" s="7">
        <v>0.28000000000000003</v>
      </c>
      <c r="F29" s="14">
        <f t="shared" si="8"/>
        <v>36.399999999999984</v>
      </c>
    </row>
    <row r="30" spans="1:23">
      <c r="A30" s="4">
        <v>2016</v>
      </c>
      <c r="B30" s="4">
        <v>0.15</v>
      </c>
      <c r="C30" s="4">
        <v>0.1</v>
      </c>
      <c r="D30" s="4"/>
      <c r="E30" s="7">
        <v>0.28000000000000003</v>
      </c>
      <c r="F30" s="14">
        <f t="shared" si="8"/>
        <v>35.199999999999982</v>
      </c>
    </row>
    <row r="31" spans="1:23">
      <c r="A31" s="4">
        <v>2017</v>
      </c>
      <c r="B31" s="4">
        <v>0.14000000000000001</v>
      </c>
      <c r="C31" s="4">
        <v>0.11</v>
      </c>
      <c r="D31" s="4"/>
      <c r="E31" s="7">
        <v>0.27</v>
      </c>
      <c r="F31" s="14">
        <f t="shared" si="8"/>
        <v>33.999999999999979</v>
      </c>
    </row>
    <row r="32" spans="1:23" ht="15" thickBot="1">
      <c r="A32" s="5">
        <v>2018</v>
      </c>
      <c r="B32" s="5">
        <v>0.12</v>
      </c>
      <c r="C32" s="5">
        <v>0.11</v>
      </c>
      <c r="D32" s="5"/>
      <c r="E32" s="8">
        <v>0.27</v>
      </c>
      <c r="F32" s="14">
        <f t="shared" si="8"/>
        <v>32.799999999999976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2BBE-9720-4AD7-84C2-23743AF3080F}">
  <dimension ref="A1:BL75"/>
  <sheetViews>
    <sheetView topLeftCell="A53" workbookViewId="0">
      <selection activeCell="A76" sqref="A76:XFD106"/>
    </sheetView>
  </sheetViews>
  <sheetFormatPr defaultRowHeight="14.4"/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64</v>
      </c>
      <c r="B2" t="s">
        <v>65</v>
      </c>
      <c r="C2">
        <v>1982</v>
      </c>
      <c r="D2" t="s">
        <v>66</v>
      </c>
      <c r="E2" t="s">
        <v>66</v>
      </c>
      <c r="F2">
        <v>0</v>
      </c>
      <c r="G2">
        <v>0</v>
      </c>
      <c r="H2">
        <v>0</v>
      </c>
      <c r="I2">
        <v>85</v>
      </c>
      <c r="J2">
        <v>49</v>
      </c>
      <c r="K2">
        <v>134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87.651880000000006</v>
      </c>
      <c r="V2">
        <v>1</v>
      </c>
      <c r="W2">
        <v>7.4</v>
      </c>
      <c r="X2">
        <v>0</v>
      </c>
      <c r="Y2">
        <v>5.74</v>
      </c>
      <c r="Z2">
        <v>19</v>
      </c>
      <c r="AA2">
        <v>132.62520000000001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134</v>
      </c>
      <c r="BB2">
        <v>0</v>
      </c>
      <c r="BC2">
        <v>0</v>
      </c>
      <c r="BD2">
        <v>0</v>
      </c>
      <c r="BE2">
        <v>0</v>
      </c>
      <c r="BF2">
        <v>0</v>
      </c>
      <c r="BG2">
        <v>87.651880000000006</v>
      </c>
      <c r="BH2">
        <v>87.651880000000006</v>
      </c>
      <c r="BI2" t="s">
        <v>67</v>
      </c>
      <c r="BJ2" t="s">
        <v>68</v>
      </c>
      <c r="BK2">
        <v>6.8728947368421061</v>
      </c>
      <c r="BL2">
        <v>-0.52710526315789508</v>
      </c>
    </row>
    <row r="3" spans="1:64">
      <c r="A3" t="s">
        <v>69</v>
      </c>
      <c r="B3" t="s">
        <v>65</v>
      </c>
      <c r="C3">
        <v>1994</v>
      </c>
      <c r="D3" t="s">
        <v>66</v>
      </c>
      <c r="E3" t="s">
        <v>66</v>
      </c>
      <c r="F3">
        <v>0</v>
      </c>
      <c r="G3">
        <v>0</v>
      </c>
      <c r="H3">
        <v>0</v>
      </c>
      <c r="I3">
        <v>85</v>
      </c>
      <c r="J3">
        <v>46.2</v>
      </c>
      <c r="K3">
        <v>131.19999999999999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87.651880000000006</v>
      </c>
      <c r="V3">
        <v>1</v>
      </c>
      <c r="W3">
        <v>6.49</v>
      </c>
      <c r="X3">
        <v>-0.91000000000000014</v>
      </c>
      <c r="Y3">
        <v>6.25</v>
      </c>
      <c r="Z3">
        <v>19</v>
      </c>
      <c r="AA3">
        <v>134.14499999999998</v>
      </c>
      <c r="AB3">
        <v>844.73500000000001</v>
      </c>
      <c r="AC3">
        <v>929.20850000000007</v>
      </c>
      <c r="AD3">
        <v>1344.18</v>
      </c>
      <c r="AE3">
        <v>1613.0159999999998</v>
      </c>
      <c r="AF3">
        <v>15.38</v>
      </c>
      <c r="AG3">
        <v>4.0999999999999996</v>
      </c>
      <c r="AH3">
        <v>0.36211542136894137</v>
      </c>
      <c r="AI3">
        <v>1.0267719523482086</v>
      </c>
      <c r="AJ3">
        <v>1.3989236854336598E-2</v>
      </c>
      <c r="AK3">
        <v>5.2</v>
      </c>
      <c r="AL3">
        <v>7.1999999999999993</v>
      </c>
      <c r="AM3">
        <v>1.8831441082923055</v>
      </c>
      <c r="AN3">
        <v>0.43417618157805982</v>
      </c>
      <c r="AO3">
        <v>2.599094231096237E-2</v>
      </c>
      <c r="AP3">
        <v>28.149650699999999</v>
      </c>
      <c r="AQ3">
        <v>15</v>
      </c>
      <c r="AR3">
        <v>1.91</v>
      </c>
      <c r="AS3">
        <v>1.99</v>
      </c>
      <c r="AT3">
        <v>0.02</v>
      </c>
      <c r="AU3">
        <v>18.100000000000001</v>
      </c>
      <c r="AV3">
        <v>11.7</v>
      </c>
      <c r="AW3">
        <v>17.100000000000001</v>
      </c>
      <c r="AX3">
        <v>4.8</v>
      </c>
      <c r="AY3">
        <v>1</v>
      </c>
      <c r="AZ3">
        <v>84.857695577926009</v>
      </c>
      <c r="BA3">
        <v>46.34230442207398</v>
      </c>
      <c r="BB3">
        <v>49.188701899999998</v>
      </c>
      <c r="BC3">
        <v>32.205682482620219</v>
      </c>
      <c r="BD3">
        <v>11.68818540358674</v>
      </c>
      <c r="BE3">
        <v>1.6758678025125036</v>
      </c>
      <c r="BF3">
        <v>94.75843758871946</v>
      </c>
      <c r="BG3">
        <v>87.651880000000006</v>
      </c>
      <c r="BH3">
        <v>-7.1065575887194541</v>
      </c>
      <c r="BI3" t="s">
        <v>67</v>
      </c>
      <c r="BJ3" t="s">
        <v>68</v>
      </c>
      <c r="BK3">
        <v>0.26131779178634884</v>
      </c>
      <c r="BL3">
        <v>0.26131779178634901</v>
      </c>
    </row>
    <row r="4" spans="1:64">
      <c r="A4" t="s">
        <v>69</v>
      </c>
      <c r="B4" t="s">
        <v>65</v>
      </c>
      <c r="C4">
        <v>1995</v>
      </c>
      <c r="D4" t="s">
        <v>66</v>
      </c>
      <c r="E4" t="s">
        <v>66</v>
      </c>
      <c r="F4">
        <v>0</v>
      </c>
      <c r="G4">
        <v>0</v>
      </c>
      <c r="H4">
        <v>0</v>
      </c>
      <c r="I4">
        <v>85</v>
      </c>
      <c r="J4">
        <v>37.800000000000004</v>
      </c>
      <c r="K4">
        <v>122.80000000000001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87.651880000000006</v>
      </c>
      <c r="V4">
        <v>1</v>
      </c>
      <c r="W4">
        <v>7.11</v>
      </c>
      <c r="X4">
        <v>-0.29000000000000004</v>
      </c>
      <c r="Y4">
        <v>6.3</v>
      </c>
      <c r="Z4">
        <v>19</v>
      </c>
      <c r="AA4">
        <v>134.29399999999998</v>
      </c>
      <c r="AB4">
        <v>868.17</v>
      </c>
      <c r="AC4">
        <v>954.98700000000008</v>
      </c>
      <c r="AD4">
        <v>1773.75</v>
      </c>
      <c r="AE4">
        <v>2128.5</v>
      </c>
      <c r="AF4">
        <v>15.38</v>
      </c>
      <c r="AG4">
        <v>4.0999999999999996</v>
      </c>
      <c r="AH4">
        <v>0.36211542136894137</v>
      </c>
      <c r="AI4">
        <v>1.0267719523482086</v>
      </c>
      <c r="AJ4">
        <v>1.3989236854336598E-2</v>
      </c>
      <c r="AK4">
        <v>5.2</v>
      </c>
      <c r="AL4">
        <v>7.1999999999999993</v>
      </c>
      <c r="AM4">
        <v>1.8831441082923055</v>
      </c>
      <c r="AN4">
        <v>0.43417618157805982</v>
      </c>
      <c r="AO4">
        <v>2.599094231096237E-2</v>
      </c>
      <c r="AP4">
        <v>28.149650699999999</v>
      </c>
      <c r="AQ4">
        <v>15</v>
      </c>
      <c r="AR4">
        <v>1.91</v>
      </c>
      <c r="AS4">
        <v>1.99</v>
      </c>
      <c r="AT4">
        <v>0.02</v>
      </c>
      <c r="AU4">
        <v>18.100000000000001</v>
      </c>
      <c r="AV4">
        <v>11.7</v>
      </c>
      <c r="AW4">
        <v>17.100000000000001</v>
      </c>
      <c r="AX4">
        <v>4.8</v>
      </c>
      <c r="AY4">
        <v>1</v>
      </c>
      <c r="AZ4">
        <v>106.774679929125</v>
      </c>
      <c r="BA4">
        <v>16.025320070875011</v>
      </c>
      <c r="BB4">
        <v>61.945103399999994</v>
      </c>
      <c r="BC4">
        <v>41.897968387915618</v>
      </c>
      <c r="BD4">
        <v>15.052607714986829</v>
      </c>
      <c r="BE4">
        <v>2.2009410477845486</v>
      </c>
      <c r="BF4">
        <v>121.09662055068701</v>
      </c>
      <c r="BG4">
        <v>87.651880000000006</v>
      </c>
      <c r="BH4">
        <v>-33.444740550687001</v>
      </c>
      <c r="BI4" t="s">
        <v>67</v>
      </c>
      <c r="BJ4" t="s">
        <v>68</v>
      </c>
    </row>
    <row r="5" spans="1:64">
      <c r="A5" t="s">
        <v>69</v>
      </c>
      <c r="B5" t="s">
        <v>65</v>
      </c>
      <c r="C5">
        <v>1996</v>
      </c>
      <c r="D5" t="s">
        <v>66</v>
      </c>
      <c r="E5" t="s">
        <v>66</v>
      </c>
      <c r="F5">
        <v>0</v>
      </c>
      <c r="G5">
        <v>0</v>
      </c>
      <c r="H5">
        <v>0</v>
      </c>
      <c r="I5">
        <v>85</v>
      </c>
      <c r="J5">
        <v>39.199999999999996</v>
      </c>
      <c r="K5">
        <v>124.19999999999999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87.651880000000006</v>
      </c>
      <c r="V5">
        <v>1</v>
      </c>
      <c r="W5">
        <v>7.09</v>
      </c>
      <c r="X5">
        <v>-0.3100000000000005</v>
      </c>
      <c r="Y5">
        <v>6.4</v>
      </c>
      <c r="Z5">
        <v>19</v>
      </c>
      <c r="AA5">
        <v>134.59199999999998</v>
      </c>
      <c r="AB5">
        <v>1195.83</v>
      </c>
      <c r="AC5">
        <v>1315.4130000000002</v>
      </c>
      <c r="AD5">
        <v>1340.31</v>
      </c>
      <c r="AE5">
        <v>1608.3719999999998</v>
      </c>
      <c r="AF5">
        <v>16.36</v>
      </c>
      <c r="AG5">
        <v>3.9000000000000004</v>
      </c>
      <c r="AH5">
        <v>0.36211542136894137</v>
      </c>
      <c r="AI5">
        <v>1.0267719523482086</v>
      </c>
      <c r="AJ5">
        <v>1.3989236854336598E-2</v>
      </c>
      <c r="AK5">
        <v>5.4749999999999996</v>
      </c>
      <c r="AL5">
        <v>7.55</v>
      </c>
      <c r="AM5">
        <v>1.8831441082923055</v>
      </c>
      <c r="AN5">
        <v>0.43417618157805982</v>
      </c>
      <c r="AO5">
        <v>2.599094231096237E-2</v>
      </c>
      <c r="AP5">
        <v>28.149650699999999</v>
      </c>
      <c r="AQ5">
        <v>15</v>
      </c>
      <c r="AR5">
        <v>1.91</v>
      </c>
      <c r="AS5">
        <v>1.99</v>
      </c>
      <c r="AT5">
        <v>0.02</v>
      </c>
      <c r="AU5">
        <v>18.100000000000001</v>
      </c>
      <c r="AV5">
        <v>11.7</v>
      </c>
      <c r="AW5">
        <v>17.100000000000001</v>
      </c>
      <c r="AX5">
        <v>4.8</v>
      </c>
      <c r="AY5">
        <v>1</v>
      </c>
      <c r="AZ5">
        <v>93.606456504717002</v>
      </c>
      <c r="BA5">
        <v>30.593543495282987</v>
      </c>
      <c r="BB5">
        <v>53.51770754999999</v>
      </c>
      <c r="BC5">
        <v>32.973294025256727</v>
      </c>
      <c r="BD5">
        <v>12.186368197314698</v>
      </c>
      <c r="BE5">
        <v>1.6860957725056112</v>
      </c>
      <c r="BF5">
        <v>100.36346554507702</v>
      </c>
      <c r="BG5">
        <v>87.651880000000006</v>
      </c>
      <c r="BH5">
        <v>-12.711585545077014</v>
      </c>
      <c r="BI5" t="s">
        <v>67</v>
      </c>
      <c r="BJ5" t="s">
        <v>68</v>
      </c>
    </row>
    <row r="6" spans="1:64">
      <c r="A6" t="s">
        <v>69</v>
      </c>
      <c r="B6" t="s">
        <v>65</v>
      </c>
      <c r="C6">
        <v>1997</v>
      </c>
      <c r="D6" t="s">
        <v>66</v>
      </c>
      <c r="E6" t="s">
        <v>66</v>
      </c>
      <c r="F6">
        <v>0</v>
      </c>
      <c r="G6">
        <v>0</v>
      </c>
      <c r="H6">
        <v>0</v>
      </c>
      <c r="I6">
        <v>85</v>
      </c>
      <c r="J6">
        <v>43.4</v>
      </c>
      <c r="K6">
        <v>128.4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87.651880000000006</v>
      </c>
      <c r="V6">
        <v>1</v>
      </c>
      <c r="W6">
        <v>7.02</v>
      </c>
      <c r="X6">
        <v>-0.38000000000000078</v>
      </c>
      <c r="Y6">
        <v>6.5</v>
      </c>
      <c r="Z6">
        <v>19</v>
      </c>
      <c r="AA6">
        <v>134.88999999999999</v>
      </c>
      <c r="AB6">
        <v>1145.52</v>
      </c>
      <c r="AC6">
        <v>1260.0720000000001</v>
      </c>
      <c r="AD6">
        <v>1935</v>
      </c>
      <c r="AE6">
        <v>2322</v>
      </c>
      <c r="AF6">
        <v>16.36</v>
      </c>
      <c r="AG6">
        <v>3.9000000000000004</v>
      </c>
      <c r="AH6">
        <v>0.36211542136894137</v>
      </c>
      <c r="AI6">
        <v>1.0267719523482086</v>
      </c>
      <c r="AJ6">
        <v>1.3989236854336598E-2</v>
      </c>
      <c r="AK6">
        <v>5.4749999999999996</v>
      </c>
      <c r="AL6">
        <v>7.55</v>
      </c>
      <c r="AM6">
        <v>1.8831441082923055</v>
      </c>
      <c r="AN6">
        <v>0.43417618157805982</v>
      </c>
      <c r="AO6">
        <v>2.599094231096237E-2</v>
      </c>
      <c r="AP6">
        <v>28.149650699999999</v>
      </c>
      <c r="AQ6">
        <v>15</v>
      </c>
      <c r="AR6">
        <v>1.91</v>
      </c>
      <c r="AS6">
        <v>1.99</v>
      </c>
      <c r="AT6">
        <v>0.02</v>
      </c>
      <c r="AU6">
        <v>18.100000000000001</v>
      </c>
      <c r="AV6">
        <v>11.7</v>
      </c>
      <c r="AW6">
        <v>17.100000000000001</v>
      </c>
      <c r="AX6">
        <v>4.8</v>
      </c>
      <c r="AY6">
        <v>1</v>
      </c>
      <c r="AZ6">
        <v>122.1373755045</v>
      </c>
      <c r="BA6">
        <v>6.2626244955000061</v>
      </c>
      <c r="BB6">
        <v>70.173471599999999</v>
      </c>
      <c r="BC6">
        <v>46.189757620310658</v>
      </c>
      <c r="BD6">
        <v>16.719531056327348</v>
      </c>
      <c r="BE6">
        <v>2.4094754092610389</v>
      </c>
      <c r="BF6">
        <v>135.49223568589903</v>
      </c>
      <c r="BG6">
        <v>87.651880000000006</v>
      </c>
      <c r="BH6">
        <v>-47.840355685899027</v>
      </c>
      <c r="BI6" t="s">
        <v>67</v>
      </c>
      <c r="BJ6" t="s">
        <v>68</v>
      </c>
    </row>
    <row r="7" spans="1:64">
      <c r="A7" t="s">
        <v>69</v>
      </c>
      <c r="B7" t="s">
        <v>65</v>
      </c>
      <c r="C7">
        <v>1999</v>
      </c>
      <c r="D7" t="s">
        <v>66</v>
      </c>
      <c r="E7" t="s">
        <v>66</v>
      </c>
      <c r="F7">
        <v>0</v>
      </c>
      <c r="G7">
        <v>0</v>
      </c>
      <c r="H7">
        <v>0</v>
      </c>
      <c r="I7">
        <v>85</v>
      </c>
      <c r="J7">
        <v>50.4</v>
      </c>
      <c r="K7">
        <v>135.4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87.651880000000006</v>
      </c>
      <c r="V7">
        <v>1</v>
      </c>
      <c r="W7">
        <v>6.97</v>
      </c>
      <c r="X7">
        <v>-0.4300000000000006</v>
      </c>
      <c r="Y7">
        <v>6.8</v>
      </c>
      <c r="Z7">
        <v>19</v>
      </c>
      <c r="AA7">
        <v>135.78399999999999</v>
      </c>
      <c r="AB7">
        <v>1173.9000000000001</v>
      </c>
      <c r="AC7">
        <v>1291.2900000000002</v>
      </c>
      <c r="AD7">
        <v>842.37</v>
      </c>
      <c r="AE7">
        <v>1347.7919999999999</v>
      </c>
      <c r="AF7">
        <v>16.36</v>
      </c>
      <c r="AG7">
        <v>3.9000000000000004</v>
      </c>
      <c r="AH7">
        <v>0.36211542136894137</v>
      </c>
      <c r="AI7">
        <v>1.0267719523482086</v>
      </c>
      <c r="AJ7">
        <v>1.3989236854336598E-2</v>
      </c>
      <c r="AK7">
        <v>5.4749999999999996</v>
      </c>
      <c r="AL7">
        <v>7.55</v>
      </c>
      <c r="AM7">
        <v>1.8831441082923055</v>
      </c>
      <c r="AN7">
        <v>0.43417618157805982</v>
      </c>
      <c r="AO7">
        <v>2.599094231096237E-2</v>
      </c>
      <c r="AP7">
        <v>28.149650699999999</v>
      </c>
      <c r="AQ7">
        <v>15</v>
      </c>
      <c r="AR7">
        <v>1.91</v>
      </c>
      <c r="AS7">
        <v>1.99</v>
      </c>
      <c r="AT7">
        <v>0.02</v>
      </c>
      <c r="AU7">
        <v>18.100000000000001</v>
      </c>
      <c r="AV7">
        <v>11.7</v>
      </c>
      <c r="AW7">
        <v>17.100000000000001</v>
      </c>
      <c r="AX7">
        <v>4.8</v>
      </c>
      <c r="AY7">
        <v>1</v>
      </c>
      <c r="AZ7">
        <v>74.382273210159013</v>
      </c>
      <c r="BA7">
        <v>61.017726789840992</v>
      </c>
      <c r="BB7">
        <v>42.732165899999998</v>
      </c>
      <c r="BC7">
        <v>27.512942348741774</v>
      </c>
      <c r="BD7">
        <v>9.9116928563714932</v>
      </c>
      <c r="BE7">
        <v>1.4146232090400284</v>
      </c>
      <c r="BF7">
        <v>81.57142431415329</v>
      </c>
      <c r="BG7">
        <v>87.651880000000006</v>
      </c>
      <c r="BH7">
        <v>6.0804556858467151</v>
      </c>
      <c r="BI7" t="s">
        <v>67</v>
      </c>
      <c r="BJ7" t="s">
        <v>68</v>
      </c>
    </row>
    <row r="8" spans="1:64">
      <c r="A8" t="s">
        <v>69</v>
      </c>
      <c r="B8" t="s">
        <v>65</v>
      </c>
      <c r="C8">
        <v>2001</v>
      </c>
      <c r="D8" t="s">
        <v>66</v>
      </c>
      <c r="E8" t="s">
        <v>66</v>
      </c>
      <c r="F8">
        <v>0</v>
      </c>
      <c r="G8">
        <v>0</v>
      </c>
      <c r="H8">
        <v>0</v>
      </c>
      <c r="I8">
        <v>85</v>
      </c>
      <c r="J8">
        <v>46.2</v>
      </c>
      <c r="K8">
        <v>131.19999999999999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73.043233333333234</v>
      </c>
      <c r="V8">
        <v>1</v>
      </c>
      <c r="W8">
        <v>6.93</v>
      </c>
      <c r="X8">
        <v>-0.47000000000000064</v>
      </c>
      <c r="Y8">
        <v>5.8</v>
      </c>
      <c r="Z8">
        <v>19</v>
      </c>
      <c r="AA8">
        <v>132.804</v>
      </c>
      <c r="AB8">
        <v>1025.55</v>
      </c>
      <c r="AC8">
        <v>1128.105</v>
      </c>
      <c r="AD8">
        <v>1126.17</v>
      </c>
      <c r="AE8">
        <v>1801.8720000000003</v>
      </c>
      <c r="AF8">
        <v>17.315000000000001</v>
      </c>
      <c r="AG8">
        <v>3.75</v>
      </c>
      <c r="AH8">
        <v>0.36211542136894137</v>
      </c>
      <c r="AI8">
        <v>1.0267719523482086</v>
      </c>
      <c r="AJ8">
        <v>1.3989236854336598E-2</v>
      </c>
      <c r="AK8">
        <v>5.8849999999999998</v>
      </c>
      <c r="AL8">
        <v>7.8500000000000005</v>
      </c>
      <c r="AM8">
        <v>1.8831441082923055</v>
      </c>
      <c r="AN8">
        <v>0.43417618157805982</v>
      </c>
      <c r="AO8">
        <v>2.599094231096237E-2</v>
      </c>
      <c r="AP8">
        <v>28.149650699999999</v>
      </c>
      <c r="AQ8">
        <v>15</v>
      </c>
      <c r="AR8">
        <v>1.91</v>
      </c>
      <c r="AS8">
        <v>1.99</v>
      </c>
      <c r="AT8">
        <v>0.02</v>
      </c>
      <c r="AU8">
        <v>18.100000000000001</v>
      </c>
      <c r="AV8">
        <v>11.7</v>
      </c>
      <c r="AW8">
        <v>17.100000000000001</v>
      </c>
      <c r="AX8">
        <v>4.8</v>
      </c>
      <c r="AY8">
        <v>1</v>
      </c>
      <c r="AZ8">
        <v>88.711471503819013</v>
      </c>
      <c r="BA8">
        <v>42.488528496180976</v>
      </c>
      <c r="BB8">
        <v>50.675889150000003</v>
      </c>
      <c r="BC8">
        <v>35.45874765467002</v>
      </c>
      <c r="BD8">
        <v>12.432866197049826</v>
      </c>
      <c r="BE8">
        <v>1.8680625738316734</v>
      </c>
      <c r="BF8">
        <v>100.43556557555152</v>
      </c>
      <c r="BG8">
        <v>73.043233333333234</v>
      </c>
      <c r="BH8">
        <v>-27.392332242218288</v>
      </c>
      <c r="BI8" t="s">
        <v>67</v>
      </c>
      <c r="BJ8" t="s">
        <v>68</v>
      </c>
    </row>
    <row r="9" spans="1:64">
      <c r="A9" t="s">
        <v>69</v>
      </c>
      <c r="B9" t="s">
        <v>65</v>
      </c>
      <c r="C9">
        <v>2002</v>
      </c>
      <c r="D9" t="s">
        <v>66</v>
      </c>
      <c r="E9" t="s">
        <v>66</v>
      </c>
      <c r="F9">
        <v>0</v>
      </c>
      <c r="G9">
        <v>0</v>
      </c>
      <c r="H9">
        <v>0</v>
      </c>
      <c r="I9">
        <v>85</v>
      </c>
      <c r="J9">
        <v>50.4</v>
      </c>
      <c r="K9">
        <v>135.4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67.930206999999939</v>
      </c>
      <c r="V9">
        <v>1</v>
      </c>
      <c r="W9">
        <v>6.97</v>
      </c>
      <c r="X9">
        <v>-0.4300000000000006</v>
      </c>
      <c r="Y9">
        <v>6</v>
      </c>
      <c r="Z9">
        <v>19</v>
      </c>
      <c r="AA9">
        <v>133.4</v>
      </c>
      <c r="AB9">
        <v>926.22</v>
      </c>
      <c r="AC9">
        <v>1018.842</v>
      </c>
      <c r="AD9">
        <v>745.62</v>
      </c>
      <c r="AE9">
        <v>1192.992</v>
      </c>
      <c r="AF9">
        <v>17.315000000000001</v>
      </c>
      <c r="AG9">
        <v>3.75</v>
      </c>
      <c r="AH9">
        <v>0.36211542136894137</v>
      </c>
      <c r="AI9">
        <v>1.0267719523482086</v>
      </c>
      <c r="AJ9">
        <v>1.3989236854336598E-2</v>
      </c>
      <c r="AK9">
        <v>5.8849999999999998</v>
      </c>
      <c r="AL9">
        <v>7.8500000000000005</v>
      </c>
      <c r="AM9">
        <v>1.8831441082923055</v>
      </c>
      <c r="AN9">
        <v>0.43417618157805982</v>
      </c>
      <c r="AO9">
        <v>2.599094231096237E-2</v>
      </c>
      <c r="AP9">
        <v>28.149650699999999</v>
      </c>
      <c r="AQ9">
        <v>15</v>
      </c>
      <c r="AR9">
        <v>1.91</v>
      </c>
      <c r="AS9">
        <v>1.99</v>
      </c>
      <c r="AT9">
        <v>0.02</v>
      </c>
      <c r="AU9">
        <v>18.100000000000001</v>
      </c>
      <c r="AV9">
        <v>11.7</v>
      </c>
      <c r="AW9">
        <v>17.100000000000001</v>
      </c>
      <c r="AX9">
        <v>4.8</v>
      </c>
      <c r="AY9">
        <v>1</v>
      </c>
      <c r="AZ9">
        <v>64.615482224933999</v>
      </c>
      <c r="BA9">
        <v>70.784517775066007</v>
      </c>
      <c r="BB9">
        <v>36.613541099999999</v>
      </c>
      <c r="BC9">
        <v>24.078322255161094</v>
      </c>
      <c r="BD9">
        <v>8.6035190468953111</v>
      </c>
      <c r="BE9">
        <v>1.2473421746052091</v>
      </c>
      <c r="BF9">
        <v>70.542724576661612</v>
      </c>
      <c r="BG9">
        <v>67.930206999999939</v>
      </c>
      <c r="BH9">
        <v>-2.6125175766616735</v>
      </c>
      <c r="BI9" t="s">
        <v>67</v>
      </c>
      <c r="BJ9" t="s">
        <v>68</v>
      </c>
    </row>
    <row r="10" spans="1:64">
      <c r="A10" t="s">
        <v>69</v>
      </c>
      <c r="B10" t="s">
        <v>65</v>
      </c>
      <c r="C10">
        <v>2003</v>
      </c>
      <c r="D10" t="s">
        <v>66</v>
      </c>
      <c r="E10" t="s">
        <v>66</v>
      </c>
      <c r="F10">
        <v>0</v>
      </c>
      <c r="G10">
        <v>0</v>
      </c>
      <c r="H10">
        <v>0</v>
      </c>
      <c r="I10">
        <v>85</v>
      </c>
      <c r="J10">
        <v>53.2</v>
      </c>
      <c r="K10">
        <v>138.19999999999999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64.27804533333348</v>
      </c>
      <c r="V10">
        <v>1</v>
      </c>
      <c r="W10">
        <v>7.08</v>
      </c>
      <c r="X10">
        <v>-0.32000000000000028</v>
      </c>
      <c r="Y10">
        <v>6.2</v>
      </c>
      <c r="Z10">
        <v>19</v>
      </c>
      <c r="AA10">
        <v>133.99599999999998</v>
      </c>
      <c r="AB10">
        <v>708.64</v>
      </c>
      <c r="AC10">
        <v>779.50400000000002</v>
      </c>
      <c r="AD10">
        <v>932.67</v>
      </c>
      <c r="AE10">
        <v>1492.2719999999999</v>
      </c>
      <c r="AF10">
        <v>17.315000000000001</v>
      </c>
      <c r="AG10">
        <v>3.75</v>
      </c>
      <c r="AH10">
        <v>0.36211542136894137</v>
      </c>
      <c r="AI10">
        <v>1.0267719523482086</v>
      </c>
      <c r="AJ10">
        <v>1.3989236854336598E-2</v>
      </c>
      <c r="AK10">
        <v>5.8849999999999998</v>
      </c>
      <c r="AL10">
        <v>7.8500000000000005</v>
      </c>
      <c r="AM10">
        <v>1.8831441082923055</v>
      </c>
      <c r="AN10">
        <v>0.43417618157805982</v>
      </c>
      <c r="AO10">
        <v>2.599094231096237E-2</v>
      </c>
      <c r="AP10">
        <v>28.149650699999999</v>
      </c>
      <c r="AQ10">
        <v>15</v>
      </c>
      <c r="AR10">
        <v>1.91</v>
      </c>
      <c r="AS10">
        <v>1.99</v>
      </c>
      <c r="AT10">
        <v>0.02</v>
      </c>
      <c r="AU10">
        <v>18.100000000000001</v>
      </c>
      <c r="AV10">
        <v>11.7</v>
      </c>
      <c r="AW10">
        <v>17.100000000000001</v>
      </c>
      <c r="AX10">
        <v>4.8</v>
      </c>
      <c r="AY10">
        <v>1</v>
      </c>
      <c r="AZ10">
        <v>70.121940558369005</v>
      </c>
      <c r="BA10">
        <v>68.078059441630984</v>
      </c>
      <c r="BB10">
        <v>40.226138800000001</v>
      </c>
      <c r="BC10">
        <v>29.023778737189172</v>
      </c>
      <c r="BD10">
        <v>10.084972646556857</v>
      </c>
      <c r="BE10">
        <v>1.5410987762996216</v>
      </c>
      <c r="BF10">
        <v>80.87598896004566</v>
      </c>
      <c r="BG10">
        <v>64.27804533333348</v>
      </c>
      <c r="BH10">
        <v>-16.59794362671218</v>
      </c>
      <c r="BI10" t="s">
        <v>67</v>
      </c>
      <c r="BJ10" t="s">
        <v>68</v>
      </c>
    </row>
    <row r="11" spans="1:64">
      <c r="A11" t="s">
        <v>69</v>
      </c>
      <c r="B11" t="s">
        <v>65</v>
      </c>
      <c r="C11">
        <v>2005</v>
      </c>
      <c r="D11" t="s">
        <v>66</v>
      </c>
      <c r="E11" t="s">
        <v>66</v>
      </c>
      <c r="F11">
        <v>0</v>
      </c>
      <c r="G11">
        <v>0</v>
      </c>
      <c r="H11">
        <v>0</v>
      </c>
      <c r="I11">
        <v>85</v>
      </c>
      <c r="J11">
        <v>47.6</v>
      </c>
      <c r="K11">
        <v>132.6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60.625883666666716</v>
      </c>
      <c r="V11">
        <v>1</v>
      </c>
      <c r="W11">
        <v>6.82</v>
      </c>
      <c r="X11">
        <v>-0.58000000000000007</v>
      </c>
      <c r="Y11">
        <v>6</v>
      </c>
      <c r="Z11">
        <v>19</v>
      </c>
      <c r="AA11">
        <v>133.4</v>
      </c>
      <c r="AB11">
        <v>683.7</v>
      </c>
      <c r="AC11">
        <v>752.07</v>
      </c>
      <c r="AD11">
        <v>670.8</v>
      </c>
      <c r="AE11">
        <v>1073.28</v>
      </c>
      <c r="AF11">
        <v>17.29</v>
      </c>
      <c r="AG11">
        <v>3.75</v>
      </c>
      <c r="AH11">
        <v>0.36211542136894137</v>
      </c>
      <c r="AI11">
        <v>1.0267719523482086</v>
      </c>
      <c r="AJ11">
        <v>1.3989236854336598E-2</v>
      </c>
      <c r="AK11">
        <v>6.02</v>
      </c>
      <c r="AL11">
        <v>7.8000000000000007</v>
      </c>
      <c r="AM11">
        <v>1.8831441082923055</v>
      </c>
      <c r="AN11">
        <v>0.43417618157805982</v>
      </c>
      <c r="AO11">
        <v>2.599094231096237E-2</v>
      </c>
      <c r="AP11">
        <v>28.149650699999999</v>
      </c>
      <c r="AQ11">
        <v>15</v>
      </c>
      <c r="AR11">
        <v>1.91</v>
      </c>
      <c r="AS11">
        <v>1.99</v>
      </c>
      <c r="AT11">
        <v>0.02</v>
      </c>
      <c r="AU11">
        <v>18.100000000000001</v>
      </c>
      <c r="AV11">
        <v>11.7</v>
      </c>
      <c r="AW11">
        <v>17.100000000000001</v>
      </c>
      <c r="AX11">
        <v>4.8</v>
      </c>
      <c r="AY11">
        <v>1</v>
      </c>
      <c r="AZ11">
        <v>54.65778808956</v>
      </c>
      <c r="BA11">
        <v>77.942211910439994</v>
      </c>
      <c r="BB11">
        <v>31.049396999999995</v>
      </c>
      <c r="BC11">
        <v>21.298150503113337</v>
      </c>
      <c r="BD11">
        <v>7.5151708646998809</v>
      </c>
      <c r="BE11">
        <v>1.1158074492211154</v>
      </c>
      <c r="BF11">
        <v>60.978525817034331</v>
      </c>
      <c r="BG11">
        <v>60.625883666666716</v>
      </c>
      <c r="BH11">
        <v>-0.3526421503676147</v>
      </c>
      <c r="BI11" t="s">
        <v>67</v>
      </c>
      <c r="BJ11" t="s">
        <v>68</v>
      </c>
    </row>
    <row r="12" spans="1:64">
      <c r="A12" t="s">
        <v>69</v>
      </c>
      <c r="B12" t="s">
        <v>65</v>
      </c>
      <c r="C12">
        <v>2007</v>
      </c>
      <c r="D12" t="s">
        <v>66</v>
      </c>
      <c r="E12" t="s">
        <v>66</v>
      </c>
      <c r="F12">
        <v>0</v>
      </c>
      <c r="G12">
        <v>0</v>
      </c>
      <c r="H12">
        <v>0</v>
      </c>
      <c r="I12">
        <v>85</v>
      </c>
      <c r="J12">
        <v>46.2</v>
      </c>
      <c r="K12">
        <v>131.19999999999999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57.704154333333356</v>
      </c>
      <c r="V12">
        <v>1</v>
      </c>
      <c r="W12">
        <v>6.81</v>
      </c>
      <c r="X12">
        <v>-0.59000000000000075</v>
      </c>
      <c r="Y12">
        <v>5.5</v>
      </c>
      <c r="Z12">
        <v>19</v>
      </c>
      <c r="AA12">
        <v>131.91</v>
      </c>
      <c r="AB12">
        <v>571.04</v>
      </c>
      <c r="AC12">
        <v>628.14400000000012</v>
      </c>
      <c r="AD12">
        <v>382.16249999999997</v>
      </c>
      <c r="AE12">
        <v>611.46</v>
      </c>
      <c r="AF12">
        <v>18.132125174999999</v>
      </c>
      <c r="AG12">
        <v>4.6000000000000005</v>
      </c>
      <c r="AH12">
        <v>0.36211542136894137</v>
      </c>
      <c r="AI12">
        <v>1.0267719523482086</v>
      </c>
      <c r="AJ12">
        <v>1.3989236854336598E-2</v>
      </c>
      <c r="AK12">
        <v>5.1449999999999996</v>
      </c>
      <c r="AL12">
        <v>7.0358519045000003</v>
      </c>
      <c r="AM12">
        <v>1.8831441082923055</v>
      </c>
      <c r="AN12">
        <v>0.43417618157805982</v>
      </c>
      <c r="AO12">
        <v>2.599094231096237E-2</v>
      </c>
      <c r="AP12">
        <v>28.149650699999999</v>
      </c>
      <c r="AQ12">
        <v>15</v>
      </c>
      <c r="AR12">
        <v>1.91</v>
      </c>
      <c r="AS12">
        <v>1.99</v>
      </c>
      <c r="AT12">
        <v>0.02</v>
      </c>
      <c r="AU12">
        <v>18.100000000000001</v>
      </c>
      <c r="AV12">
        <v>11.7</v>
      </c>
      <c r="AW12">
        <v>17.100000000000001</v>
      </c>
      <c r="AX12">
        <v>4.8</v>
      </c>
      <c r="AY12">
        <v>1</v>
      </c>
      <c r="AZ12">
        <v>35.411136525570747</v>
      </c>
      <c r="BA12">
        <v>95.788863474429235</v>
      </c>
      <c r="BB12">
        <v>19.932831658700248</v>
      </c>
      <c r="BC12">
        <v>12.575564437977684</v>
      </c>
      <c r="BD12">
        <v>4.5545643940700904</v>
      </c>
      <c r="BE12">
        <v>0.6434177182802775</v>
      </c>
      <c r="BF12">
        <v>37.706378209028301</v>
      </c>
      <c r="BG12">
        <v>57.704154333333356</v>
      </c>
      <c r="BH12">
        <v>19.997776124305055</v>
      </c>
      <c r="BI12" t="s">
        <v>67</v>
      </c>
      <c r="BJ12" t="s">
        <v>68</v>
      </c>
    </row>
    <row r="13" spans="1:64">
      <c r="A13" t="s">
        <v>69</v>
      </c>
      <c r="B13" t="s">
        <v>65</v>
      </c>
      <c r="C13">
        <v>2010</v>
      </c>
      <c r="D13" t="s">
        <v>66</v>
      </c>
      <c r="E13" t="s">
        <v>66</v>
      </c>
      <c r="F13">
        <v>0</v>
      </c>
      <c r="G13">
        <v>0</v>
      </c>
      <c r="H13">
        <v>0</v>
      </c>
      <c r="I13">
        <v>85</v>
      </c>
      <c r="J13">
        <v>42.4</v>
      </c>
      <c r="K13">
        <v>127.4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54.782425000000003</v>
      </c>
      <c r="V13">
        <v>1</v>
      </c>
      <c r="W13">
        <v>6.57</v>
      </c>
      <c r="X13">
        <v>-0.83000000000000007</v>
      </c>
      <c r="Y13">
        <v>5.35</v>
      </c>
      <c r="Z13">
        <v>19</v>
      </c>
      <c r="AA13">
        <v>131.46299999999999</v>
      </c>
      <c r="AB13">
        <v>373.77749999999997</v>
      </c>
      <c r="AC13">
        <v>411.15525000000002</v>
      </c>
      <c r="AD13">
        <v>185.4375</v>
      </c>
      <c r="AE13">
        <v>296.7</v>
      </c>
      <c r="AF13">
        <v>18.132125174999999</v>
      </c>
      <c r="AG13">
        <v>4.6000000000000005</v>
      </c>
      <c r="AH13">
        <v>0.36211542136894137</v>
      </c>
      <c r="AI13">
        <v>1.0267719523482086</v>
      </c>
      <c r="AJ13">
        <v>1.3989236854336598E-2</v>
      </c>
      <c r="AK13">
        <v>5.1449999999999996</v>
      </c>
      <c r="AL13">
        <v>7.0358519045000003</v>
      </c>
      <c r="AM13">
        <v>1.8831441082923055</v>
      </c>
      <c r="AN13">
        <v>0.43417618157805982</v>
      </c>
      <c r="AO13">
        <v>2.599094231096237E-2</v>
      </c>
      <c r="AP13">
        <v>28.149650699999999</v>
      </c>
      <c r="AQ13">
        <v>15</v>
      </c>
      <c r="AR13">
        <v>1.91</v>
      </c>
      <c r="AS13">
        <v>1.99</v>
      </c>
      <c r="AT13">
        <v>0.02</v>
      </c>
      <c r="AU13">
        <v>18.100000000000001</v>
      </c>
      <c r="AV13">
        <v>11.7</v>
      </c>
      <c r="AW13">
        <v>17.100000000000001</v>
      </c>
      <c r="AX13">
        <v>4.8</v>
      </c>
      <c r="AY13">
        <v>1</v>
      </c>
      <c r="AZ13">
        <v>19.483045030529812</v>
      </c>
      <c r="BA13">
        <v>107.9169549694702</v>
      </c>
      <c r="BB13">
        <v>10.865156448757674</v>
      </c>
      <c r="BC13">
        <v>6.3373708085416798</v>
      </c>
      <c r="BD13">
        <v>2.3554786948996052</v>
      </c>
      <c r="BE13">
        <v>0.31632392436192114</v>
      </c>
      <c r="BF13">
        <v>19.874329876560878</v>
      </c>
      <c r="BG13">
        <v>54.782425000000003</v>
      </c>
      <c r="BH13">
        <v>34.908095123439125</v>
      </c>
      <c r="BI13" t="s">
        <v>67</v>
      </c>
      <c r="BJ13" t="s">
        <v>68</v>
      </c>
    </row>
    <row r="14" spans="1:64">
      <c r="A14" t="s">
        <v>69</v>
      </c>
      <c r="B14" t="s">
        <v>65</v>
      </c>
      <c r="C14">
        <v>2011</v>
      </c>
      <c r="D14" t="s">
        <v>66</v>
      </c>
      <c r="E14" t="s">
        <v>66</v>
      </c>
      <c r="F14">
        <v>0</v>
      </c>
      <c r="G14">
        <v>0</v>
      </c>
      <c r="H14">
        <v>0</v>
      </c>
      <c r="I14">
        <v>85</v>
      </c>
      <c r="J14">
        <v>41.199999999999996</v>
      </c>
      <c r="K14">
        <v>126.19999999999999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53.321560333333473</v>
      </c>
      <c r="V14">
        <v>1</v>
      </c>
      <c r="W14">
        <v>6.5949999999999998</v>
      </c>
      <c r="X14">
        <v>-0.8050000000000006</v>
      </c>
      <c r="Y14">
        <v>5.0999999999999996</v>
      </c>
      <c r="Z14">
        <v>19</v>
      </c>
      <c r="AA14">
        <v>130.71799999999999</v>
      </c>
      <c r="AB14">
        <v>393.45</v>
      </c>
      <c r="AC14">
        <v>432.79500000000002</v>
      </c>
      <c r="AD14">
        <v>322.5</v>
      </c>
      <c r="AE14">
        <v>516</v>
      </c>
      <c r="AF14">
        <v>18.974250349999998</v>
      </c>
      <c r="AG14">
        <v>5.3951098010000003</v>
      </c>
      <c r="AH14">
        <v>0.36211542136894137</v>
      </c>
      <c r="AI14">
        <v>1.0267719523482086</v>
      </c>
      <c r="AJ14">
        <v>1.3989236854336598E-2</v>
      </c>
      <c r="AK14">
        <v>4.2699999999999996</v>
      </c>
      <c r="AL14">
        <v>6.2717038089999999</v>
      </c>
      <c r="AM14">
        <v>1.8831441082923055</v>
      </c>
      <c r="AN14">
        <v>0.43417618157805982</v>
      </c>
      <c r="AO14">
        <v>2.599094231096237E-2</v>
      </c>
      <c r="AP14">
        <v>28.149650699999999</v>
      </c>
      <c r="AQ14">
        <v>15</v>
      </c>
      <c r="AR14">
        <v>1.91</v>
      </c>
      <c r="AS14">
        <v>1.99</v>
      </c>
      <c r="AT14">
        <v>0.02</v>
      </c>
      <c r="AU14">
        <v>18.100000000000001</v>
      </c>
      <c r="AV14">
        <v>11.7</v>
      </c>
      <c r="AW14">
        <v>17.100000000000001</v>
      </c>
      <c r="AX14">
        <v>4.8</v>
      </c>
      <c r="AY14">
        <v>1</v>
      </c>
      <c r="AZ14">
        <v>27.7313158009575</v>
      </c>
      <c r="BA14">
        <v>98.468684199042485</v>
      </c>
      <c r="BB14">
        <v>15.711768001219607</v>
      </c>
      <c r="BC14">
        <v>10.39706466688598</v>
      </c>
      <c r="BD14">
        <v>3.710467705157479</v>
      </c>
      <c r="BE14">
        <v>0.53920281511781176</v>
      </c>
      <c r="BF14">
        <v>30.358503188380876</v>
      </c>
      <c r="BG14">
        <v>53.321560333333473</v>
      </c>
      <c r="BH14">
        <v>22.963057144952597</v>
      </c>
      <c r="BI14" t="s">
        <v>67</v>
      </c>
      <c r="BJ14" t="s">
        <v>68</v>
      </c>
    </row>
    <row r="15" spans="1:64">
      <c r="A15" t="s">
        <v>69</v>
      </c>
      <c r="B15" t="s">
        <v>65</v>
      </c>
      <c r="C15">
        <v>2012</v>
      </c>
      <c r="D15" t="s">
        <v>66</v>
      </c>
      <c r="E15" t="s">
        <v>66</v>
      </c>
      <c r="F15">
        <v>0</v>
      </c>
      <c r="G15">
        <v>0</v>
      </c>
      <c r="H15">
        <v>0</v>
      </c>
      <c r="I15">
        <v>85</v>
      </c>
      <c r="J15">
        <v>39.999999999999993</v>
      </c>
      <c r="K15">
        <v>125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52.591128000000062</v>
      </c>
      <c r="V15">
        <v>1</v>
      </c>
      <c r="W15">
        <v>6.7</v>
      </c>
      <c r="X15">
        <v>-0.70000000000000018</v>
      </c>
      <c r="Y15">
        <v>5.5</v>
      </c>
      <c r="Z15">
        <v>19</v>
      </c>
      <c r="AA15">
        <v>131.91</v>
      </c>
      <c r="AB15">
        <v>567.6</v>
      </c>
      <c r="AC15">
        <v>624.36000000000013</v>
      </c>
      <c r="AD15">
        <v>214.46250000000001</v>
      </c>
      <c r="AE15">
        <v>343.14</v>
      </c>
      <c r="AF15">
        <v>24.003706528958748</v>
      </c>
      <c r="AG15">
        <v>4.3020965612261666</v>
      </c>
      <c r="AH15">
        <v>0.36211542136894137</v>
      </c>
      <c r="AI15">
        <v>1.0267719523482086</v>
      </c>
      <c r="AJ15">
        <v>1.3989236854336598E-2</v>
      </c>
      <c r="AK15">
        <v>7.2822802311460988</v>
      </c>
      <c r="AL15">
        <v>5.8709000150720625</v>
      </c>
      <c r="AM15">
        <v>1.8831441082923055</v>
      </c>
      <c r="AN15">
        <v>0.43417618157805982</v>
      </c>
      <c r="AO15">
        <v>2.599094231096237E-2</v>
      </c>
      <c r="AP15">
        <v>28.149650699999999</v>
      </c>
      <c r="AQ15">
        <v>15</v>
      </c>
      <c r="AR15">
        <v>1.91</v>
      </c>
      <c r="AS15">
        <v>1.99</v>
      </c>
      <c r="AT15">
        <v>0.02</v>
      </c>
      <c r="AU15">
        <v>18.100000000000001</v>
      </c>
      <c r="AV15">
        <v>11.7</v>
      </c>
      <c r="AW15">
        <v>17.100000000000001</v>
      </c>
      <c r="AX15">
        <v>4.8</v>
      </c>
      <c r="AY15">
        <v>1</v>
      </c>
      <c r="AZ15">
        <v>30.419146774204112</v>
      </c>
      <c r="BA15">
        <v>94.580853225795892</v>
      </c>
      <c r="BB15">
        <v>13.339100641562364</v>
      </c>
      <c r="BC15">
        <v>7.6586139436223961</v>
      </c>
      <c r="BD15">
        <v>2.9277303758829207</v>
      </c>
      <c r="BE15">
        <v>0.37159724557979396</v>
      </c>
      <c r="BF15">
        <v>24.297042206647472</v>
      </c>
      <c r="BG15">
        <v>52.591128000000062</v>
      </c>
      <c r="BH15">
        <v>28.29408579335259</v>
      </c>
      <c r="BI15" t="s">
        <v>67</v>
      </c>
      <c r="BJ15" t="s">
        <v>68</v>
      </c>
    </row>
    <row r="16" spans="1:64">
      <c r="A16" t="s">
        <v>69</v>
      </c>
      <c r="B16" t="s">
        <v>65</v>
      </c>
      <c r="C16">
        <v>2013</v>
      </c>
      <c r="D16" t="s">
        <v>66</v>
      </c>
      <c r="E16" t="s">
        <v>66</v>
      </c>
      <c r="F16">
        <v>0</v>
      </c>
      <c r="G16">
        <v>0</v>
      </c>
      <c r="H16">
        <v>0</v>
      </c>
      <c r="I16">
        <v>85</v>
      </c>
      <c r="J16">
        <v>38.79999999999999</v>
      </c>
      <c r="K16">
        <v>123.79999999999998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51.860695666666651</v>
      </c>
      <c r="V16">
        <v>1</v>
      </c>
      <c r="W16">
        <v>6.5</v>
      </c>
      <c r="X16">
        <v>-0.90000000000000036</v>
      </c>
      <c r="Y16">
        <v>6</v>
      </c>
      <c r="Z16">
        <v>19</v>
      </c>
      <c r="AA16">
        <v>133.4</v>
      </c>
      <c r="AB16">
        <v>377.32499999999999</v>
      </c>
      <c r="AC16">
        <v>415.05750000000006</v>
      </c>
      <c r="AD16">
        <v>235.42499999999998</v>
      </c>
      <c r="AE16">
        <v>376.68</v>
      </c>
      <c r="AF16">
        <v>29.033162707917498</v>
      </c>
      <c r="AG16">
        <v>3.2090833214523338</v>
      </c>
      <c r="AH16">
        <v>0.36211542136894137</v>
      </c>
      <c r="AI16">
        <v>1.0267719523482086</v>
      </c>
      <c r="AJ16">
        <v>1.3989236854336598E-2</v>
      </c>
      <c r="AK16">
        <v>10.2945604622922</v>
      </c>
      <c r="AL16">
        <v>5.470096221144126</v>
      </c>
      <c r="AM16">
        <v>1.8831441082923055</v>
      </c>
      <c r="AN16">
        <v>0.43417618157805982</v>
      </c>
      <c r="AO16">
        <v>2.599094231096237E-2</v>
      </c>
      <c r="AP16">
        <v>28.149650699999999</v>
      </c>
      <c r="AQ16">
        <v>15</v>
      </c>
      <c r="AR16">
        <v>1.91</v>
      </c>
      <c r="AS16">
        <v>1.99</v>
      </c>
      <c r="AT16">
        <v>0.02</v>
      </c>
      <c r="AU16">
        <v>18.100000000000001</v>
      </c>
      <c r="AV16">
        <v>11.7</v>
      </c>
      <c r="AW16">
        <v>17.100000000000001</v>
      </c>
      <c r="AX16">
        <v>4.8</v>
      </c>
      <c r="AY16">
        <v>1</v>
      </c>
      <c r="AZ16">
        <v>28.672812163890313</v>
      </c>
      <c r="BA16">
        <v>95.12718783610967</v>
      </c>
      <c r="BB16">
        <v>11.41980282657453</v>
      </c>
      <c r="BC16">
        <v>7.8091380370955701</v>
      </c>
      <c r="BD16">
        <v>2.8441945574051233</v>
      </c>
      <c r="BE16">
        <v>0.39745472433429485</v>
      </c>
      <c r="BF16">
        <v>22.47059014540952</v>
      </c>
      <c r="BG16">
        <v>51.860695666666651</v>
      </c>
      <c r="BH16">
        <v>29.39010552125713</v>
      </c>
      <c r="BI16" t="s">
        <v>67</v>
      </c>
      <c r="BJ16" t="s">
        <v>68</v>
      </c>
    </row>
    <row r="17" spans="1:64">
      <c r="A17" t="s">
        <v>69</v>
      </c>
      <c r="B17" t="s">
        <v>65</v>
      </c>
      <c r="C17">
        <v>2014</v>
      </c>
      <c r="D17" t="s">
        <v>66</v>
      </c>
      <c r="E17" t="s">
        <v>66</v>
      </c>
      <c r="F17">
        <v>0</v>
      </c>
      <c r="G17">
        <v>0</v>
      </c>
      <c r="H17">
        <v>0</v>
      </c>
      <c r="I17">
        <v>85</v>
      </c>
      <c r="J17">
        <v>37.599999999999987</v>
      </c>
      <c r="K17">
        <v>122.6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51.860695666666651</v>
      </c>
      <c r="V17">
        <v>1</v>
      </c>
      <c r="W17">
        <v>6.9</v>
      </c>
      <c r="X17">
        <v>-0.5</v>
      </c>
      <c r="Y17">
        <v>9.1999999999999993</v>
      </c>
      <c r="Z17">
        <v>19</v>
      </c>
      <c r="AA17">
        <v>142.93599999999998</v>
      </c>
      <c r="AB17">
        <v>302.34375</v>
      </c>
      <c r="AC17">
        <v>332.57812500000006</v>
      </c>
      <c r="AD17">
        <v>333.78750000000002</v>
      </c>
      <c r="AE17">
        <v>534.05999999999995</v>
      </c>
      <c r="AF17">
        <v>29.033162707917498</v>
      </c>
      <c r="AG17">
        <v>3.2090833214523338</v>
      </c>
      <c r="AH17">
        <v>0.36211542136894137</v>
      </c>
      <c r="AI17">
        <v>1.0267719523482086</v>
      </c>
      <c r="AJ17">
        <v>1.3989236854336598E-2</v>
      </c>
      <c r="AK17">
        <v>10.2945604622922</v>
      </c>
      <c r="AL17">
        <v>5.470096221144126</v>
      </c>
      <c r="AM17">
        <v>1.8831441082923055</v>
      </c>
      <c r="AN17">
        <v>0.43417618157805982</v>
      </c>
      <c r="AO17">
        <v>2.599094231096237E-2</v>
      </c>
      <c r="AP17">
        <v>28.149650699999999</v>
      </c>
      <c r="AQ17">
        <v>15</v>
      </c>
      <c r="AR17">
        <v>1.91</v>
      </c>
      <c r="AS17">
        <v>1.99</v>
      </c>
      <c r="AT17">
        <v>0.02</v>
      </c>
      <c r="AU17">
        <v>18.100000000000001</v>
      </c>
      <c r="AV17">
        <v>11.7</v>
      </c>
      <c r="AW17">
        <v>17.100000000000001</v>
      </c>
      <c r="AX17">
        <v>4.8</v>
      </c>
      <c r="AY17">
        <v>1</v>
      </c>
      <c r="AZ17">
        <v>31.264228436746453</v>
      </c>
      <c r="BA17">
        <v>91.335771563253545</v>
      </c>
      <c r="BB17">
        <v>14.044795130268053</v>
      </c>
      <c r="BC17">
        <v>10.505735996070166</v>
      </c>
      <c r="BD17">
        <v>3.6825607078566689</v>
      </c>
      <c r="BE17">
        <v>0.55360932719094125</v>
      </c>
      <c r="BF17">
        <v>28.786701161385832</v>
      </c>
      <c r="BG17">
        <v>51.860695666666651</v>
      </c>
      <c r="BH17">
        <v>23.073994505280819</v>
      </c>
      <c r="BI17" t="s">
        <v>67</v>
      </c>
      <c r="BJ17" t="s">
        <v>68</v>
      </c>
    </row>
    <row r="18" spans="1:64">
      <c r="A18" t="s">
        <v>69</v>
      </c>
      <c r="B18" t="s">
        <v>65</v>
      </c>
      <c r="C18">
        <v>2015</v>
      </c>
      <c r="D18" t="s">
        <v>66</v>
      </c>
      <c r="E18" t="s">
        <v>66</v>
      </c>
      <c r="F18">
        <v>0</v>
      </c>
      <c r="G18">
        <v>0</v>
      </c>
      <c r="H18">
        <v>0</v>
      </c>
      <c r="I18">
        <v>85</v>
      </c>
      <c r="J18">
        <v>36.399999999999984</v>
      </c>
      <c r="K18">
        <v>121.39999999999998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51.130263333333232</v>
      </c>
      <c r="V18">
        <v>1</v>
      </c>
      <c r="W18">
        <v>7.3</v>
      </c>
      <c r="X18">
        <v>-0.10000000000000053</v>
      </c>
      <c r="Y18">
        <v>7.2</v>
      </c>
      <c r="Z18">
        <v>19</v>
      </c>
      <c r="AA18">
        <v>136.976</v>
      </c>
      <c r="AB18">
        <v>436.18124999999998</v>
      </c>
      <c r="AC18">
        <v>479.799375</v>
      </c>
      <c r="AD18">
        <v>366.84375</v>
      </c>
      <c r="AE18">
        <v>586.95000000000005</v>
      </c>
      <c r="AF18">
        <v>29.033162707917498</v>
      </c>
      <c r="AG18">
        <v>3.2090833214523338</v>
      </c>
      <c r="AH18">
        <v>0.36211542136894137</v>
      </c>
      <c r="AI18">
        <v>1.0267719523482086</v>
      </c>
      <c r="AJ18">
        <v>1.3989236854336598E-2</v>
      </c>
      <c r="AK18">
        <v>10.2945604622922</v>
      </c>
      <c r="AL18">
        <v>5.470096221144126</v>
      </c>
      <c r="AM18">
        <v>1.8831441082923055</v>
      </c>
      <c r="AN18">
        <v>0.43417618157805982</v>
      </c>
      <c r="AO18">
        <v>2.599094231096237E-2</v>
      </c>
      <c r="AP18">
        <v>28.149650699999999</v>
      </c>
      <c r="AQ18">
        <v>15</v>
      </c>
      <c r="AR18">
        <v>1.91</v>
      </c>
      <c r="AS18">
        <v>1.99</v>
      </c>
      <c r="AT18">
        <v>0.02</v>
      </c>
      <c r="AU18">
        <v>18.100000000000001</v>
      </c>
      <c r="AV18">
        <v>11.7</v>
      </c>
      <c r="AW18">
        <v>17.100000000000001</v>
      </c>
      <c r="AX18">
        <v>4.8</v>
      </c>
      <c r="AY18">
        <v>1</v>
      </c>
      <c r="AZ18">
        <v>38.55336330107847</v>
      </c>
      <c r="BA18">
        <v>82.846636698921515</v>
      </c>
      <c r="BB18">
        <v>16.394261972600045</v>
      </c>
      <c r="BC18">
        <v>11.798995885830564</v>
      </c>
      <c r="BD18">
        <v>4.2035551967012212</v>
      </c>
      <c r="BE18">
        <v>0.61285915569413141</v>
      </c>
      <c r="BF18">
        <v>33.009672210825961</v>
      </c>
      <c r="BG18">
        <v>51.130263333333232</v>
      </c>
      <c r="BH18">
        <v>18.120591122507271</v>
      </c>
      <c r="BI18" t="s">
        <v>67</v>
      </c>
      <c r="BJ18" t="s">
        <v>68</v>
      </c>
    </row>
    <row r="19" spans="1:64">
      <c r="A19" t="s">
        <v>69</v>
      </c>
      <c r="B19" t="s">
        <v>65</v>
      </c>
      <c r="C19">
        <v>2016</v>
      </c>
      <c r="D19" t="s">
        <v>66</v>
      </c>
      <c r="E19" t="s">
        <v>66</v>
      </c>
      <c r="F19">
        <v>0</v>
      </c>
      <c r="G19">
        <v>0</v>
      </c>
      <c r="H19">
        <v>0</v>
      </c>
      <c r="I19">
        <v>85</v>
      </c>
      <c r="J19">
        <v>35.199999999999982</v>
      </c>
      <c r="K19">
        <v>120.19999999999999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50.399831000000127</v>
      </c>
      <c r="V19">
        <v>1</v>
      </c>
      <c r="W19">
        <v>6.68</v>
      </c>
      <c r="X19">
        <v>-0.72000000000000064</v>
      </c>
      <c r="Y19">
        <v>9.6</v>
      </c>
      <c r="Z19">
        <v>19</v>
      </c>
      <c r="AA19">
        <v>144.12799999999999</v>
      </c>
      <c r="AB19">
        <v>378.9375</v>
      </c>
      <c r="AC19">
        <v>416.83125000000007</v>
      </c>
      <c r="AD19">
        <v>96.75</v>
      </c>
      <c r="AE19">
        <v>154.80000000000001</v>
      </c>
      <c r="AF19">
        <v>29.033162707917498</v>
      </c>
      <c r="AG19">
        <v>3.2090833214523338</v>
      </c>
      <c r="AH19">
        <v>0.36211542136894137</v>
      </c>
      <c r="AI19">
        <v>1.0267719523482086</v>
      </c>
      <c r="AJ19">
        <v>1.3989236854336598E-2</v>
      </c>
      <c r="AK19">
        <v>10.2945604622922</v>
      </c>
      <c r="AL19">
        <v>5.470096221144126</v>
      </c>
      <c r="AM19">
        <v>1.8831441082923055</v>
      </c>
      <c r="AN19">
        <v>0.43417618157805982</v>
      </c>
      <c r="AO19">
        <v>2.599094231096237E-2</v>
      </c>
      <c r="AP19">
        <v>28.149650699999999</v>
      </c>
      <c r="AQ19">
        <v>15</v>
      </c>
      <c r="AR19">
        <v>1.91</v>
      </c>
      <c r="AS19">
        <v>1.99</v>
      </c>
      <c r="AT19">
        <v>0.02</v>
      </c>
      <c r="AU19">
        <v>18.100000000000001</v>
      </c>
      <c r="AV19">
        <v>11.7</v>
      </c>
      <c r="AW19">
        <v>17.100000000000001</v>
      </c>
      <c r="AX19">
        <v>4.8</v>
      </c>
      <c r="AY19">
        <v>1</v>
      </c>
      <c r="AZ19">
        <v>20.818207304554324</v>
      </c>
      <c r="BA19">
        <v>99.381792695445668</v>
      </c>
      <c r="BB19">
        <v>6.7585590566026257</v>
      </c>
      <c r="BC19">
        <v>3.7540449250746106</v>
      </c>
      <c r="BD19">
        <v>1.5056330971803591</v>
      </c>
      <c r="BE19">
        <v>0.1728698834126465</v>
      </c>
      <c r="BF19">
        <v>12.191106962270242</v>
      </c>
      <c r="BG19">
        <v>50.399831000000127</v>
      </c>
      <c r="BH19">
        <v>38.208724037729887</v>
      </c>
      <c r="BI19" t="s">
        <v>67</v>
      </c>
      <c r="BJ19" t="s">
        <v>68</v>
      </c>
    </row>
    <row r="20" spans="1:64">
      <c r="A20" t="s">
        <v>69</v>
      </c>
      <c r="B20" t="s">
        <v>65</v>
      </c>
      <c r="C20">
        <v>2018</v>
      </c>
      <c r="D20" t="s">
        <v>66</v>
      </c>
      <c r="E20" t="s">
        <v>66</v>
      </c>
      <c r="F20">
        <v>0</v>
      </c>
      <c r="G20">
        <v>0</v>
      </c>
      <c r="H20">
        <v>0</v>
      </c>
      <c r="I20">
        <v>85</v>
      </c>
      <c r="J20">
        <v>32.799999999999976</v>
      </c>
      <c r="K20">
        <v>117.79999999999998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50.399831000000127</v>
      </c>
      <c r="V20">
        <v>1</v>
      </c>
      <c r="W20">
        <v>6.65</v>
      </c>
      <c r="X20">
        <v>-0.75</v>
      </c>
      <c r="Y20">
        <v>6.7</v>
      </c>
      <c r="Z20">
        <v>19</v>
      </c>
      <c r="AA20">
        <v>135.48599999999999</v>
      </c>
      <c r="AB20">
        <v>537.76874999999995</v>
      </c>
      <c r="AC20">
        <v>591.54562499999997</v>
      </c>
      <c r="AD20">
        <v>150.76875000000001</v>
      </c>
      <c r="AE20">
        <v>241.23</v>
      </c>
      <c r="AF20">
        <v>29.033162707917498</v>
      </c>
      <c r="AG20">
        <v>3.2090833214523338</v>
      </c>
      <c r="AH20">
        <v>0.36211542136894137</v>
      </c>
      <c r="AI20">
        <v>1.0267719523482086</v>
      </c>
      <c r="AJ20">
        <v>1.3989236854336598E-2</v>
      </c>
      <c r="AK20">
        <v>10.2945604622922</v>
      </c>
      <c r="AL20">
        <v>5.470096221144126</v>
      </c>
      <c r="AM20">
        <v>1.8831441082923055</v>
      </c>
      <c r="AN20">
        <v>0.43417618157805982</v>
      </c>
      <c r="AO20">
        <v>2.599094231096237E-2</v>
      </c>
      <c r="AP20">
        <v>28.149650699999999</v>
      </c>
      <c r="AQ20">
        <v>15</v>
      </c>
      <c r="AR20">
        <v>1.91</v>
      </c>
      <c r="AS20">
        <v>1.99</v>
      </c>
      <c r="AT20">
        <v>0.02</v>
      </c>
      <c r="AU20">
        <v>18.100000000000001</v>
      </c>
      <c r="AV20">
        <v>11.7</v>
      </c>
      <c r="AW20">
        <v>17.100000000000001</v>
      </c>
      <c r="AX20">
        <v>4.8</v>
      </c>
      <c r="AY20">
        <v>1</v>
      </c>
      <c r="AZ20">
        <v>30.313180469725957</v>
      </c>
      <c r="BA20">
        <v>87.486819530274033</v>
      </c>
      <c r="BB20">
        <v>10.04547846437011</v>
      </c>
      <c r="BC20">
        <v>5.7217013285101386</v>
      </c>
      <c r="BD20">
        <v>2.2669347025410627</v>
      </c>
      <c r="BE20">
        <v>0.26714317763028772</v>
      </c>
      <c r="BF20">
        <v>18.301257673051602</v>
      </c>
      <c r="BG20">
        <v>50.399831000000127</v>
      </c>
      <c r="BH20">
        <v>32.098573326948525</v>
      </c>
      <c r="BI20" t="s">
        <v>67</v>
      </c>
      <c r="BJ20" t="s">
        <v>68</v>
      </c>
    </row>
    <row r="21" spans="1:64">
      <c r="A21" t="s">
        <v>64</v>
      </c>
      <c r="B21" t="s">
        <v>65</v>
      </c>
      <c r="C21">
        <v>1982</v>
      </c>
      <c r="D21" t="s">
        <v>70</v>
      </c>
      <c r="E21" t="s">
        <v>70</v>
      </c>
      <c r="F21">
        <v>0</v>
      </c>
      <c r="G21">
        <v>0</v>
      </c>
      <c r="H21">
        <v>0</v>
      </c>
      <c r="I21">
        <v>85</v>
      </c>
      <c r="J21">
        <v>49</v>
      </c>
      <c r="K21">
        <v>134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87.651880000000006</v>
      </c>
      <c r="V21">
        <v>2</v>
      </c>
      <c r="W21">
        <v>7.4</v>
      </c>
      <c r="X21">
        <v>0</v>
      </c>
      <c r="Y21">
        <v>5.74</v>
      </c>
      <c r="Z21">
        <v>19</v>
      </c>
      <c r="AA21">
        <v>132.62520000000001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134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87.651880000000006</v>
      </c>
      <c r="BH21">
        <v>87.651880000000006</v>
      </c>
      <c r="BI21" t="s">
        <v>67</v>
      </c>
      <c r="BJ21" t="s">
        <v>68</v>
      </c>
      <c r="BK21">
        <v>6.2494736842105256</v>
      </c>
      <c r="BL21">
        <v>-1.1505263157894741</v>
      </c>
    </row>
    <row r="22" spans="1:64">
      <c r="A22" t="s">
        <v>69</v>
      </c>
      <c r="B22" t="s">
        <v>65</v>
      </c>
      <c r="C22">
        <v>1994</v>
      </c>
      <c r="D22" t="s">
        <v>70</v>
      </c>
      <c r="E22" t="s">
        <v>70</v>
      </c>
      <c r="F22">
        <v>180</v>
      </c>
      <c r="G22">
        <v>0</v>
      </c>
      <c r="H22">
        <v>180</v>
      </c>
      <c r="I22">
        <v>85</v>
      </c>
      <c r="J22">
        <v>46.2</v>
      </c>
      <c r="K22">
        <v>311.2</v>
      </c>
      <c r="L22">
        <v>0</v>
      </c>
      <c r="M22">
        <v>90</v>
      </c>
      <c r="N22">
        <v>135</v>
      </c>
      <c r="O22">
        <v>105.88235294117646</v>
      </c>
      <c r="P22">
        <v>112.05</v>
      </c>
      <c r="Q22">
        <v>0</v>
      </c>
      <c r="R22">
        <v>0</v>
      </c>
      <c r="S22">
        <v>0</v>
      </c>
      <c r="T22">
        <v>0</v>
      </c>
      <c r="U22">
        <v>87.651880000000006</v>
      </c>
      <c r="V22">
        <v>2</v>
      </c>
      <c r="W22">
        <v>6.82</v>
      </c>
      <c r="X22">
        <v>-0.58000000000000007</v>
      </c>
      <c r="Y22">
        <v>7.1</v>
      </c>
      <c r="Z22">
        <v>19</v>
      </c>
      <c r="AA22">
        <v>136.678</v>
      </c>
      <c r="AB22">
        <v>3918.16</v>
      </c>
      <c r="AC22">
        <v>4309.9760000000006</v>
      </c>
      <c r="AD22">
        <v>3720.36</v>
      </c>
      <c r="AE22">
        <v>4464.4319999999998</v>
      </c>
      <c r="AF22">
        <v>15.630000000000003</v>
      </c>
      <c r="AG22">
        <v>4</v>
      </c>
      <c r="AH22">
        <v>0.36464643896131466</v>
      </c>
      <c r="AI22">
        <v>0.36464643896131466</v>
      </c>
      <c r="AJ22">
        <v>1.3095870856876784E-2</v>
      </c>
      <c r="AK22">
        <v>5.19</v>
      </c>
      <c r="AL22">
        <v>8.1</v>
      </c>
      <c r="AM22">
        <v>1.8979636304500989</v>
      </c>
      <c r="AN22">
        <v>0.13729543305698183</v>
      </c>
      <c r="AO22">
        <v>3.9703389553221911E-2</v>
      </c>
      <c r="AP22">
        <v>27.91125426</v>
      </c>
      <c r="AQ22">
        <v>15</v>
      </c>
      <c r="AR22">
        <v>1.91</v>
      </c>
      <c r="AS22">
        <v>1.99</v>
      </c>
      <c r="AT22">
        <v>0.02</v>
      </c>
      <c r="AU22">
        <v>18.100000000000001</v>
      </c>
      <c r="AV22">
        <v>11.7</v>
      </c>
      <c r="AW22">
        <v>17.100000000000001</v>
      </c>
      <c r="AX22">
        <v>4.8</v>
      </c>
      <c r="AY22">
        <v>1</v>
      </c>
      <c r="AZ22">
        <v>268.25574933873361</v>
      </c>
      <c r="BA22">
        <v>42.944250661266381</v>
      </c>
      <c r="BB22">
        <v>158.62270000000001</v>
      </c>
      <c r="BC22">
        <v>93.056595587393474</v>
      </c>
      <c r="BD22">
        <v>30.85327311266586</v>
      </c>
      <c r="BE22">
        <v>4.7612715734496174</v>
      </c>
      <c r="BF22">
        <v>287.29384027350898</v>
      </c>
      <c r="BG22">
        <v>305.58423294117648</v>
      </c>
      <c r="BH22">
        <v>18.290392667667504</v>
      </c>
      <c r="BI22" t="s">
        <v>67</v>
      </c>
      <c r="BJ22" t="s">
        <v>68</v>
      </c>
      <c r="BK22">
        <v>0.57781651916898458</v>
      </c>
      <c r="BL22">
        <v>0.57781651916898458</v>
      </c>
    </row>
    <row r="23" spans="1:64">
      <c r="A23" t="s">
        <v>69</v>
      </c>
      <c r="B23" t="s">
        <v>65</v>
      </c>
      <c r="C23">
        <v>1995</v>
      </c>
      <c r="D23" t="s">
        <v>70</v>
      </c>
      <c r="E23" t="s">
        <v>70</v>
      </c>
      <c r="F23">
        <v>180</v>
      </c>
      <c r="G23">
        <v>0</v>
      </c>
      <c r="H23">
        <v>180</v>
      </c>
      <c r="I23">
        <v>85</v>
      </c>
      <c r="J23">
        <v>37.800000000000004</v>
      </c>
      <c r="K23">
        <v>302.8</v>
      </c>
      <c r="L23">
        <v>0</v>
      </c>
      <c r="M23">
        <v>90</v>
      </c>
      <c r="N23">
        <v>135</v>
      </c>
      <c r="O23">
        <v>105.88235294117646</v>
      </c>
      <c r="P23">
        <v>112.05</v>
      </c>
      <c r="Q23">
        <v>0</v>
      </c>
      <c r="R23">
        <v>0</v>
      </c>
      <c r="S23">
        <v>0</v>
      </c>
      <c r="T23">
        <v>0</v>
      </c>
      <c r="U23">
        <v>87.651880000000006</v>
      </c>
      <c r="V23">
        <v>2</v>
      </c>
      <c r="W23">
        <v>6.73</v>
      </c>
      <c r="X23">
        <v>-0.66999999999999993</v>
      </c>
      <c r="Y23">
        <v>7.2</v>
      </c>
      <c r="Z23">
        <v>19</v>
      </c>
      <c r="AA23">
        <v>136.976</v>
      </c>
      <c r="AB23">
        <v>3966.75</v>
      </c>
      <c r="AC23">
        <v>4363.4250000000002</v>
      </c>
      <c r="AD23">
        <v>4176.375</v>
      </c>
      <c r="AE23">
        <v>5011.6499999999996</v>
      </c>
      <c r="AF23">
        <v>15.630000000000003</v>
      </c>
      <c r="AG23">
        <v>4</v>
      </c>
      <c r="AH23">
        <v>0.36464643896131466</v>
      </c>
      <c r="AI23">
        <v>0.36464643896131466</v>
      </c>
      <c r="AJ23">
        <v>1.3095870856876784E-2</v>
      </c>
      <c r="AK23">
        <v>5.19</v>
      </c>
      <c r="AL23">
        <v>8.1</v>
      </c>
      <c r="AM23">
        <v>1.8979636304500989</v>
      </c>
      <c r="AN23">
        <v>0.13729543305698183</v>
      </c>
      <c r="AO23">
        <v>3.9703389553221911E-2</v>
      </c>
      <c r="AP23">
        <v>27.91125426</v>
      </c>
      <c r="AQ23">
        <v>15</v>
      </c>
      <c r="AR23">
        <v>1.91</v>
      </c>
      <c r="AS23">
        <v>1.99</v>
      </c>
      <c r="AT23">
        <v>0.02</v>
      </c>
      <c r="AU23">
        <v>18.100000000000001</v>
      </c>
      <c r="AV23">
        <v>11.7</v>
      </c>
      <c r="AW23">
        <v>17.100000000000001</v>
      </c>
      <c r="AX23">
        <v>4.8</v>
      </c>
      <c r="AY23">
        <v>1</v>
      </c>
      <c r="AZ23">
        <v>291.92520776010753</v>
      </c>
      <c r="BA23">
        <v>10.874792239892486</v>
      </c>
      <c r="BB23">
        <v>172.4926725</v>
      </c>
      <c r="BC23">
        <v>103.40417446594651</v>
      </c>
      <c r="BD23">
        <v>34.41244583673646</v>
      </c>
      <c r="BE23">
        <v>5.3203683082827826</v>
      </c>
      <c r="BF23">
        <v>315.6296611109658</v>
      </c>
      <c r="BG23">
        <v>305.58423294117648</v>
      </c>
      <c r="BH23">
        <v>-10.045428169789318</v>
      </c>
      <c r="BI23" t="s">
        <v>67</v>
      </c>
      <c r="BJ23" t="s">
        <v>68</v>
      </c>
    </row>
    <row r="24" spans="1:64">
      <c r="A24" t="s">
        <v>69</v>
      </c>
      <c r="B24" t="s">
        <v>65</v>
      </c>
      <c r="C24">
        <v>1996</v>
      </c>
      <c r="D24" t="s">
        <v>70</v>
      </c>
      <c r="E24" t="s">
        <v>70</v>
      </c>
      <c r="F24">
        <v>180</v>
      </c>
      <c r="G24">
        <v>0</v>
      </c>
      <c r="H24">
        <v>180</v>
      </c>
      <c r="I24">
        <v>85</v>
      </c>
      <c r="J24">
        <v>39.199999999999996</v>
      </c>
      <c r="K24">
        <v>304.2</v>
      </c>
      <c r="L24">
        <v>0</v>
      </c>
      <c r="M24">
        <v>90</v>
      </c>
      <c r="N24">
        <v>135</v>
      </c>
      <c r="O24">
        <v>105.88235294117646</v>
      </c>
      <c r="P24">
        <v>112.05</v>
      </c>
      <c r="Q24">
        <v>0</v>
      </c>
      <c r="R24">
        <v>0</v>
      </c>
      <c r="S24">
        <v>0</v>
      </c>
      <c r="T24">
        <v>0</v>
      </c>
      <c r="U24">
        <v>87.651880000000006</v>
      </c>
      <c r="V24">
        <v>2</v>
      </c>
      <c r="W24">
        <v>6.65</v>
      </c>
      <c r="X24">
        <v>-0.75</v>
      </c>
      <c r="Y24">
        <v>7.0500000000000007</v>
      </c>
      <c r="Z24">
        <v>19</v>
      </c>
      <c r="AA24">
        <v>136.529</v>
      </c>
      <c r="AB24">
        <v>3268</v>
      </c>
      <c r="AC24">
        <v>3594.7999999999997</v>
      </c>
      <c r="AD24">
        <v>4413.7349999999997</v>
      </c>
      <c r="AE24">
        <v>5296.482</v>
      </c>
      <c r="AF24">
        <v>15.745000000000001</v>
      </c>
      <c r="AG24">
        <v>3.95</v>
      </c>
      <c r="AH24">
        <v>0.36464643896131466</v>
      </c>
      <c r="AI24">
        <v>0.36464643896131466</v>
      </c>
      <c r="AJ24">
        <v>1.3095870856876784E-2</v>
      </c>
      <c r="AK24">
        <v>5.21</v>
      </c>
      <c r="AL24">
        <v>6.6</v>
      </c>
      <c r="AM24">
        <v>1.8979636304500989</v>
      </c>
      <c r="AN24">
        <v>0.13729543305698183</v>
      </c>
      <c r="AO24">
        <v>3.9703389553221911E-2</v>
      </c>
      <c r="AP24">
        <v>27.91125426</v>
      </c>
      <c r="AQ24">
        <v>15</v>
      </c>
      <c r="AR24">
        <v>1.91</v>
      </c>
      <c r="AS24">
        <v>1.99</v>
      </c>
      <c r="AT24">
        <v>0.02</v>
      </c>
      <c r="AU24">
        <v>18.100000000000001</v>
      </c>
      <c r="AV24">
        <v>11.7</v>
      </c>
      <c r="AW24">
        <v>17.100000000000001</v>
      </c>
      <c r="AX24">
        <v>4.8</v>
      </c>
      <c r="AY24">
        <v>1</v>
      </c>
      <c r="AZ24">
        <v>289.24277202126103</v>
      </c>
      <c r="BA24">
        <v>14.957227978738956</v>
      </c>
      <c r="BB24">
        <v>164.80914439999998</v>
      </c>
      <c r="BC24">
        <v>107.01454027126761</v>
      </c>
      <c r="BD24">
        <v>35.891660435278816</v>
      </c>
      <c r="BE24">
        <v>5.5702797507261961</v>
      </c>
      <c r="BF24">
        <v>313.28562485727258</v>
      </c>
      <c r="BG24">
        <v>305.58423294117648</v>
      </c>
      <c r="BH24">
        <v>-7.7013919160960995</v>
      </c>
      <c r="BI24" t="s">
        <v>67</v>
      </c>
      <c r="BJ24" t="s">
        <v>68</v>
      </c>
    </row>
    <row r="25" spans="1:64">
      <c r="A25" t="s">
        <v>69</v>
      </c>
      <c r="B25" t="s">
        <v>65</v>
      </c>
      <c r="C25">
        <v>1997</v>
      </c>
      <c r="D25" t="s">
        <v>70</v>
      </c>
      <c r="E25" t="s">
        <v>70</v>
      </c>
      <c r="F25">
        <v>180</v>
      </c>
      <c r="G25">
        <v>0</v>
      </c>
      <c r="H25">
        <v>180</v>
      </c>
      <c r="I25">
        <v>85</v>
      </c>
      <c r="J25">
        <v>43.4</v>
      </c>
      <c r="K25">
        <v>308.39999999999998</v>
      </c>
      <c r="L25">
        <v>0</v>
      </c>
      <c r="M25">
        <v>90</v>
      </c>
      <c r="N25">
        <v>135</v>
      </c>
      <c r="O25">
        <v>105.88235294117646</v>
      </c>
      <c r="P25">
        <v>112.05</v>
      </c>
      <c r="Q25">
        <v>0</v>
      </c>
      <c r="R25">
        <v>0</v>
      </c>
      <c r="S25">
        <v>0</v>
      </c>
      <c r="T25">
        <v>0</v>
      </c>
      <c r="U25">
        <v>87.651880000000006</v>
      </c>
      <c r="V25">
        <v>2</v>
      </c>
      <c r="W25">
        <v>7.12</v>
      </c>
      <c r="X25">
        <v>-0.28000000000000025</v>
      </c>
      <c r="Y25">
        <v>6.9</v>
      </c>
      <c r="Z25">
        <v>19</v>
      </c>
      <c r="AA25">
        <v>136.08199999999999</v>
      </c>
      <c r="AB25">
        <v>4493.07</v>
      </c>
      <c r="AC25">
        <v>4942.3770000000004</v>
      </c>
      <c r="AD25">
        <v>5128.3949999999995</v>
      </c>
      <c r="AE25">
        <v>6154.0739999999996</v>
      </c>
      <c r="AF25">
        <v>15.745000000000001</v>
      </c>
      <c r="AG25">
        <v>3.95</v>
      </c>
      <c r="AH25">
        <v>0.36464643896131466</v>
      </c>
      <c r="AI25">
        <v>0.36464643896131466</v>
      </c>
      <c r="AJ25">
        <v>1.3095870856876784E-2</v>
      </c>
      <c r="AK25">
        <v>5.21</v>
      </c>
      <c r="AL25">
        <v>6.6</v>
      </c>
      <c r="AM25">
        <v>1.8979636304500989</v>
      </c>
      <c r="AN25">
        <v>0.13729543305698183</v>
      </c>
      <c r="AO25">
        <v>3.9703389553221911E-2</v>
      </c>
      <c r="AP25">
        <v>27.91125426</v>
      </c>
      <c r="AQ25">
        <v>15</v>
      </c>
      <c r="AR25">
        <v>1.91</v>
      </c>
      <c r="AS25">
        <v>1.99</v>
      </c>
      <c r="AT25">
        <v>0.02</v>
      </c>
      <c r="AU25">
        <v>18.100000000000001</v>
      </c>
      <c r="AV25">
        <v>11.7</v>
      </c>
      <c r="AW25">
        <v>17.100000000000001</v>
      </c>
      <c r="AX25">
        <v>4.8</v>
      </c>
      <c r="AY25">
        <v>1</v>
      </c>
      <c r="AZ25">
        <v>351.02184751071269</v>
      </c>
      <c r="BA25">
        <v>-42.621847510712712</v>
      </c>
      <c r="BB25">
        <v>199.2959055</v>
      </c>
      <c r="BC25">
        <v>126.04873361947699</v>
      </c>
      <c r="BD25">
        <v>42.062009016049778</v>
      </c>
      <c r="BE25">
        <v>6.5117116838207911</v>
      </c>
      <c r="BF25">
        <v>373.91835981934759</v>
      </c>
      <c r="BG25">
        <v>305.58423294117648</v>
      </c>
      <c r="BH25">
        <v>-68.334126878171105</v>
      </c>
      <c r="BI25" t="s">
        <v>67</v>
      </c>
      <c r="BJ25" t="s">
        <v>68</v>
      </c>
    </row>
    <row r="26" spans="1:64">
      <c r="A26" t="s">
        <v>69</v>
      </c>
      <c r="B26" t="s">
        <v>65</v>
      </c>
      <c r="C26">
        <v>1999</v>
      </c>
      <c r="D26" t="s">
        <v>70</v>
      </c>
      <c r="E26" t="s">
        <v>70</v>
      </c>
      <c r="F26">
        <v>180</v>
      </c>
      <c r="G26">
        <v>0</v>
      </c>
      <c r="H26">
        <v>180</v>
      </c>
      <c r="I26">
        <v>85</v>
      </c>
      <c r="J26">
        <v>50.4</v>
      </c>
      <c r="K26">
        <v>315.39999999999998</v>
      </c>
      <c r="L26">
        <v>0</v>
      </c>
      <c r="M26">
        <v>90</v>
      </c>
      <c r="N26">
        <v>135</v>
      </c>
      <c r="O26">
        <v>105.88235294117646</v>
      </c>
      <c r="P26">
        <v>112.05</v>
      </c>
      <c r="Q26">
        <v>0</v>
      </c>
      <c r="R26">
        <v>0</v>
      </c>
      <c r="S26">
        <v>0</v>
      </c>
      <c r="T26">
        <v>0</v>
      </c>
      <c r="U26">
        <v>87.651880000000006</v>
      </c>
      <c r="V26">
        <v>2</v>
      </c>
      <c r="W26">
        <v>6.14</v>
      </c>
      <c r="X26">
        <v>-1.2600000000000007</v>
      </c>
      <c r="Y26">
        <v>8.1</v>
      </c>
      <c r="Z26">
        <v>19</v>
      </c>
      <c r="AA26">
        <v>139.65799999999999</v>
      </c>
      <c r="AB26">
        <v>4257</v>
      </c>
      <c r="AC26">
        <v>4682.7</v>
      </c>
      <c r="AD26">
        <v>1634</v>
      </c>
      <c r="AE26">
        <v>2614.4</v>
      </c>
      <c r="AF26">
        <v>15.745000000000001</v>
      </c>
      <c r="AG26">
        <v>3.95</v>
      </c>
      <c r="AH26">
        <v>0.36464643896131466</v>
      </c>
      <c r="AI26">
        <v>0.36464643896131466</v>
      </c>
      <c r="AJ26">
        <v>1.3095870856876784E-2</v>
      </c>
      <c r="AK26">
        <v>5.21</v>
      </c>
      <c r="AL26">
        <v>6.6</v>
      </c>
      <c r="AM26">
        <v>1.8979636304500989</v>
      </c>
      <c r="AN26">
        <v>0.13729543305698183</v>
      </c>
      <c r="AO26">
        <v>3.9703389553221911E-2</v>
      </c>
      <c r="AP26">
        <v>27.91125426</v>
      </c>
      <c r="AQ26">
        <v>15</v>
      </c>
      <c r="AR26">
        <v>1.91</v>
      </c>
      <c r="AS26">
        <v>1.99</v>
      </c>
      <c r="AT26">
        <v>0.02</v>
      </c>
      <c r="AU26">
        <v>18.100000000000001</v>
      </c>
      <c r="AV26">
        <v>11.7</v>
      </c>
      <c r="AW26">
        <v>17.100000000000001</v>
      </c>
      <c r="AX26">
        <v>4.8</v>
      </c>
      <c r="AY26">
        <v>1</v>
      </c>
      <c r="AZ26">
        <v>184.35096146084001</v>
      </c>
      <c r="BA26">
        <v>131.04903853915997</v>
      </c>
      <c r="BB26">
        <v>102.81945</v>
      </c>
      <c r="BC26">
        <v>58.267074182967001</v>
      </c>
      <c r="BD26">
        <v>17.995993215034247</v>
      </c>
      <c r="BE26">
        <v>2.8887481844985969</v>
      </c>
      <c r="BF26">
        <v>181.97126558249985</v>
      </c>
      <c r="BG26">
        <v>305.58423294117648</v>
      </c>
      <c r="BH26">
        <v>123.61296735867663</v>
      </c>
      <c r="BI26" t="s">
        <v>67</v>
      </c>
      <c r="BJ26" t="s">
        <v>68</v>
      </c>
    </row>
    <row r="27" spans="1:64">
      <c r="A27" t="s">
        <v>69</v>
      </c>
      <c r="B27" t="s">
        <v>65</v>
      </c>
      <c r="C27">
        <v>2001</v>
      </c>
      <c r="D27" t="s">
        <v>70</v>
      </c>
      <c r="E27" t="s">
        <v>70</v>
      </c>
      <c r="F27">
        <v>180</v>
      </c>
      <c r="G27">
        <v>0</v>
      </c>
      <c r="H27">
        <v>180</v>
      </c>
      <c r="I27">
        <v>85</v>
      </c>
      <c r="J27">
        <v>46.2</v>
      </c>
      <c r="K27">
        <v>311.2</v>
      </c>
      <c r="L27">
        <v>0</v>
      </c>
      <c r="M27">
        <v>90</v>
      </c>
      <c r="N27">
        <v>135</v>
      </c>
      <c r="O27">
        <v>105.88235294117646</v>
      </c>
      <c r="P27">
        <v>112.05</v>
      </c>
      <c r="Q27">
        <v>0</v>
      </c>
      <c r="R27">
        <v>0</v>
      </c>
      <c r="S27">
        <v>0</v>
      </c>
      <c r="T27">
        <v>0</v>
      </c>
      <c r="U27">
        <v>73.043233333333234</v>
      </c>
      <c r="V27">
        <v>2</v>
      </c>
      <c r="W27">
        <v>6.36</v>
      </c>
      <c r="X27">
        <v>-1.04</v>
      </c>
      <c r="Y27">
        <v>9.1999999999999993</v>
      </c>
      <c r="Z27">
        <v>19</v>
      </c>
      <c r="AA27">
        <v>142.93599999999998</v>
      </c>
      <c r="AB27">
        <v>4476.3</v>
      </c>
      <c r="AC27">
        <v>4923.93</v>
      </c>
      <c r="AD27">
        <v>1648.62</v>
      </c>
      <c r="AE27">
        <v>2637.7920000000004</v>
      </c>
      <c r="AF27">
        <v>16.404999999999998</v>
      </c>
      <c r="AG27">
        <v>3.85</v>
      </c>
      <c r="AH27">
        <v>0.36464643896131466</v>
      </c>
      <c r="AI27">
        <v>0.36464643896131466</v>
      </c>
      <c r="AJ27">
        <v>1.3095870856876784E-2</v>
      </c>
      <c r="AK27">
        <v>5.6800000000000006</v>
      </c>
      <c r="AL27">
        <v>7.1499999999999995</v>
      </c>
      <c r="AM27">
        <v>1.8979636304500989</v>
      </c>
      <c r="AN27">
        <v>0.13729543305698183</v>
      </c>
      <c r="AO27">
        <v>3.9703389553221911E-2</v>
      </c>
      <c r="AP27">
        <v>27.91125426</v>
      </c>
      <c r="AQ27">
        <v>15</v>
      </c>
      <c r="AR27">
        <v>1.91</v>
      </c>
      <c r="AS27">
        <v>1.99</v>
      </c>
      <c r="AT27">
        <v>0.02</v>
      </c>
      <c r="AU27">
        <v>18.100000000000001</v>
      </c>
      <c r="AV27">
        <v>11.7</v>
      </c>
      <c r="AW27">
        <v>17.100000000000001</v>
      </c>
      <c r="AX27">
        <v>4.8</v>
      </c>
      <c r="AY27">
        <v>1</v>
      </c>
      <c r="AZ27">
        <v>195.16071109812123</v>
      </c>
      <c r="BA27">
        <v>116.03928890187876</v>
      </c>
      <c r="BB27">
        <v>108.03132090000001</v>
      </c>
      <c r="BC27">
        <v>59.232814313604699</v>
      </c>
      <c r="BD27">
        <v>18.2504553564148</v>
      </c>
      <c r="BE27">
        <v>2.9248821576394337</v>
      </c>
      <c r="BF27">
        <v>188.43947272765894</v>
      </c>
      <c r="BG27">
        <v>290.97558627450974</v>
      </c>
      <c r="BH27">
        <v>102.5361135468508</v>
      </c>
      <c r="BI27" t="s">
        <v>67</v>
      </c>
      <c r="BJ27" t="s">
        <v>68</v>
      </c>
    </row>
    <row r="28" spans="1:64">
      <c r="A28" t="s">
        <v>69</v>
      </c>
      <c r="B28" t="s">
        <v>65</v>
      </c>
      <c r="C28">
        <v>2002</v>
      </c>
      <c r="D28" t="s">
        <v>70</v>
      </c>
      <c r="E28" t="s">
        <v>70</v>
      </c>
      <c r="F28">
        <v>180</v>
      </c>
      <c r="G28">
        <v>0</v>
      </c>
      <c r="H28">
        <v>180</v>
      </c>
      <c r="I28">
        <v>85</v>
      </c>
      <c r="J28">
        <v>50.4</v>
      </c>
      <c r="K28">
        <v>315.39999999999998</v>
      </c>
      <c r="L28">
        <v>0</v>
      </c>
      <c r="M28">
        <v>90</v>
      </c>
      <c r="N28">
        <v>135</v>
      </c>
      <c r="O28">
        <v>105.88235294117646</v>
      </c>
      <c r="P28">
        <v>112.05</v>
      </c>
      <c r="Q28">
        <v>0</v>
      </c>
      <c r="R28">
        <v>0</v>
      </c>
      <c r="S28">
        <v>0</v>
      </c>
      <c r="T28">
        <v>0</v>
      </c>
      <c r="U28">
        <v>67.930206999999939</v>
      </c>
      <c r="V28">
        <v>2</v>
      </c>
      <c r="W28">
        <v>6.65</v>
      </c>
      <c r="X28">
        <v>-0.75</v>
      </c>
      <c r="Y28">
        <v>9.3000000000000007</v>
      </c>
      <c r="Z28">
        <v>19</v>
      </c>
      <c r="AA28">
        <v>143.23399999999998</v>
      </c>
      <c r="AB28">
        <v>3827</v>
      </c>
      <c r="AC28">
        <v>4209.7</v>
      </c>
      <c r="AD28">
        <v>1838.25</v>
      </c>
      <c r="AE28">
        <v>2941.2</v>
      </c>
      <c r="AF28">
        <v>16.404999999999998</v>
      </c>
      <c r="AG28">
        <v>3.85</v>
      </c>
      <c r="AH28">
        <v>0.36464643896131466</v>
      </c>
      <c r="AI28">
        <v>0.36464643896131466</v>
      </c>
      <c r="AJ28">
        <v>1.3095870856876784E-2</v>
      </c>
      <c r="AK28">
        <v>5.6800000000000006</v>
      </c>
      <c r="AL28">
        <v>7.1499999999999995</v>
      </c>
      <c r="AM28">
        <v>1.8979636304500989</v>
      </c>
      <c r="AN28">
        <v>0.13729543305698183</v>
      </c>
      <c r="AO28">
        <v>3.9703389553221911E-2</v>
      </c>
      <c r="AP28">
        <v>27.91125426</v>
      </c>
      <c r="AQ28">
        <v>15</v>
      </c>
      <c r="AR28">
        <v>1.91</v>
      </c>
      <c r="AS28">
        <v>1.99</v>
      </c>
      <c r="AT28">
        <v>0.02</v>
      </c>
      <c r="AU28">
        <v>18.100000000000001</v>
      </c>
      <c r="AV28">
        <v>11.7</v>
      </c>
      <c r="AW28">
        <v>17.100000000000001</v>
      </c>
      <c r="AX28">
        <v>4.8</v>
      </c>
      <c r="AY28">
        <v>1</v>
      </c>
      <c r="AZ28">
        <v>191.236614143445</v>
      </c>
      <c r="BA28">
        <v>124.16338585655498</v>
      </c>
      <c r="BB28">
        <v>106.81909499999999</v>
      </c>
      <c r="BC28">
        <v>63.190936917010738</v>
      </c>
      <c r="BD28">
        <v>19.749352006444926</v>
      </c>
      <c r="BE28">
        <v>3.1952222567714657</v>
      </c>
      <c r="BF28">
        <v>192.95460618022713</v>
      </c>
      <c r="BG28">
        <v>285.86255994117641</v>
      </c>
      <c r="BH28">
        <v>92.907953760949283</v>
      </c>
      <c r="BI28" t="s">
        <v>67</v>
      </c>
      <c r="BJ28" t="s">
        <v>68</v>
      </c>
    </row>
    <row r="29" spans="1:64">
      <c r="A29" t="s">
        <v>69</v>
      </c>
      <c r="B29" t="s">
        <v>65</v>
      </c>
      <c r="C29">
        <v>2003</v>
      </c>
      <c r="D29" t="s">
        <v>70</v>
      </c>
      <c r="E29" t="s">
        <v>70</v>
      </c>
      <c r="F29">
        <v>180</v>
      </c>
      <c r="G29">
        <v>0</v>
      </c>
      <c r="H29">
        <v>180</v>
      </c>
      <c r="I29">
        <v>85</v>
      </c>
      <c r="J29">
        <v>53.2</v>
      </c>
      <c r="K29">
        <v>318.2</v>
      </c>
      <c r="L29">
        <v>0</v>
      </c>
      <c r="M29">
        <v>90</v>
      </c>
      <c r="N29">
        <v>135</v>
      </c>
      <c r="O29">
        <v>105.88235294117646</v>
      </c>
      <c r="P29">
        <v>112.05</v>
      </c>
      <c r="Q29">
        <v>0</v>
      </c>
      <c r="R29">
        <v>0</v>
      </c>
      <c r="S29">
        <v>0</v>
      </c>
      <c r="T29">
        <v>0</v>
      </c>
      <c r="U29">
        <v>64.27804533333348</v>
      </c>
      <c r="V29">
        <v>2</v>
      </c>
      <c r="W29">
        <v>6.88</v>
      </c>
      <c r="X29">
        <v>-0.52000000000000046</v>
      </c>
      <c r="Y29">
        <v>9.4</v>
      </c>
      <c r="Z29">
        <v>19</v>
      </c>
      <c r="AA29">
        <v>143.53199999999998</v>
      </c>
      <c r="AB29">
        <v>4457.38</v>
      </c>
      <c r="AC29">
        <v>4903.1180000000004</v>
      </c>
      <c r="AD29">
        <v>1954.35</v>
      </c>
      <c r="AE29">
        <v>3126.96</v>
      </c>
      <c r="AF29">
        <v>16.404999999999998</v>
      </c>
      <c r="AG29">
        <v>3.85</v>
      </c>
      <c r="AH29">
        <v>0.36464643896131466</v>
      </c>
      <c r="AI29">
        <v>0.36464643896131466</v>
      </c>
      <c r="AJ29">
        <v>1.3095870856876784E-2</v>
      </c>
      <c r="AK29">
        <v>5.6800000000000006</v>
      </c>
      <c r="AL29">
        <v>7.1499999999999995</v>
      </c>
      <c r="AM29">
        <v>1.8979636304500989</v>
      </c>
      <c r="AN29">
        <v>0.13729543305698183</v>
      </c>
      <c r="AO29">
        <v>3.9703389553221911E-2</v>
      </c>
      <c r="AP29">
        <v>27.91125426</v>
      </c>
      <c r="AQ29">
        <v>15</v>
      </c>
      <c r="AR29">
        <v>1.91</v>
      </c>
      <c r="AS29">
        <v>1.99</v>
      </c>
      <c r="AT29">
        <v>0.02</v>
      </c>
      <c r="AU29">
        <v>18.100000000000001</v>
      </c>
      <c r="AV29">
        <v>11.7</v>
      </c>
      <c r="AW29">
        <v>17.100000000000001</v>
      </c>
      <c r="AX29">
        <v>4.8</v>
      </c>
      <c r="AY29">
        <v>1</v>
      </c>
      <c r="AZ29">
        <v>212.11936490303097</v>
      </c>
      <c r="BA29">
        <v>106.08063509696902</v>
      </c>
      <c r="BB29">
        <v>118.11888870000001</v>
      </c>
      <c r="BC29">
        <v>68.135131883902616</v>
      </c>
      <c r="BD29">
        <v>21.197107953236866</v>
      </c>
      <c r="BE29">
        <v>3.4190906768194398</v>
      </c>
      <c r="BF29">
        <v>210.87021921395893</v>
      </c>
      <c r="BG29">
        <v>282.21039827450994</v>
      </c>
      <c r="BH29">
        <v>71.340179060551009</v>
      </c>
      <c r="BI29" t="s">
        <v>67</v>
      </c>
      <c r="BJ29" t="s">
        <v>68</v>
      </c>
    </row>
    <row r="30" spans="1:64">
      <c r="A30" t="s">
        <v>69</v>
      </c>
      <c r="B30" t="s">
        <v>65</v>
      </c>
      <c r="C30">
        <v>2005</v>
      </c>
      <c r="D30" t="s">
        <v>70</v>
      </c>
      <c r="E30" t="s">
        <v>70</v>
      </c>
      <c r="F30">
        <v>180</v>
      </c>
      <c r="G30">
        <v>0</v>
      </c>
      <c r="H30">
        <v>180</v>
      </c>
      <c r="I30">
        <v>85</v>
      </c>
      <c r="J30">
        <v>47.6</v>
      </c>
      <c r="K30">
        <v>312.60000000000002</v>
      </c>
      <c r="L30">
        <v>0</v>
      </c>
      <c r="M30">
        <v>90</v>
      </c>
      <c r="N30">
        <v>135</v>
      </c>
      <c r="O30">
        <v>105.88235294117646</v>
      </c>
      <c r="P30">
        <v>112.05</v>
      </c>
      <c r="Q30">
        <v>0</v>
      </c>
      <c r="R30">
        <v>0</v>
      </c>
      <c r="S30">
        <v>0</v>
      </c>
      <c r="T30">
        <v>0</v>
      </c>
      <c r="U30">
        <v>60.625883666666716</v>
      </c>
      <c r="V30">
        <v>2</v>
      </c>
      <c r="W30">
        <v>6.27</v>
      </c>
      <c r="X30">
        <v>-1.1300000000000008</v>
      </c>
      <c r="Y30">
        <v>9.6</v>
      </c>
      <c r="Z30">
        <v>19</v>
      </c>
      <c r="AA30">
        <v>144.12799999999999</v>
      </c>
      <c r="AB30">
        <v>2915.4</v>
      </c>
      <c r="AC30">
        <v>3206.9400000000005</v>
      </c>
      <c r="AD30">
        <v>1354.5</v>
      </c>
      <c r="AE30">
        <v>2167.1999999999998</v>
      </c>
      <c r="AF30">
        <v>16.95</v>
      </c>
      <c r="AG30">
        <v>3.8</v>
      </c>
      <c r="AH30">
        <v>0.36464643896131466</v>
      </c>
      <c r="AI30">
        <v>0.36464643896131466</v>
      </c>
      <c r="AJ30">
        <v>1.3095870856876784E-2</v>
      </c>
      <c r="AK30">
        <v>6.13</v>
      </c>
      <c r="AL30">
        <v>9.1999999999999993</v>
      </c>
      <c r="AM30">
        <v>1.8979636304500989</v>
      </c>
      <c r="AN30">
        <v>0.13729543305698183</v>
      </c>
      <c r="AO30">
        <v>3.9703389553221911E-2</v>
      </c>
      <c r="AP30">
        <v>27.91125426</v>
      </c>
      <c r="AQ30">
        <v>15</v>
      </c>
      <c r="AR30">
        <v>1.91</v>
      </c>
      <c r="AS30">
        <v>1.99</v>
      </c>
      <c r="AT30">
        <v>0.02</v>
      </c>
      <c r="AU30">
        <v>18.100000000000001</v>
      </c>
      <c r="AV30">
        <v>11.7</v>
      </c>
      <c r="AW30">
        <v>17.100000000000001</v>
      </c>
      <c r="AX30">
        <v>4.8</v>
      </c>
      <c r="AY30">
        <v>1</v>
      </c>
      <c r="AZ30">
        <v>146.10668609517001</v>
      </c>
      <c r="BA30">
        <v>166.49331390483002</v>
      </c>
      <c r="BB30">
        <v>86.256108000000012</v>
      </c>
      <c r="BC30">
        <v>46.795960713183462</v>
      </c>
      <c r="BD30">
        <v>14.601403444235574</v>
      </c>
      <c r="BE30">
        <v>2.3597960899899482</v>
      </c>
      <c r="BF30">
        <v>150.013268247409</v>
      </c>
      <c r="BG30">
        <v>278.55823660784318</v>
      </c>
      <c r="BH30">
        <v>128.54496836043418</v>
      </c>
      <c r="BI30" t="s">
        <v>67</v>
      </c>
      <c r="BJ30" t="s">
        <v>68</v>
      </c>
    </row>
    <row r="31" spans="1:64">
      <c r="A31" t="s">
        <v>69</v>
      </c>
      <c r="B31" t="s">
        <v>65</v>
      </c>
      <c r="C31">
        <v>2007</v>
      </c>
      <c r="D31" t="s">
        <v>70</v>
      </c>
      <c r="E31" t="s">
        <v>70</v>
      </c>
      <c r="F31">
        <v>180</v>
      </c>
      <c r="G31">
        <v>0</v>
      </c>
      <c r="H31">
        <v>180</v>
      </c>
      <c r="I31">
        <v>85</v>
      </c>
      <c r="J31">
        <v>46.2</v>
      </c>
      <c r="K31">
        <v>311.2</v>
      </c>
      <c r="L31">
        <v>0</v>
      </c>
      <c r="M31">
        <v>90</v>
      </c>
      <c r="N31">
        <v>135</v>
      </c>
      <c r="O31">
        <v>105.88235294117646</v>
      </c>
      <c r="P31">
        <v>112.05</v>
      </c>
      <c r="Q31">
        <v>0</v>
      </c>
      <c r="R31">
        <v>0</v>
      </c>
      <c r="S31">
        <v>0</v>
      </c>
      <c r="T31">
        <v>0</v>
      </c>
      <c r="U31">
        <v>57.704154333333356</v>
      </c>
      <c r="V31">
        <v>2</v>
      </c>
      <c r="W31">
        <v>5.83</v>
      </c>
      <c r="X31">
        <v>-1.5700000000000003</v>
      </c>
      <c r="Y31">
        <v>8.4</v>
      </c>
      <c r="Z31">
        <v>19</v>
      </c>
      <c r="AA31">
        <v>140.55199999999999</v>
      </c>
      <c r="AB31">
        <v>4216.4724999999999</v>
      </c>
      <c r="AC31">
        <v>4638.1197499999998</v>
      </c>
      <c r="AD31">
        <v>1513.6</v>
      </c>
      <c r="AE31">
        <v>2421.7599999999998</v>
      </c>
      <c r="AF31">
        <v>17.765778134999998</v>
      </c>
      <c r="AG31">
        <v>4.3108083559999999</v>
      </c>
      <c r="AH31">
        <v>0.36464643896131466</v>
      </c>
      <c r="AI31">
        <v>0.36464643896131466</v>
      </c>
      <c r="AJ31">
        <v>1.3095870856876784E-2</v>
      </c>
      <c r="AK31">
        <v>5.34</v>
      </c>
      <c r="AL31">
        <v>9.3409867734999992</v>
      </c>
      <c r="AM31">
        <v>1.8979636304500989</v>
      </c>
      <c r="AN31">
        <v>0.13729543305698183</v>
      </c>
      <c r="AO31">
        <v>3.9703389553221911E-2</v>
      </c>
      <c r="AP31">
        <v>27.91125426</v>
      </c>
      <c r="AQ31">
        <v>15</v>
      </c>
      <c r="AR31">
        <v>1.91</v>
      </c>
      <c r="AS31">
        <v>1.99</v>
      </c>
      <c r="AT31">
        <v>0.02</v>
      </c>
      <c r="AU31">
        <v>18.100000000000001</v>
      </c>
      <c r="AV31">
        <v>11.7</v>
      </c>
      <c r="AW31">
        <v>17.100000000000001</v>
      </c>
      <c r="AX31">
        <v>4.8</v>
      </c>
      <c r="AY31">
        <v>1</v>
      </c>
      <c r="AZ31">
        <v>185.75680486026477</v>
      </c>
      <c r="BA31">
        <v>125.44319513973522</v>
      </c>
      <c r="BB31">
        <v>112.53961212450332</v>
      </c>
      <c r="BC31">
        <v>54.643576281275614</v>
      </c>
      <c r="BD31">
        <v>16.810826341749699</v>
      </c>
      <c r="BE31">
        <v>2.6913994545603144</v>
      </c>
      <c r="BF31">
        <v>186.68541420208896</v>
      </c>
      <c r="BG31">
        <v>275.63650727450982</v>
      </c>
      <c r="BH31">
        <v>88.951093072420861</v>
      </c>
      <c r="BI31" t="s">
        <v>67</v>
      </c>
      <c r="BJ31" t="s">
        <v>68</v>
      </c>
    </row>
    <row r="32" spans="1:64">
      <c r="A32" t="s">
        <v>69</v>
      </c>
      <c r="B32" t="s">
        <v>65</v>
      </c>
      <c r="C32">
        <v>2010</v>
      </c>
      <c r="D32" t="s">
        <v>70</v>
      </c>
      <c r="E32" t="s">
        <v>70</v>
      </c>
      <c r="F32">
        <v>180</v>
      </c>
      <c r="G32">
        <v>0</v>
      </c>
      <c r="H32">
        <v>180</v>
      </c>
      <c r="I32">
        <v>85</v>
      </c>
      <c r="J32">
        <v>42.4</v>
      </c>
      <c r="K32">
        <v>307.39999999999998</v>
      </c>
      <c r="L32">
        <v>0</v>
      </c>
      <c r="M32">
        <v>90</v>
      </c>
      <c r="N32">
        <v>135</v>
      </c>
      <c r="O32">
        <v>105.88235294117646</v>
      </c>
      <c r="P32">
        <v>112.05</v>
      </c>
      <c r="Q32">
        <v>0</v>
      </c>
      <c r="R32">
        <v>0</v>
      </c>
      <c r="S32">
        <v>0</v>
      </c>
      <c r="T32">
        <v>0</v>
      </c>
      <c r="U32">
        <v>54.782425000000003</v>
      </c>
      <c r="V32">
        <v>2</v>
      </c>
      <c r="W32">
        <v>5.67</v>
      </c>
      <c r="X32">
        <v>-1.7300000000000004</v>
      </c>
      <c r="Y32">
        <v>8.35</v>
      </c>
      <c r="Z32">
        <v>19</v>
      </c>
      <c r="AA32">
        <v>140.40299999999999</v>
      </c>
      <c r="AB32">
        <v>4953.6000000000004</v>
      </c>
      <c r="AC32">
        <v>5448.9600000000009</v>
      </c>
      <c r="AD32">
        <v>1483.5</v>
      </c>
      <c r="AE32">
        <v>2373.6</v>
      </c>
      <c r="AF32">
        <v>17.765778134999998</v>
      </c>
      <c r="AG32">
        <v>4.3108083559999999</v>
      </c>
      <c r="AH32">
        <v>0.36464643896131466</v>
      </c>
      <c r="AI32">
        <v>0.36464643896131466</v>
      </c>
      <c r="AJ32">
        <v>1.3095870856876784E-2</v>
      </c>
      <c r="AK32">
        <v>5.34</v>
      </c>
      <c r="AL32">
        <v>9.3409867734999992</v>
      </c>
      <c r="AM32">
        <v>1.8979636304500989</v>
      </c>
      <c r="AN32">
        <v>0.13729543305698183</v>
      </c>
      <c r="AO32">
        <v>3.9703389553221911E-2</v>
      </c>
      <c r="AP32">
        <v>27.91125426</v>
      </c>
      <c r="AQ32">
        <v>15</v>
      </c>
      <c r="AR32">
        <v>1.91</v>
      </c>
      <c r="AS32">
        <v>1.99</v>
      </c>
      <c r="AT32">
        <v>0.02</v>
      </c>
      <c r="AU32">
        <v>18.100000000000001</v>
      </c>
      <c r="AV32">
        <v>11.7</v>
      </c>
      <c r="AW32">
        <v>17.100000000000001</v>
      </c>
      <c r="AX32">
        <v>4.8</v>
      </c>
      <c r="AY32">
        <v>1</v>
      </c>
      <c r="AZ32">
        <v>201.47051066424598</v>
      </c>
      <c r="BA32">
        <v>105.929489335754</v>
      </c>
      <c r="BB32">
        <v>122.27630356161217</v>
      </c>
      <c r="BC32">
        <v>55.570285503816152</v>
      </c>
      <c r="BD32">
        <v>16.899874922948939</v>
      </c>
      <c r="BE32">
        <v>2.6844838874165489</v>
      </c>
      <c r="BF32">
        <v>197.43094787579378</v>
      </c>
      <c r="BG32">
        <v>272.71477794117646</v>
      </c>
      <c r="BH32">
        <v>75.283830065382688</v>
      </c>
      <c r="BI32" t="s">
        <v>67</v>
      </c>
      <c r="BJ32" t="s">
        <v>68</v>
      </c>
    </row>
    <row r="33" spans="1:64">
      <c r="A33" t="s">
        <v>69</v>
      </c>
      <c r="B33" t="s">
        <v>65</v>
      </c>
      <c r="C33">
        <v>2011</v>
      </c>
      <c r="D33" t="s">
        <v>70</v>
      </c>
      <c r="E33" t="s">
        <v>70</v>
      </c>
      <c r="F33">
        <v>180</v>
      </c>
      <c r="G33">
        <v>0</v>
      </c>
      <c r="H33">
        <v>180</v>
      </c>
      <c r="I33">
        <v>85</v>
      </c>
      <c r="J33">
        <v>41.199999999999996</v>
      </c>
      <c r="K33">
        <v>306.2</v>
      </c>
      <c r="L33">
        <v>0</v>
      </c>
      <c r="M33">
        <v>90</v>
      </c>
      <c r="N33">
        <v>135</v>
      </c>
      <c r="O33">
        <v>105.88235294117646</v>
      </c>
      <c r="P33">
        <v>112.05</v>
      </c>
      <c r="Q33">
        <v>0</v>
      </c>
      <c r="R33">
        <v>0</v>
      </c>
      <c r="S33">
        <v>0</v>
      </c>
      <c r="T33">
        <v>0</v>
      </c>
      <c r="U33">
        <v>53.321560333333473</v>
      </c>
      <c r="V33">
        <v>2</v>
      </c>
      <c r="W33">
        <v>5.5</v>
      </c>
      <c r="X33">
        <v>-1.9000000000000004</v>
      </c>
      <c r="Y33">
        <v>8.1999999999999993</v>
      </c>
      <c r="Z33">
        <v>19</v>
      </c>
      <c r="AA33">
        <v>139.95599999999999</v>
      </c>
      <c r="AB33">
        <v>3437.85</v>
      </c>
      <c r="AC33">
        <v>3781.6349999999998</v>
      </c>
      <c r="AD33">
        <v>1467.375</v>
      </c>
      <c r="AE33">
        <v>2347.8000000000002</v>
      </c>
      <c r="AF33">
        <v>18.58155627</v>
      </c>
      <c r="AG33">
        <v>4.821616712</v>
      </c>
      <c r="AH33">
        <v>0.36464643896131466</v>
      </c>
      <c r="AI33">
        <v>0.36464643896131466</v>
      </c>
      <c r="AJ33">
        <v>1.3095870856876784E-2</v>
      </c>
      <c r="AK33">
        <v>4.55</v>
      </c>
      <c r="AL33">
        <v>9.4819735470000008</v>
      </c>
      <c r="AM33">
        <v>1.8979636304500989</v>
      </c>
      <c r="AN33">
        <v>0.13729543305698183</v>
      </c>
      <c r="AO33">
        <v>3.9703389553221911E-2</v>
      </c>
      <c r="AP33">
        <v>27.91125426</v>
      </c>
      <c r="AQ33">
        <v>15</v>
      </c>
      <c r="AR33">
        <v>1.91</v>
      </c>
      <c r="AS33">
        <v>1.99</v>
      </c>
      <c r="AT33">
        <v>0.02</v>
      </c>
      <c r="AU33">
        <v>18.100000000000001</v>
      </c>
      <c r="AV33">
        <v>11.7</v>
      </c>
      <c r="AW33">
        <v>17.100000000000001</v>
      </c>
      <c r="AX33">
        <v>4.8</v>
      </c>
      <c r="AY33">
        <v>1</v>
      </c>
      <c r="AZ33">
        <v>164.53849919258698</v>
      </c>
      <c r="BA33">
        <v>141.66150080741301</v>
      </c>
      <c r="BB33">
        <v>101.91324304775856</v>
      </c>
      <c r="BC33">
        <v>51.381071703820318</v>
      </c>
      <c r="BD33">
        <v>15.962317225171596</v>
      </c>
      <c r="BE33">
        <v>2.5723128671784123</v>
      </c>
      <c r="BF33">
        <v>171.82894484392889</v>
      </c>
      <c r="BG33">
        <v>271.25391327450996</v>
      </c>
      <c r="BH33">
        <v>99.42496843058106</v>
      </c>
      <c r="BI33" t="s">
        <v>67</v>
      </c>
      <c r="BJ33" t="s">
        <v>68</v>
      </c>
    </row>
    <row r="34" spans="1:64">
      <c r="A34" t="s">
        <v>69</v>
      </c>
      <c r="B34" t="s">
        <v>65</v>
      </c>
      <c r="C34">
        <v>2012</v>
      </c>
      <c r="D34" t="s">
        <v>70</v>
      </c>
      <c r="E34" t="s">
        <v>70</v>
      </c>
      <c r="F34">
        <v>180</v>
      </c>
      <c r="G34">
        <v>0</v>
      </c>
      <c r="H34">
        <v>180</v>
      </c>
      <c r="I34">
        <v>85</v>
      </c>
      <c r="J34">
        <v>39.999999999999993</v>
      </c>
      <c r="K34">
        <v>305</v>
      </c>
      <c r="L34">
        <v>0</v>
      </c>
      <c r="M34">
        <v>90</v>
      </c>
      <c r="N34">
        <v>135</v>
      </c>
      <c r="O34">
        <v>105.88235294117646</v>
      </c>
      <c r="P34">
        <v>112.05</v>
      </c>
      <c r="Q34">
        <v>0</v>
      </c>
      <c r="R34">
        <v>0</v>
      </c>
      <c r="S34">
        <v>0</v>
      </c>
      <c r="T34">
        <v>0</v>
      </c>
      <c r="U34">
        <v>52.591128000000062</v>
      </c>
      <c r="V34">
        <v>2</v>
      </c>
      <c r="W34">
        <v>5.9</v>
      </c>
      <c r="X34">
        <v>-1.5</v>
      </c>
      <c r="Y34">
        <v>9.1</v>
      </c>
      <c r="Z34">
        <v>19</v>
      </c>
      <c r="AA34">
        <v>142.63799999999998</v>
      </c>
      <c r="AB34">
        <v>5021.0024999999996</v>
      </c>
      <c r="AC34">
        <v>5523.10275</v>
      </c>
      <c r="AD34">
        <v>1032</v>
      </c>
      <c r="AE34">
        <v>1651.2</v>
      </c>
      <c r="AF34">
        <v>19.374261534256057</v>
      </c>
      <c r="AG34">
        <v>4.0153420736157726</v>
      </c>
      <c r="AH34">
        <v>0.36464643896131466</v>
      </c>
      <c r="AI34">
        <v>0.36464643896131466</v>
      </c>
      <c r="AJ34">
        <v>1.3095870856876784E-2</v>
      </c>
      <c r="AK34">
        <v>4.3320061257415263</v>
      </c>
      <c r="AL34">
        <v>8.471408767754129</v>
      </c>
      <c r="AM34">
        <v>1.8979636304500989</v>
      </c>
      <c r="AN34">
        <v>0.13729543305698183</v>
      </c>
      <c r="AO34">
        <v>3.9703389553221911E-2</v>
      </c>
      <c r="AP34">
        <v>27.91125426</v>
      </c>
      <c r="AQ34">
        <v>15</v>
      </c>
      <c r="AR34">
        <v>1.91</v>
      </c>
      <c r="AS34">
        <v>1.99</v>
      </c>
      <c r="AT34">
        <v>0.02</v>
      </c>
      <c r="AU34">
        <v>18.100000000000001</v>
      </c>
      <c r="AV34">
        <v>11.7</v>
      </c>
      <c r="AW34">
        <v>17.100000000000001</v>
      </c>
      <c r="AX34">
        <v>4.8</v>
      </c>
      <c r="AY34">
        <v>1</v>
      </c>
      <c r="AZ34">
        <v>179.89546494157335</v>
      </c>
      <c r="BA34">
        <v>125.10453505842665</v>
      </c>
      <c r="BB34">
        <v>101.74854365153692</v>
      </c>
      <c r="BC34">
        <v>42.520178828379784</v>
      </c>
      <c r="BD34">
        <v>12.568627465520317</v>
      </c>
      <c r="BE34">
        <v>1.9568803003377766</v>
      </c>
      <c r="BF34">
        <v>158.7942302457748</v>
      </c>
      <c r="BG34">
        <v>270.52348094117656</v>
      </c>
      <c r="BH34">
        <v>111.72925069540176</v>
      </c>
      <c r="BI34" t="s">
        <v>67</v>
      </c>
      <c r="BJ34" t="s">
        <v>68</v>
      </c>
    </row>
    <row r="35" spans="1:64">
      <c r="A35" t="s">
        <v>69</v>
      </c>
      <c r="B35" t="s">
        <v>65</v>
      </c>
      <c r="C35">
        <v>2013</v>
      </c>
      <c r="D35" t="s">
        <v>70</v>
      </c>
      <c r="E35" t="s">
        <v>70</v>
      </c>
      <c r="F35">
        <v>180</v>
      </c>
      <c r="G35">
        <v>0</v>
      </c>
      <c r="H35">
        <v>180</v>
      </c>
      <c r="I35">
        <v>85</v>
      </c>
      <c r="J35">
        <v>38.79999999999999</v>
      </c>
      <c r="K35">
        <v>303.8</v>
      </c>
      <c r="L35">
        <v>0</v>
      </c>
      <c r="M35">
        <v>90</v>
      </c>
      <c r="N35">
        <v>135</v>
      </c>
      <c r="O35">
        <v>105.88235294117646</v>
      </c>
      <c r="P35">
        <v>112.05</v>
      </c>
      <c r="Q35">
        <v>0</v>
      </c>
      <c r="R35">
        <v>0</v>
      </c>
      <c r="S35">
        <v>0</v>
      </c>
      <c r="T35">
        <v>0</v>
      </c>
      <c r="U35">
        <v>51.860695666666651</v>
      </c>
      <c r="V35">
        <v>2</v>
      </c>
      <c r="W35">
        <v>5.8</v>
      </c>
      <c r="X35">
        <v>-1.6000000000000005</v>
      </c>
      <c r="Y35">
        <v>10</v>
      </c>
      <c r="Z35">
        <v>19</v>
      </c>
      <c r="AA35">
        <v>145.32</v>
      </c>
      <c r="AB35">
        <v>5214.18</v>
      </c>
      <c r="AC35">
        <v>5735.598</v>
      </c>
      <c r="AD35">
        <v>1322.25</v>
      </c>
      <c r="AE35">
        <v>2115.6</v>
      </c>
      <c r="AF35">
        <v>20.166966798512114</v>
      </c>
      <c r="AG35">
        <v>3.2090674352315451</v>
      </c>
      <c r="AH35">
        <v>0.36464643896131466</v>
      </c>
      <c r="AI35">
        <v>0.36464643896131466</v>
      </c>
      <c r="AJ35">
        <v>1.3095870856876784E-2</v>
      </c>
      <c r="AK35">
        <v>4.1140122514830537</v>
      </c>
      <c r="AL35">
        <v>7.4608439885082571</v>
      </c>
      <c r="AM35">
        <v>1.8979636304500989</v>
      </c>
      <c r="AN35">
        <v>0.13729543305698183</v>
      </c>
      <c r="AO35">
        <v>3.9703389553221911E-2</v>
      </c>
      <c r="AP35">
        <v>27.91125426</v>
      </c>
      <c r="AQ35">
        <v>15</v>
      </c>
      <c r="AR35">
        <v>1.91</v>
      </c>
      <c r="AS35">
        <v>1.99</v>
      </c>
      <c r="AT35">
        <v>0.02</v>
      </c>
      <c r="AU35">
        <v>18.100000000000001</v>
      </c>
      <c r="AV35">
        <v>11.7</v>
      </c>
      <c r="AW35">
        <v>17.100000000000001</v>
      </c>
      <c r="AX35">
        <v>4.8</v>
      </c>
      <c r="AY35">
        <v>1</v>
      </c>
      <c r="AZ35">
        <v>203.94853132833262</v>
      </c>
      <c r="BA35">
        <v>99.851468671667391</v>
      </c>
      <c r="BB35">
        <v>104.11132709823561</v>
      </c>
      <c r="BC35">
        <v>51.489546071985636</v>
      </c>
      <c r="BD35">
        <v>15.474961080354065</v>
      </c>
      <c r="BE35">
        <v>2.4380519096191899</v>
      </c>
      <c r="BF35">
        <v>173.51388616019449</v>
      </c>
      <c r="BG35">
        <v>269.7930486078431</v>
      </c>
      <c r="BH35">
        <v>96.279162447648616</v>
      </c>
      <c r="BI35" t="s">
        <v>67</v>
      </c>
      <c r="BJ35" t="s">
        <v>68</v>
      </c>
    </row>
    <row r="36" spans="1:64">
      <c r="A36" t="s">
        <v>69</v>
      </c>
      <c r="B36" t="s">
        <v>65</v>
      </c>
      <c r="C36">
        <v>2014</v>
      </c>
      <c r="D36" t="s">
        <v>70</v>
      </c>
      <c r="E36" t="s">
        <v>70</v>
      </c>
      <c r="F36">
        <v>180</v>
      </c>
      <c r="G36">
        <v>0</v>
      </c>
      <c r="H36">
        <v>180</v>
      </c>
      <c r="I36">
        <v>85</v>
      </c>
      <c r="J36">
        <v>37.599999999999987</v>
      </c>
      <c r="K36">
        <v>302.59999999999997</v>
      </c>
      <c r="L36">
        <v>0</v>
      </c>
      <c r="M36">
        <v>90</v>
      </c>
      <c r="N36">
        <v>135</v>
      </c>
      <c r="O36">
        <v>105.88235294117646</v>
      </c>
      <c r="P36">
        <v>112.05</v>
      </c>
      <c r="Q36">
        <v>0</v>
      </c>
      <c r="R36">
        <v>0</v>
      </c>
      <c r="S36">
        <v>0</v>
      </c>
      <c r="T36">
        <v>0</v>
      </c>
      <c r="U36">
        <v>51.860695666666651</v>
      </c>
      <c r="V36">
        <v>2</v>
      </c>
      <c r="W36">
        <v>5.5</v>
      </c>
      <c r="X36">
        <v>-1.9000000000000004</v>
      </c>
      <c r="Y36">
        <v>11.5</v>
      </c>
      <c r="Z36">
        <v>19</v>
      </c>
      <c r="AA36">
        <v>149.79</v>
      </c>
      <c r="AB36">
        <v>5422.8374999999996</v>
      </c>
      <c r="AC36">
        <v>5965.1212500000011</v>
      </c>
      <c r="AD36">
        <v>1233.5625</v>
      </c>
      <c r="AE36">
        <v>1973.7</v>
      </c>
      <c r="AF36">
        <v>20.166966798512114</v>
      </c>
      <c r="AG36">
        <v>3.2090674352315451</v>
      </c>
      <c r="AH36">
        <v>0.36464643896131466</v>
      </c>
      <c r="AI36">
        <v>0.36464643896131466</v>
      </c>
      <c r="AJ36">
        <v>1.3095870856876784E-2</v>
      </c>
      <c r="AK36">
        <v>4.1140122514830537</v>
      </c>
      <c r="AL36">
        <v>7.4608439885082571</v>
      </c>
      <c r="AM36">
        <v>1.8979636304500989</v>
      </c>
      <c r="AN36">
        <v>0.13729543305698183</v>
      </c>
      <c r="AO36">
        <v>3.9703389553221911E-2</v>
      </c>
      <c r="AP36">
        <v>27.91125426</v>
      </c>
      <c r="AQ36">
        <v>15</v>
      </c>
      <c r="AR36">
        <v>1.91</v>
      </c>
      <c r="AS36">
        <v>1.99</v>
      </c>
      <c r="AT36">
        <v>0.02</v>
      </c>
      <c r="AU36">
        <v>18.100000000000001</v>
      </c>
      <c r="AV36">
        <v>11.7</v>
      </c>
      <c r="AW36">
        <v>17.100000000000001</v>
      </c>
      <c r="AX36">
        <v>4.8</v>
      </c>
      <c r="AY36">
        <v>1</v>
      </c>
      <c r="AZ36">
        <v>204.05701230340961</v>
      </c>
      <c r="BA36">
        <v>98.542987696590359</v>
      </c>
      <c r="BB36">
        <v>103.50281774658782</v>
      </c>
      <c r="BC36">
        <v>49.405375942165918</v>
      </c>
      <c r="BD36">
        <v>14.724951663697032</v>
      </c>
      <c r="BE36">
        <v>2.3062235622987806</v>
      </c>
      <c r="BF36">
        <v>169.93936891474954</v>
      </c>
      <c r="BG36">
        <v>269.7930486078431</v>
      </c>
      <c r="BH36">
        <v>99.853679693093568</v>
      </c>
      <c r="BI36" t="s">
        <v>67</v>
      </c>
      <c r="BJ36" t="s">
        <v>68</v>
      </c>
    </row>
    <row r="37" spans="1:64">
      <c r="A37" t="s">
        <v>69</v>
      </c>
      <c r="B37" t="s">
        <v>65</v>
      </c>
      <c r="C37">
        <v>2015</v>
      </c>
      <c r="D37" t="s">
        <v>70</v>
      </c>
      <c r="E37" t="s">
        <v>70</v>
      </c>
      <c r="F37">
        <v>180</v>
      </c>
      <c r="G37">
        <v>0</v>
      </c>
      <c r="H37">
        <v>180</v>
      </c>
      <c r="I37">
        <v>85</v>
      </c>
      <c r="J37">
        <v>36.399999999999984</v>
      </c>
      <c r="K37">
        <v>301.39999999999998</v>
      </c>
      <c r="L37">
        <v>0</v>
      </c>
      <c r="M37">
        <v>90</v>
      </c>
      <c r="N37">
        <v>135</v>
      </c>
      <c r="O37">
        <v>105.88235294117646</v>
      </c>
      <c r="P37">
        <v>112.05</v>
      </c>
      <c r="Q37">
        <v>0</v>
      </c>
      <c r="R37">
        <v>0</v>
      </c>
      <c r="S37">
        <v>0</v>
      </c>
      <c r="T37">
        <v>0</v>
      </c>
      <c r="U37">
        <v>51.130263333333232</v>
      </c>
      <c r="V37">
        <v>2</v>
      </c>
      <c r="W37">
        <v>5.6</v>
      </c>
      <c r="X37">
        <v>-1.8000000000000007</v>
      </c>
      <c r="Y37">
        <v>8.1999999999999993</v>
      </c>
      <c r="Z37">
        <v>19</v>
      </c>
      <c r="AA37">
        <v>139.95599999999999</v>
      </c>
      <c r="AB37">
        <v>4687.5375000000004</v>
      </c>
      <c r="AC37">
        <v>5156.2912500000011</v>
      </c>
      <c r="AD37">
        <v>1677.8062499999999</v>
      </c>
      <c r="AE37">
        <v>2684.49</v>
      </c>
      <c r="AF37">
        <v>20.166966798512114</v>
      </c>
      <c r="AG37">
        <v>3.2090674352315451</v>
      </c>
      <c r="AH37">
        <v>0.36464643896131466</v>
      </c>
      <c r="AI37">
        <v>0.36464643896131466</v>
      </c>
      <c r="AJ37">
        <v>1.3095870856876784E-2</v>
      </c>
      <c r="AK37">
        <v>4.1140122514830537</v>
      </c>
      <c r="AL37">
        <v>7.4608439885082571</v>
      </c>
      <c r="AM37">
        <v>1.8979636304500989</v>
      </c>
      <c r="AN37">
        <v>0.13729543305698183</v>
      </c>
      <c r="AO37">
        <v>3.9703389553221911E-2</v>
      </c>
      <c r="AP37">
        <v>27.91125426</v>
      </c>
      <c r="AQ37">
        <v>15</v>
      </c>
      <c r="AR37">
        <v>1.91</v>
      </c>
      <c r="AS37">
        <v>1.99</v>
      </c>
      <c r="AT37">
        <v>0.02</v>
      </c>
      <c r="AU37">
        <v>18.100000000000001</v>
      </c>
      <c r="AV37">
        <v>11.7</v>
      </c>
      <c r="AW37">
        <v>17.100000000000001</v>
      </c>
      <c r="AX37">
        <v>4.8</v>
      </c>
      <c r="AY37">
        <v>1</v>
      </c>
      <c r="AZ37">
        <v>211.1654043467625</v>
      </c>
      <c r="BA37">
        <v>90.234595653237477</v>
      </c>
      <c r="BB37">
        <v>110.08853526823691</v>
      </c>
      <c r="BC37">
        <v>60.605136054880703</v>
      </c>
      <c r="BD37">
        <v>18.641615534509299</v>
      </c>
      <c r="BE37">
        <v>2.9841557508853866</v>
      </c>
      <c r="BF37">
        <v>192.31944260851228</v>
      </c>
      <c r="BG37">
        <v>269.06261627450971</v>
      </c>
      <c r="BH37">
        <v>76.743173665997432</v>
      </c>
      <c r="BI37" t="s">
        <v>67</v>
      </c>
      <c r="BJ37" t="s">
        <v>68</v>
      </c>
    </row>
    <row r="38" spans="1:64">
      <c r="A38" t="s">
        <v>69</v>
      </c>
      <c r="B38" t="s">
        <v>65</v>
      </c>
      <c r="C38">
        <v>2016</v>
      </c>
      <c r="D38" t="s">
        <v>70</v>
      </c>
      <c r="E38" t="s">
        <v>70</v>
      </c>
      <c r="F38">
        <v>180</v>
      </c>
      <c r="G38">
        <v>0</v>
      </c>
      <c r="H38">
        <v>180</v>
      </c>
      <c r="I38">
        <v>85</v>
      </c>
      <c r="J38">
        <v>35.199999999999982</v>
      </c>
      <c r="K38">
        <v>300.2</v>
      </c>
      <c r="L38">
        <v>0</v>
      </c>
      <c r="M38">
        <v>90</v>
      </c>
      <c r="N38">
        <v>135</v>
      </c>
      <c r="O38">
        <v>105.88235294117646</v>
      </c>
      <c r="P38">
        <v>112.05</v>
      </c>
      <c r="Q38">
        <v>0</v>
      </c>
      <c r="R38">
        <v>0</v>
      </c>
      <c r="S38">
        <v>0</v>
      </c>
      <c r="T38">
        <v>0</v>
      </c>
      <c r="U38">
        <v>50.399831000000127</v>
      </c>
      <c r="V38">
        <v>2</v>
      </c>
      <c r="W38">
        <v>5.76</v>
      </c>
      <c r="X38">
        <v>-1.6400000000000006</v>
      </c>
      <c r="Y38">
        <v>8.1999999999999993</v>
      </c>
      <c r="Z38">
        <v>19</v>
      </c>
      <c r="AA38">
        <v>139.95599999999999</v>
      </c>
      <c r="AB38">
        <v>4805.25</v>
      </c>
      <c r="AC38">
        <v>5285.7750000000005</v>
      </c>
      <c r="AD38">
        <v>833.66250000000002</v>
      </c>
      <c r="AE38">
        <v>1333.86</v>
      </c>
      <c r="AF38">
        <v>20.166966798512114</v>
      </c>
      <c r="AG38">
        <v>3.2090674352315451</v>
      </c>
      <c r="AH38">
        <v>0.36464643896131466</v>
      </c>
      <c r="AI38">
        <v>0.36464643896131466</v>
      </c>
      <c r="AJ38">
        <v>1.3095870856876784E-2</v>
      </c>
      <c r="AK38">
        <v>4.1140122514830537</v>
      </c>
      <c r="AL38">
        <v>7.4608439885082571</v>
      </c>
      <c r="AM38">
        <v>1.8979636304500989</v>
      </c>
      <c r="AN38">
        <v>0.13729543305698183</v>
      </c>
      <c r="AO38">
        <v>3.9703389553221911E-2</v>
      </c>
      <c r="AP38">
        <v>27.91125426</v>
      </c>
      <c r="AQ38">
        <v>15</v>
      </c>
      <c r="AR38">
        <v>1.91</v>
      </c>
      <c r="AS38">
        <v>1.99</v>
      </c>
      <c r="AT38">
        <v>0.02</v>
      </c>
      <c r="AU38">
        <v>18.100000000000001</v>
      </c>
      <c r="AV38">
        <v>11.7</v>
      </c>
      <c r="AW38">
        <v>17.100000000000001</v>
      </c>
      <c r="AX38">
        <v>4.8</v>
      </c>
      <c r="AY38">
        <v>1</v>
      </c>
      <c r="AZ38">
        <v>166.06449232166042</v>
      </c>
      <c r="BA38">
        <v>134.13550767833956</v>
      </c>
      <c r="BB38">
        <v>82.967813426503611</v>
      </c>
      <c r="BC38">
        <v>36.185727384561226</v>
      </c>
      <c r="BD38">
        <v>10.539446443485623</v>
      </c>
      <c r="BE38">
        <v>1.6233253673506887</v>
      </c>
      <c r="BF38">
        <v>131.31631262190115</v>
      </c>
      <c r="BG38">
        <v>268.33218394117659</v>
      </c>
      <c r="BH38">
        <v>137.01587131927545</v>
      </c>
      <c r="BI38" t="s">
        <v>67</v>
      </c>
      <c r="BJ38" t="s">
        <v>68</v>
      </c>
    </row>
    <row r="39" spans="1:64">
      <c r="A39" t="s">
        <v>69</v>
      </c>
      <c r="B39" t="s">
        <v>65</v>
      </c>
      <c r="C39">
        <v>2018</v>
      </c>
      <c r="D39" t="s">
        <v>70</v>
      </c>
      <c r="E39" t="s">
        <v>70</v>
      </c>
      <c r="F39">
        <v>180</v>
      </c>
      <c r="G39">
        <v>0</v>
      </c>
      <c r="H39">
        <v>180</v>
      </c>
      <c r="I39">
        <v>85</v>
      </c>
      <c r="J39">
        <v>32.799999999999976</v>
      </c>
      <c r="K39">
        <v>297.79999999999995</v>
      </c>
      <c r="L39">
        <v>0</v>
      </c>
      <c r="M39">
        <v>90</v>
      </c>
      <c r="N39">
        <v>135</v>
      </c>
      <c r="O39">
        <v>105.88235294117646</v>
      </c>
      <c r="P39">
        <v>112.05</v>
      </c>
      <c r="Q39">
        <v>0</v>
      </c>
      <c r="R39">
        <v>0</v>
      </c>
      <c r="S39">
        <v>0</v>
      </c>
      <c r="T39">
        <v>0</v>
      </c>
      <c r="U39">
        <v>50.399831000000127</v>
      </c>
      <c r="V39">
        <v>2</v>
      </c>
      <c r="W39">
        <v>6.16</v>
      </c>
      <c r="X39">
        <v>-1.2400000000000002</v>
      </c>
      <c r="Y39">
        <v>7.2</v>
      </c>
      <c r="Z39">
        <v>19</v>
      </c>
      <c r="AA39">
        <v>136.976</v>
      </c>
      <c r="AB39">
        <v>3892.5749999999998</v>
      </c>
      <c r="AC39">
        <v>4281.8324999999995</v>
      </c>
      <c r="AD39">
        <v>466.01249999999999</v>
      </c>
      <c r="AE39">
        <v>745.62</v>
      </c>
      <c r="AF39">
        <v>20.166966798512114</v>
      </c>
      <c r="AG39">
        <v>3.2090674352315451</v>
      </c>
      <c r="AH39">
        <v>0.36464643896131466</v>
      </c>
      <c r="AI39">
        <v>0.36464643896131466</v>
      </c>
      <c r="AJ39">
        <v>1.3095870856876784E-2</v>
      </c>
      <c r="AK39">
        <v>4.1140122514830537</v>
      </c>
      <c r="AL39">
        <v>7.4608439885082571</v>
      </c>
      <c r="AM39">
        <v>1.8979636304500989</v>
      </c>
      <c r="AN39">
        <v>0.13729543305698183</v>
      </c>
      <c r="AO39">
        <v>3.9703389553221911E-2</v>
      </c>
      <c r="AP39">
        <v>27.91125426</v>
      </c>
      <c r="AQ39">
        <v>15</v>
      </c>
      <c r="AR39">
        <v>1.91</v>
      </c>
      <c r="AS39">
        <v>1.99</v>
      </c>
      <c r="AT39">
        <v>0.02</v>
      </c>
      <c r="AU39">
        <v>18.100000000000001</v>
      </c>
      <c r="AV39">
        <v>11.7</v>
      </c>
      <c r="AW39">
        <v>17.100000000000001</v>
      </c>
      <c r="AX39">
        <v>4.8</v>
      </c>
      <c r="AY39">
        <v>1</v>
      </c>
      <c r="AZ39">
        <v>122.61965752535485</v>
      </c>
      <c r="BA39">
        <v>175.1803424746451</v>
      </c>
      <c r="BB39">
        <v>60.151561439120705</v>
      </c>
      <c r="BC39">
        <v>23.186361843819061</v>
      </c>
      <c r="BD39">
        <v>6.5136305345047987</v>
      </c>
      <c r="BE39">
        <v>0.97592017324985314</v>
      </c>
      <c r="BF39">
        <v>90.827473990694415</v>
      </c>
      <c r="BG39">
        <v>268.33218394117659</v>
      </c>
      <c r="BH39">
        <v>177.50470995048218</v>
      </c>
      <c r="BI39" t="s">
        <v>67</v>
      </c>
      <c r="BJ39" t="s">
        <v>68</v>
      </c>
    </row>
    <row r="40" spans="1:64">
      <c r="A40" t="s">
        <v>69</v>
      </c>
      <c r="B40" t="s">
        <v>65</v>
      </c>
      <c r="C40">
        <v>1994</v>
      </c>
      <c r="D40" t="s">
        <v>71</v>
      </c>
      <c r="E40" t="s">
        <v>72</v>
      </c>
      <c r="F40">
        <v>256.5</v>
      </c>
      <c r="G40">
        <v>76.500000000000014</v>
      </c>
      <c r="H40">
        <v>180</v>
      </c>
      <c r="I40">
        <v>85</v>
      </c>
      <c r="J40">
        <v>46.2</v>
      </c>
      <c r="K40">
        <v>387.7</v>
      </c>
      <c r="L40">
        <v>29.824561403508774</v>
      </c>
      <c r="M40">
        <v>90</v>
      </c>
      <c r="N40">
        <v>135</v>
      </c>
      <c r="O40">
        <v>105.88235294117646</v>
      </c>
      <c r="P40">
        <v>112.05</v>
      </c>
      <c r="Q40">
        <v>46.8</v>
      </c>
      <c r="R40">
        <v>216</v>
      </c>
      <c r="S40">
        <v>33.6</v>
      </c>
      <c r="T40">
        <v>88.8</v>
      </c>
      <c r="U40">
        <v>87.651880000000006</v>
      </c>
      <c r="V40">
        <v>3</v>
      </c>
      <c r="W40">
        <v>7.17</v>
      </c>
      <c r="X40">
        <v>-0.23000000000000043</v>
      </c>
      <c r="Y40">
        <v>14.899999999999999</v>
      </c>
      <c r="Z40">
        <v>19</v>
      </c>
      <c r="AA40">
        <v>159.922</v>
      </c>
      <c r="AB40">
        <v>4576.0599999999995</v>
      </c>
      <c r="AC40">
        <v>5033.6660000000002</v>
      </c>
      <c r="AD40">
        <v>5075.72</v>
      </c>
      <c r="AE40">
        <v>6090.8639999999996</v>
      </c>
      <c r="AF40">
        <v>16.29</v>
      </c>
      <c r="AG40">
        <v>4.5</v>
      </c>
      <c r="AH40">
        <v>0.37843118671961545</v>
      </c>
      <c r="AI40">
        <v>1.3679813889260481</v>
      </c>
      <c r="AJ40">
        <v>1.8645879463601127E-2</v>
      </c>
      <c r="AK40">
        <v>5.72</v>
      </c>
      <c r="AL40">
        <v>12.9</v>
      </c>
      <c r="AM40">
        <v>2.0518475060391173</v>
      </c>
      <c r="AN40">
        <v>0.4042935967845126</v>
      </c>
      <c r="AO40">
        <v>5.194850877484096E-2</v>
      </c>
      <c r="AP40">
        <v>28.649772479999996</v>
      </c>
      <c r="AQ40">
        <v>15</v>
      </c>
      <c r="AR40">
        <v>1.91</v>
      </c>
      <c r="AS40">
        <v>1.99</v>
      </c>
      <c r="AT40">
        <v>0.02</v>
      </c>
      <c r="AU40">
        <v>18.100000000000001</v>
      </c>
      <c r="AV40">
        <v>11.7</v>
      </c>
      <c r="AW40">
        <v>17.100000000000001</v>
      </c>
      <c r="AX40">
        <v>4.8</v>
      </c>
      <c r="AY40">
        <v>1</v>
      </c>
      <c r="AZ40">
        <v>358.99944849218554</v>
      </c>
      <c r="BA40">
        <v>28.700551507814453</v>
      </c>
      <c r="BB40">
        <v>232.92547019999998</v>
      </c>
      <c r="BC40">
        <v>125.90843844463406</v>
      </c>
      <c r="BD40">
        <v>47.631873846760833</v>
      </c>
      <c r="BE40">
        <v>6.5391945055488252</v>
      </c>
      <c r="BF40">
        <v>413.0049769969437</v>
      </c>
      <c r="BG40">
        <v>690.78423294117647</v>
      </c>
      <c r="BH40">
        <v>277.77925594423277</v>
      </c>
      <c r="BI40" t="s">
        <v>67</v>
      </c>
      <c r="BJ40" t="s">
        <v>68</v>
      </c>
      <c r="BK40">
        <v>0.2765267270156147</v>
      </c>
      <c r="BL40">
        <v>0.27652672701561465</v>
      </c>
    </row>
    <row r="41" spans="1:64">
      <c r="A41" t="s">
        <v>69</v>
      </c>
      <c r="B41" t="s">
        <v>65</v>
      </c>
      <c r="C41">
        <v>1995</v>
      </c>
      <c r="D41" t="s">
        <v>71</v>
      </c>
      <c r="E41" t="s">
        <v>72</v>
      </c>
      <c r="F41">
        <v>256.5</v>
      </c>
      <c r="G41">
        <v>76.500000000000014</v>
      </c>
      <c r="H41">
        <v>180</v>
      </c>
      <c r="I41">
        <v>85</v>
      </c>
      <c r="J41">
        <v>37.800000000000004</v>
      </c>
      <c r="K41">
        <v>379.3</v>
      </c>
      <c r="L41">
        <v>29.824561403508774</v>
      </c>
      <c r="M41">
        <v>90</v>
      </c>
      <c r="N41">
        <v>135</v>
      </c>
      <c r="O41">
        <v>105.88235294117646</v>
      </c>
      <c r="P41">
        <v>112.05</v>
      </c>
      <c r="Q41">
        <v>46.8</v>
      </c>
      <c r="R41">
        <v>216</v>
      </c>
      <c r="S41">
        <v>33.6</v>
      </c>
      <c r="T41">
        <v>88.8</v>
      </c>
      <c r="U41">
        <v>87.651880000000006</v>
      </c>
      <c r="V41">
        <v>3</v>
      </c>
      <c r="W41">
        <v>7.09</v>
      </c>
      <c r="X41">
        <v>-0.3100000000000005</v>
      </c>
      <c r="Y41">
        <v>15.7</v>
      </c>
      <c r="Z41">
        <v>19</v>
      </c>
      <c r="AA41">
        <v>162.30599999999998</v>
      </c>
      <c r="AB41">
        <v>4564.0199999999995</v>
      </c>
      <c r="AC41">
        <v>5020.4220000000005</v>
      </c>
      <c r="AD41">
        <v>6177.8099999999995</v>
      </c>
      <c r="AE41">
        <v>7413.3719999999994</v>
      </c>
      <c r="AF41">
        <v>16.29</v>
      </c>
      <c r="AG41">
        <v>4.5</v>
      </c>
      <c r="AH41">
        <v>0.37843118671961545</v>
      </c>
      <c r="AI41">
        <v>1.3679813889260481</v>
      </c>
      <c r="AJ41">
        <v>1.8645879463601127E-2</v>
      </c>
      <c r="AK41">
        <v>5.72</v>
      </c>
      <c r="AL41">
        <v>12.9</v>
      </c>
      <c r="AM41">
        <v>2.0518475060391173</v>
      </c>
      <c r="AN41">
        <v>0.4042935967845126</v>
      </c>
      <c r="AO41">
        <v>5.194850877484096E-2</v>
      </c>
      <c r="AP41">
        <v>28.649772479999996</v>
      </c>
      <c r="AQ41">
        <v>15</v>
      </c>
      <c r="AR41">
        <v>1.91</v>
      </c>
      <c r="AS41">
        <v>1.99</v>
      </c>
      <c r="AT41">
        <v>0.02</v>
      </c>
      <c r="AU41">
        <v>18.100000000000001</v>
      </c>
      <c r="AV41">
        <v>11.7</v>
      </c>
      <c r="AW41">
        <v>17.100000000000001</v>
      </c>
      <c r="AX41">
        <v>4.8</v>
      </c>
      <c r="AY41">
        <v>1</v>
      </c>
      <c r="AZ41">
        <v>414.23958376466874</v>
      </c>
      <c r="BA41">
        <v>-34.939583764668726</v>
      </c>
      <c r="BB41">
        <v>264.70513620000003</v>
      </c>
      <c r="BC41">
        <v>150.59658616477597</v>
      </c>
      <c r="BD41">
        <v>56.151246386442352</v>
      </c>
      <c r="BE41">
        <v>7.8828318031098688</v>
      </c>
      <c r="BF41">
        <v>479.33580055432822</v>
      </c>
      <c r="BG41">
        <v>690.78423294117647</v>
      </c>
      <c r="BH41">
        <v>211.44843238684825</v>
      </c>
      <c r="BI41" t="s">
        <v>67</v>
      </c>
      <c r="BJ41" t="s">
        <v>68</v>
      </c>
    </row>
    <row r="42" spans="1:64">
      <c r="A42" t="s">
        <v>69</v>
      </c>
      <c r="B42" t="s">
        <v>65</v>
      </c>
      <c r="C42">
        <v>1996</v>
      </c>
      <c r="D42" t="s">
        <v>71</v>
      </c>
      <c r="E42" t="s">
        <v>72</v>
      </c>
      <c r="F42">
        <v>256.5</v>
      </c>
      <c r="G42">
        <v>76.500000000000014</v>
      </c>
      <c r="H42">
        <v>180</v>
      </c>
      <c r="I42">
        <v>85</v>
      </c>
      <c r="J42">
        <v>39.199999999999996</v>
      </c>
      <c r="K42">
        <v>380.7</v>
      </c>
      <c r="L42">
        <v>29.824561403508774</v>
      </c>
      <c r="M42">
        <v>90</v>
      </c>
      <c r="N42">
        <v>135</v>
      </c>
      <c r="O42">
        <v>105.88235294117646</v>
      </c>
      <c r="P42">
        <v>112.05</v>
      </c>
      <c r="Q42">
        <v>46.8</v>
      </c>
      <c r="R42">
        <v>216</v>
      </c>
      <c r="S42">
        <v>33.6</v>
      </c>
      <c r="T42">
        <v>88.8</v>
      </c>
      <c r="U42">
        <v>87.651880000000006</v>
      </c>
      <c r="V42">
        <v>3</v>
      </c>
      <c r="W42">
        <v>7.01</v>
      </c>
      <c r="X42">
        <v>-0.39000000000000057</v>
      </c>
      <c r="Y42">
        <v>16.149999999999999</v>
      </c>
      <c r="Z42">
        <v>19</v>
      </c>
      <c r="AA42">
        <v>163.64699999999999</v>
      </c>
      <c r="AB42">
        <v>6231.99</v>
      </c>
      <c r="AC42">
        <v>6855.1890000000003</v>
      </c>
      <c r="AD42">
        <v>6490.6350000000002</v>
      </c>
      <c r="AE42">
        <v>7788.7619999999988</v>
      </c>
      <c r="AF42">
        <v>16.465</v>
      </c>
      <c r="AG42">
        <v>4.3</v>
      </c>
      <c r="AH42">
        <v>0.37843118671961545</v>
      </c>
      <c r="AI42">
        <v>1.3679813889260481</v>
      </c>
      <c r="AJ42">
        <v>1.8645879463601127E-2</v>
      </c>
      <c r="AK42">
        <v>5.5299999999999994</v>
      </c>
      <c r="AL42">
        <v>12.850000000000001</v>
      </c>
      <c r="AM42">
        <v>2.0518475060391173</v>
      </c>
      <c r="AN42">
        <v>0.4042935967845126</v>
      </c>
      <c r="AO42">
        <v>5.194850877484096E-2</v>
      </c>
      <c r="AP42">
        <v>28.649772479999996</v>
      </c>
      <c r="AQ42">
        <v>15</v>
      </c>
      <c r="AR42">
        <v>1.91</v>
      </c>
      <c r="AS42">
        <v>1.99</v>
      </c>
      <c r="AT42">
        <v>0.02</v>
      </c>
      <c r="AU42">
        <v>18.100000000000001</v>
      </c>
      <c r="AV42">
        <v>11.7</v>
      </c>
      <c r="AW42">
        <v>17.100000000000001</v>
      </c>
      <c r="AX42">
        <v>4.8</v>
      </c>
      <c r="AY42">
        <v>1</v>
      </c>
      <c r="AZ42">
        <v>467.45071872072481</v>
      </c>
      <c r="BA42">
        <v>-86.750718720724819</v>
      </c>
      <c r="BB42">
        <v>303.37477604999998</v>
      </c>
      <c r="BC42">
        <v>162.00912487440155</v>
      </c>
      <c r="BD42">
        <v>61.599176603420865</v>
      </c>
      <c r="BE42">
        <v>8.39089248027806</v>
      </c>
      <c r="BF42">
        <v>535.3739700081004</v>
      </c>
      <c r="BG42">
        <v>690.78423294117647</v>
      </c>
      <c r="BH42">
        <v>155.41026293307607</v>
      </c>
      <c r="BI42" t="s">
        <v>67</v>
      </c>
      <c r="BJ42" t="s">
        <v>68</v>
      </c>
    </row>
    <row r="43" spans="1:64">
      <c r="A43" t="s">
        <v>69</v>
      </c>
      <c r="B43" t="s">
        <v>65</v>
      </c>
      <c r="C43">
        <v>1997</v>
      </c>
      <c r="D43" t="s">
        <v>71</v>
      </c>
      <c r="E43" t="s">
        <v>72</v>
      </c>
      <c r="F43">
        <v>256.5</v>
      </c>
      <c r="G43">
        <v>76.500000000000014</v>
      </c>
      <c r="H43">
        <v>180</v>
      </c>
      <c r="I43">
        <v>85</v>
      </c>
      <c r="J43">
        <v>43.4</v>
      </c>
      <c r="K43">
        <v>384.9</v>
      </c>
      <c r="L43">
        <v>29.824561403508774</v>
      </c>
      <c r="M43">
        <v>90</v>
      </c>
      <c r="N43">
        <v>135</v>
      </c>
      <c r="O43">
        <v>105.88235294117646</v>
      </c>
      <c r="P43">
        <v>112.05</v>
      </c>
      <c r="Q43">
        <v>46.8</v>
      </c>
      <c r="R43">
        <v>216</v>
      </c>
      <c r="S43">
        <v>33.6</v>
      </c>
      <c r="T43">
        <v>88.8</v>
      </c>
      <c r="U43">
        <v>87.651880000000006</v>
      </c>
      <c r="V43">
        <v>3</v>
      </c>
      <c r="W43">
        <v>7.07</v>
      </c>
      <c r="X43">
        <v>-0.33000000000000007</v>
      </c>
      <c r="Y43">
        <v>16.600000000000001</v>
      </c>
      <c r="Z43">
        <v>19</v>
      </c>
      <c r="AA43">
        <v>164.988</v>
      </c>
      <c r="AB43">
        <v>5140.6499999999996</v>
      </c>
      <c r="AC43">
        <v>5654.7150000000011</v>
      </c>
      <c r="AD43">
        <v>6364.86</v>
      </c>
      <c r="AE43">
        <v>7637.8319999999985</v>
      </c>
      <c r="AF43">
        <v>16.465</v>
      </c>
      <c r="AG43">
        <v>4.3</v>
      </c>
      <c r="AH43">
        <v>0.37843118671961545</v>
      </c>
      <c r="AI43">
        <v>1.3679813889260481</v>
      </c>
      <c r="AJ43">
        <v>1.8645879463601127E-2</v>
      </c>
      <c r="AK43">
        <v>5.5299999999999994</v>
      </c>
      <c r="AL43">
        <v>12.850000000000001</v>
      </c>
      <c r="AM43">
        <v>2.0518475060391173</v>
      </c>
      <c r="AN43">
        <v>0.4042935967845126</v>
      </c>
      <c r="AO43">
        <v>5.194850877484096E-2</v>
      </c>
      <c r="AP43">
        <v>28.649772479999996</v>
      </c>
      <c r="AQ43">
        <v>15</v>
      </c>
      <c r="AR43">
        <v>1.91</v>
      </c>
      <c r="AS43">
        <v>1.99</v>
      </c>
      <c r="AT43">
        <v>0.02</v>
      </c>
      <c r="AU43">
        <v>18.100000000000001</v>
      </c>
      <c r="AV43">
        <v>11.7</v>
      </c>
      <c r="AW43">
        <v>17.100000000000001</v>
      </c>
      <c r="AX43">
        <v>4.8</v>
      </c>
      <c r="AY43">
        <v>1</v>
      </c>
      <c r="AZ43">
        <v>436.50792626705277</v>
      </c>
      <c r="BA43">
        <v>-51.60792626705279</v>
      </c>
      <c r="BB43">
        <v>279.60341714999998</v>
      </c>
      <c r="BC43">
        <v>156.31180495012217</v>
      </c>
      <c r="BD43">
        <v>58.646143593124009</v>
      </c>
      <c r="BE43">
        <v>8.154735152061285</v>
      </c>
      <c r="BF43">
        <v>502.71610084530744</v>
      </c>
      <c r="BG43">
        <v>690.78423294117647</v>
      </c>
      <c r="BH43">
        <v>188.06813209586903</v>
      </c>
      <c r="BI43" t="s">
        <v>67</v>
      </c>
      <c r="BJ43" t="s">
        <v>68</v>
      </c>
    </row>
    <row r="44" spans="1:64">
      <c r="A44" t="s">
        <v>69</v>
      </c>
      <c r="B44" t="s">
        <v>65</v>
      </c>
      <c r="C44">
        <v>1999</v>
      </c>
      <c r="D44" t="s">
        <v>71</v>
      </c>
      <c r="E44" t="s">
        <v>72</v>
      </c>
      <c r="F44">
        <v>256.5</v>
      </c>
      <c r="G44">
        <v>76.500000000000014</v>
      </c>
      <c r="H44">
        <v>180</v>
      </c>
      <c r="I44">
        <v>85</v>
      </c>
      <c r="J44">
        <v>50.4</v>
      </c>
      <c r="K44">
        <v>391.9</v>
      </c>
      <c r="L44">
        <v>29.824561403508774</v>
      </c>
      <c r="M44">
        <v>90</v>
      </c>
      <c r="N44">
        <v>135</v>
      </c>
      <c r="O44">
        <v>105.88235294117646</v>
      </c>
      <c r="P44">
        <v>112.05</v>
      </c>
      <c r="Q44">
        <v>46.8</v>
      </c>
      <c r="R44">
        <v>216</v>
      </c>
      <c r="S44">
        <v>33.6</v>
      </c>
      <c r="T44">
        <v>88.8</v>
      </c>
      <c r="U44">
        <v>87.651880000000006</v>
      </c>
      <c r="V44">
        <v>3</v>
      </c>
      <c r="W44">
        <v>7.22</v>
      </c>
      <c r="X44">
        <v>-0.1800000000000006</v>
      </c>
      <c r="Y44">
        <v>20.5</v>
      </c>
      <c r="Z44">
        <v>19</v>
      </c>
      <c r="AA44">
        <v>176.60999999999999</v>
      </c>
      <c r="AB44">
        <v>4676.25</v>
      </c>
      <c r="AC44">
        <v>5143.8750000000009</v>
      </c>
      <c r="AD44">
        <v>2046.8</v>
      </c>
      <c r="AE44">
        <v>3274.88</v>
      </c>
      <c r="AF44">
        <v>16.465</v>
      </c>
      <c r="AG44">
        <v>4.3</v>
      </c>
      <c r="AH44">
        <v>0.37843118671961545</v>
      </c>
      <c r="AI44">
        <v>1.3679813889260481</v>
      </c>
      <c r="AJ44">
        <v>1.8645879463601127E-2</v>
      </c>
      <c r="AK44">
        <v>5.5299999999999994</v>
      </c>
      <c r="AL44">
        <v>12.850000000000001</v>
      </c>
      <c r="AM44">
        <v>2.0518475060391173</v>
      </c>
      <c r="AN44">
        <v>0.4042935967845126</v>
      </c>
      <c r="AO44">
        <v>5.194850877484096E-2</v>
      </c>
      <c r="AP44">
        <v>28.649772479999996</v>
      </c>
      <c r="AQ44">
        <v>15</v>
      </c>
      <c r="AR44">
        <v>1.91</v>
      </c>
      <c r="AS44">
        <v>1.99</v>
      </c>
      <c r="AT44">
        <v>0.02</v>
      </c>
      <c r="AU44">
        <v>18.100000000000001</v>
      </c>
      <c r="AV44">
        <v>11.7</v>
      </c>
      <c r="AW44">
        <v>17.100000000000001</v>
      </c>
      <c r="AX44">
        <v>4.8</v>
      </c>
      <c r="AY44">
        <v>1</v>
      </c>
      <c r="AZ44">
        <v>223.35576731206402</v>
      </c>
      <c r="BA44">
        <v>168.54423268793596</v>
      </c>
      <c r="BB44">
        <v>155.22476475000002</v>
      </c>
      <c r="BC44">
        <v>72.233921927024582</v>
      </c>
      <c r="BD44">
        <v>28.269214695125367</v>
      </c>
      <c r="BE44">
        <v>3.6702254294158503</v>
      </c>
      <c r="BF44">
        <v>259.39812680156581</v>
      </c>
      <c r="BG44">
        <v>690.78423294117647</v>
      </c>
      <c r="BH44">
        <v>431.38610613961066</v>
      </c>
      <c r="BI44" t="s">
        <v>67</v>
      </c>
      <c r="BJ44" t="s">
        <v>68</v>
      </c>
    </row>
    <row r="45" spans="1:64">
      <c r="A45" t="s">
        <v>69</v>
      </c>
      <c r="B45" t="s">
        <v>65</v>
      </c>
      <c r="C45">
        <v>2001</v>
      </c>
      <c r="D45" t="s">
        <v>71</v>
      </c>
      <c r="E45" t="s">
        <v>72</v>
      </c>
      <c r="F45">
        <v>256.5</v>
      </c>
      <c r="G45">
        <v>76.500000000000014</v>
      </c>
      <c r="H45">
        <v>180</v>
      </c>
      <c r="I45">
        <v>85</v>
      </c>
      <c r="J45">
        <v>46.2</v>
      </c>
      <c r="K45">
        <v>387.7</v>
      </c>
      <c r="L45">
        <v>29.824561403508774</v>
      </c>
      <c r="M45">
        <v>90</v>
      </c>
      <c r="N45">
        <v>135</v>
      </c>
      <c r="O45">
        <v>105.88235294117646</v>
      </c>
      <c r="P45">
        <v>112.05</v>
      </c>
      <c r="Q45">
        <v>46.8</v>
      </c>
      <c r="R45">
        <v>216</v>
      </c>
      <c r="S45">
        <v>33.6</v>
      </c>
      <c r="T45">
        <v>88.8</v>
      </c>
      <c r="U45">
        <v>73.043233333333234</v>
      </c>
      <c r="V45">
        <v>3</v>
      </c>
      <c r="W45">
        <v>6.96</v>
      </c>
      <c r="X45">
        <v>-0.44000000000000039</v>
      </c>
      <c r="Y45">
        <v>20.7</v>
      </c>
      <c r="Z45">
        <v>19</v>
      </c>
      <c r="AA45">
        <v>177.20599999999999</v>
      </c>
      <c r="AB45">
        <v>4628.5199999999995</v>
      </c>
      <c r="AC45">
        <v>5091.3720000000003</v>
      </c>
      <c r="AD45">
        <v>1928.55</v>
      </c>
      <c r="AE45">
        <v>3085.68</v>
      </c>
      <c r="AF45">
        <v>17.044999999999998</v>
      </c>
      <c r="AG45">
        <v>4.5</v>
      </c>
      <c r="AH45">
        <v>0.37843118671961545</v>
      </c>
      <c r="AI45">
        <v>1.3679813889260481</v>
      </c>
      <c r="AJ45">
        <v>1.8645879463601127E-2</v>
      </c>
      <c r="AK45">
        <v>5.66</v>
      </c>
      <c r="AL45">
        <v>13.149999999999999</v>
      </c>
      <c r="AM45">
        <v>2.0518475060391173</v>
      </c>
      <c r="AN45">
        <v>0.4042935967845126</v>
      </c>
      <c r="AO45">
        <v>5.194850877484096E-2</v>
      </c>
      <c r="AP45">
        <v>28.649772479999996</v>
      </c>
      <c r="AQ45">
        <v>15</v>
      </c>
      <c r="AR45">
        <v>1.91</v>
      </c>
      <c r="AS45">
        <v>1.99</v>
      </c>
      <c r="AT45">
        <v>0.02</v>
      </c>
      <c r="AU45">
        <v>18.100000000000001</v>
      </c>
      <c r="AV45">
        <v>11.7</v>
      </c>
      <c r="AW45">
        <v>17.100000000000001</v>
      </c>
      <c r="AX45">
        <v>4.8</v>
      </c>
      <c r="AY45">
        <v>1</v>
      </c>
      <c r="AZ45">
        <v>218.81361563630395</v>
      </c>
      <c r="BA45">
        <v>168.88638436369604</v>
      </c>
      <c r="BB45">
        <v>152.81058779999998</v>
      </c>
      <c r="BC45">
        <v>68.646953756872875</v>
      </c>
      <c r="BD45">
        <v>27.03921681671995</v>
      </c>
      <c r="BE45">
        <v>3.4750430090328464</v>
      </c>
      <c r="BF45">
        <v>251.97180138262564</v>
      </c>
      <c r="BG45">
        <v>676.17558627450967</v>
      </c>
      <c r="BH45">
        <v>424.20378489188403</v>
      </c>
      <c r="BI45" t="s">
        <v>67</v>
      </c>
      <c r="BJ45" t="s">
        <v>68</v>
      </c>
    </row>
    <row r="46" spans="1:64">
      <c r="A46" t="s">
        <v>69</v>
      </c>
      <c r="B46" t="s">
        <v>65</v>
      </c>
      <c r="C46">
        <v>2002</v>
      </c>
      <c r="D46" t="s">
        <v>71</v>
      </c>
      <c r="E46" t="s">
        <v>72</v>
      </c>
      <c r="F46">
        <v>256.5</v>
      </c>
      <c r="G46">
        <v>76.500000000000014</v>
      </c>
      <c r="H46">
        <v>180</v>
      </c>
      <c r="I46">
        <v>85</v>
      </c>
      <c r="J46">
        <v>50.4</v>
      </c>
      <c r="K46">
        <v>391.9</v>
      </c>
      <c r="L46">
        <v>29.824561403508774</v>
      </c>
      <c r="M46">
        <v>90</v>
      </c>
      <c r="N46">
        <v>135</v>
      </c>
      <c r="O46">
        <v>105.88235294117646</v>
      </c>
      <c r="P46">
        <v>112.05</v>
      </c>
      <c r="Q46">
        <v>46.8</v>
      </c>
      <c r="R46">
        <v>216</v>
      </c>
      <c r="S46">
        <v>33.6</v>
      </c>
      <c r="T46">
        <v>88.8</v>
      </c>
      <c r="U46">
        <v>67.930206999999939</v>
      </c>
      <c r="V46">
        <v>3</v>
      </c>
      <c r="W46">
        <v>7.15</v>
      </c>
      <c r="X46">
        <v>-0.25</v>
      </c>
      <c r="Y46">
        <v>20.549999999999997</v>
      </c>
      <c r="Z46">
        <v>19</v>
      </c>
      <c r="AA46">
        <v>176.75899999999999</v>
      </c>
      <c r="AB46">
        <v>4902</v>
      </c>
      <c r="AC46">
        <v>5392.2000000000007</v>
      </c>
      <c r="AD46">
        <v>2021</v>
      </c>
      <c r="AE46">
        <v>3233.6</v>
      </c>
      <c r="AF46">
        <v>17.044999999999998</v>
      </c>
      <c r="AG46">
        <v>4.5</v>
      </c>
      <c r="AH46">
        <v>0.37843118671961545</v>
      </c>
      <c r="AI46">
        <v>1.3679813889260481</v>
      </c>
      <c r="AJ46">
        <v>1.8645879463601127E-2</v>
      </c>
      <c r="AK46">
        <v>5.66</v>
      </c>
      <c r="AL46">
        <v>13.149999999999999</v>
      </c>
      <c r="AM46">
        <v>2.0518475060391173</v>
      </c>
      <c r="AN46">
        <v>0.4042935967845126</v>
      </c>
      <c r="AO46">
        <v>5.194850877484096E-2</v>
      </c>
      <c r="AP46">
        <v>28.649772479999996</v>
      </c>
      <c r="AQ46">
        <v>15</v>
      </c>
      <c r="AR46">
        <v>1.91</v>
      </c>
      <c r="AS46">
        <v>1.99</v>
      </c>
      <c r="AT46">
        <v>0.02</v>
      </c>
      <c r="AU46">
        <v>18.100000000000001</v>
      </c>
      <c r="AV46">
        <v>11.7</v>
      </c>
      <c r="AW46">
        <v>17.100000000000001</v>
      </c>
      <c r="AX46">
        <v>4.8</v>
      </c>
      <c r="AY46">
        <v>1</v>
      </c>
      <c r="AZ46">
        <v>230.50379218208002</v>
      </c>
      <c r="BA46">
        <v>161.39620781791996</v>
      </c>
      <c r="BB46">
        <v>161.11454999999998</v>
      </c>
      <c r="BC46">
        <v>72.073711799363693</v>
      </c>
      <c r="BD46">
        <v>28.428946701096933</v>
      </c>
      <c r="BE46">
        <v>3.6455388501462704</v>
      </c>
      <c r="BF46">
        <v>265.2627473506069</v>
      </c>
      <c r="BG46">
        <v>671.06255994117646</v>
      </c>
      <c r="BH46">
        <v>405.79981259056956</v>
      </c>
      <c r="BI46" t="s">
        <v>67</v>
      </c>
      <c r="BJ46" t="s">
        <v>68</v>
      </c>
    </row>
    <row r="47" spans="1:64">
      <c r="A47" t="s">
        <v>69</v>
      </c>
      <c r="B47" t="s">
        <v>65</v>
      </c>
      <c r="C47">
        <v>2003</v>
      </c>
      <c r="D47" t="s">
        <v>71</v>
      </c>
      <c r="E47" t="s">
        <v>72</v>
      </c>
      <c r="F47">
        <v>256.5</v>
      </c>
      <c r="G47">
        <v>76.500000000000014</v>
      </c>
      <c r="H47">
        <v>180</v>
      </c>
      <c r="I47">
        <v>85</v>
      </c>
      <c r="J47">
        <v>53.2</v>
      </c>
      <c r="K47">
        <v>394.7</v>
      </c>
      <c r="L47">
        <v>29.824561403508774</v>
      </c>
      <c r="M47">
        <v>90</v>
      </c>
      <c r="N47">
        <v>135</v>
      </c>
      <c r="O47">
        <v>105.88235294117646</v>
      </c>
      <c r="P47">
        <v>112.05</v>
      </c>
      <c r="Q47">
        <v>46.8</v>
      </c>
      <c r="R47">
        <v>216</v>
      </c>
      <c r="S47">
        <v>33.6</v>
      </c>
      <c r="T47">
        <v>88.8</v>
      </c>
      <c r="U47">
        <v>64.27804533333348</v>
      </c>
      <c r="V47">
        <v>3</v>
      </c>
      <c r="W47">
        <v>7.11</v>
      </c>
      <c r="X47">
        <v>-0.29000000000000004</v>
      </c>
      <c r="Y47">
        <v>20.399999999999999</v>
      </c>
      <c r="Z47">
        <v>19</v>
      </c>
      <c r="AA47">
        <v>176.31199999999998</v>
      </c>
      <c r="AB47">
        <v>5160</v>
      </c>
      <c r="AC47">
        <v>5676.0000000000009</v>
      </c>
      <c r="AD47">
        <v>2115.6</v>
      </c>
      <c r="AE47">
        <v>3384.96</v>
      </c>
      <c r="AF47">
        <v>17.044999999999998</v>
      </c>
      <c r="AG47">
        <v>4.5</v>
      </c>
      <c r="AH47">
        <v>0.37843118671961545</v>
      </c>
      <c r="AI47">
        <v>1.3679813889260481</v>
      </c>
      <c r="AJ47">
        <v>1.8645879463601127E-2</v>
      </c>
      <c r="AK47">
        <v>5.66</v>
      </c>
      <c r="AL47">
        <v>13.149999999999999</v>
      </c>
      <c r="AM47">
        <v>2.0518475060391173</v>
      </c>
      <c r="AN47">
        <v>0.4042935967845126</v>
      </c>
      <c r="AO47">
        <v>5.194850877484096E-2</v>
      </c>
      <c r="AP47">
        <v>28.649772479999996</v>
      </c>
      <c r="AQ47">
        <v>15</v>
      </c>
      <c r="AR47">
        <v>1.91</v>
      </c>
      <c r="AS47">
        <v>1.99</v>
      </c>
      <c r="AT47">
        <v>0.02</v>
      </c>
      <c r="AU47">
        <v>18.100000000000001</v>
      </c>
      <c r="AV47">
        <v>11.7</v>
      </c>
      <c r="AW47">
        <v>17.100000000000001</v>
      </c>
      <c r="AX47">
        <v>4.8</v>
      </c>
      <c r="AY47">
        <v>1</v>
      </c>
      <c r="AZ47">
        <v>241.95759465868801</v>
      </c>
      <c r="BA47">
        <v>152.74240534131198</v>
      </c>
      <c r="BB47">
        <v>169.19743199999999</v>
      </c>
      <c r="BC47">
        <v>75.522603367751259</v>
      </c>
      <c r="BD47">
        <v>29.811406422207298</v>
      </c>
      <c r="BE47">
        <v>3.8183444738381791</v>
      </c>
      <c r="BF47">
        <v>278.34978626379672</v>
      </c>
      <c r="BG47">
        <v>667.41039827450993</v>
      </c>
      <c r="BH47">
        <v>389.06061201071321</v>
      </c>
      <c r="BI47" t="s">
        <v>67</v>
      </c>
      <c r="BJ47" t="s">
        <v>68</v>
      </c>
    </row>
    <row r="48" spans="1:64">
      <c r="A48" t="s">
        <v>69</v>
      </c>
      <c r="B48" t="s">
        <v>65</v>
      </c>
      <c r="C48">
        <v>2005</v>
      </c>
      <c r="D48" t="s">
        <v>71</v>
      </c>
      <c r="E48" t="s">
        <v>72</v>
      </c>
      <c r="F48">
        <v>256.5</v>
      </c>
      <c r="G48">
        <v>76.500000000000014</v>
      </c>
      <c r="H48">
        <v>180</v>
      </c>
      <c r="I48">
        <v>85</v>
      </c>
      <c r="J48">
        <v>47.6</v>
      </c>
      <c r="K48">
        <v>389.1</v>
      </c>
      <c r="L48">
        <v>29.824561403508774</v>
      </c>
      <c r="M48">
        <v>90</v>
      </c>
      <c r="N48">
        <v>135</v>
      </c>
      <c r="O48">
        <v>105.88235294117646</v>
      </c>
      <c r="P48">
        <v>112.05</v>
      </c>
      <c r="Q48">
        <v>46.8</v>
      </c>
      <c r="R48">
        <v>216</v>
      </c>
      <c r="S48">
        <v>33.6</v>
      </c>
      <c r="T48">
        <v>88.8</v>
      </c>
      <c r="U48">
        <v>60.625883666666716</v>
      </c>
      <c r="V48">
        <v>3</v>
      </c>
      <c r="W48">
        <v>6.83</v>
      </c>
      <c r="X48">
        <v>-0.57000000000000028</v>
      </c>
      <c r="Y48">
        <v>19.600000000000001</v>
      </c>
      <c r="Z48">
        <v>19</v>
      </c>
      <c r="AA48">
        <v>173.928</v>
      </c>
      <c r="AB48">
        <v>4988.2150000000001</v>
      </c>
      <c r="AC48">
        <v>5487.0365000000002</v>
      </c>
      <c r="AD48">
        <v>2175.585</v>
      </c>
      <c r="AE48">
        <v>3480.9360000000001</v>
      </c>
      <c r="AF48">
        <v>17.45</v>
      </c>
      <c r="AG48">
        <v>4.9000000000000004</v>
      </c>
      <c r="AH48">
        <v>0.37843118671961545</v>
      </c>
      <c r="AI48">
        <v>1.3679813889260481</v>
      </c>
      <c r="AJ48">
        <v>1.8645879463601127E-2</v>
      </c>
      <c r="AK48">
        <v>5.98</v>
      </c>
      <c r="AL48">
        <v>13.5</v>
      </c>
      <c r="AM48">
        <v>2.0518475060391173</v>
      </c>
      <c r="AN48">
        <v>0.4042935967845126</v>
      </c>
      <c r="AO48">
        <v>5.194850877484096E-2</v>
      </c>
      <c r="AP48">
        <v>28.649772479999996</v>
      </c>
      <c r="AQ48">
        <v>15</v>
      </c>
      <c r="AR48">
        <v>1.91</v>
      </c>
      <c r="AS48">
        <v>1.99</v>
      </c>
      <c r="AT48">
        <v>0.02</v>
      </c>
      <c r="AU48">
        <v>18.100000000000001</v>
      </c>
      <c r="AV48">
        <v>11.7</v>
      </c>
      <c r="AW48">
        <v>17.100000000000001</v>
      </c>
      <c r="AX48">
        <v>4.8</v>
      </c>
      <c r="AY48">
        <v>1</v>
      </c>
      <c r="AZ48">
        <v>245.19178688090079</v>
      </c>
      <c r="BA48">
        <v>143.90821311909923</v>
      </c>
      <c r="BB48">
        <v>171.87797244999999</v>
      </c>
      <c r="BC48">
        <v>76.825631230133197</v>
      </c>
      <c r="BD48">
        <v>30.080065956234652</v>
      </c>
      <c r="BE48">
        <v>3.9025007193966497</v>
      </c>
      <c r="BF48">
        <v>282.68617035576449</v>
      </c>
      <c r="BG48">
        <v>663.75823660784317</v>
      </c>
      <c r="BH48">
        <v>381.07206625207868</v>
      </c>
      <c r="BI48" t="s">
        <v>67</v>
      </c>
      <c r="BJ48" t="s">
        <v>68</v>
      </c>
    </row>
    <row r="49" spans="1:62">
      <c r="A49" t="s">
        <v>69</v>
      </c>
      <c r="B49" t="s">
        <v>65</v>
      </c>
      <c r="C49">
        <v>2007</v>
      </c>
      <c r="D49" t="s">
        <v>71</v>
      </c>
      <c r="E49" t="s">
        <v>72</v>
      </c>
      <c r="F49">
        <v>256.5</v>
      </c>
      <c r="G49">
        <v>76.500000000000014</v>
      </c>
      <c r="H49">
        <v>180</v>
      </c>
      <c r="I49">
        <v>85</v>
      </c>
      <c r="J49">
        <v>46.2</v>
      </c>
      <c r="K49">
        <v>387.7</v>
      </c>
      <c r="L49">
        <v>29.824561403508774</v>
      </c>
      <c r="M49">
        <v>90</v>
      </c>
      <c r="N49">
        <v>135</v>
      </c>
      <c r="O49">
        <v>105.88235294117646</v>
      </c>
      <c r="P49">
        <v>112.05</v>
      </c>
      <c r="Q49">
        <v>46.8</v>
      </c>
      <c r="R49">
        <v>216</v>
      </c>
      <c r="S49">
        <v>33.6</v>
      </c>
      <c r="T49">
        <v>88.8</v>
      </c>
      <c r="U49">
        <v>57.704154333333356</v>
      </c>
      <c r="V49">
        <v>3</v>
      </c>
      <c r="W49">
        <v>6.95</v>
      </c>
      <c r="X49">
        <v>-0.45000000000000018</v>
      </c>
      <c r="Y49">
        <v>19.600000000000001</v>
      </c>
      <c r="Z49">
        <v>19</v>
      </c>
      <c r="AA49">
        <v>173.928</v>
      </c>
      <c r="AB49">
        <v>5474.8675000000003</v>
      </c>
      <c r="AC49">
        <v>6022.3542500000003</v>
      </c>
      <c r="AD49">
        <v>2274.6999999999998</v>
      </c>
      <c r="AE49">
        <v>3639.52</v>
      </c>
      <c r="AF49">
        <v>16.751170649999999</v>
      </c>
      <c r="AG49">
        <v>4.6626939370380924</v>
      </c>
      <c r="AH49">
        <v>0.37843118671961545</v>
      </c>
      <c r="AI49">
        <v>1.3679813889260481</v>
      </c>
      <c r="AJ49">
        <v>1.8645879463601127E-2</v>
      </c>
      <c r="AK49">
        <v>5.3849999999999998</v>
      </c>
      <c r="AL49">
        <v>13.952242040805389</v>
      </c>
      <c r="AM49">
        <v>2.0518475060391173</v>
      </c>
      <c r="AN49">
        <v>0.4042935967845126</v>
      </c>
      <c r="AO49">
        <v>5.194850877484096E-2</v>
      </c>
      <c r="AP49">
        <v>28.649772479999996</v>
      </c>
      <c r="AQ49">
        <v>15</v>
      </c>
      <c r="AR49">
        <v>1.91</v>
      </c>
      <c r="AS49">
        <v>1.99</v>
      </c>
      <c r="AT49">
        <v>0.02</v>
      </c>
      <c r="AU49">
        <v>18.100000000000001</v>
      </c>
      <c r="AV49">
        <v>11.7</v>
      </c>
      <c r="AW49">
        <v>17.100000000000001</v>
      </c>
      <c r="AX49">
        <v>4.8</v>
      </c>
      <c r="AY49">
        <v>1</v>
      </c>
      <c r="AZ49">
        <v>255.18576687514488</v>
      </c>
      <c r="BA49">
        <v>132.51423312485511</v>
      </c>
      <c r="BB49">
        <v>186.25585964980991</v>
      </c>
      <c r="BC49">
        <v>81.00928215350423</v>
      </c>
      <c r="BD49">
        <v>31.920665107679078</v>
      </c>
      <c r="BE49">
        <v>4.0999500420855126</v>
      </c>
      <c r="BF49">
        <v>303.28575695307876</v>
      </c>
      <c r="BG49">
        <v>660.83650727450981</v>
      </c>
      <c r="BH49">
        <v>357.55075032143105</v>
      </c>
      <c r="BI49" t="s">
        <v>67</v>
      </c>
      <c r="BJ49" t="s">
        <v>68</v>
      </c>
    </row>
    <row r="50" spans="1:62">
      <c r="A50" t="s">
        <v>69</v>
      </c>
      <c r="B50" t="s">
        <v>65</v>
      </c>
      <c r="C50">
        <v>2010</v>
      </c>
      <c r="D50" t="s">
        <v>71</v>
      </c>
      <c r="E50" t="s">
        <v>72</v>
      </c>
      <c r="F50">
        <v>256.5</v>
      </c>
      <c r="G50">
        <v>76.5</v>
      </c>
      <c r="H50">
        <v>180</v>
      </c>
      <c r="I50">
        <v>85</v>
      </c>
      <c r="J50">
        <v>42.4</v>
      </c>
      <c r="K50">
        <v>383.9</v>
      </c>
      <c r="L50">
        <v>29.82456140350877</v>
      </c>
      <c r="M50">
        <v>90</v>
      </c>
      <c r="N50">
        <v>135</v>
      </c>
      <c r="O50">
        <v>105.88235294117646</v>
      </c>
      <c r="P50">
        <v>112.05</v>
      </c>
      <c r="Q50">
        <v>46.8</v>
      </c>
      <c r="R50">
        <v>216</v>
      </c>
      <c r="S50">
        <v>33.6</v>
      </c>
      <c r="T50">
        <v>88.8</v>
      </c>
      <c r="U50">
        <v>54.782425000000003</v>
      </c>
      <c r="V50">
        <v>3</v>
      </c>
      <c r="W50">
        <v>6.86</v>
      </c>
      <c r="X50">
        <v>-0.54</v>
      </c>
      <c r="Y50">
        <v>19.850000000000001</v>
      </c>
      <c r="Z50">
        <v>19</v>
      </c>
      <c r="AA50">
        <v>174.673</v>
      </c>
      <c r="AB50">
        <v>5717.9250000000002</v>
      </c>
      <c r="AC50">
        <v>6289.7175000000007</v>
      </c>
      <c r="AD50">
        <v>2209.125</v>
      </c>
      <c r="AE50">
        <v>3534.6</v>
      </c>
      <c r="AF50">
        <v>16.751170649999999</v>
      </c>
      <c r="AG50">
        <v>4.6626939370380924</v>
      </c>
      <c r="AH50">
        <v>0.37843118671961545</v>
      </c>
      <c r="AI50">
        <v>1.3679813889260481</v>
      </c>
      <c r="AJ50">
        <v>1.8645879463601127E-2</v>
      </c>
      <c r="AK50">
        <v>5.3849999999999998</v>
      </c>
      <c r="AL50">
        <v>13.952242040805389</v>
      </c>
      <c r="AM50">
        <v>2.0518475060391173</v>
      </c>
      <c r="AN50">
        <v>0.4042935967845126</v>
      </c>
      <c r="AO50">
        <v>5.194850877484096E-2</v>
      </c>
      <c r="AP50">
        <v>28.649772479999996</v>
      </c>
      <c r="AQ50">
        <v>15</v>
      </c>
      <c r="AR50">
        <v>1.91</v>
      </c>
      <c r="AS50">
        <v>1.99</v>
      </c>
      <c r="AT50">
        <v>0.02</v>
      </c>
      <c r="AU50">
        <v>18.100000000000001</v>
      </c>
      <c r="AV50">
        <v>11.7</v>
      </c>
      <c r="AW50">
        <v>17.100000000000001</v>
      </c>
      <c r="AX50">
        <v>4.8</v>
      </c>
      <c r="AY50">
        <v>1</v>
      </c>
      <c r="AZ50">
        <v>256.91925480628123</v>
      </c>
      <c r="BA50">
        <v>126.98074519371875</v>
      </c>
      <c r="BB50">
        <v>188.90829015822791</v>
      </c>
      <c r="BC50">
        <v>79.730471059389359</v>
      </c>
      <c r="BD50">
        <v>31.727146244108464</v>
      </c>
      <c r="BE50">
        <v>4.012139685071932</v>
      </c>
      <c r="BF50">
        <v>304.37804714679766</v>
      </c>
      <c r="BG50">
        <v>657.91477794117645</v>
      </c>
      <c r="BH50">
        <v>353.5367307943788</v>
      </c>
      <c r="BI50" t="s">
        <v>67</v>
      </c>
      <c r="BJ50" t="s">
        <v>68</v>
      </c>
    </row>
    <row r="51" spans="1:62">
      <c r="A51" t="s">
        <v>69</v>
      </c>
      <c r="B51" t="s">
        <v>65</v>
      </c>
      <c r="C51">
        <v>2011</v>
      </c>
      <c r="D51" t="s">
        <v>71</v>
      </c>
      <c r="E51" t="s">
        <v>72</v>
      </c>
      <c r="F51">
        <v>256.5</v>
      </c>
      <c r="G51">
        <v>76.5</v>
      </c>
      <c r="H51">
        <v>180</v>
      </c>
      <c r="I51">
        <v>85</v>
      </c>
      <c r="J51">
        <v>41.199999999999996</v>
      </c>
      <c r="K51">
        <v>382.7</v>
      </c>
      <c r="L51">
        <v>29.82456140350877</v>
      </c>
      <c r="M51">
        <v>90</v>
      </c>
      <c r="N51">
        <v>135</v>
      </c>
      <c r="O51">
        <v>105.88235294117646</v>
      </c>
      <c r="P51">
        <v>112.05</v>
      </c>
      <c r="Q51">
        <v>46.8</v>
      </c>
      <c r="R51">
        <v>216</v>
      </c>
      <c r="S51">
        <v>33.6</v>
      </c>
      <c r="T51">
        <v>88.8</v>
      </c>
      <c r="U51">
        <v>53.321560333333473</v>
      </c>
      <c r="V51">
        <v>3</v>
      </c>
      <c r="W51">
        <v>7.0469999999999997</v>
      </c>
      <c r="X51">
        <v>-0.35300000000000065</v>
      </c>
      <c r="Y51">
        <v>20.399999999999999</v>
      </c>
      <c r="Z51">
        <v>19</v>
      </c>
      <c r="AA51">
        <v>176.31199999999998</v>
      </c>
      <c r="AB51">
        <v>5343.8249999999998</v>
      </c>
      <c r="AC51">
        <v>5878.2075000000004</v>
      </c>
      <c r="AD51">
        <v>1886.625</v>
      </c>
      <c r="AE51">
        <v>3018.6</v>
      </c>
      <c r="AF51">
        <v>16.052341299999998</v>
      </c>
      <c r="AG51">
        <v>4.6626939370380924</v>
      </c>
      <c r="AH51">
        <v>0.37843118671961545</v>
      </c>
      <c r="AI51">
        <v>1.3679813889260481</v>
      </c>
      <c r="AJ51">
        <v>1.8645879463601127E-2</v>
      </c>
      <c r="AK51">
        <v>4.79</v>
      </c>
      <c r="AL51">
        <v>13.952242040805389</v>
      </c>
      <c r="AM51">
        <v>2.0518475060391173</v>
      </c>
      <c r="AN51">
        <v>0.4042935967845126</v>
      </c>
      <c r="AO51">
        <v>5.194850877484096E-2</v>
      </c>
      <c r="AP51">
        <v>28.649772479999996</v>
      </c>
      <c r="AQ51">
        <v>15</v>
      </c>
      <c r="AR51">
        <v>1.91</v>
      </c>
      <c r="AS51">
        <v>1.99</v>
      </c>
      <c r="AT51">
        <v>0.02</v>
      </c>
      <c r="AU51">
        <v>18.100000000000001</v>
      </c>
      <c r="AV51">
        <v>11.7</v>
      </c>
      <c r="AW51">
        <v>17.100000000000001</v>
      </c>
      <c r="AX51">
        <v>4.8</v>
      </c>
      <c r="AY51">
        <v>1</v>
      </c>
      <c r="AZ51">
        <v>222.62555367755246</v>
      </c>
      <c r="BA51">
        <v>160.07444632244753</v>
      </c>
      <c r="BB51">
        <v>170.54778923417012</v>
      </c>
      <c r="BC51">
        <v>69.304969185227378</v>
      </c>
      <c r="BD51">
        <v>27.930438548498433</v>
      </c>
      <c r="BE51">
        <v>3.4613369307186641</v>
      </c>
      <c r="BF51">
        <v>271.24453389861463</v>
      </c>
      <c r="BG51">
        <v>656.45391327450989</v>
      </c>
      <c r="BH51">
        <v>385.20937937589525</v>
      </c>
      <c r="BI51" t="s">
        <v>67</v>
      </c>
      <c r="BJ51" t="s">
        <v>68</v>
      </c>
    </row>
    <row r="52" spans="1:62">
      <c r="A52" t="s">
        <v>69</v>
      </c>
      <c r="B52" t="s">
        <v>65</v>
      </c>
      <c r="C52">
        <v>2012</v>
      </c>
      <c r="D52" t="s">
        <v>71</v>
      </c>
      <c r="E52" t="s">
        <v>72</v>
      </c>
      <c r="F52">
        <v>256.5</v>
      </c>
      <c r="G52">
        <v>76.5</v>
      </c>
      <c r="H52">
        <v>180</v>
      </c>
      <c r="I52">
        <v>85</v>
      </c>
      <c r="J52">
        <v>39.999999999999993</v>
      </c>
      <c r="K52">
        <v>381.5</v>
      </c>
      <c r="L52">
        <v>29.82456140350877</v>
      </c>
      <c r="M52">
        <v>90</v>
      </c>
      <c r="N52">
        <v>135</v>
      </c>
      <c r="O52">
        <v>105.88235294117646</v>
      </c>
      <c r="P52">
        <v>112.05</v>
      </c>
      <c r="Q52">
        <v>46.8</v>
      </c>
      <c r="R52">
        <v>216</v>
      </c>
      <c r="S52">
        <v>33.6</v>
      </c>
      <c r="T52">
        <v>88.8</v>
      </c>
      <c r="U52">
        <v>52.591128000000062</v>
      </c>
      <c r="V52">
        <v>3</v>
      </c>
      <c r="W52">
        <v>7.1</v>
      </c>
      <c r="X52">
        <v>-0.30000000000000071</v>
      </c>
      <c r="Y52">
        <v>21.1</v>
      </c>
      <c r="Z52">
        <v>19</v>
      </c>
      <c r="AA52">
        <v>178.398</v>
      </c>
      <c r="AB52">
        <v>5493.7875000000004</v>
      </c>
      <c r="AC52">
        <v>6043.1662500000011</v>
      </c>
      <c r="AD52">
        <v>1838.25</v>
      </c>
      <c r="AE52">
        <v>2941.2</v>
      </c>
      <c r="AF52">
        <v>19.36202126205275</v>
      </c>
      <c r="AG52">
        <v>4.6626939370380924</v>
      </c>
      <c r="AH52">
        <v>0.37843118671961545</v>
      </c>
      <c r="AI52">
        <v>1.3679813889260481</v>
      </c>
      <c r="AJ52">
        <v>1.8645879463601127E-2</v>
      </c>
      <c r="AK52">
        <v>6.2884984752569189</v>
      </c>
      <c r="AL52">
        <v>13.952242040805389</v>
      </c>
      <c r="AM52">
        <v>2.0518475060391173</v>
      </c>
      <c r="AN52">
        <v>0.4042935967845126</v>
      </c>
      <c r="AO52">
        <v>5.194850877484096E-2</v>
      </c>
      <c r="AP52">
        <v>28.649772479999996</v>
      </c>
      <c r="AQ52">
        <v>15</v>
      </c>
      <c r="AR52">
        <v>1.91</v>
      </c>
      <c r="AS52">
        <v>1.99</v>
      </c>
      <c r="AT52">
        <v>0.02</v>
      </c>
      <c r="AU52">
        <v>18.100000000000001</v>
      </c>
      <c r="AV52">
        <v>11.7</v>
      </c>
      <c r="AW52">
        <v>17.100000000000001</v>
      </c>
      <c r="AX52">
        <v>4.8</v>
      </c>
      <c r="AY52">
        <v>1</v>
      </c>
      <c r="AZ52">
        <v>250.2744363944087</v>
      </c>
      <c r="BA52">
        <v>131.2255636055913</v>
      </c>
      <c r="BB52">
        <v>171.9173578804519</v>
      </c>
      <c r="BC52">
        <v>68.28425362185267</v>
      </c>
      <c r="BD52">
        <v>27.734489973893837</v>
      </c>
      <c r="BE52">
        <v>3.3943349744895865</v>
      </c>
      <c r="BF52">
        <v>271.33043645068801</v>
      </c>
      <c r="BG52">
        <v>655.72348094117649</v>
      </c>
      <c r="BH52">
        <v>384.39304449048848</v>
      </c>
      <c r="BI52" t="s">
        <v>67</v>
      </c>
      <c r="BJ52" t="s">
        <v>68</v>
      </c>
    </row>
    <row r="53" spans="1:62">
      <c r="A53" t="s">
        <v>69</v>
      </c>
      <c r="B53" t="s">
        <v>65</v>
      </c>
      <c r="C53">
        <v>2013</v>
      </c>
      <c r="D53" t="s">
        <v>71</v>
      </c>
      <c r="E53" t="s">
        <v>72</v>
      </c>
      <c r="F53">
        <v>256.5</v>
      </c>
      <c r="G53">
        <v>76.5</v>
      </c>
      <c r="H53">
        <v>180</v>
      </c>
      <c r="I53">
        <v>85</v>
      </c>
      <c r="J53">
        <v>38.79999999999999</v>
      </c>
      <c r="K53">
        <v>380.3</v>
      </c>
      <c r="L53">
        <v>29.82456140350877</v>
      </c>
      <c r="M53">
        <v>90</v>
      </c>
      <c r="N53">
        <v>135</v>
      </c>
      <c r="O53">
        <v>105.88235294117646</v>
      </c>
      <c r="P53">
        <v>112.05</v>
      </c>
      <c r="Q53">
        <v>46.8</v>
      </c>
      <c r="R53">
        <v>216</v>
      </c>
      <c r="S53">
        <v>33.6</v>
      </c>
      <c r="T53">
        <v>88.8</v>
      </c>
      <c r="U53">
        <v>51.860695666666651</v>
      </c>
      <c r="V53">
        <v>3</v>
      </c>
      <c r="W53">
        <v>7.1</v>
      </c>
      <c r="X53">
        <v>-0.30000000000000071</v>
      </c>
      <c r="Y53">
        <v>21.9</v>
      </c>
      <c r="Z53">
        <v>19</v>
      </c>
      <c r="AA53">
        <v>180.78199999999998</v>
      </c>
      <c r="AB53">
        <v>5937.2249999999995</v>
      </c>
      <c r="AC53">
        <v>6530.9475000000011</v>
      </c>
      <c r="AD53">
        <v>1999.5</v>
      </c>
      <c r="AE53">
        <v>3199.2</v>
      </c>
      <c r="AF53">
        <v>22.671701224105497</v>
      </c>
      <c r="AG53">
        <v>4.4253878740761845</v>
      </c>
      <c r="AH53">
        <v>0.37843118671961545</v>
      </c>
      <c r="AI53">
        <v>1.3679813889260481</v>
      </c>
      <c r="AJ53">
        <v>1.8645879463601127E-2</v>
      </c>
      <c r="AK53">
        <v>7.7869969505138386</v>
      </c>
      <c r="AL53">
        <v>14.404484081610779</v>
      </c>
      <c r="AM53">
        <v>2.0518475060391173</v>
      </c>
      <c r="AN53">
        <v>0.4042935967845126</v>
      </c>
      <c r="AO53">
        <v>5.194850877484096E-2</v>
      </c>
      <c r="AP53">
        <v>28.649772479999996</v>
      </c>
      <c r="AQ53">
        <v>15</v>
      </c>
      <c r="AR53">
        <v>1.91</v>
      </c>
      <c r="AS53">
        <v>1.99</v>
      </c>
      <c r="AT53">
        <v>0.02</v>
      </c>
      <c r="AU53">
        <v>18.100000000000001</v>
      </c>
      <c r="AV53">
        <v>11.7</v>
      </c>
      <c r="AW53">
        <v>17.100000000000001</v>
      </c>
      <c r="AX53">
        <v>4.8</v>
      </c>
      <c r="AY53">
        <v>1</v>
      </c>
      <c r="AZ53">
        <v>300.65419964051574</v>
      </c>
      <c r="BA53">
        <v>79.645800359484269</v>
      </c>
      <c r="BB53">
        <v>187.77259282224767</v>
      </c>
      <c r="BC53">
        <v>74.172704442518778</v>
      </c>
      <c r="BD53">
        <v>30.097598557052276</v>
      </c>
      <c r="BE53">
        <v>3.6891677652100547</v>
      </c>
      <c r="BF53">
        <v>295.73206358702879</v>
      </c>
      <c r="BG53">
        <v>654.99304860784309</v>
      </c>
      <c r="BH53">
        <v>359.2609850208143</v>
      </c>
      <c r="BI53" t="s">
        <v>67</v>
      </c>
      <c r="BJ53" t="s">
        <v>68</v>
      </c>
    </row>
    <row r="54" spans="1:62">
      <c r="A54" t="s">
        <v>69</v>
      </c>
      <c r="B54" t="s">
        <v>65</v>
      </c>
      <c r="C54">
        <v>2014</v>
      </c>
      <c r="D54" t="s">
        <v>71</v>
      </c>
      <c r="E54" t="s">
        <v>72</v>
      </c>
      <c r="F54">
        <v>286.5</v>
      </c>
      <c r="G54">
        <v>76.5</v>
      </c>
      <c r="H54">
        <v>210</v>
      </c>
      <c r="I54">
        <v>85</v>
      </c>
      <c r="J54">
        <v>37.599999999999987</v>
      </c>
      <c r="K54">
        <v>409.09999999999997</v>
      </c>
      <c r="L54">
        <v>26.701570680628272</v>
      </c>
      <c r="M54">
        <v>90</v>
      </c>
      <c r="N54">
        <v>135</v>
      </c>
      <c r="O54">
        <v>105.88235294117646</v>
      </c>
      <c r="P54">
        <v>112.05</v>
      </c>
      <c r="Q54">
        <v>46.8</v>
      </c>
      <c r="R54">
        <v>216</v>
      </c>
      <c r="S54">
        <v>33.6</v>
      </c>
      <c r="T54">
        <v>88.8</v>
      </c>
      <c r="U54">
        <v>51.860695666666651</v>
      </c>
      <c r="V54">
        <v>3</v>
      </c>
      <c r="W54">
        <v>7.3</v>
      </c>
      <c r="X54">
        <v>-0.10000000000000053</v>
      </c>
      <c r="Y54">
        <v>21.6</v>
      </c>
      <c r="Z54">
        <v>19</v>
      </c>
      <c r="AA54">
        <v>179.88799999999998</v>
      </c>
      <c r="AB54">
        <v>5950.125</v>
      </c>
      <c r="AC54">
        <v>6545.1375000000007</v>
      </c>
      <c r="AD54">
        <v>2020.4624999999999</v>
      </c>
      <c r="AE54">
        <v>3232.74</v>
      </c>
      <c r="AF54">
        <v>22.671701224105497</v>
      </c>
      <c r="AG54">
        <v>4.4253878740761845</v>
      </c>
      <c r="AH54">
        <v>0.37843118671961545</v>
      </c>
      <c r="AI54">
        <v>1.3679813889260481</v>
      </c>
      <c r="AJ54">
        <v>1.8645879463601127E-2</v>
      </c>
      <c r="AK54">
        <v>7.7869969505138386</v>
      </c>
      <c r="AL54">
        <v>14.404484081610779</v>
      </c>
      <c r="AM54">
        <v>2.0518475060391173</v>
      </c>
      <c r="AN54">
        <v>0.4042935967845126</v>
      </c>
      <c r="AO54">
        <v>5.194850877484096E-2</v>
      </c>
      <c r="AP54">
        <v>28.649772479999996</v>
      </c>
      <c r="AQ54">
        <v>15</v>
      </c>
      <c r="AR54">
        <v>1.91</v>
      </c>
      <c r="AS54">
        <v>1.99</v>
      </c>
      <c r="AT54">
        <v>0.02</v>
      </c>
      <c r="AU54">
        <v>18.100000000000001</v>
      </c>
      <c r="AV54">
        <v>11.7</v>
      </c>
      <c r="AW54">
        <v>17.100000000000001</v>
      </c>
      <c r="AX54">
        <v>4.8</v>
      </c>
      <c r="AY54">
        <v>1</v>
      </c>
      <c r="AZ54">
        <v>302.26480692864646</v>
      </c>
      <c r="BA54">
        <v>106.8351930713535</v>
      </c>
      <c r="BB54">
        <v>188.74093545494134</v>
      </c>
      <c r="BC54">
        <v>74.820274295938162</v>
      </c>
      <c r="BD54">
        <v>30.323689818107791</v>
      </c>
      <c r="BE54">
        <v>3.72410469639465</v>
      </c>
      <c r="BF54">
        <v>297.60900426538188</v>
      </c>
      <c r="BG54">
        <v>654.99304860784309</v>
      </c>
      <c r="BH54">
        <v>357.38404434246121</v>
      </c>
      <c r="BI54" t="s">
        <v>67</v>
      </c>
      <c r="BJ54" t="s">
        <v>68</v>
      </c>
    </row>
    <row r="55" spans="1:62">
      <c r="A55" t="s">
        <v>69</v>
      </c>
      <c r="B55" t="s">
        <v>65</v>
      </c>
      <c r="C55">
        <v>2015</v>
      </c>
      <c r="D55" t="s">
        <v>71</v>
      </c>
      <c r="E55" t="s">
        <v>72</v>
      </c>
      <c r="F55">
        <v>286.5</v>
      </c>
      <c r="G55">
        <v>76.5</v>
      </c>
      <c r="H55">
        <v>210</v>
      </c>
      <c r="I55">
        <v>85</v>
      </c>
      <c r="J55">
        <v>36.399999999999984</v>
      </c>
      <c r="K55">
        <v>407.9</v>
      </c>
      <c r="L55">
        <v>26.701570680628272</v>
      </c>
      <c r="M55">
        <v>90</v>
      </c>
      <c r="N55">
        <v>135</v>
      </c>
      <c r="O55">
        <v>105.88235294117646</v>
      </c>
      <c r="P55">
        <v>112.05</v>
      </c>
      <c r="Q55">
        <v>46.8</v>
      </c>
      <c r="R55">
        <v>216</v>
      </c>
      <c r="S55">
        <v>33.6</v>
      </c>
      <c r="T55">
        <v>88.8</v>
      </c>
      <c r="U55">
        <v>51.130263333333232</v>
      </c>
      <c r="V55">
        <v>3</v>
      </c>
      <c r="W55">
        <v>7.2</v>
      </c>
      <c r="X55">
        <v>-0.20000000000000018</v>
      </c>
      <c r="Y55">
        <v>18.600000000000001</v>
      </c>
      <c r="Z55">
        <v>19</v>
      </c>
      <c r="AA55">
        <v>170.94799999999998</v>
      </c>
      <c r="AB55">
        <v>5378.4937499999996</v>
      </c>
      <c r="AC55">
        <v>5916.3431250000003</v>
      </c>
      <c r="AD55">
        <v>2632.40625</v>
      </c>
      <c r="AE55">
        <v>4211.8500000000004</v>
      </c>
      <c r="AF55">
        <v>22.671701224105497</v>
      </c>
      <c r="AG55">
        <v>4.4253878740761845</v>
      </c>
      <c r="AH55">
        <v>0.37843118671961545</v>
      </c>
      <c r="AI55">
        <v>1.3679813889260481</v>
      </c>
      <c r="AJ55">
        <v>1.8645879463601127E-2</v>
      </c>
      <c r="AK55">
        <v>7.7869969505138386</v>
      </c>
      <c r="AL55">
        <v>14.404484081610779</v>
      </c>
      <c r="AM55">
        <v>2.0518475060391173</v>
      </c>
      <c r="AN55">
        <v>0.4042935967845126</v>
      </c>
      <c r="AO55">
        <v>5.194850877484096E-2</v>
      </c>
      <c r="AP55">
        <v>28.649772479999996</v>
      </c>
      <c r="AQ55">
        <v>15</v>
      </c>
      <c r="AR55">
        <v>1.91</v>
      </c>
      <c r="AS55">
        <v>1.99</v>
      </c>
      <c r="AT55">
        <v>0.02</v>
      </c>
      <c r="AU55">
        <v>18.100000000000001</v>
      </c>
      <c r="AV55">
        <v>11.7</v>
      </c>
      <c r="AW55">
        <v>17.100000000000001</v>
      </c>
      <c r="AX55">
        <v>4.8</v>
      </c>
      <c r="AY55">
        <v>1</v>
      </c>
      <c r="AZ55">
        <v>319.66247434571721</v>
      </c>
      <c r="BA55">
        <v>88.237525654282763</v>
      </c>
      <c r="BB55">
        <v>197.78853013745444</v>
      </c>
      <c r="BC55">
        <v>91.225354595979468</v>
      </c>
      <c r="BD55">
        <v>35.204987429772643</v>
      </c>
      <c r="BE55">
        <v>4.6721300739022649</v>
      </c>
      <c r="BF55">
        <v>328.89100223710881</v>
      </c>
      <c r="BG55">
        <v>654.2626162745097</v>
      </c>
      <c r="BH55">
        <v>325.37161403740089</v>
      </c>
      <c r="BI55" t="s">
        <v>67</v>
      </c>
      <c r="BJ55" t="s">
        <v>68</v>
      </c>
    </row>
    <row r="56" spans="1:62">
      <c r="A56" t="s">
        <v>69</v>
      </c>
      <c r="B56" t="s">
        <v>65</v>
      </c>
      <c r="C56">
        <v>2016</v>
      </c>
      <c r="D56" t="s">
        <v>71</v>
      </c>
      <c r="E56" t="s">
        <v>72</v>
      </c>
      <c r="F56">
        <v>286.5</v>
      </c>
      <c r="G56">
        <v>76.5</v>
      </c>
      <c r="H56">
        <v>210</v>
      </c>
      <c r="I56">
        <v>85</v>
      </c>
      <c r="J56">
        <v>35.199999999999982</v>
      </c>
      <c r="K56">
        <v>406.7</v>
      </c>
      <c r="L56">
        <v>26.701570680628272</v>
      </c>
      <c r="M56">
        <v>90</v>
      </c>
      <c r="N56">
        <v>135</v>
      </c>
      <c r="O56">
        <v>105.88235294117646</v>
      </c>
      <c r="P56">
        <v>112.05</v>
      </c>
      <c r="Q56">
        <v>46.8</v>
      </c>
      <c r="R56">
        <v>216</v>
      </c>
      <c r="S56">
        <v>33.6</v>
      </c>
      <c r="T56">
        <v>88.8</v>
      </c>
      <c r="U56">
        <v>50.399831000000127</v>
      </c>
      <c r="V56">
        <v>3</v>
      </c>
      <c r="W56">
        <v>7.25</v>
      </c>
      <c r="X56">
        <v>-0.15000000000000036</v>
      </c>
      <c r="Y56">
        <v>19.3</v>
      </c>
      <c r="Z56">
        <v>19</v>
      </c>
      <c r="AA56">
        <v>173.03399999999999</v>
      </c>
      <c r="AB56">
        <v>5229.3374999999996</v>
      </c>
      <c r="AC56">
        <v>5752.2712500000007</v>
      </c>
      <c r="AD56">
        <v>2309.1</v>
      </c>
      <c r="AE56">
        <v>3694.56</v>
      </c>
      <c r="AF56">
        <v>22.671701224105497</v>
      </c>
      <c r="AG56">
        <v>4.4253878740761845</v>
      </c>
      <c r="AH56">
        <v>0.37843118671961545</v>
      </c>
      <c r="AI56">
        <v>1.3679813889260481</v>
      </c>
      <c r="AJ56">
        <v>1.8645879463601127E-2</v>
      </c>
      <c r="AK56">
        <v>7.7869969505138386</v>
      </c>
      <c r="AL56">
        <v>14.404484081610779</v>
      </c>
      <c r="AM56">
        <v>2.0518475060391173</v>
      </c>
      <c r="AN56">
        <v>0.4042935967845126</v>
      </c>
      <c r="AO56">
        <v>5.194850877484096E-2</v>
      </c>
      <c r="AP56">
        <v>28.649772479999996</v>
      </c>
      <c r="AQ56">
        <v>15</v>
      </c>
      <c r="AR56">
        <v>1.91</v>
      </c>
      <c r="AS56">
        <v>1.99</v>
      </c>
      <c r="AT56">
        <v>0.02</v>
      </c>
      <c r="AU56">
        <v>18.100000000000001</v>
      </c>
      <c r="AV56">
        <v>11.7</v>
      </c>
      <c r="AW56">
        <v>17.100000000000001</v>
      </c>
      <c r="AX56">
        <v>4.8</v>
      </c>
      <c r="AY56">
        <v>1</v>
      </c>
      <c r="AZ56">
        <v>296.37762171585717</v>
      </c>
      <c r="BA56">
        <v>110.32237828414281</v>
      </c>
      <c r="BB56">
        <v>183.86319841568422</v>
      </c>
      <c r="BC56">
        <v>81.369084814255402</v>
      </c>
      <c r="BD56">
        <v>31.808239809755708</v>
      </c>
      <c r="BE56">
        <v>4.1370695102053796</v>
      </c>
      <c r="BF56">
        <v>301.17759254990074</v>
      </c>
      <c r="BG56">
        <v>653.53218394117664</v>
      </c>
      <c r="BH56">
        <v>352.3545913912759</v>
      </c>
      <c r="BI56" t="s">
        <v>67</v>
      </c>
      <c r="BJ56" t="s">
        <v>68</v>
      </c>
    </row>
    <row r="57" spans="1:62">
      <c r="A57" t="s">
        <v>69</v>
      </c>
      <c r="B57" t="s">
        <v>65</v>
      </c>
      <c r="C57">
        <v>2018</v>
      </c>
      <c r="D57" t="s">
        <v>71</v>
      </c>
      <c r="E57" t="s">
        <v>72</v>
      </c>
      <c r="F57">
        <v>286.5</v>
      </c>
      <c r="G57">
        <v>76.5</v>
      </c>
      <c r="H57">
        <v>210</v>
      </c>
      <c r="I57">
        <v>85</v>
      </c>
      <c r="J57">
        <v>32.799999999999976</v>
      </c>
      <c r="K57">
        <v>404.29999999999995</v>
      </c>
      <c r="L57">
        <v>26.701570680628272</v>
      </c>
      <c r="M57">
        <v>90</v>
      </c>
      <c r="N57">
        <v>135</v>
      </c>
      <c r="O57">
        <v>105.88235294117646</v>
      </c>
      <c r="P57">
        <v>112.05</v>
      </c>
      <c r="Q57">
        <v>46.8</v>
      </c>
      <c r="R57">
        <v>216</v>
      </c>
      <c r="S57">
        <v>33.6</v>
      </c>
      <c r="T57">
        <v>88.8</v>
      </c>
      <c r="U57">
        <v>50.399831000000127</v>
      </c>
      <c r="V57">
        <v>3</v>
      </c>
      <c r="W57">
        <v>6.91</v>
      </c>
      <c r="X57">
        <v>-0.49000000000000021</v>
      </c>
      <c r="Y57">
        <v>16.5</v>
      </c>
      <c r="Z57">
        <v>19</v>
      </c>
      <c r="AA57">
        <v>164.69</v>
      </c>
      <c r="AB57">
        <v>4518.2250000000004</v>
      </c>
      <c r="AC57">
        <v>4970.0475000000006</v>
      </c>
      <c r="AD57">
        <v>831.24374999999998</v>
      </c>
      <c r="AE57">
        <v>1329.99</v>
      </c>
      <c r="AF57">
        <v>22.671701224105497</v>
      </c>
      <c r="AG57">
        <v>4.4253878740761845</v>
      </c>
      <c r="AH57">
        <v>0.37843118671961545</v>
      </c>
      <c r="AI57">
        <v>1.3679813889260481</v>
      </c>
      <c r="AJ57">
        <v>1.8645879463601127E-2</v>
      </c>
      <c r="AK57">
        <v>7.7869969505138386</v>
      </c>
      <c r="AL57">
        <v>14.404484081610779</v>
      </c>
      <c r="AM57">
        <v>2.0518475060391173</v>
      </c>
      <c r="AN57">
        <v>0.4042935967845126</v>
      </c>
      <c r="AO57">
        <v>5.194850877484096E-2</v>
      </c>
      <c r="AP57">
        <v>28.649772479999996</v>
      </c>
      <c r="AQ57">
        <v>15</v>
      </c>
      <c r="AR57">
        <v>1.91</v>
      </c>
      <c r="AS57">
        <v>1.99</v>
      </c>
      <c r="AT57">
        <v>0.02</v>
      </c>
      <c r="AU57">
        <v>18.100000000000001</v>
      </c>
      <c r="AV57">
        <v>11.7</v>
      </c>
      <c r="AW57">
        <v>17.100000000000001</v>
      </c>
      <c r="AX57">
        <v>4.8</v>
      </c>
      <c r="AY57">
        <v>1</v>
      </c>
      <c r="AZ57">
        <v>189.02535530261497</v>
      </c>
      <c r="BA57">
        <v>215.27464469738499</v>
      </c>
      <c r="BB57">
        <v>119.61540747594734</v>
      </c>
      <c r="BC57">
        <v>36.238121378887193</v>
      </c>
      <c r="BD57">
        <v>16.22833315344527</v>
      </c>
      <c r="BE57">
        <v>1.6890477099045555</v>
      </c>
      <c r="BF57">
        <v>173.77090971818436</v>
      </c>
      <c r="BG57">
        <v>653.53218394117664</v>
      </c>
      <c r="BH57">
        <v>479.76127422299226</v>
      </c>
      <c r="BI57" t="s">
        <v>67</v>
      </c>
      <c r="BJ57" t="s">
        <v>68</v>
      </c>
    </row>
    <row r="58" spans="1:62">
      <c r="A58" t="s">
        <v>69</v>
      </c>
      <c r="B58" t="s">
        <v>65</v>
      </c>
      <c r="C58">
        <v>1994</v>
      </c>
      <c r="D58" t="s">
        <v>71</v>
      </c>
      <c r="E58" t="s">
        <v>73</v>
      </c>
      <c r="F58">
        <v>274.8</v>
      </c>
      <c r="G58">
        <v>94.8</v>
      </c>
      <c r="H58">
        <v>180</v>
      </c>
      <c r="I58">
        <v>85</v>
      </c>
      <c r="J58">
        <v>46.2</v>
      </c>
      <c r="K58">
        <v>406</v>
      </c>
      <c r="L58">
        <v>34.497816593886462</v>
      </c>
      <c r="M58">
        <v>90</v>
      </c>
      <c r="N58">
        <v>135</v>
      </c>
      <c r="O58">
        <v>105.88235294117646</v>
      </c>
      <c r="P58">
        <v>112.05</v>
      </c>
      <c r="Q58">
        <v>35.100000000000009</v>
      </c>
      <c r="R58">
        <v>82.800000000000011</v>
      </c>
      <c r="S58">
        <v>10.800000000000002</v>
      </c>
      <c r="T58">
        <v>21.150000000000006</v>
      </c>
      <c r="U58">
        <v>87.651880000000006</v>
      </c>
      <c r="V58">
        <v>3</v>
      </c>
      <c r="W58">
        <v>6.89</v>
      </c>
      <c r="X58">
        <v>-0.51000000000000068</v>
      </c>
      <c r="Y58">
        <v>9.4</v>
      </c>
      <c r="Z58">
        <v>19</v>
      </c>
      <c r="AA58">
        <v>143.53199999999998</v>
      </c>
      <c r="AB58">
        <v>4310.32</v>
      </c>
      <c r="AC58">
        <v>4741.3520000000008</v>
      </c>
      <c r="AD58">
        <v>4502.1000000000004</v>
      </c>
      <c r="AE58">
        <v>5402.5199999999995</v>
      </c>
      <c r="AF58">
        <v>16.32</v>
      </c>
      <c r="AG58">
        <v>4.3</v>
      </c>
      <c r="AH58">
        <v>0.37843118671961545</v>
      </c>
      <c r="AI58">
        <v>1.3679813889260481</v>
      </c>
      <c r="AJ58">
        <v>1.8645879463601127E-2</v>
      </c>
      <c r="AK58">
        <v>5.65</v>
      </c>
      <c r="AL58">
        <v>11.099999999999998</v>
      </c>
      <c r="AM58">
        <v>2.0518475060391173</v>
      </c>
      <c r="AN58">
        <v>0.4042935967845126</v>
      </c>
      <c r="AO58">
        <v>5.194850877484096E-2</v>
      </c>
      <c r="AP58">
        <v>28.754900339999999</v>
      </c>
      <c r="AQ58">
        <v>15</v>
      </c>
      <c r="AR58">
        <v>1.91</v>
      </c>
      <c r="AS58">
        <v>1.99</v>
      </c>
      <c r="AT58">
        <v>0.02</v>
      </c>
      <c r="AU58">
        <v>18.100000000000001</v>
      </c>
      <c r="AV58">
        <v>11.7</v>
      </c>
      <c r="AW58">
        <v>17.100000000000001</v>
      </c>
      <c r="AX58">
        <v>4.8</v>
      </c>
      <c r="AY58">
        <v>1</v>
      </c>
      <c r="AZ58">
        <v>324.37611002071401</v>
      </c>
      <c r="BA58">
        <v>81.623889979285991</v>
      </c>
      <c r="BB58">
        <v>201.90436719999997</v>
      </c>
      <c r="BC58">
        <v>112.34179378919488</v>
      </c>
      <c r="BD58">
        <v>42.704610794017164</v>
      </c>
      <c r="BE58">
        <v>5.8192378731461583</v>
      </c>
      <c r="BF58">
        <v>362.77000965635818</v>
      </c>
      <c r="BG58">
        <v>455.43423294117656</v>
      </c>
      <c r="BH58">
        <v>92.664223284818377</v>
      </c>
      <c r="BI58" t="s">
        <v>67</v>
      </c>
      <c r="BJ58" t="s">
        <v>68</v>
      </c>
    </row>
    <row r="59" spans="1:62">
      <c r="A59" t="s">
        <v>69</v>
      </c>
      <c r="B59" t="s">
        <v>65</v>
      </c>
      <c r="C59">
        <v>1995</v>
      </c>
      <c r="D59" t="s">
        <v>71</v>
      </c>
      <c r="E59" t="s">
        <v>73</v>
      </c>
      <c r="F59">
        <v>274.8</v>
      </c>
      <c r="G59">
        <v>94.8</v>
      </c>
      <c r="H59">
        <v>180</v>
      </c>
      <c r="I59">
        <v>85</v>
      </c>
      <c r="J59">
        <v>37.800000000000004</v>
      </c>
      <c r="K59">
        <v>397.6</v>
      </c>
      <c r="L59">
        <v>34.497816593886462</v>
      </c>
      <c r="M59">
        <v>90</v>
      </c>
      <c r="N59">
        <v>135</v>
      </c>
      <c r="O59">
        <v>105.88235294117646</v>
      </c>
      <c r="P59">
        <v>112.05</v>
      </c>
      <c r="Q59">
        <v>35.100000000000009</v>
      </c>
      <c r="R59">
        <v>82.800000000000011</v>
      </c>
      <c r="S59">
        <v>10.800000000000002</v>
      </c>
      <c r="T59">
        <v>21.150000000000006</v>
      </c>
      <c r="U59">
        <v>87.651880000000006</v>
      </c>
      <c r="V59">
        <v>3</v>
      </c>
      <c r="W59">
        <v>7.01</v>
      </c>
      <c r="X59">
        <v>-0.39000000000000057</v>
      </c>
      <c r="Y59">
        <v>10.4</v>
      </c>
      <c r="Z59">
        <v>19</v>
      </c>
      <c r="AA59">
        <v>146.512</v>
      </c>
      <c r="AB59">
        <v>4435.0199999999995</v>
      </c>
      <c r="AC59">
        <v>4878.5220000000008</v>
      </c>
      <c r="AD59">
        <v>4305.375</v>
      </c>
      <c r="AE59">
        <v>5166.45</v>
      </c>
      <c r="AF59">
        <v>16.32</v>
      </c>
      <c r="AG59">
        <v>4.3</v>
      </c>
      <c r="AH59">
        <v>0.37843118671961545</v>
      </c>
      <c r="AI59">
        <v>1.3679813889260481</v>
      </c>
      <c r="AJ59">
        <v>1.8645879463601127E-2</v>
      </c>
      <c r="AK59">
        <v>5.65</v>
      </c>
      <c r="AL59">
        <v>11.099999999999998</v>
      </c>
      <c r="AM59">
        <v>2.0518475060391173</v>
      </c>
      <c r="AN59">
        <v>0.4042935967845126</v>
      </c>
      <c r="AO59">
        <v>5.194850877484096E-2</v>
      </c>
      <c r="AP59">
        <v>28.754900339999999</v>
      </c>
      <c r="AQ59">
        <v>15</v>
      </c>
      <c r="AR59">
        <v>1.91</v>
      </c>
      <c r="AS59">
        <v>1.99</v>
      </c>
      <c r="AT59">
        <v>0.02</v>
      </c>
      <c r="AU59">
        <v>18.100000000000001</v>
      </c>
      <c r="AV59">
        <v>11.7</v>
      </c>
      <c r="AW59">
        <v>17.100000000000001</v>
      </c>
      <c r="AX59">
        <v>4.8</v>
      </c>
      <c r="AY59">
        <v>1</v>
      </c>
      <c r="AZ59">
        <v>317.2565497513275</v>
      </c>
      <c r="BA59">
        <v>80.343450248672525</v>
      </c>
      <c r="BB59">
        <v>198.25027019999999</v>
      </c>
      <c r="BC59">
        <v>108.2578943305822</v>
      </c>
      <c r="BD59">
        <v>41.406036275887175</v>
      </c>
      <c r="BE59">
        <v>5.588684291263915</v>
      </c>
      <c r="BF59">
        <v>353.50288509773327</v>
      </c>
      <c r="BG59">
        <v>455.43423294117656</v>
      </c>
      <c r="BH59">
        <v>101.93134784344329</v>
      </c>
      <c r="BI59" t="s">
        <v>67</v>
      </c>
      <c r="BJ59" t="s">
        <v>68</v>
      </c>
    </row>
    <row r="60" spans="1:62">
      <c r="A60" t="s">
        <v>69</v>
      </c>
      <c r="B60" t="s">
        <v>65</v>
      </c>
      <c r="C60">
        <v>1996</v>
      </c>
      <c r="D60" t="s">
        <v>71</v>
      </c>
      <c r="E60" t="s">
        <v>73</v>
      </c>
      <c r="F60">
        <v>274.8</v>
      </c>
      <c r="G60">
        <v>94.8</v>
      </c>
      <c r="H60">
        <v>180</v>
      </c>
      <c r="I60">
        <v>85</v>
      </c>
      <c r="J60">
        <v>39.199999999999996</v>
      </c>
      <c r="K60">
        <v>399</v>
      </c>
      <c r="L60">
        <v>34.497816593886462</v>
      </c>
      <c r="M60">
        <v>90</v>
      </c>
      <c r="N60">
        <v>135</v>
      </c>
      <c r="O60">
        <v>105.88235294117646</v>
      </c>
      <c r="P60">
        <v>112.05</v>
      </c>
      <c r="Q60">
        <v>35.100000000000009</v>
      </c>
      <c r="R60">
        <v>82.800000000000011</v>
      </c>
      <c r="S60">
        <v>10.800000000000002</v>
      </c>
      <c r="T60">
        <v>21.150000000000006</v>
      </c>
      <c r="U60">
        <v>87.651880000000006</v>
      </c>
      <c r="V60">
        <v>3</v>
      </c>
      <c r="W60">
        <v>7.03</v>
      </c>
      <c r="X60">
        <v>-0.37000000000000011</v>
      </c>
      <c r="Y60">
        <v>10.75</v>
      </c>
      <c r="Z60">
        <v>19</v>
      </c>
      <c r="AA60">
        <v>147.55500000000001</v>
      </c>
      <c r="AB60">
        <v>5909.49</v>
      </c>
      <c r="AC60">
        <v>6500.4390000000003</v>
      </c>
      <c r="AD60">
        <v>4668.51</v>
      </c>
      <c r="AE60">
        <v>5602.2119999999995</v>
      </c>
      <c r="AF60">
        <v>16.165000000000003</v>
      </c>
      <c r="AG60">
        <v>4.3500000000000005</v>
      </c>
      <c r="AH60">
        <v>0.37843118671961545</v>
      </c>
      <c r="AI60">
        <v>1.3679813889260481</v>
      </c>
      <c r="AJ60">
        <v>1.8645879463601127E-2</v>
      </c>
      <c r="AK60">
        <v>4.9850000000000003</v>
      </c>
      <c r="AL60">
        <v>10.95</v>
      </c>
      <c r="AM60">
        <v>2.0518475060391173</v>
      </c>
      <c r="AN60">
        <v>0.4042935967845126</v>
      </c>
      <c r="AO60">
        <v>5.194850877484096E-2</v>
      </c>
      <c r="AP60">
        <v>28.754900339999999</v>
      </c>
      <c r="AQ60">
        <v>15</v>
      </c>
      <c r="AR60">
        <v>1.91</v>
      </c>
      <c r="AS60">
        <v>1.99</v>
      </c>
      <c r="AT60">
        <v>0.02</v>
      </c>
      <c r="AU60">
        <v>18.100000000000001</v>
      </c>
      <c r="AV60">
        <v>11.7</v>
      </c>
      <c r="AW60">
        <v>17.100000000000001</v>
      </c>
      <c r="AX60">
        <v>4.8</v>
      </c>
      <c r="AY60">
        <v>1</v>
      </c>
      <c r="AZ60">
        <v>363.57417125129342</v>
      </c>
      <c r="BA60">
        <v>35.425828748706579</v>
      </c>
      <c r="BB60">
        <v>232.45961894999999</v>
      </c>
      <c r="BC60">
        <v>120.28892416391713</v>
      </c>
      <c r="BD60">
        <v>46.893110702032907</v>
      </c>
      <c r="BE60">
        <v>6.1434579506631746</v>
      </c>
      <c r="BF60">
        <v>405.78511176661317</v>
      </c>
      <c r="BG60">
        <v>455.43423294117656</v>
      </c>
      <c r="BH60">
        <v>49.64912117456339</v>
      </c>
      <c r="BI60" t="s">
        <v>67</v>
      </c>
      <c r="BJ60" t="s">
        <v>68</v>
      </c>
    </row>
    <row r="61" spans="1:62">
      <c r="A61" t="s">
        <v>69</v>
      </c>
      <c r="B61" t="s">
        <v>65</v>
      </c>
      <c r="C61">
        <v>1997</v>
      </c>
      <c r="D61" t="s">
        <v>71</v>
      </c>
      <c r="E61" t="s">
        <v>73</v>
      </c>
      <c r="F61">
        <v>274.8</v>
      </c>
      <c r="G61">
        <v>94.8</v>
      </c>
      <c r="H61">
        <v>180</v>
      </c>
      <c r="I61">
        <v>85</v>
      </c>
      <c r="J61">
        <v>43.4</v>
      </c>
      <c r="K61">
        <v>403.2</v>
      </c>
      <c r="L61">
        <v>34.497816593886462</v>
      </c>
      <c r="M61">
        <v>90</v>
      </c>
      <c r="N61">
        <v>135</v>
      </c>
      <c r="O61">
        <v>105.88235294117646</v>
      </c>
      <c r="P61">
        <v>112.05</v>
      </c>
      <c r="Q61">
        <v>35.100000000000009</v>
      </c>
      <c r="R61">
        <v>82.800000000000011</v>
      </c>
      <c r="S61">
        <v>10.800000000000002</v>
      </c>
      <c r="T61">
        <v>21.150000000000006</v>
      </c>
      <c r="U61">
        <v>87.651880000000006</v>
      </c>
      <c r="V61">
        <v>3</v>
      </c>
      <c r="W61">
        <v>7.02</v>
      </c>
      <c r="X61">
        <v>-0.38000000000000078</v>
      </c>
      <c r="Y61">
        <v>11.1</v>
      </c>
      <c r="Z61">
        <v>19</v>
      </c>
      <c r="AA61">
        <v>148.59799999999998</v>
      </c>
      <c r="AB61">
        <v>5015.5199999999995</v>
      </c>
      <c r="AC61">
        <v>5517.0720000000001</v>
      </c>
      <c r="AD61">
        <v>5894.01</v>
      </c>
      <c r="AE61">
        <v>7072.811999999999</v>
      </c>
      <c r="AF61">
        <v>16.165000000000003</v>
      </c>
      <c r="AG61">
        <v>4.3500000000000005</v>
      </c>
      <c r="AH61">
        <v>0.37843118671961545</v>
      </c>
      <c r="AI61">
        <v>1.3679813889260481</v>
      </c>
      <c r="AJ61">
        <v>1.8645879463601127E-2</v>
      </c>
      <c r="AK61">
        <v>4.9850000000000003</v>
      </c>
      <c r="AL61">
        <v>10.95</v>
      </c>
      <c r="AM61">
        <v>2.0518475060391173</v>
      </c>
      <c r="AN61">
        <v>0.4042935967845126</v>
      </c>
      <c r="AO61">
        <v>5.194850877484096E-2</v>
      </c>
      <c r="AP61">
        <v>28.754900339999999</v>
      </c>
      <c r="AQ61">
        <v>15</v>
      </c>
      <c r="AR61">
        <v>1.91</v>
      </c>
      <c r="AS61">
        <v>1.99</v>
      </c>
      <c r="AT61">
        <v>0.02</v>
      </c>
      <c r="AU61">
        <v>18.100000000000001</v>
      </c>
      <c r="AV61">
        <v>11.7</v>
      </c>
      <c r="AW61">
        <v>17.100000000000001</v>
      </c>
      <c r="AX61">
        <v>4.8</v>
      </c>
      <c r="AY61">
        <v>1</v>
      </c>
      <c r="AZ61">
        <v>406.07805207296343</v>
      </c>
      <c r="BA61">
        <v>-2.8780520729634418</v>
      </c>
      <c r="BB61">
        <v>253.39150079999999</v>
      </c>
      <c r="BC61">
        <v>145.4208639094542</v>
      </c>
      <c r="BD61">
        <v>54.770232398385495</v>
      </c>
      <c r="BE61">
        <v>7.5708146445707092</v>
      </c>
      <c r="BF61">
        <v>461.15341175241036</v>
      </c>
      <c r="BG61">
        <v>455.43423294117656</v>
      </c>
      <c r="BH61">
        <v>-5.7191788112338031</v>
      </c>
      <c r="BI61" t="s">
        <v>67</v>
      </c>
      <c r="BJ61" t="s">
        <v>68</v>
      </c>
    </row>
    <row r="62" spans="1:62">
      <c r="A62" t="s">
        <v>69</v>
      </c>
      <c r="B62" t="s">
        <v>65</v>
      </c>
      <c r="C62">
        <v>1999</v>
      </c>
      <c r="D62" t="s">
        <v>71</v>
      </c>
      <c r="E62" t="s">
        <v>73</v>
      </c>
      <c r="F62">
        <v>274.8</v>
      </c>
      <c r="G62">
        <v>94.8</v>
      </c>
      <c r="H62">
        <v>180</v>
      </c>
      <c r="I62">
        <v>85</v>
      </c>
      <c r="J62">
        <v>50.4</v>
      </c>
      <c r="K62">
        <v>410.2</v>
      </c>
      <c r="L62">
        <v>34.497816593886462</v>
      </c>
      <c r="M62">
        <v>90</v>
      </c>
      <c r="N62">
        <v>135</v>
      </c>
      <c r="O62">
        <v>105.88235294117646</v>
      </c>
      <c r="P62">
        <v>112.05</v>
      </c>
      <c r="Q62">
        <v>35.100000000000009</v>
      </c>
      <c r="R62">
        <v>82.800000000000011</v>
      </c>
      <c r="S62">
        <v>10.800000000000002</v>
      </c>
      <c r="T62">
        <v>21.150000000000006</v>
      </c>
      <c r="U62">
        <v>87.651880000000006</v>
      </c>
      <c r="V62">
        <v>3</v>
      </c>
      <c r="W62">
        <v>7.03</v>
      </c>
      <c r="X62">
        <v>-0.37000000000000011</v>
      </c>
      <c r="Y62">
        <v>12.6</v>
      </c>
      <c r="Z62">
        <v>19</v>
      </c>
      <c r="AA62">
        <v>153.06799999999998</v>
      </c>
      <c r="AB62">
        <v>4527.8999999999996</v>
      </c>
      <c r="AC62">
        <v>4980.6900000000005</v>
      </c>
      <c r="AD62">
        <v>1892</v>
      </c>
      <c r="AE62">
        <v>3027.2</v>
      </c>
      <c r="AF62">
        <v>16.165000000000003</v>
      </c>
      <c r="AG62">
        <v>4.3500000000000005</v>
      </c>
      <c r="AH62">
        <v>0.37843118671961545</v>
      </c>
      <c r="AI62">
        <v>1.3679813889260481</v>
      </c>
      <c r="AJ62">
        <v>1.8645879463601127E-2</v>
      </c>
      <c r="AK62">
        <v>4.9850000000000003</v>
      </c>
      <c r="AL62">
        <v>10.95</v>
      </c>
      <c r="AM62">
        <v>2.0518475060391173</v>
      </c>
      <c r="AN62">
        <v>0.4042935967845126</v>
      </c>
      <c r="AO62">
        <v>5.194850877484096E-2</v>
      </c>
      <c r="AP62">
        <v>28.754900339999999</v>
      </c>
      <c r="AQ62">
        <v>15</v>
      </c>
      <c r="AR62">
        <v>1.91</v>
      </c>
      <c r="AS62">
        <v>1.99</v>
      </c>
      <c r="AT62">
        <v>0.02</v>
      </c>
      <c r="AU62">
        <v>18.100000000000001</v>
      </c>
      <c r="AV62">
        <v>11.7</v>
      </c>
      <c r="AW62">
        <v>17.100000000000001</v>
      </c>
      <c r="AX62">
        <v>4.8</v>
      </c>
      <c r="AY62">
        <v>1</v>
      </c>
      <c r="AZ62">
        <v>207.21883459328001</v>
      </c>
      <c r="BA62">
        <v>202.98116540671998</v>
      </c>
      <c r="BB62">
        <v>138.03316050000001</v>
      </c>
      <c r="BC62">
        <v>67.311954925201718</v>
      </c>
      <c r="BD62">
        <v>26.503384005486907</v>
      </c>
      <c r="BE62">
        <v>3.4082060957930023</v>
      </c>
      <c r="BF62">
        <v>235.25670552648162</v>
      </c>
      <c r="BG62">
        <v>455.43423294117656</v>
      </c>
      <c r="BH62">
        <v>220.17752741469494</v>
      </c>
      <c r="BI62" t="s">
        <v>67</v>
      </c>
      <c r="BJ62" t="s">
        <v>68</v>
      </c>
    </row>
    <row r="63" spans="1:62">
      <c r="A63" t="s">
        <v>69</v>
      </c>
      <c r="B63" t="s">
        <v>65</v>
      </c>
      <c r="C63">
        <v>2001</v>
      </c>
      <c r="D63" t="s">
        <v>71</v>
      </c>
      <c r="E63" t="s">
        <v>73</v>
      </c>
      <c r="F63">
        <v>274.8</v>
      </c>
      <c r="G63">
        <v>94.8</v>
      </c>
      <c r="H63">
        <v>180</v>
      </c>
      <c r="I63">
        <v>85</v>
      </c>
      <c r="J63">
        <v>46.2</v>
      </c>
      <c r="K63">
        <v>406</v>
      </c>
      <c r="L63">
        <v>34.497816593886462</v>
      </c>
      <c r="M63">
        <v>90</v>
      </c>
      <c r="N63">
        <v>135</v>
      </c>
      <c r="O63">
        <v>105.88235294117646</v>
      </c>
      <c r="P63">
        <v>112.05</v>
      </c>
      <c r="Q63">
        <v>35.100000000000009</v>
      </c>
      <c r="R63">
        <v>82.800000000000011</v>
      </c>
      <c r="S63">
        <v>10.800000000000002</v>
      </c>
      <c r="T63">
        <v>21.150000000000006</v>
      </c>
      <c r="U63">
        <v>73.043233333333234</v>
      </c>
      <c r="V63">
        <v>3</v>
      </c>
      <c r="W63">
        <v>6.73</v>
      </c>
      <c r="X63">
        <v>-0.66999999999999993</v>
      </c>
      <c r="Y63">
        <v>13.1</v>
      </c>
      <c r="Z63">
        <v>19</v>
      </c>
      <c r="AA63">
        <v>154.55799999999999</v>
      </c>
      <c r="AB63">
        <v>4641.42</v>
      </c>
      <c r="AC63">
        <v>5105.5620000000008</v>
      </c>
      <c r="AD63">
        <v>1509.3</v>
      </c>
      <c r="AE63">
        <v>2414.88</v>
      </c>
      <c r="AF63">
        <v>16.485000000000003</v>
      </c>
      <c r="AG63">
        <v>4.5</v>
      </c>
      <c r="AH63">
        <v>0.37843118671961545</v>
      </c>
      <c r="AI63">
        <v>1.3679813889260481</v>
      </c>
      <c r="AJ63">
        <v>1.8645879463601127E-2</v>
      </c>
      <c r="AK63">
        <v>5.2050000000000001</v>
      </c>
      <c r="AL63">
        <v>10.8</v>
      </c>
      <c r="AM63">
        <v>2.0518475060391173</v>
      </c>
      <c r="AN63">
        <v>0.4042935967845126</v>
      </c>
      <c r="AO63">
        <v>5.194850877484096E-2</v>
      </c>
      <c r="AP63">
        <v>28.754900339999999</v>
      </c>
      <c r="AQ63">
        <v>15</v>
      </c>
      <c r="AR63">
        <v>1.91</v>
      </c>
      <c r="AS63">
        <v>1.99</v>
      </c>
      <c r="AT63">
        <v>0.02</v>
      </c>
      <c r="AU63">
        <v>18.100000000000001</v>
      </c>
      <c r="AV63">
        <v>11.7</v>
      </c>
      <c r="AW63">
        <v>17.100000000000001</v>
      </c>
      <c r="AX63">
        <v>4.8</v>
      </c>
      <c r="AY63">
        <v>1</v>
      </c>
      <c r="AZ63">
        <v>190.19735799316203</v>
      </c>
      <c r="BA63">
        <v>215.80264200683797</v>
      </c>
      <c r="BB63">
        <v>126.92005560000001</v>
      </c>
      <c r="BC63">
        <v>56.409503735292255</v>
      </c>
      <c r="BD63">
        <v>23.008453202775467</v>
      </c>
      <c r="BE63">
        <v>2.7968356902174425</v>
      </c>
      <c r="BF63">
        <v>209.13484822828516</v>
      </c>
      <c r="BG63">
        <v>440.82558627450976</v>
      </c>
      <c r="BH63">
        <v>231.6907380462246</v>
      </c>
      <c r="BI63" t="s">
        <v>67</v>
      </c>
      <c r="BJ63" t="s">
        <v>68</v>
      </c>
    </row>
    <row r="64" spans="1:62">
      <c r="A64" t="s">
        <v>69</v>
      </c>
      <c r="B64" t="s">
        <v>65</v>
      </c>
      <c r="C64">
        <v>2002</v>
      </c>
      <c r="D64" t="s">
        <v>71</v>
      </c>
      <c r="E64" t="s">
        <v>73</v>
      </c>
      <c r="F64">
        <v>274.8</v>
      </c>
      <c r="G64">
        <v>94.8</v>
      </c>
      <c r="H64">
        <v>180</v>
      </c>
      <c r="I64">
        <v>85</v>
      </c>
      <c r="J64">
        <v>50.4</v>
      </c>
      <c r="K64">
        <v>410.2</v>
      </c>
      <c r="L64">
        <v>34.497816593886462</v>
      </c>
      <c r="M64">
        <v>90</v>
      </c>
      <c r="N64">
        <v>135</v>
      </c>
      <c r="O64">
        <v>105.88235294117646</v>
      </c>
      <c r="P64">
        <v>112.05</v>
      </c>
      <c r="Q64">
        <v>35.100000000000009</v>
      </c>
      <c r="R64">
        <v>82.800000000000011</v>
      </c>
      <c r="S64">
        <v>10.800000000000002</v>
      </c>
      <c r="T64">
        <v>21.150000000000006</v>
      </c>
      <c r="U64">
        <v>67.930206999999939</v>
      </c>
      <c r="V64">
        <v>3</v>
      </c>
      <c r="W64">
        <v>7.17</v>
      </c>
      <c r="X64">
        <v>-0.23000000000000043</v>
      </c>
      <c r="Y64">
        <v>13.5</v>
      </c>
      <c r="Z64">
        <v>19</v>
      </c>
      <c r="AA64">
        <v>155.75</v>
      </c>
      <c r="AB64">
        <v>4734.3</v>
      </c>
      <c r="AC64">
        <v>5207.7300000000005</v>
      </c>
      <c r="AD64">
        <v>1935</v>
      </c>
      <c r="AE64">
        <v>3096</v>
      </c>
      <c r="AF64">
        <v>16.485000000000003</v>
      </c>
      <c r="AG64">
        <v>4.5</v>
      </c>
      <c r="AH64">
        <v>0.37843118671961545</v>
      </c>
      <c r="AI64">
        <v>1.3679813889260481</v>
      </c>
      <c r="AJ64">
        <v>1.8645879463601127E-2</v>
      </c>
      <c r="AK64">
        <v>5.2050000000000001</v>
      </c>
      <c r="AL64">
        <v>10.8</v>
      </c>
      <c r="AM64">
        <v>2.0518475060391173</v>
      </c>
      <c r="AN64">
        <v>0.4042935967845126</v>
      </c>
      <c r="AO64">
        <v>5.194850877484096E-2</v>
      </c>
      <c r="AP64">
        <v>28.754900339999999</v>
      </c>
      <c r="AQ64">
        <v>15</v>
      </c>
      <c r="AR64">
        <v>1.91</v>
      </c>
      <c r="AS64">
        <v>1.99</v>
      </c>
      <c r="AT64">
        <v>0.02</v>
      </c>
      <c r="AU64">
        <v>18.100000000000001</v>
      </c>
      <c r="AV64">
        <v>11.7</v>
      </c>
      <c r="AW64">
        <v>17.100000000000001</v>
      </c>
      <c r="AX64">
        <v>4.8</v>
      </c>
      <c r="AY64">
        <v>1</v>
      </c>
      <c r="AZ64">
        <v>216.82950230790001</v>
      </c>
      <c r="BA64">
        <v>193.37049769209997</v>
      </c>
      <c r="BB64">
        <v>142.79603400000002</v>
      </c>
      <c r="BC64">
        <v>69.114524579911773</v>
      </c>
      <c r="BD64">
        <v>27.293336182375199</v>
      </c>
      <c r="BE64">
        <v>3.4935089947465294</v>
      </c>
      <c r="BF64">
        <v>242.69740375703353</v>
      </c>
      <c r="BG64">
        <v>435.71255994117649</v>
      </c>
      <c r="BH64">
        <v>193.01515618414297</v>
      </c>
      <c r="BI64" t="s">
        <v>67</v>
      </c>
      <c r="BJ64" t="s">
        <v>68</v>
      </c>
    </row>
    <row r="65" spans="1:62">
      <c r="A65" t="s">
        <v>69</v>
      </c>
      <c r="B65" t="s">
        <v>65</v>
      </c>
      <c r="C65">
        <v>2003</v>
      </c>
      <c r="D65" t="s">
        <v>71</v>
      </c>
      <c r="E65" t="s">
        <v>73</v>
      </c>
      <c r="F65">
        <v>274.8</v>
      </c>
      <c r="G65">
        <v>94.8</v>
      </c>
      <c r="H65">
        <v>180</v>
      </c>
      <c r="I65">
        <v>85</v>
      </c>
      <c r="J65">
        <v>53.2</v>
      </c>
      <c r="K65">
        <v>413</v>
      </c>
      <c r="L65">
        <v>34.497816593886462</v>
      </c>
      <c r="M65">
        <v>90</v>
      </c>
      <c r="N65">
        <v>135</v>
      </c>
      <c r="O65">
        <v>105.88235294117646</v>
      </c>
      <c r="P65">
        <v>112.05</v>
      </c>
      <c r="Q65">
        <v>35.100000000000009</v>
      </c>
      <c r="R65">
        <v>82.800000000000011</v>
      </c>
      <c r="S65">
        <v>10.800000000000002</v>
      </c>
      <c r="T65">
        <v>21.150000000000006</v>
      </c>
      <c r="U65">
        <v>64.27804533333348</v>
      </c>
      <c r="V65">
        <v>3</v>
      </c>
      <c r="W65">
        <v>7.05</v>
      </c>
      <c r="X65">
        <v>-0.35000000000000053</v>
      </c>
      <c r="Y65">
        <v>13.9</v>
      </c>
      <c r="Z65">
        <v>19</v>
      </c>
      <c r="AA65">
        <v>156.94200000000001</v>
      </c>
      <c r="AB65">
        <v>4596.2699999999995</v>
      </c>
      <c r="AC65">
        <v>5055.8970000000008</v>
      </c>
      <c r="AD65">
        <v>1880.82</v>
      </c>
      <c r="AE65">
        <v>3009.3120000000004</v>
      </c>
      <c r="AF65">
        <v>16.485000000000003</v>
      </c>
      <c r="AG65">
        <v>4.5</v>
      </c>
      <c r="AH65">
        <v>0.37843118671961545</v>
      </c>
      <c r="AI65">
        <v>1.3679813889260481</v>
      </c>
      <c r="AJ65">
        <v>1.8645879463601127E-2</v>
      </c>
      <c r="AK65">
        <v>5.2050000000000001</v>
      </c>
      <c r="AL65">
        <v>10.8</v>
      </c>
      <c r="AM65">
        <v>2.0518475060391173</v>
      </c>
      <c r="AN65">
        <v>0.4042935967845126</v>
      </c>
      <c r="AO65">
        <v>5.194850877484096E-2</v>
      </c>
      <c r="AP65">
        <v>28.754900339999999</v>
      </c>
      <c r="AQ65">
        <v>15</v>
      </c>
      <c r="AR65">
        <v>1.91</v>
      </c>
      <c r="AS65">
        <v>1.99</v>
      </c>
      <c r="AT65">
        <v>0.02</v>
      </c>
      <c r="AU65">
        <v>18.100000000000001</v>
      </c>
      <c r="AV65">
        <v>11.7</v>
      </c>
      <c r="AW65">
        <v>17.100000000000001</v>
      </c>
      <c r="AX65">
        <v>4.8</v>
      </c>
      <c r="AY65">
        <v>1</v>
      </c>
      <c r="AZ65">
        <v>210.63679369247882</v>
      </c>
      <c r="BA65">
        <v>202.36320630752118</v>
      </c>
      <c r="BB65">
        <v>138.70815299999998</v>
      </c>
      <c r="BC65">
        <v>67.164902960824435</v>
      </c>
      <c r="BD65">
        <v>26.519208001581156</v>
      </c>
      <c r="BE65">
        <v>3.3952762060713586</v>
      </c>
      <c r="BF65">
        <v>235.78754016847694</v>
      </c>
      <c r="BG65">
        <v>432.06039827451002</v>
      </c>
      <c r="BH65">
        <v>196.27285810603308</v>
      </c>
      <c r="BI65" t="s">
        <v>67</v>
      </c>
      <c r="BJ65" t="s">
        <v>68</v>
      </c>
    </row>
    <row r="66" spans="1:62">
      <c r="A66" t="s">
        <v>69</v>
      </c>
      <c r="B66" t="s">
        <v>65</v>
      </c>
      <c r="C66">
        <v>2005</v>
      </c>
      <c r="D66" t="s">
        <v>71</v>
      </c>
      <c r="E66" t="s">
        <v>73</v>
      </c>
      <c r="F66">
        <v>274.8</v>
      </c>
      <c r="G66">
        <v>94.8</v>
      </c>
      <c r="H66">
        <v>180</v>
      </c>
      <c r="I66">
        <v>85</v>
      </c>
      <c r="J66">
        <v>47.6</v>
      </c>
      <c r="K66">
        <v>407.40000000000003</v>
      </c>
      <c r="L66">
        <v>34.497816593886462</v>
      </c>
      <c r="M66">
        <v>90</v>
      </c>
      <c r="N66">
        <v>135</v>
      </c>
      <c r="O66">
        <v>105.88235294117646</v>
      </c>
      <c r="P66">
        <v>112.05</v>
      </c>
      <c r="Q66">
        <v>35.100000000000009</v>
      </c>
      <c r="R66">
        <v>82.800000000000011</v>
      </c>
      <c r="S66">
        <v>10.800000000000002</v>
      </c>
      <c r="T66">
        <v>21.150000000000006</v>
      </c>
      <c r="U66">
        <v>60.625883666666716</v>
      </c>
      <c r="V66">
        <v>3</v>
      </c>
      <c r="W66">
        <v>6.98</v>
      </c>
      <c r="X66">
        <v>-0.41999999999999993</v>
      </c>
      <c r="Y66">
        <v>14.8</v>
      </c>
      <c r="Z66">
        <v>19</v>
      </c>
      <c r="AA66">
        <v>159.624</v>
      </c>
      <c r="AB66">
        <v>4472</v>
      </c>
      <c r="AC66">
        <v>4919.2000000000007</v>
      </c>
      <c r="AD66">
        <v>1806</v>
      </c>
      <c r="AE66">
        <v>2889.6</v>
      </c>
      <c r="AF66">
        <v>16.96</v>
      </c>
      <c r="AG66">
        <v>4.5999999999999996</v>
      </c>
      <c r="AH66">
        <v>0.37843118671961545</v>
      </c>
      <c r="AI66">
        <v>1.3679813889260481</v>
      </c>
      <c r="AJ66">
        <v>1.8645879463601127E-2</v>
      </c>
      <c r="AK66">
        <v>6.09</v>
      </c>
      <c r="AL66">
        <v>12.09</v>
      </c>
      <c r="AM66">
        <v>2.0518475060391173</v>
      </c>
      <c r="AN66">
        <v>0.4042935967845126</v>
      </c>
      <c r="AO66">
        <v>5.194850877484096E-2</v>
      </c>
      <c r="AP66">
        <v>28.754900339999999</v>
      </c>
      <c r="AQ66">
        <v>15</v>
      </c>
      <c r="AR66">
        <v>1.91</v>
      </c>
      <c r="AS66">
        <v>1.99</v>
      </c>
      <c r="AT66">
        <v>0.02</v>
      </c>
      <c r="AU66">
        <v>18.100000000000001</v>
      </c>
      <c r="AV66">
        <v>11.7</v>
      </c>
      <c r="AW66">
        <v>17.100000000000001</v>
      </c>
      <c r="AX66">
        <v>4.8</v>
      </c>
      <c r="AY66">
        <v>1</v>
      </c>
      <c r="AZ66">
        <v>210.03615801404004</v>
      </c>
      <c r="BA66">
        <v>197.36384198595999</v>
      </c>
      <c r="BB66">
        <v>140.94264800000002</v>
      </c>
      <c r="BC66">
        <v>64.647412518717744</v>
      </c>
      <c r="BD66">
        <v>25.570433832579663</v>
      </c>
      <c r="BE66">
        <v>3.2646494773264219</v>
      </c>
      <c r="BF66">
        <v>234.42514382862385</v>
      </c>
      <c r="BG66">
        <v>428.40823660784326</v>
      </c>
      <c r="BH66">
        <v>193.98309277921942</v>
      </c>
      <c r="BI66" t="s">
        <v>67</v>
      </c>
      <c r="BJ66" t="s">
        <v>68</v>
      </c>
    </row>
    <row r="67" spans="1:62">
      <c r="A67" t="s">
        <v>69</v>
      </c>
      <c r="B67" t="s">
        <v>65</v>
      </c>
      <c r="C67">
        <v>2007</v>
      </c>
      <c r="D67" t="s">
        <v>71</v>
      </c>
      <c r="E67" t="s">
        <v>73</v>
      </c>
      <c r="F67">
        <v>274.8</v>
      </c>
      <c r="G67">
        <v>94.8</v>
      </c>
      <c r="H67">
        <v>180</v>
      </c>
      <c r="I67">
        <v>85</v>
      </c>
      <c r="J67">
        <v>46.2</v>
      </c>
      <c r="K67">
        <v>406</v>
      </c>
      <c r="L67">
        <v>34.497816593886462</v>
      </c>
      <c r="M67">
        <v>90</v>
      </c>
      <c r="N67">
        <v>135</v>
      </c>
      <c r="O67">
        <v>105.88235294117646</v>
      </c>
      <c r="P67">
        <v>112.05</v>
      </c>
      <c r="Q67">
        <v>35.100000000000009</v>
      </c>
      <c r="R67">
        <v>82.800000000000011</v>
      </c>
      <c r="S67">
        <v>10.800000000000002</v>
      </c>
      <c r="T67">
        <v>21.150000000000006</v>
      </c>
      <c r="U67">
        <v>57.704154333333356</v>
      </c>
      <c r="V67">
        <v>3</v>
      </c>
      <c r="W67">
        <v>6.68</v>
      </c>
      <c r="X67">
        <v>-0.72000000000000064</v>
      </c>
      <c r="Y67">
        <v>14.8</v>
      </c>
      <c r="Z67">
        <v>19</v>
      </c>
      <c r="AA67">
        <v>159.624</v>
      </c>
      <c r="AB67">
        <v>5143.66</v>
      </c>
      <c r="AC67">
        <v>5658.0259999999998</v>
      </c>
      <c r="AD67">
        <v>2128.5</v>
      </c>
      <c r="AE67">
        <v>3405.6</v>
      </c>
      <c r="AF67">
        <v>19.601067975000003</v>
      </c>
      <c r="AG67">
        <v>4.5999999999999996</v>
      </c>
      <c r="AH67">
        <v>0.37843118671961545</v>
      </c>
      <c r="AI67">
        <v>1.3679813889260481</v>
      </c>
      <c r="AJ67">
        <v>1.8645879463601127E-2</v>
      </c>
      <c r="AK67">
        <v>6.45</v>
      </c>
      <c r="AL67">
        <v>12.09</v>
      </c>
      <c r="AM67">
        <v>2.0518475060391173</v>
      </c>
      <c r="AN67">
        <v>0.4042935967845126</v>
      </c>
      <c r="AO67">
        <v>5.194850877484096E-2</v>
      </c>
      <c r="AP67">
        <v>28.754900339999999</v>
      </c>
      <c r="AQ67">
        <v>15</v>
      </c>
      <c r="AR67">
        <v>1.91</v>
      </c>
      <c r="AS67">
        <v>1.99</v>
      </c>
      <c r="AT67">
        <v>0.02</v>
      </c>
      <c r="AU67">
        <v>18.100000000000001</v>
      </c>
      <c r="AV67">
        <v>11.7</v>
      </c>
      <c r="AW67">
        <v>17.100000000000001</v>
      </c>
      <c r="AX67">
        <v>4.8</v>
      </c>
      <c r="AY67">
        <v>1</v>
      </c>
      <c r="AZ67">
        <v>260.16166237397852</v>
      </c>
      <c r="BA67">
        <v>145.83833762602148</v>
      </c>
      <c r="BB67">
        <v>163.83939033999999</v>
      </c>
      <c r="BC67">
        <v>75.857122895086704</v>
      </c>
      <c r="BD67">
        <v>29.906529833203642</v>
      </c>
      <c r="BE67">
        <v>3.8380040776710249</v>
      </c>
      <c r="BF67">
        <v>273.44104714596136</v>
      </c>
      <c r="BG67">
        <v>425.4865072745099</v>
      </c>
      <c r="BH67">
        <v>152.04546012854854</v>
      </c>
      <c r="BI67" t="s">
        <v>67</v>
      </c>
      <c r="BJ67" t="s">
        <v>68</v>
      </c>
    </row>
    <row r="68" spans="1:62">
      <c r="A68" t="s">
        <v>69</v>
      </c>
      <c r="B68" t="s">
        <v>65</v>
      </c>
      <c r="C68">
        <v>2010</v>
      </c>
      <c r="D68" t="s">
        <v>71</v>
      </c>
      <c r="E68" t="s">
        <v>73</v>
      </c>
      <c r="F68">
        <v>274.8</v>
      </c>
      <c r="G68">
        <v>94.8</v>
      </c>
      <c r="H68">
        <v>180</v>
      </c>
      <c r="I68">
        <v>85</v>
      </c>
      <c r="J68">
        <v>42.4</v>
      </c>
      <c r="K68">
        <v>402.2</v>
      </c>
      <c r="L68">
        <v>34.497816593886462</v>
      </c>
      <c r="M68">
        <v>90</v>
      </c>
      <c r="N68">
        <v>135</v>
      </c>
      <c r="O68">
        <v>105.88235294117646</v>
      </c>
      <c r="P68">
        <v>112.05</v>
      </c>
      <c r="Q68">
        <v>35.100000000000009</v>
      </c>
      <c r="R68">
        <v>82.800000000000011</v>
      </c>
      <c r="S68">
        <v>10.800000000000002</v>
      </c>
      <c r="T68">
        <v>21.150000000000006</v>
      </c>
      <c r="U68">
        <v>54.782425000000003</v>
      </c>
      <c r="V68">
        <v>3</v>
      </c>
      <c r="W68">
        <v>6.38</v>
      </c>
      <c r="X68">
        <v>-1.0200000000000005</v>
      </c>
      <c r="Y68">
        <v>13.55</v>
      </c>
      <c r="Z68">
        <v>19</v>
      </c>
      <c r="AA68">
        <v>155.899</v>
      </c>
      <c r="AB68">
        <v>5476.05</v>
      </c>
      <c r="AC68">
        <v>6023.6550000000007</v>
      </c>
      <c r="AD68">
        <v>2241.375</v>
      </c>
      <c r="AE68">
        <v>3586.2</v>
      </c>
      <c r="AF68">
        <v>19.601067975000003</v>
      </c>
      <c r="AG68">
        <v>4.5999999999999996</v>
      </c>
      <c r="AH68">
        <v>0.37843118671961545</v>
      </c>
      <c r="AI68">
        <v>1.3679813889260481</v>
      </c>
      <c r="AJ68">
        <v>1.8645879463601127E-2</v>
      </c>
      <c r="AK68">
        <v>6.45</v>
      </c>
      <c r="AL68">
        <v>12.09</v>
      </c>
      <c r="AM68">
        <v>2.0518475060391173</v>
      </c>
      <c r="AN68">
        <v>0.4042935967845126</v>
      </c>
      <c r="AO68">
        <v>5.194850877484096E-2</v>
      </c>
      <c r="AP68">
        <v>28.754900339999999</v>
      </c>
      <c r="AQ68">
        <v>15</v>
      </c>
      <c r="AR68">
        <v>1.91</v>
      </c>
      <c r="AS68">
        <v>1.99</v>
      </c>
      <c r="AT68">
        <v>0.02</v>
      </c>
      <c r="AU68">
        <v>18.100000000000001</v>
      </c>
      <c r="AV68">
        <v>11.7</v>
      </c>
      <c r="AW68">
        <v>17.100000000000001</v>
      </c>
      <c r="AX68">
        <v>4.8</v>
      </c>
      <c r="AY68">
        <v>1</v>
      </c>
      <c r="AZ68">
        <v>275.54973778406622</v>
      </c>
      <c r="BA68">
        <v>126.65026221593376</v>
      </c>
      <c r="BB68">
        <v>173.59498395000003</v>
      </c>
      <c r="BC68">
        <v>80.036975839026013</v>
      </c>
      <c r="BD68">
        <v>31.600555880567498</v>
      </c>
      <c r="BE68">
        <v>4.0460531628607672</v>
      </c>
      <c r="BF68">
        <v>289.27856883245431</v>
      </c>
      <c r="BG68">
        <v>422.56477794117654</v>
      </c>
      <c r="BH68">
        <v>133.28620910872223</v>
      </c>
      <c r="BI68" t="s">
        <v>67</v>
      </c>
      <c r="BJ68" t="s">
        <v>68</v>
      </c>
    </row>
    <row r="69" spans="1:62">
      <c r="A69" t="s">
        <v>69</v>
      </c>
      <c r="B69" t="s">
        <v>65</v>
      </c>
      <c r="C69">
        <v>2011</v>
      </c>
      <c r="D69" t="s">
        <v>71</v>
      </c>
      <c r="E69" t="s">
        <v>73</v>
      </c>
      <c r="F69">
        <v>274.8</v>
      </c>
      <c r="G69">
        <v>94.8</v>
      </c>
      <c r="H69">
        <v>180</v>
      </c>
      <c r="I69">
        <v>85</v>
      </c>
      <c r="J69">
        <v>41.199999999999996</v>
      </c>
      <c r="K69">
        <v>401</v>
      </c>
      <c r="L69">
        <v>34.497816593886462</v>
      </c>
      <c r="M69">
        <v>90</v>
      </c>
      <c r="N69">
        <v>135</v>
      </c>
      <c r="O69">
        <v>105.88235294117646</v>
      </c>
      <c r="P69">
        <v>112.05</v>
      </c>
      <c r="Q69">
        <v>35.100000000000009</v>
      </c>
      <c r="R69">
        <v>82.800000000000011</v>
      </c>
      <c r="S69">
        <v>10.800000000000002</v>
      </c>
      <c r="T69">
        <v>21.150000000000006</v>
      </c>
      <c r="U69">
        <v>53.321560333333473</v>
      </c>
      <c r="V69">
        <v>3</v>
      </c>
      <c r="W69">
        <v>5.9924999999999997</v>
      </c>
      <c r="X69">
        <v>-1.4075000000000006</v>
      </c>
      <c r="Y69">
        <v>13.5</v>
      </c>
      <c r="Z69">
        <v>19</v>
      </c>
      <c r="AA69">
        <v>155.75</v>
      </c>
      <c r="AB69">
        <v>4703.6625000000004</v>
      </c>
      <c r="AC69">
        <v>5174.0287500000004</v>
      </c>
      <c r="AD69">
        <v>1757.625</v>
      </c>
      <c r="AE69">
        <v>2812.2</v>
      </c>
      <c r="AF69">
        <v>22.242135950000002</v>
      </c>
      <c r="AG69">
        <v>4.5</v>
      </c>
      <c r="AH69">
        <v>0.37843118671961545</v>
      </c>
      <c r="AI69">
        <v>1.3679813889260481</v>
      </c>
      <c r="AJ69">
        <v>1.8645879463601127E-2</v>
      </c>
      <c r="AK69">
        <v>6.81</v>
      </c>
      <c r="AL69">
        <v>11</v>
      </c>
      <c r="AM69">
        <v>2.0518475060391173</v>
      </c>
      <c r="AN69">
        <v>0.4042935967845126</v>
      </c>
      <c r="AO69">
        <v>5.194850877484096E-2</v>
      </c>
      <c r="AP69">
        <v>28.754900339999999</v>
      </c>
      <c r="AQ69">
        <v>15</v>
      </c>
      <c r="AR69">
        <v>1.91</v>
      </c>
      <c r="AS69">
        <v>1.99</v>
      </c>
      <c r="AT69">
        <v>0.02</v>
      </c>
      <c r="AU69">
        <v>18.100000000000001</v>
      </c>
      <c r="AV69">
        <v>11.7</v>
      </c>
      <c r="AW69">
        <v>17.100000000000001</v>
      </c>
      <c r="AX69">
        <v>4.8</v>
      </c>
      <c r="AY69">
        <v>1</v>
      </c>
      <c r="AZ69">
        <v>241.29578828550939</v>
      </c>
      <c r="BA69">
        <v>159.70421171449061</v>
      </c>
      <c r="BB69">
        <v>137.34791250000001</v>
      </c>
      <c r="BC69">
        <v>63.842014318665754</v>
      </c>
      <c r="BD69">
        <v>25.522583202993346</v>
      </c>
      <c r="BE69">
        <v>3.203839501933115</v>
      </c>
      <c r="BF69">
        <v>229.91634952359223</v>
      </c>
      <c r="BG69">
        <v>421.10391327451003</v>
      </c>
      <c r="BH69">
        <v>191.1875637509178</v>
      </c>
      <c r="BI69" t="s">
        <v>67</v>
      </c>
      <c r="BJ69" t="s">
        <v>68</v>
      </c>
    </row>
    <row r="70" spans="1:62">
      <c r="A70" t="s">
        <v>69</v>
      </c>
      <c r="B70" t="s">
        <v>65</v>
      </c>
      <c r="C70">
        <v>2012</v>
      </c>
      <c r="D70" t="s">
        <v>71</v>
      </c>
      <c r="E70" t="s">
        <v>73</v>
      </c>
      <c r="F70">
        <v>274.8</v>
      </c>
      <c r="G70">
        <v>94.8</v>
      </c>
      <c r="H70">
        <v>180</v>
      </c>
      <c r="I70">
        <v>85</v>
      </c>
      <c r="J70">
        <v>39.999999999999993</v>
      </c>
      <c r="K70">
        <v>399.8</v>
      </c>
      <c r="L70">
        <v>34.497816593886462</v>
      </c>
      <c r="M70">
        <v>90</v>
      </c>
      <c r="N70">
        <v>135</v>
      </c>
      <c r="O70">
        <v>105.88235294117646</v>
      </c>
      <c r="P70">
        <v>112.05</v>
      </c>
      <c r="Q70">
        <v>35.100000000000009</v>
      </c>
      <c r="R70">
        <v>82.800000000000011</v>
      </c>
      <c r="S70">
        <v>10.800000000000002</v>
      </c>
      <c r="T70">
        <v>21.150000000000006</v>
      </c>
      <c r="U70">
        <v>52.591128000000062</v>
      </c>
      <c r="V70">
        <v>3</v>
      </c>
      <c r="W70">
        <v>6.6</v>
      </c>
      <c r="X70">
        <v>-0.80000000000000071</v>
      </c>
      <c r="Y70">
        <v>14</v>
      </c>
      <c r="Z70">
        <v>19</v>
      </c>
      <c r="AA70">
        <v>157.23999999999998</v>
      </c>
      <c r="AB70">
        <v>5249.9775</v>
      </c>
      <c r="AC70">
        <v>5774.9752500000004</v>
      </c>
      <c r="AD70">
        <v>1564.125</v>
      </c>
      <c r="AE70">
        <v>2502.6</v>
      </c>
      <c r="AF70">
        <v>22.363343324650348</v>
      </c>
      <c r="AG70">
        <v>4.5</v>
      </c>
      <c r="AH70">
        <v>0.37843118671961545</v>
      </c>
      <c r="AI70">
        <v>1.3679813889260481</v>
      </c>
      <c r="AJ70">
        <v>1.8645879463601127E-2</v>
      </c>
      <c r="AK70">
        <v>6.7938825935162095</v>
      </c>
      <c r="AL70">
        <v>11</v>
      </c>
      <c r="AM70">
        <v>2.0518475060391173</v>
      </c>
      <c r="AN70">
        <v>0.4042935967845126</v>
      </c>
      <c r="AO70">
        <v>5.194850877484096E-2</v>
      </c>
      <c r="AP70">
        <v>28.754900339999999</v>
      </c>
      <c r="AQ70">
        <v>15</v>
      </c>
      <c r="AR70">
        <v>1.91</v>
      </c>
      <c r="AS70">
        <v>1.99</v>
      </c>
      <c r="AT70">
        <v>0.02</v>
      </c>
      <c r="AU70">
        <v>18.100000000000001</v>
      </c>
      <c r="AV70">
        <v>11.7</v>
      </c>
      <c r="AW70">
        <v>17.100000000000001</v>
      </c>
      <c r="AX70">
        <v>4.8</v>
      </c>
      <c r="AY70">
        <v>1</v>
      </c>
      <c r="AZ70">
        <v>246.91487160245393</v>
      </c>
      <c r="BA70">
        <v>152.88512839754608</v>
      </c>
      <c r="BB70">
        <v>139.8919215</v>
      </c>
      <c r="BC70">
        <v>59.618062529726402</v>
      </c>
      <c r="BD70">
        <v>24.641745777444545</v>
      </c>
      <c r="BE70">
        <v>2.9317743001007326</v>
      </c>
      <c r="BF70">
        <v>227.08350410727169</v>
      </c>
      <c r="BG70">
        <v>420.37348094117664</v>
      </c>
      <c r="BH70">
        <v>193.28997683390494</v>
      </c>
      <c r="BI70" t="s">
        <v>67</v>
      </c>
      <c r="BJ70" t="s">
        <v>68</v>
      </c>
    </row>
    <row r="71" spans="1:62">
      <c r="A71" t="s">
        <v>69</v>
      </c>
      <c r="B71" t="s">
        <v>65</v>
      </c>
      <c r="C71">
        <v>2013</v>
      </c>
      <c r="D71" t="s">
        <v>71</v>
      </c>
      <c r="E71" t="s">
        <v>73</v>
      </c>
      <c r="F71">
        <v>274.8</v>
      </c>
      <c r="G71">
        <v>94.8</v>
      </c>
      <c r="H71">
        <v>180</v>
      </c>
      <c r="I71">
        <v>85</v>
      </c>
      <c r="J71">
        <v>38.79999999999999</v>
      </c>
      <c r="K71">
        <v>398.6</v>
      </c>
      <c r="L71">
        <v>34.497816593886462</v>
      </c>
      <c r="M71">
        <v>90</v>
      </c>
      <c r="N71">
        <v>135</v>
      </c>
      <c r="O71">
        <v>105.88235294117646</v>
      </c>
      <c r="P71">
        <v>112.05</v>
      </c>
      <c r="Q71">
        <v>35.100000000000009</v>
      </c>
      <c r="R71">
        <v>82.800000000000011</v>
      </c>
      <c r="S71">
        <v>10.800000000000002</v>
      </c>
      <c r="T71">
        <v>21.150000000000006</v>
      </c>
      <c r="U71">
        <v>51.860695666666651</v>
      </c>
      <c r="V71">
        <v>3</v>
      </c>
      <c r="W71">
        <v>6.7</v>
      </c>
      <c r="X71">
        <v>-0.70000000000000018</v>
      </c>
      <c r="Y71">
        <v>14.6</v>
      </c>
      <c r="Z71">
        <v>19</v>
      </c>
      <c r="AA71">
        <v>159.02799999999999</v>
      </c>
      <c r="AB71">
        <v>5785.65</v>
      </c>
      <c r="AC71">
        <v>6364.2150000000011</v>
      </c>
      <c r="AD71">
        <v>1596.375</v>
      </c>
      <c r="AE71">
        <v>2554.1999999999998</v>
      </c>
      <c r="AF71">
        <v>22.484550699300698</v>
      </c>
      <c r="AG71">
        <v>4.4298198329448333</v>
      </c>
      <c r="AH71">
        <v>0.37843118671961545</v>
      </c>
      <c r="AI71">
        <v>1.3679813889260481</v>
      </c>
      <c r="AJ71">
        <v>1.8645879463601127E-2</v>
      </c>
      <c r="AK71">
        <v>6.7777651870324185</v>
      </c>
      <c r="AL71">
        <v>9.8191271820448875</v>
      </c>
      <c r="AM71">
        <v>2.0518475060391173</v>
      </c>
      <c r="AN71">
        <v>0.4042935967845126</v>
      </c>
      <c r="AO71">
        <v>5.194850877484096E-2</v>
      </c>
      <c r="AP71">
        <v>28.754900339999999</v>
      </c>
      <c r="AQ71">
        <v>15</v>
      </c>
      <c r="AR71">
        <v>1.91</v>
      </c>
      <c r="AS71">
        <v>1.99</v>
      </c>
      <c r="AT71">
        <v>0.02</v>
      </c>
      <c r="AU71">
        <v>18.100000000000001</v>
      </c>
      <c r="AV71">
        <v>11.7</v>
      </c>
      <c r="AW71">
        <v>17.100000000000001</v>
      </c>
      <c r="AX71">
        <v>4.8</v>
      </c>
      <c r="AY71">
        <v>1</v>
      </c>
      <c r="AZ71">
        <v>265.35751965346611</v>
      </c>
      <c r="BA71">
        <v>133.24248034653391</v>
      </c>
      <c r="BB71">
        <v>141.95018861535507</v>
      </c>
      <c r="BC71">
        <v>61.973765321091086</v>
      </c>
      <c r="BD71">
        <v>25.924619145899939</v>
      </c>
      <c r="BE71">
        <v>3.024617511291058</v>
      </c>
      <c r="BF71">
        <v>232.87319059363716</v>
      </c>
      <c r="BG71">
        <v>419.64304860784318</v>
      </c>
      <c r="BH71">
        <v>186.76985801420602</v>
      </c>
      <c r="BI71" t="s">
        <v>67</v>
      </c>
      <c r="BJ71" t="s">
        <v>68</v>
      </c>
    </row>
    <row r="72" spans="1:62">
      <c r="A72" t="s">
        <v>69</v>
      </c>
      <c r="B72" t="s">
        <v>65</v>
      </c>
      <c r="C72">
        <v>2014</v>
      </c>
      <c r="D72" t="s">
        <v>71</v>
      </c>
      <c r="E72" t="s">
        <v>73</v>
      </c>
      <c r="F72">
        <v>304.8</v>
      </c>
      <c r="G72">
        <v>94.8</v>
      </c>
      <c r="H72">
        <v>210</v>
      </c>
      <c r="I72">
        <v>85</v>
      </c>
      <c r="J72">
        <v>37.599999999999987</v>
      </c>
      <c r="K72">
        <v>427.4</v>
      </c>
      <c r="L72">
        <v>31.102362204724411</v>
      </c>
      <c r="M72">
        <v>90</v>
      </c>
      <c r="N72">
        <v>135</v>
      </c>
      <c r="O72">
        <v>105.88235294117646</v>
      </c>
      <c r="P72">
        <v>112.05</v>
      </c>
      <c r="Q72">
        <v>35.100000000000009</v>
      </c>
      <c r="R72">
        <v>82.800000000000011</v>
      </c>
      <c r="S72">
        <v>10.800000000000002</v>
      </c>
      <c r="T72">
        <v>21.150000000000006</v>
      </c>
      <c r="U72">
        <v>51.860695666666651</v>
      </c>
      <c r="V72">
        <v>3</v>
      </c>
      <c r="W72">
        <v>6.7</v>
      </c>
      <c r="X72">
        <v>-0.70000000000000018</v>
      </c>
      <c r="Y72">
        <v>15</v>
      </c>
      <c r="Z72">
        <v>19</v>
      </c>
      <c r="AA72">
        <v>160.22</v>
      </c>
      <c r="AB72">
        <v>5917.875</v>
      </c>
      <c r="AC72">
        <v>6509.6625000000004</v>
      </c>
      <c r="AD72">
        <v>1717.3125</v>
      </c>
      <c r="AE72">
        <v>2747.7</v>
      </c>
      <c r="AF72">
        <v>22.484550699300698</v>
      </c>
      <c r="AG72">
        <v>4.4298198329448333</v>
      </c>
      <c r="AH72">
        <v>0.37843118671961545</v>
      </c>
      <c r="AI72">
        <v>1.3679813889260481</v>
      </c>
      <c r="AJ72">
        <v>1.8645879463601127E-2</v>
      </c>
      <c r="AK72">
        <v>6.7777651870324185</v>
      </c>
      <c r="AL72">
        <v>9.8191271820448875</v>
      </c>
      <c r="AM72">
        <v>2.0518475060391173</v>
      </c>
      <c r="AN72">
        <v>0.4042935967845126</v>
      </c>
      <c r="AO72">
        <v>5.194850877484096E-2</v>
      </c>
      <c r="AP72">
        <v>28.754900339999999</v>
      </c>
      <c r="AQ72">
        <v>15</v>
      </c>
      <c r="AR72">
        <v>1.91</v>
      </c>
      <c r="AS72">
        <v>1.99</v>
      </c>
      <c r="AT72">
        <v>0.02</v>
      </c>
      <c r="AU72">
        <v>18.100000000000001</v>
      </c>
      <c r="AV72">
        <v>11.7</v>
      </c>
      <c r="AW72">
        <v>17.100000000000001</v>
      </c>
      <c r="AX72">
        <v>4.8</v>
      </c>
      <c r="AY72">
        <v>1</v>
      </c>
      <c r="AZ72">
        <v>276.29624413159075</v>
      </c>
      <c r="BA72">
        <v>151.10375586840922</v>
      </c>
      <c r="BB72">
        <v>148.04210154357668</v>
      </c>
      <c r="BC72">
        <v>65.862080099889724</v>
      </c>
      <c r="BD72">
        <v>27.333769602968999</v>
      </c>
      <c r="BE72">
        <v>3.2305574934331616</v>
      </c>
      <c r="BF72">
        <v>244.46850873986858</v>
      </c>
      <c r="BG72">
        <v>419.64304860784318</v>
      </c>
      <c r="BH72">
        <v>175.1745398679746</v>
      </c>
      <c r="BI72" t="s">
        <v>67</v>
      </c>
      <c r="BJ72" t="s">
        <v>68</v>
      </c>
    </row>
    <row r="73" spans="1:62">
      <c r="A73" t="s">
        <v>69</v>
      </c>
      <c r="B73" t="s">
        <v>65</v>
      </c>
      <c r="C73">
        <v>2015</v>
      </c>
      <c r="D73" t="s">
        <v>71</v>
      </c>
      <c r="E73" t="s">
        <v>73</v>
      </c>
      <c r="F73">
        <v>304.8</v>
      </c>
      <c r="G73">
        <v>94.8</v>
      </c>
      <c r="H73">
        <v>210</v>
      </c>
      <c r="I73">
        <v>85</v>
      </c>
      <c r="J73">
        <v>36.399999999999984</v>
      </c>
      <c r="K73">
        <v>426.2</v>
      </c>
      <c r="L73">
        <v>31.102362204724411</v>
      </c>
      <c r="M73">
        <v>90</v>
      </c>
      <c r="N73">
        <v>135</v>
      </c>
      <c r="O73">
        <v>105.88235294117646</v>
      </c>
      <c r="P73">
        <v>112.05</v>
      </c>
      <c r="Q73">
        <v>35.100000000000009</v>
      </c>
      <c r="R73">
        <v>82.800000000000011</v>
      </c>
      <c r="S73">
        <v>10.800000000000002</v>
      </c>
      <c r="T73">
        <v>21.150000000000006</v>
      </c>
      <c r="U73">
        <v>51.130263333333232</v>
      </c>
      <c r="V73">
        <v>3</v>
      </c>
      <c r="W73">
        <v>6.6</v>
      </c>
      <c r="X73">
        <v>-0.80000000000000071</v>
      </c>
      <c r="Y73">
        <v>11.8</v>
      </c>
      <c r="Z73">
        <v>19</v>
      </c>
      <c r="AA73">
        <v>150.684</v>
      </c>
      <c r="AB73">
        <v>5214.8249999999998</v>
      </c>
      <c r="AC73">
        <v>5736.3075000000008</v>
      </c>
      <c r="AD73">
        <v>2309.90625</v>
      </c>
      <c r="AE73">
        <v>3695.85</v>
      </c>
      <c r="AF73">
        <v>22.484550699300698</v>
      </c>
      <c r="AG73">
        <v>4.4298198329448333</v>
      </c>
      <c r="AH73">
        <v>0.37843118671961545</v>
      </c>
      <c r="AI73">
        <v>1.3679813889260481</v>
      </c>
      <c r="AJ73">
        <v>1.8645879463601127E-2</v>
      </c>
      <c r="AK73">
        <v>6.7777651870324185</v>
      </c>
      <c r="AL73">
        <v>9.8191271820448875</v>
      </c>
      <c r="AM73">
        <v>2.0518475060391173</v>
      </c>
      <c r="AN73">
        <v>0.4042935967845126</v>
      </c>
      <c r="AO73">
        <v>5.194850877484096E-2</v>
      </c>
      <c r="AP73">
        <v>28.754900339999999</v>
      </c>
      <c r="AQ73">
        <v>15</v>
      </c>
      <c r="AR73">
        <v>1.91</v>
      </c>
      <c r="AS73">
        <v>1.99</v>
      </c>
      <c r="AT73">
        <v>0.02</v>
      </c>
      <c r="AU73">
        <v>18.100000000000001</v>
      </c>
      <c r="AV73">
        <v>11.7</v>
      </c>
      <c r="AW73">
        <v>17.100000000000001</v>
      </c>
      <c r="AX73">
        <v>4.8</v>
      </c>
      <c r="AY73">
        <v>1</v>
      </c>
      <c r="AZ73">
        <v>289.44835138958689</v>
      </c>
      <c r="BA73">
        <v>136.7516486104131</v>
      </c>
      <c r="BB73">
        <v>157.31630685815452</v>
      </c>
      <c r="BC73">
        <v>81.354436588533602</v>
      </c>
      <c r="BD73">
        <v>31.789729375443255</v>
      </c>
      <c r="BE73">
        <v>4.137275743872709</v>
      </c>
      <c r="BF73">
        <v>274.59774856600404</v>
      </c>
      <c r="BG73">
        <v>418.91261627450979</v>
      </c>
      <c r="BH73">
        <v>144.31486770850574</v>
      </c>
      <c r="BI73" t="s">
        <v>67</v>
      </c>
      <c r="BJ73" t="s">
        <v>68</v>
      </c>
    </row>
    <row r="74" spans="1:62">
      <c r="A74" t="s">
        <v>69</v>
      </c>
      <c r="B74" t="s">
        <v>65</v>
      </c>
      <c r="C74">
        <v>2016</v>
      </c>
      <c r="D74" t="s">
        <v>71</v>
      </c>
      <c r="E74" t="s">
        <v>73</v>
      </c>
      <c r="F74">
        <v>304.8</v>
      </c>
      <c r="G74">
        <v>94.8</v>
      </c>
      <c r="H74">
        <v>210</v>
      </c>
      <c r="I74">
        <v>85</v>
      </c>
      <c r="J74">
        <v>35.199999999999982</v>
      </c>
      <c r="K74">
        <v>425</v>
      </c>
      <c r="L74">
        <v>31.102362204724411</v>
      </c>
      <c r="M74">
        <v>90</v>
      </c>
      <c r="N74">
        <v>135</v>
      </c>
      <c r="O74">
        <v>105.88235294117646</v>
      </c>
      <c r="P74">
        <v>112.05</v>
      </c>
      <c r="Q74">
        <v>35.100000000000009</v>
      </c>
      <c r="R74">
        <v>82.800000000000011</v>
      </c>
      <c r="S74">
        <v>10.800000000000002</v>
      </c>
      <c r="T74">
        <v>21.150000000000006</v>
      </c>
      <c r="U74">
        <v>50.399831000000127</v>
      </c>
      <c r="V74">
        <v>3</v>
      </c>
      <c r="W74">
        <v>6.65</v>
      </c>
      <c r="X74">
        <v>-0.75</v>
      </c>
      <c r="Y74">
        <v>11.7</v>
      </c>
      <c r="Z74">
        <v>19</v>
      </c>
      <c r="AA74">
        <v>150.386</v>
      </c>
      <c r="AB74">
        <v>5039.0625</v>
      </c>
      <c r="AC74">
        <v>5542.9687500000009</v>
      </c>
      <c r="AD74">
        <v>1528.6499999999999</v>
      </c>
      <c r="AE74">
        <v>2445.84</v>
      </c>
      <c r="AF74">
        <v>22.484550699300698</v>
      </c>
      <c r="AG74">
        <v>4.4298198329448333</v>
      </c>
      <c r="AH74">
        <v>0.37843118671961545</v>
      </c>
      <c r="AI74">
        <v>1.3679813889260481</v>
      </c>
      <c r="AJ74">
        <v>1.8645879463601127E-2</v>
      </c>
      <c r="AK74">
        <v>6.7777651870324185</v>
      </c>
      <c r="AL74">
        <v>9.8191271820448875</v>
      </c>
      <c r="AM74">
        <v>2.0518475060391173</v>
      </c>
      <c r="AN74">
        <v>0.4042935967845126</v>
      </c>
      <c r="AO74">
        <v>5.194850877484096E-2</v>
      </c>
      <c r="AP74">
        <v>28.754900339999999</v>
      </c>
      <c r="AQ74">
        <v>15</v>
      </c>
      <c r="AR74">
        <v>1.91</v>
      </c>
      <c r="AS74">
        <v>1.99</v>
      </c>
      <c r="AT74">
        <v>0.02</v>
      </c>
      <c r="AU74">
        <v>18.100000000000001</v>
      </c>
      <c r="AV74">
        <v>11.7</v>
      </c>
      <c r="AW74">
        <v>17.100000000000001</v>
      </c>
      <c r="AX74">
        <v>4.8</v>
      </c>
      <c r="AY74">
        <v>1</v>
      </c>
      <c r="AZ74">
        <v>239.09587928949452</v>
      </c>
      <c r="BA74">
        <v>185.90412071050548</v>
      </c>
      <c r="BB74">
        <v>128.29533212429897</v>
      </c>
      <c r="BC74">
        <v>58.023850507569584</v>
      </c>
      <c r="BD74">
        <v>23.916375990436819</v>
      </c>
      <c r="BE74">
        <v>2.8583197127325972</v>
      </c>
      <c r="BF74">
        <v>213.09387833503797</v>
      </c>
      <c r="BG74">
        <v>418.18218394117667</v>
      </c>
      <c r="BH74">
        <v>205.0883056061387</v>
      </c>
      <c r="BI74" t="s">
        <v>67</v>
      </c>
      <c r="BJ74" t="s">
        <v>68</v>
      </c>
    </row>
    <row r="75" spans="1:62">
      <c r="A75" t="s">
        <v>69</v>
      </c>
      <c r="B75" t="s">
        <v>65</v>
      </c>
      <c r="C75">
        <v>2018</v>
      </c>
      <c r="D75" t="s">
        <v>71</v>
      </c>
      <c r="E75" t="s">
        <v>73</v>
      </c>
      <c r="F75">
        <v>304.8</v>
      </c>
      <c r="G75">
        <v>94.8</v>
      </c>
      <c r="H75">
        <v>210</v>
      </c>
      <c r="I75">
        <v>85</v>
      </c>
      <c r="J75">
        <v>32.799999999999976</v>
      </c>
      <c r="K75">
        <v>422.59999999999997</v>
      </c>
      <c r="L75">
        <v>31.102362204724411</v>
      </c>
      <c r="M75">
        <v>90</v>
      </c>
      <c r="N75">
        <v>135</v>
      </c>
      <c r="O75">
        <v>105.88235294117646</v>
      </c>
      <c r="P75">
        <v>112.05</v>
      </c>
      <c r="Q75">
        <v>35.100000000000009</v>
      </c>
      <c r="R75">
        <v>82.800000000000011</v>
      </c>
      <c r="S75">
        <v>10.800000000000002</v>
      </c>
      <c r="T75">
        <v>21.150000000000006</v>
      </c>
      <c r="U75">
        <v>50.399831000000127</v>
      </c>
      <c r="V75">
        <v>3</v>
      </c>
      <c r="W75">
        <v>6.47</v>
      </c>
      <c r="X75">
        <v>-0.9300000000000006</v>
      </c>
      <c r="Y75">
        <v>9.6</v>
      </c>
      <c r="Z75">
        <v>19</v>
      </c>
      <c r="AA75">
        <v>144.12799999999999</v>
      </c>
      <c r="AB75">
        <v>4294.8937500000002</v>
      </c>
      <c r="AC75">
        <v>4724.3831250000003</v>
      </c>
      <c r="AD75">
        <v>774.16125</v>
      </c>
      <c r="AE75">
        <v>1238.6580000000001</v>
      </c>
      <c r="AF75">
        <v>22.484550699300698</v>
      </c>
      <c r="AG75">
        <v>4.4298198329448333</v>
      </c>
      <c r="AH75">
        <v>0.37843118671961545</v>
      </c>
      <c r="AI75">
        <v>1.3679813889260481</v>
      </c>
      <c r="AJ75">
        <v>1.8645879463601127E-2</v>
      </c>
      <c r="AK75">
        <v>6.7777651870324185</v>
      </c>
      <c r="AL75">
        <v>9.8191271820448875</v>
      </c>
      <c r="AM75">
        <v>2.0518475060391173</v>
      </c>
      <c r="AN75">
        <v>0.4042935967845126</v>
      </c>
      <c r="AO75">
        <v>5.194850877484096E-2</v>
      </c>
      <c r="AP75">
        <v>28.754900339999999</v>
      </c>
      <c r="AQ75">
        <v>15</v>
      </c>
      <c r="AR75">
        <v>1.91</v>
      </c>
      <c r="AS75">
        <v>1.99</v>
      </c>
      <c r="AT75">
        <v>0.02</v>
      </c>
      <c r="AU75">
        <v>18.100000000000001</v>
      </c>
      <c r="AV75">
        <v>11.7</v>
      </c>
      <c r="AW75">
        <v>17.100000000000001</v>
      </c>
      <c r="AX75">
        <v>4.8</v>
      </c>
      <c r="AY75">
        <v>1</v>
      </c>
      <c r="AZ75">
        <v>173.27015513565297</v>
      </c>
      <c r="BA75">
        <v>249.329844864347</v>
      </c>
      <c r="BB75">
        <v>91.519641625222476</v>
      </c>
      <c r="BC75">
        <v>33.978735258751712</v>
      </c>
      <c r="BD75">
        <v>15.271511851109109</v>
      </c>
      <c r="BE75">
        <v>1.5796479543962472</v>
      </c>
      <c r="BF75">
        <v>142.34953668947955</v>
      </c>
      <c r="BG75">
        <v>418.18218394117667</v>
      </c>
      <c r="BH75">
        <v>275.83264725169715</v>
      </c>
      <c r="BI75" t="s">
        <v>67</v>
      </c>
      <c r="BJ75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CF9B-C8ED-4C89-AB03-3EFA325268DE}">
  <dimension ref="A1:BL125"/>
  <sheetViews>
    <sheetView workbookViewId="0">
      <selection sqref="A1:XFD125"/>
    </sheetView>
  </sheetViews>
  <sheetFormatPr defaultRowHeight="14.4"/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74</v>
      </c>
      <c r="B2" t="s">
        <v>75</v>
      </c>
      <c r="C2">
        <v>1990</v>
      </c>
      <c r="D2" t="s">
        <v>66</v>
      </c>
      <c r="E2" t="s">
        <v>66</v>
      </c>
      <c r="F2">
        <v>0</v>
      </c>
      <c r="G2">
        <v>0</v>
      </c>
      <c r="H2">
        <v>0</v>
      </c>
      <c r="I2">
        <v>10</v>
      </c>
      <c r="J2">
        <v>49</v>
      </c>
      <c r="K2">
        <v>59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87.651880000000006</v>
      </c>
      <c r="V2">
        <v>1</v>
      </c>
      <c r="W2">
        <v>5.7</v>
      </c>
      <c r="X2">
        <v>0</v>
      </c>
      <c r="Y2">
        <v>7.89</v>
      </c>
      <c r="Z2">
        <v>44</v>
      </c>
      <c r="AA2">
        <v>291.03219999999999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59</v>
      </c>
      <c r="BB2">
        <v>0</v>
      </c>
      <c r="BC2">
        <v>0</v>
      </c>
      <c r="BD2">
        <v>0</v>
      </c>
      <c r="BE2">
        <v>0</v>
      </c>
      <c r="BF2">
        <v>0</v>
      </c>
      <c r="BG2">
        <v>87.651880000000006</v>
      </c>
      <c r="BH2">
        <v>87.651880000000006</v>
      </c>
      <c r="BI2" t="s">
        <v>76</v>
      </c>
      <c r="BJ2" t="s">
        <v>68</v>
      </c>
      <c r="BK2">
        <v>5.6848076923076922</v>
      </c>
      <c r="BL2">
        <v>-0.92913461538461561</v>
      </c>
    </row>
    <row r="3" spans="1:64">
      <c r="A3" t="s">
        <v>74</v>
      </c>
      <c r="B3" t="s">
        <v>75</v>
      </c>
      <c r="C3">
        <v>1991</v>
      </c>
      <c r="D3" t="s">
        <v>66</v>
      </c>
      <c r="E3" t="s">
        <v>66</v>
      </c>
      <c r="F3">
        <v>0</v>
      </c>
      <c r="G3">
        <v>0</v>
      </c>
      <c r="H3">
        <v>0</v>
      </c>
      <c r="I3">
        <v>10</v>
      </c>
      <c r="J3">
        <v>49</v>
      </c>
      <c r="K3">
        <v>59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87.651880000000006</v>
      </c>
      <c r="V3">
        <v>1</v>
      </c>
      <c r="W3">
        <v>5.6899999999999995</v>
      </c>
      <c r="X3">
        <v>0.39999999999999947</v>
      </c>
      <c r="Y3">
        <v>8.5505684454756405</v>
      </c>
      <c r="Z3">
        <v>44</v>
      </c>
      <c r="AA3">
        <v>293.00069396751741</v>
      </c>
      <c r="AB3">
        <v>624</v>
      </c>
      <c r="AC3">
        <v>1419</v>
      </c>
      <c r="AD3">
        <v>608.25</v>
      </c>
      <c r="AE3">
        <v>866.25</v>
      </c>
      <c r="AF3">
        <v>18.844305241984799</v>
      </c>
      <c r="AG3">
        <v>4.6513252540588201</v>
      </c>
      <c r="AH3">
        <v>0.36211542136894137</v>
      </c>
      <c r="AI3">
        <v>1.0267719523482086</v>
      </c>
      <c r="AJ3">
        <v>7.1265601721322283E-3</v>
      </c>
      <c r="AK3">
        <v>4.7314926070577599</v>
      </c>
      <c r="AL3">
        <v>11.7518686867532</v>
      </c>
      <c r="AM3">
        <v>1.8831441082923055</v>
      </c>
      <c r="AN3">
        <v>0.43417618157805982</v>
      </c>
      <c r="AO3">
        <v>2.599094231096237E-2</v>
      </c>
      <c r="AP3">
        <v>10</v>
      </c>
      <c r="AQ3">
        <v>4.1862827256273203</v>
      </c>
      <c r="AR3">
        <v>9.5946821381664188E-2</v>
      </c>
      <c r="AS3">
        <v>0.79547729619894803</v>
      </c>
      <c r="AT3">
        <v>7.1265601721322283E-3</v>
      </c>
      <c r="AU3">
        <v>5.1228144903509296</v>
      </c>
      <c r="AV3">
        <v>8.5205158848937508</v>
      </c>
      <c r="AW3">
        <v>3.4037014307497664</v>
      </c>
      <c r="AX3">
        <v>2.0011326604239952</v>
      </c>
      <c r="AY3">
        <v>0.01</v>
      </c>
      <c r="AZ3">
        <v>28.992972532679968</v>
      </c>
      <c r="BA3">
        <v>30.007027467320032</v>
      </c>
      <c r="BB3">
        <v>29.505531978187523</v>
      </c>
      <c r="BC3">
        <v>5.9049575310933831</v>
      </c>
      <c r="BD3">
        <v>3.4741319324298452</v>
      </c>
      <c r="BE3">
        <v>5.432535091136554E-2</v>
      </c>
      <c r="BF3">
        <v>38.938946792622112</v>
      </c>
      <c r="BG3">
        <v>87.651880000000006</v>
      </c>
      <c r="BH3">
        <v>48.712933207377894</v>
      </c>
      <c r="BI3" t="s">
        <v>76</v>
      </c>
      <c r="BJ3" t="s">
        <v>68</v>
      </c>
      <c r="BK3">
        <v>0.22464296458705649</v>
      </c>
      <c r="BL3">
        <v>0.81513156677547827</v>
      </c>
    </row>
    <row r="4" spans="1:64">
      <c r="A4" t="s">
        <v>74</v>
      </c>
      <c r="B4" t="s">
        <v>75</v>
      </c>
      <c r="C4">
        <v>1992</v>
      </c>
      <c r="D4" t="s">
        <v>66</v>
      </c>
      <c r="E4" t="s">
        <v>66</v>
      </c>
      <c r="F4">
        <v>0</v>
      </c>
      <c r="G4">
        <v>0</v>
      </c>
      <c r="H4">
        <v>0</v>
      </c>
      <c r="I4">
        <v>10</v>
      </c>
      <c r="J4">
        <v>46.2</v>
      </c>
      <c r="K4">
        <v>56.2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87.651880000000006</v>
      </c>
      <c r="V4">
        <v>1</v>
      </c>
      <c r="W4">
        <v>5.6899999999999995</v>
      </c>
      <c r="X4">
        <v>0.79999999999999982</v>
      </c>
      <c r="Y4">
        <v>9.2111368909512805</v>
      </c>
      <c r="Z4">
        <v>44</v>
      </c>
      <c r="AA4">
        <v>294.96918793503482</v>
      </c>
      <c r="AB4">
        <v>380.25</v>
      </c>
      <c r="AC4">
        <v>1035</v>
      </c>
      <c r="AD4">
        <v>816</v>
      </c>
      <c r="AE4">
        <v>1071</v>
      </c>
      <c r="AF4">
        <v>18.844305241984799</v>
      </c>
      <c r="AG4">
        <v>4.6513252540588201</v>
      </c>
      <c r="AH4">
        <v>0.36211542136894137</v>
      </c>
      <c r="AI4">
        <v>1.0267719523482086</v>
      </c>
      <c r="AJ4">
        <v>7.1265601721322283E-3</v>
      </c>
      <c r="AK4">
        <v>4.7314926070577599</v>
      </c>
      <c r="AL4">
        <v>11.7518686867532</v>
      </c>
      <c r="AM4">
        <v>1.8831441082923055</v>
      </c>
      <c r="AN4">
        <v>0.43417618157805982</v>
      </c>
      <c r="AO4">
        <v>2.599094231096237E-2</v>
      </c>
      <c r="AP4">
        <v>10</v>
      </c>
      <c r="AQ4">
        <v>4.1862827256273203</v>
      </c>
      <c r="AR4">
        <v>9.5946821381664188E-2</v>
      </c>
      <c r="AS4">
        <v>0.79547729619894803</v>
      </c>
      <c r="AT4">
        <v>7.1265601721322283E-3</v>
      </c>
      <c r="AU4">
        <v>5.1228144903509296</v>
      </c>
      <c r="AV4">
        <v>8.5205158848937508</v>
      </c>
      <c r="AW4">
        <v>3.4037014307497664</v>
      </c>
      <c r="AX4">
        <v>2.0011326604239952</v>
      </c>
      <c r="AY4">
        <v>0.01</v>
      </c>
      <c r="AZ4">
        <v>25.709176235735349</v>
      </c>
      <c r="BA4">
        <v>30.490823764264654</v>
      </c>
      <c r="BB4">
        <v>26.473329735478529</v>
      </c>
      <c r="BC4">
        <v>5.8104053796385138</v>
      </c>
      <c r="BD4">
        <v>3.6321249358261385</v>
      </c>
      <c r="BE4">
        <v>4.6135772897759234E-2</v>
      </c>
      <c r="BF4">
        <v>35.961995823840937</v>
      </c>
      <c r="BG4">
        <v>87.651880000000006</v>
      </c>
      <c r="BH4">
        <v>51.689884176159069</v>
      </c>
      <c r="BI4" t="s">
        <v>76</v>
      </c>
      <c r="BJ4" t="s">
        <v>68</v>
      </c>
    </row>
    <row r="5" spans="1:64">
      <c r="A5" t="s">
        <v>74</v>
      </c>
      <c r="B5" t="s">
        <v>75</v>
      </c>
      <c r="C5">
        <v>1993</v>
      </c>
      <c r="D5" t="s">
        <v>66</v>
      </c>
      <c r="E5" t="s">
        <v>66</v>
      </c>
      <c r="F5">
        <v>0</v>
      </c>
      <c r="G5">
        <v>0</v>
      </c>
      <c r="H5">
        <v>0</v>
      </c>
      <c r="I5">
        <v>10</v>
      </c>
      <c r="J5">
        <v>50.4</v>
      </c>
      <c r="K5">
        <v>60.4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87.651880000000006</v>
      </c>
      <c r="V5">
        <v>1</v>
      </c>
      <c r="W5">
        <v>5.68</v>
      </c>
      <c r="X5">
        <v>-0.40000000000000036</v>
      </c>
      <c r="Y5">
        <v>8.67</v>
      </c>
      <c r="Z5">
        <v>44</v>
      </c>
      <c r="AA5">
        <v>293.35659999999996</v>
      </c>
      <c r="AB5">
        <v>525</v>
      </c>
      <c r="AC5">
        <v>1785</v>
      </c>
      <c r="AD5">
        <v>558.75</v>
      </c>
      <c r="AE5">
        <v>1830</v>
      </c>
      <c r="AF5">
        <v>18.844305241984799</v>
      </c>
      <c r="AG5">
        <v>4.6513252540588201</v>
      </c>
      <c r="AH5">
        <v>0.36211542136894137</v>
      </c>
      <c r="AI5">
        <v>1.0267719523482086</v>
      </c>
      <c r="AJ5">
        <v>7.1265601721322283E-3</v>
      </c>
      <c r="AK5">
        <v>4.7314926070577599</v>
      </c>
      <c r="AL5">
        <v>11.7518686867532</v>
      </c>
      <c r="AM5">
        <v>1.8831441082923055</v>
      </c>
      <c r="AN5">
        <v>0.43417618157805982</v>
      </c>
      <c r="AO5">
        <v>2.599094231096237E-2</v>
      </c>
      <c r="AP5">
        <v>10</v>
      </c>
      <c r="AQ5">
        <v>4.1862827256273203</v>
      </c>
      <c r="AR5">
        <v>9.5946821381664188E-2</v>
      </c>
      <c r="AS5">
        <v>0.79547729619894803</v>
      </c>
      <c r="AT5">
        <v>7.1265601721322283E-3</v>
      </c>
      <c r="AU5">
        <v>5.1228144903509296</v>
      </c>
      <c r="AV5">
        <v>8.5205158848937508</v>
      </c>
      <c r="AW5">
        <v>3.4037014307497664</v>
      </c>
      <c r="AX5">
        <v>2.0011326604239952</v>
      </c>
      <c r="AY5">
        <v>0.01</v>
      </c>
      <c r="AZ5">
        <v>33.301225072982319</v>
      </c>
      <c r="BA5">
        <v>27.098774927017679</v>
      </c>
      <c r="BB5">
        <v>41.350660906535175</v>
      </c>
      <c r="BC5">
        <v>9.8339067342395374</v>
      </c>
      <c r="BD5">
        <v>5.4206054669267196</v>
      </c>
      <c r="BE5">
        <v>7.241724161161614E-2</v>
      </c>
      <c r="BF5">
        <v>56.67759034931305</v>
      </c>
      <c r="BG5">
        <v>87.651880000000006</v>
      </c>
      <c r="BH5">
        <v>30.974289650686956</v>
      </c>
      <c r="BI5" t="s">
        <v>76</v>
      </c>
      <c r="BJ5" t="s">
        <v>68</v>
      </c>
    </row>
    <row r="6" spans="1:64">
      <c r="A6" t="s">
        <v>74</v>
      </c>
      <c r="B6" t="s">
        <v>75</v>
      </c>
      <c r="C6">
        <v>1994</v>
      </c>
      <c r="D6" t="s">
        <v>66</v>
      </c>
      <c r="E6" t="s">
        <v>66</v>
      </c>
      <c r="F6">
        <v>0</v>
      </c>
      <c r="G6">
        <v>0</v>
      </c>
      <c r="H6">
        <v>0</v>
      </c>
      <c r="I6">
        <v>10</v>
      </c>
      <c r="J6">
        <v>46.2</v>
      </c>
      <c r="K6">
        <v>56.2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87.651880000000006</v>
      </c>
      <c r="V6">
        <v>1</v>
      </c>
      <c r="W6">
        <v>6</v>
      </c>
      <c r="X6">
        <v>-0.70000000000000018</v>
      </c>
      <c r="Y6">
        <v>7.0185614849187896</v>
      </c>
      <c r="Z6">
        <v>44</v>
      </c>
      <c r="AA6">
        <v>288.435313225058</v>
      </c>
      <c r="AB6">
        <v>522</v>
      </c>
      <c r="AC6">
        <v>1440</v>
      </c>
      <c r="AD6">
        <v>165.75</v>
      </c>
      <c r="AE6">
        <v>1139.25</v>
      </c>
      <c r="AF6">
        <v>18.844305241984799</v>
      </c>
      <c r="AG6">
        <v>4.6513252540588201</v>
      </c>
      <c r="AH6">
        <v>0.36211542136894137</v>
      </c>
      <c r="AI6">
        <v>1.0267719523482086</v>
      </c>
      <c r="AJ6">
        <v>7.1265601721322283E-3</v>
      </c>
      <c r="AK6">
        <v>4.7314926070577599</v>
      </c>
      <c r="AL6">
        <v>11.7518686867532</v>
      </c>
      <c r="AM6">
        <v>1.8831441082923055</v>
      </c>
      <c r="AN6">
        <v>0.43417618157805982</v>
      </c>
      <c r="AO6">
        <v>2.599094231096237E-2</v>
      </c>
      <c r="AP6">
        <v>11.399999999999999</v>
      </c>
      <c r="AQ6">
        <v>4.6999999999999993</v>
      </c>
      <c r="AR6">
        <v>9.5946821381664188E-2</v>
      </c>
      <c r="AS6">
        <v>0.79547729619894803</v>
      </c>
      <c r="AT6">
        <v>7.1265601721322283E-3</v>
      </c>
      <c r="AU6">
        <v>5.1228144903509296</v>
      </c>
      <c r="AV6">
        <v>8.5205158848937508</v>
      </c>
      <c r="AW6">
        <v>3.4037014307497664</v>
      </c>
      <c r="AX6">
        <v>2.0011326604239952</v>
      </c>
      <c r="AY6">
        <v>0.01</v>
      </c>
      <c r="AZ6">
        <v>24.375793098611535</v>
      </c>
      <c r="BA6">
        <v>31.824206901388468</v>
      </c>
      <c r="BB6">
        <v>29.83670541340852</v>
      </c>
      <c r="BC6">
        <v>6.7943218065211894</v>
      </c>
      <c r="BD6">
        <v>3.5728294058311829</v>
      </c>
      <c r="BE6">
        <v>5.3720748686169752E-2</v>
      </c>
      <c r="BF6">
        <v>40.25757737444706</v>
      </c>
      <c r="BG6">
        <v>87.651880000000006</v>
      </c>
      <c r="BH6">
        <v>47.394302625552946</v>
      </c>
      <c r="BI6" t="s">
        <v>76</v>
      </c>
      <c r="BJ6" t="s">
        <v>68</v>
      </c>
    </row>
    <row r="7" spans="1:64">
      <c r="A7" t="s">
        <v>74</v>
      </c>
      <c r="B7" t="s">
        <v>75</v>
      </c>
      <c r="C7">
        <v>1995</v>
      </c>
      <c r="D7" t="s">
        <v>66</v>
      </c>
      <c r="E7" t="s">
        <v>66</v>
      </c>
      <c r="F7">
        <v>0</v>
      </c>
      <c r="G7">
        <v>0</v>
      </c>
      <c r="H7">
        <v>0</v>
      </c>
      <c r="I7">
        <v>10</v>
      </c>
      <c r="J7">
        <v>37.800000000000004</v>
      </c>
      <c r="K7">
        <v>47.800000000000004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87.651880000000006</v>
      </c>
      <c r="V7">
        <v>1</v>
      </c>
      <c r="W7">
        <v>6.3</v>
      </c>
      <c r="X7">
        <v>-0.20000000000000018</v>
      </c>
      <c r="Y7">
        <v>9.2459396751740108</v>
      </c>
      <c r="Z7">
        <v>44</v>
      </c>
      <c r="AA7">
        <v>295.07290023201853</v>
      </c>
      <c r="AB7">
        <v>411</v>
      </c>
      <c r="AC7">
        <v>634.5</v>
      </c>
      <c r="AD7">
        <v>459</v>
      </c>
      <c r="AE7">
        <v>834.75</v>
      </c>
      <c r="AF7">
        <v>18.844305241984799</v>
      </c>
      <c r="AG7">
        <v>4.6513252540588201</v>
      </c>
      <c r="AH7">
        <v>0.36211542136894137</v>
      </c>
      <c r="AI7">
        <v>1.0267719523482086</v>
      </c>
      <c r="AJ7">
        <v>7.1265601721322283E-3</v>
      </c>
      <c r="AK7">
        <v>4.7314926070577599</v>
      </c>
      <c r="AL7">
        <v>11.7518686867532</v>
      </c>
      <c r="AM7">
        <v>1.8831441082923055</v>
      </c>
      <c r="AN7">
        <v>0.43417618157805982</v>
      </c>
      <c r="AO7">
        <v>2.599094231096237E-2</v>
      </c>
      <c r="AP7">
        <v>10</v>
      </c>
      <c r="AQ7">
        <v>4.1862827256273203</v>
      </c>
      <c r="AR7">
        <v>9.5946821381664188E-2</v>
      </c>
      <c r="AS7">
        <v>0.79547729619894803</v>
      </c>
      <c r="AT7">
        <v>7.1265601721322283E-3</v>
      </c>
      <c r="AU7">
        <v>5.1228144903509296</v>
      </c>
      <c r="AV7">
        <v>8.5205158848937508</v>
      </c>
      <c r="AW7">
        <v>3.4037014307497664</v>
      </c>
      <c r="AX7">
        <v>2.0011326604239952</v>
      </c>
      <c r="AY7">
        <v>0.01</v>
      </c>
      <c r="AZ7">
        <v>19.613410909454338</v>
      </c>
      <c r="BA7">
        <v>28.186589090545667</v>
      </c>
      <c r="BB7">
        <v>18.402259767141082</v>
      </c>
      <c r="BC7">
        <v>4.2289637352266549</v>
      </c>
      <c r="BD7">
        <v>2.7330576268706399</v>
      </c>
      <c r="BE7">
        <v>3.1038860246060663E-2</v>
      </c>
      <c r="BF7">
        <v>25.395319989484438</v>
      </c>
      <c r="BG7">
        <v>87.651880000000006</v>
      </c>
      <c r="BH7">
        <v>62.256560010515571</v>
      </c>
      <c r="BI7" t="s">
        <v>76</v>
      </c>
      <c r="BJ7" t="s">
        <v>68</v>
      </c>
    </row>
    <row r="8" spans="1:64">
      <c r="A8" t="s">
        <v>74</v>
      </c>
      <c r="B8" t="s">
        <v>75</v>
      </c>
      <c r="C8">
        <v>1996</v>
      </c>
      <c r="D8" t="s">
        <v>66</v>
      </c>
      <c r="E8" t="s">
        <v>66</v>
      </c>
      <c r="F8">
        <v>0</v>
      </c>
      <c r="G8">
        <v>0</v>
      </c>
      <c r="H8">
        <v>0</v>
      </c>
      <c r="I8">
        <v>10</v>
      </c>
      <c r="J8">
        <v>39.199999999999996</v>
      </c>
      <c r="K8">
        <v>49.199999999999996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87.651880000000006</v>
      </c>
      <c r="V8">
        <v>1</v>
      </c>
      <c r="W8">
        <v>5.5</v>
      </c>
      <c r="X8">
        <v>-0.60000000000000053</v>
      </c>
      <c r="Y8">
        <v>7.7726218097447797</v>
      </c>
      <c r="Z8">
        <v>44</v>
      </c>
      <c r="AA8">
        <v>290.68241299303941</v>
      </c>
      <c r="AB8">
        <v>348</v>
      </c>
      <c r="AC8">
        <v>1068.75</v>
      </c>
      <c r="AD8">
        <v>180</v>
      </c>
      <c r="AE8">
        <v>630</v>
      </c>
      <c r="AF8">
        <v>18.844305241984799</v>
      </c>
      <c r="AG8">
        <v>4.6513252540588201</v>
      </c>
      <c r="AH8">
        <v>0.36211542136894137</v>
      </c>
      <c r="AI8">
        <v>1.0267719523482086</v>
      </c>
      <c r="AJ8">
        <v>7.1265601721322283E-3</v>
      </c>
      <c r="AK8">
        <v>4.7314926070577599</v>
      </c>
      <c r="AL8">
        <v>11.7518686867532</v>
      </c>
      <c r="AM8">
        <v>1.8831441082923055</v>
      </c>
      <c r="AN8">
        <v>0.43417618157805982</v>
      </c>
      <c r="AO8">
        <v>2.599094231096237E-2</v>
      </c>
      <c r="AP8">
        <v>10</v>
      </c>
      <c r="AQ8">
        <v>4.1862827256273203</v>
      </c>
      <c r="AR8">
        <v>9.5946821381664188E-2</v>
      </c>
      <c r="AS8">
        <v>0.79547729619894803</v>
      </c>
      <c r="AT8">
        <v>7.1265601721322283E-3</v>
      </c>
      <c r="AU8">
        <v>5.1228144903509296</v>
      </c>
      <c r="AV8">
        <v>8.5205158848937508</v>
      </c>
      <c r="AW8">
        <v>3.4037014307497664</v>
      </c>
      <c r="AX8">
        <v>2.0011326604239952</v>
      </c>
      <c r="AY8">
        <v>0.01</v>
      </c>
      <c r="AZ8">
        <v>16.641974076924775</v>
      </c>
      <c r="BA8">
        <v>32.55802592307522</v>
      </c>
      <c r="BB8">
        <v>20.299926745475933</v>
      </c>
      <c r="BC8">
        <v>4.3002287615948456</v>
      </c>
      <c r="BD8">
        <v>2.2252419228616556</v>
      </c>
      <c r="BE8">
        <v>3.7840643365726845E-2</v>
      </c>
      <c r="BF8">
        <v>26.863238073298159</v>
      </c>
      <c r="BG8">
        <v>87.651880000000006</v>
      </c>
      <c r="BH8">
        <v>60.788641926701843</v>
      </c>
      <c r="BI8" t="s">
        <v>76</v>
      </c>
      <c r="BJ8" t="s">
        <v>68</v>
      </c>
    </row>
    <row r="9" spans="1:64">
      <c r="A9" t="s">
        <v>74</v>
      </c>
      <c r="B9" t="s">
        <v>75</v>
      </c>
      <c r="C9">
        <v>1997</v>
      </c>
      <c r="D9" t="s">
        <v>66</v>
      </c>
      <c r="E9" t="s">
        <v>66</v>
      </c>
      <c r="F9">
        <v>0</v>
      </c>
      <c r="G9">
        <v>0</v>
      </c>
      <c r="H9">
        <v>0</v>
      </c>
      <c r="I9">
        <v>10</v>
      </c>
      <c r="J9">
        <v>43.4</v>
      </c>
      <c r="K9">
        <v>53.4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87.651880000000006</v>
      </c>
      <c r="V9">
        <v>1</v>
      </c>
      <c r="W9">
        <v>5.4</v>
      </c>
      <c r="X9">
        <v>-0.5</v>
      </c>
      <c r="Y9">
        <v>9.0487238979118292</v>
      </c>
      <c r="Z9">
        <v>44</v>
      </c>
      <c r="AA9">
        <v>294.48519721577725</v>
      </c>
      <c r="AB9">
        <v>295.5</v>
      </c>
      <c r="AC9">
        <v>703.5</v>
      </c>
      <c r="AD9">
        <v>582</v>
      </c>
      <c r="AE9">
        <v>1279.5</v>
      </c>
      <c r="AF9">
        <v>18.844305241984799</v>
      </c>
      <c r="AG9">
        <v>4.6513252540588201</v>
      </c>
      <c r="AH9">
        <v>0.36211542136894137</v>
      </c>
      <c r="AI9">
        <v>1.0267719523482086</v>
      </c>
      <c r="AJ9">
        <v>7.1265601721322283E-3</v>
      </c>
      <c r="AK9">
        <v>2.3000000000000003</v>
      </c>
      <c r="AL9">
        <v>19.399999999999999</v>
      </c>
      <c r="AM9">
        <v>1.8831441082923055</v>
      </c>
      <c r="AN9">
        <v>0.43417618157805982</v>
      </c>
      <c r="AO9">
        <v>2.599094231096237E-2</v>
      </c>
      <c r="AP9">
        <v>10</v>
      </c>
      <c r="AQ9">
        <v>4.1862827256273203</v>
      </c>
      <c r="AR9">
        <v>9.5946821381664188E-2</v>
      </c>
      <c r="AS9">
        <v>0.79547729619894803</v>
      </c>
      <c r="AT9">
        <v>7.1265601721322283E-3</v>
      </c>
      <c r="AU9">
        <v>3.4000000000000004</v>
      </c>
      <c r="AV9">
        <v>9.8000000000000007</v>
      </c>
      <c r="AW9">
        <v>3.4037014307497664</v>
      </c>
      <c r="AX9">
        <v>2.0011326604239952</v>
      </c>
      <c r="AY9">
        <v>0.01</v>
      </c>
      <c r="AZ9">
        <v>17.356842199006508</v>
      </c>
      <c r="BA9">
        <v>36.043157800993491</v>
      </c>
      <c r="BB9">
        <v>29.997883158889483</v>
      </c>
      <c r="BC9">
        <v>5.8426740178866128</v>
      </c>
      <c r="BD9">
        <v>3.6322710810593506</v>
      </c>
      <c r="BE9">
        <v>3.7333184466808056E-2</v>
      </c>
      <c r="BF9">
        <v>39.510161442302255</v>
      </c>
      <c r="BG9">
        <v>87.651880000000006</v>
      </c>
      <c r="BH9">
        <v>48.14171855769775</v>
      </c>
      <c r="BI9" t="s">
        <v>76</v>
      </c>
      <c r="BJ9" t="s">
        <v>68</v>
      </c>
    </row>
    <row r="10" spans="1:64">
      <c r="A10" t="s">
        <v>74</v>
      </c>
      <c r="B10" t="s">
        <v>75</v>
      </c>
      <c r="C10">
        <v>1998</v>
      </c>
      <c r="D10" t="s">
        <v>66</v>
      </c>
      <c r="E10" t="s">
        <v>66</v>
      </c>
      <c r="F10">
        <v>0</v>
      </c>
      <c r="G10">
        <v>0</v>
      </c>
      <c r="H10">
        <v>0</v>
      </c>
      <c r="I10">
        <v>10</v>
      </c>
      <c r="J10">
        <v>42</v>
      </c>
      <c r="K10">
        <v>52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87.651880000000006</v>
      </c>
      <c r="V10">
        <v>1</v>
      </c>
      <c r="W10">
        <v>5.4</v>
      </c>
      <c r="X10">
        <v>-1.4000000000000004</v>
      </c>
      <c r="Y10">
        <v>8.9327146171693705</v>
      </c>
      <c r="Z10">
        <v>44</v>
      </c>
      <c r="AA10">
        <v>294.1394895591647</v>
      </c>
      <c r="AB10">
        <v>350.25</v>
      </c>
      <c r="AC10">
        <v>1176</v>
      </c>
      <c r="AD10">
        <v>24</v>
      </c>
      <c r="AE10">
        <v>729</v>
      </c>
      <c r="AF10">
        <v>16.599999999999998</v>
      </c>
      <c r="AG10">
        <v>6.6000000000000005</v>
      </c>
      <c r="AH10">
        <v>0.36211542136894137</v>
      </c>
      <c r="AI10">
        <v>1.0267719523482086</v>
      </c>
      <c r="AJ10">
        <v>7.1265601721322283E-3</v>
      </c>
      <c r="AK10">
        <v>4.0999999999999996</v>
      </c>
      <c r="AL10">
        <v>11.200000000000001</v>
      </c>
      <c r="AM10">
        <v>1.8831441082923055</v>
      </c>
      <c r="AN10">
        <v>0.43417618157805982</v>
      </c>
      <c r="AO10">
        <v>2.599094231096237E-2</v>
      </c>
      <c r="AP10">
        <v>9.1</v>
      </c>
      <c r="AQ10">
        <v>3.2</v>
      </c>
      <c r="AR10">
        <v>9.5946821381664188E-2</v>
      </c>
      <c r="AS10">
        <v>0.79547729619894803</v>
      </c>
      <c r="AT10">
        <v>7.1265601721322283E-3</v>
      </c>
      <c r="AU10">
        <v>5.6999999999999993</v>
      </c>
      <c r="AV10">
        <v>13.4</v>
      </c>
      <c r="AW10">
        <v>3.4037014307497664</v>
      </c>
      <c r="AX10">
        <v>2.0011326604239952</v>
      </c>
      <c r="AY10">
        <v>0.01</v>
      </c>
      <c r="AZ10">
        <v>15.009449999999999</v>
      </c>
      <c r="BA10">
        <v>36.990549999999999</v>
      </c>
      <c r="BB10">
        <v>25.328250000000001</v>
      </c>
      <c r="BC10">
        <v>4.8250094644159622</v>
      </c>
      <c r="BD10">
        <v>2.348135230403626</v>
      </c>
      <c r="BE10">
        <v>4.0522463302112233E-2</v>
      </c>
      <c r="BF10">
        <v>32.541917158121699</v>
      </c>
      <c r="BG10">
        <v>87.651880000000006</v>
      </c>
      <c r="BH10">
        <v>55.109962841878307</v>
      </c>
      <c r="BI10" t="s">
        <v>76</v>
      </c>
      <c r="BJ10" t="s">
        <v>68</v>
      </c>
    </row>
    <row r="11" spans="1:64">
      <c r="A11" t="s">
        <v>74</v>
      </c>
      <c r="B11" t="s">
        <v>75</v>
      </c>
      <c r="C11">
        <v>1999</v>
      </c>
      <c r="D11" t="s">
        <v>66</v>
      </c>
      <c r="E11" t="s">
        <v>66</v>
      </c>
      <c r="F11">
        <v>0</v>
      </c>
      <c r="G11">
        <v>0</v>
      </c>
      <c r="H11">
        <v>0</v>
      </c>
      <c r="I11">
        <v>10</v>
      </c>
      <c r="J11">
        <v>50.4</v>
      </c>
      <c r="K11">
        <v>60.4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87.651880000000006</v>
      </c>
      <c r="V11">
        <v>1</v>
      </c>
      <c r="W11">
        <v>5.2</v>
      </c>
      <c r="X11">
        <v>-2.2000000000000002</v>
      </c>
      <c r="Y11">
        <v>8.4106728538283093</v>
      </c>
      <c r="Z11">
        <v>44</v>
      </c>
      <c r="AA11">
        <v>292.58380510440833</v>
      </c>
      <c r="AB11">
        <v>346.5</v>
      </c>
      <c r="AC11">
        <v>183</v>
      </c>
      <c r="AD11">
        <v>155.25</v>
      </c>
      <c r="AE11">
        <v>1245</v>
      </c>
      <c r="AF11">
        <v>15.4</v>
      </c>
      <c r="AG11">
        <v>3.5999999999999996</v>
      </c>
      <c r="AH11">
        <v>0.36211542136894137</v>
      </c>
      <c r="AI11">
        <v>1.0267719523482086</v>
      </c>
      <c r="AJ11">
        <v>7.1265601721322283E-3</v>
      </c>
      <c r="AK11">
        <v>12.5</v>
      </c>
      <c r="AL11">
        <v>19.899999999999999</v>
      </c>
      <c r="AM11">
        <v>1.8831441082923055</v>
      </c>
      <c r="AN11">
        <v>0.43417618157805982</v>
      </c>
      <c r="AO11">
        <v>2.599094231096237E-2</v>
      </c>
      <c r="AP11">
        <v>11.6</v>
      </c>
      <c r="AQ11">
        <v>4.4000000000000004</v>
      </c>
      <c r="AR11">
        <v>9.5946821381664188E-2</v>
      </c>
      <c r="AS11">
        <v>0.79547729619894803</v>
      </c>
      <c r="AT11">
        <v>7.1265601721322283E-3</v>
      </c>
      <c r="AU11">
        <v>6.3</v>
      </c>
      <c r="AV11">
        <v>5.0999999999999996</v>
      </c>
      <c r="AW11">
        <v>3.4037014307497664</v>
      </c>
      <c r="AX11">
        <v>2.0011326604239952</v>
      </c>
      <c r="AY11">
        <v>0.01</v>
      </c>
      <c r="AZ11">
        <v>17.268000000000001</v>
      </c>
      <c r="BA11">
        <v>43.131999999999998</v>
      </c>
      <c r="BB11">
        <v>11.921700000000001</v>
      </c>
      <c r="BC11">
        <v>4.7225923906247926</v>
      </c>
      <c r="BD11">
        <v>3.0501387351801998</v>
      </c>
      <c r="BE11">
        <v>2.0782094009273458E-2</v>
      </c>
      <c r="BF11">
        <v>19.71521321981427</v>
      </c>
      <c r="BG11">
        <v>87.651880000000006</v>
      </c>
      <c r="BH11">
        <v>67.936666780185732</v>
      </c>
      <c r="BI11" t="s">
        <v>76</v>
      </c>
      <c r="BJ11" t="s">
        <v>68</v>
      </c>
    </row>
    <row r="12" spans="1:64">
      <c r="A12" t="s">
        <v>74</v>
      </c>
      <c r="B12" t="s">
        <v>75</v>
      </c>
      <c r="C12">
        <v>2000</v>
      </c>
      <c r="D12" t="s">
        <v>66</v>
      </c>
      <c r="E12" t="s">
        <v>66</v>
      </c>
      <c r="F12">
        <v>0</v>
      </c>
      <c r="G12">
        <v>0</v>
      </c>
      <c r="H12">
        <v>0</v>
      </c>
      <c r="I12">
        <v>10</v>
      </c>
      <c r="J12">
        <v>49</v>
      </c>
      <c r="K12">
        <v>59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87.651880000000006</v>
      </c>
      <c r="V12">
        <v>1</v>
      </c>
      <c r="W12">
        <v>5.6</v>
      </c>
      <c r="X12">
        <v>-1.2999999999999998</v>
      </c>
      <c r="Y12">
        <v>9.3967517401392104</v>
      </c>
      <c r="Z12">
        <v>44</v>
      </c>
      <c r="AA12">
        <v>295.52232018561483</v>
      </c>
      <c r="AB12">
        <v>381.75</v>
      </c>
      <c r="AC12">
        <v>702</v>
      </c>
      <c r="AD12">
        <v>96.525000000000006</v>
      </c>
      <c r="AE12">
        <v>299.25</v>
      </c>
      <c r="AF12">
        <v>10.4</v>
      </c>
      <c r="AG12">
        <v>8.4</v>
      </c>
      <c r="AH12">
        <v>0.36211542136894137</v>
      </c>
      <c r="AI12">
        <v>1.0267719523482086</v>
      </c>
      <c r="AJ12">
        <v>7.1265601721322283E-3</v>
      </c>
      <c r="AK12">
        <v>11.299999999999999</v>
      </c>
      <c r="AL12">
        <v>13.4</v>
      </c>
      <c r="AM12">
        <v>1.8831441082923055</v>
      </c>
      <c r="AN12">
        <v>0.43417618157805982</v>
      </c>
      <c r="AO12">
        <v>2.599094231096237E-2</v>
      </c>
      <c r="AP12">
        <v>9</v>
      </c>
      <c r="AQ12">
        <v>6</v>
      </c>
      <c r="AR12">
        <v>9.5946821381664188E-2</v>
      </c>
      <c r="AS12">
        <v>0.79547729619894803</v>
      </c>
      <c r="AT12">
        <v>7.1265601721322283E-3</v>
      </c>
      <c r="AU12">
        <v>6.5</v>
      </c>
      <c r="AV12">
        <v>5.0999999999999996</v>
      </c>
      <c r="AW12">
        <v>3.4037014307497664</v>
      </c>
      <c r="AX12">
        <v>2.0011326604239952</v>
      </c>
      <c r="AY12">
        <v>0.01</v>
      </c>
      <c r="AZ12">
        <v>14.71665</v>
      </c>
      <c r="BA12">
        <v>44.283349999999999</v>
      </c>
      <c r="BB12">
        <v>14.718825000000001</v>
      </c>
      <c r="BC12">
        <v>2.4880236462145247</v>
      </c>
      <c r="BD12">
        <v>1.3723842669242108</v>
      </c>
      <c r="BE12">
        <v>2.4646597068622125E-2</v>
      </c>
      <c r="BF12">
        <v>18.603879510207356</v>
      </c>
      <c r="BG12">
        <v>87.651880000000006</v>
      </c>
      <c r="BH12">
        <v>69.048000489792656</v>
      </c>
      <c r="BI12" t="s">
        <v>76</v>
      </c>
      <c r="BJ12" t="s">
        <v>68</v>
      </c>
    </row>
    <row r="13" spans="1:64">
      <c r="A13" t="s">
        <v>74</v>
      </c>
      <c r="B13" t="s">
        <v>75</v>
      </c>
      <c r="C13">
        <v>2001</v>
      </c>
      <c r="D13" t="s">
        <v>66</v>
      </c>
      <c r="E13" t="s">
        <v>66</v>
      </c>
      <c r="F13">
        <v>0</v>
      </c>
      <c r="G13">
        <v>0</v>
      </c>
      <c r="H13">
        <v>0</v>
      </c>
      <c r="I13">
        <v>10</v>
      </c>
      <c r="J13">
        <v>46.2</v>
      </c>
      <c r="K13">
        <v>56.2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73.043233333333234</v>
      </c>
      <c r="V13">
        <v>1</v>
      </c>
      <c r="W13">
        <v>5.7</v>
      </c>
      <c r="X13">
        <v>-1.2999999999999998</v>
      </c>
      <c r="Y13">
        <v>9.1705336426914208</v>
      </c>
      <c r="Z13">
        <v>44</v>
      </c>
      <c r="AA13">
        <v>294.8481902552204</v>
      </c>
      <c r="AB13">
        <v>333.15</v>
      </c>
      <c r="AC13">
        <v>597.15</v>
      </c>
      <c r="AD13">
        <v>162</v>
      </c>
      <c r="AE13">
        <v>654</v>
      </c>
      <c r="AF13">
        <v>16.200000000000003</v>
      </c>
      <c r="AG13">
        <v>3.4000000000000004</v>
      </c>
      <c r="AH13">
        <v>0.36211542136894137</v>
      </c>
      <c r="AI13">
        <v>1.0267719523482086</v>
      </c>
      <c r="AJ13">
        <v>7.1265601721322283E-3</v>
      </c>
      <c r="AK13">
        <v>5.2</v>
      </c>
      <c r="AL13">
        <v>11.7</v>
      </c>
      <c r="AM13">
        <v>1.8831441082923055</v>
      </c>
      <c r="AN13">
        <v>0.43417618157805982</v>
      </c>
      <c r="AO13">
        <v>2.599094231096237E-2</v>
      </c>
      <c r="AP13">
        <v>9.3999999999999986</v>
      </c>
      <c r="AQ13">
        <v>3.7</v>
      </c>
      <c r="AR13">
        <v>9.5946821381664188E-2</v>
      </c>
      <c r="AS13">
        <v>0.79547729619894803</v>
      </c>
      <c r="AT13">
        <v>7.1265601721322283E-3</v>
      </c>
      <c r="AU13">
        <v>5.0999999999999996</v>
      </c>
      <c r="AV13">
        <v>10.8</v>
      </c>
      <c r="AW13">
        <v>3.4037014307497664</v>
      </c>
      <c r="AX13">
        <v>2.0011326604239952</v>
      </c>
      <c r="AY13">
        <v>0.01</v>
      </c>
      <c r="AZ13">
        <v>13.36041</v>
      </c>
      <c r="BA13">
        <v>42.839590000000001</v>
      </c>
      <c r="BB13">
        <v>15.781965</v>
      </c>
      <c r="BC13">
        <v>3.4867223776699898</v>
      </c>
      <c r="BD13">
        <v>2.0389454646556664</v>
      </c>
      <c r="BE13">
        <v>2.558920747022245E-2</v>
      </c>
      <c r="BF13">
        <v>21.333222049795879</v>
      </c>
      <c r="BG13">
        <v>73.043233333333234</v>
      </c>
      <c r="BH13">
        <v>51.710011283537355</v>
      </c>
      <c r="BI13" t="s">
        <v>76</v>
      </c>
      <c r="BJ13" t="s">
        <v>68</v>
      </c>
    </row>
    <row r="14" spans="1:64">
      <c r="A14" t="s">
        <v>74</v>
      </c>
      <c r="B14" t="s">
        <v>75</v>
      </c>
      <c r="C14">
        <v>2002</v>
      </c>
      <c r="D14" t="s">
        <v>66</v>
      </c>
      <c r="E14" t="s">
        <v>66</v>
      </c>
      <c r="F14">
        <v>0</v>
      </c>
      <c r="G14">
        <v>0</v>
      </c>
      <c r="H14">
        <v>0</v>
      </c>
      <c r="I14">
        <v>10</v>
      </c>
      <c r="J14">
        <v>50.4</v>
      </c>
      <c r="K14">
        <v>60.4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67.930206999999939</v>
      </c>
      <c r="V14">
        <v>1</v>
      </c>
      <c r="W14">
        <v>5.9</v>
      </c>
      <c r="X14">
        <v>-1.2000000000000002</v>
      </c>
      <c r="Y14">
        <v>8.4570765661252896</v>
      </c>
      <c r="Z14">
        <v>44</v>
      </c>
      <c r="AA14">
        <v>292.72208816705336</v>
      </c>
      <c r="AB14">
        <v>225.75</v>
      </c>
      <c r="AC14">
        <v>408.75</v>
      </c>
      <c r="AD14">
        <v>321</v>
      </c>
      <c r="AE14">
        <v>868.5</v>
      </c>
      <c r="AF14">
        <v>22.200000000000003</v>
      </c>
      <c r="AG14">
        <v>6.1099999999999994</v>
      </c>
      <c r="AH14">
        <v>0.36211542136894137</v>
      </c>
      <c r="AI14">
        <v>1.0267719523482086</v>
      </c>
      <c r="AJ14">
        <v>7.1265601721322283E-3</v>
      </c>
      <c r="AK14">
        <v>4.7314926070577599</v>
      </c>
      <c r="AL14">
        <v>11.7518686867532</v>
      </c>
      <c r="AM14">
        <v>1.8831441082923055</v>
      </c>
      <c r="AN14">
        <v>0.43417618157805982</v>
      </c>
      <c r="AO14">
        <v>2.599094231096237E-2</v>
      </c>
      <c r="AP14">
        <v>10</v>
      </c>
      <c r="AQ14">
        <v>4.1862827256273203</v>
      </c>
      <c r="AR14">
        <v>9.5946821381664188E-2</v>
      </c>
      <c r="AS14">
        <v>0.79547729619894803</v>
      </c>
      <c r="AT14">
        <v>7.1265601721322283E-3</v>
      </c>
      <c r="AU14">
        <v>5.1228144903509296</v>
      </c>
      <c r="AV14">
        <v>8.5205158848937508</v>
      </c>
      <c r="AW14">
        <v>3.4037014307497664</v>
      </c>
      <c r="AX14">
        <v>2.0011326604239952</v>
      </c>
      <c r="AY14">
        <v>0.01</v>
      </c>
      <c r="AZ14">
        <v>14.604811988004643</v>
      </c>
      <c r="BA14">
        <v>45.795188011995357</v>
      </c>
      <c r="BB14">
        <v>14.926773626666964</v>
      </c>
      <c r="BC14">
        <v>3.8383963329082045</v>
      </c>
      <c r="BD14">
        <v>2.4025952101207424</v>
      </c>
      <c r="BE14">
        <v>2.3205244443719165E-2</v>
      </c>
      <c r="BF14">
        <v>21.190970414139631</v>
      </c>
      <c r="BG14">
        <v>67.930206999999939</v>
      </c>
      <c r="BH14">
        <v>46.739236585860311</v>
      </c>
      <c r="BI14" t="s">
        <v>76</v>
      </c>
      <c r="BJ14" t="s">
        <v>68</v>
      </c>
    </row>
    <row r="15" spans="1:64">
      <c r="A15" t="s">
        <v>74</v>
      </c>
      <c r="B15" t="s">
        <v>75</v>
      </c>
      <c r="C15">
        <v>2003</v>
      </c>
      <c r="D15" t="s">
        <v>66</v>
      </c>
      <c r="E15" t="s">
        <v>66</v>
      </c>
      <c r="F15">
        <v>0</v>
      </c>
      <c r="G15">
        <v>0</v>
      </c>
      <c r="H15">
        <v>0</v>
      </c>
      <c r="I15">
        <v>10</v>
      </c>
      <c r="J15">
        <v>53.2</v>
      </c>
      <c r="K15">
        <v>63.2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64.27804533333348</v>
      </c>
      <c r="V15">
        <v>1</v>
      </c>
      <c r="W15">
        <v>5.4</v>
      </c>
      <c r="X15">
        <v>-1.5</v>
      </c>
      <c r="Y15">
        <v>8.3816705336426907</v>
      </c>
      <c r="Z15">
        <v>44</v>
      </c>
      <c r="AA15">
        <v>292.49737819025518</v>
      </c>
      <c r="AB15">
        <v>409.125</v>
      </c>
      <c r="AC15">
        <v>583.5</v>
      </c>
      <c r="AD15">
        <v>153.75</v>
      </c>
      <c r="AE15">
        <v>580.5</v>
      </c>
      <c r="AF15">
        <v>18.575119294026901</v>
      </c>
      <c r="AG15">
        <v>4.6513252540588201</v>
      </c>
      <c r="AH15">
        <v>0.36211542136894137</v>
      </c>
      <c r="AI15">
        <v>1.0267719523482086</v>
      </c>
      <c r="AJ15">
        <v>7.1265601721322283E-3</v>
      </c>
      <c r="AK15">
        <v>2.4971766776577899</v>
      </c>
      <c r="AL15">
        <v>6.8706663283535994</v>
      </c>
      <c r="AM15">
        <v>1.8831441082923055</v>
      </c>
      <c r="AN15">
        <v>0.43417618157805982</v>
      </c>
      <c r="AO15">
        <v>2.599094231096237E-2</v>
      </c>
      <c r="AP15">
        <v>8.2907325814376005</v>
      </c>
      <c r="AQ15">
        <v>3.528</v>
      </c>
      <c r="AR15">
        <v>9.5946821381664188E-2</v>
      </c>
      <c r="AS15">
        <v>0.79547729619894803</v>
      </c>
      <c r="AT15">
        <v>7.1265601721322283E-3</v>
      </c>
      <c r="AU15">
        <v>3.68646882692178</v>
      </c>
      <c r="AV15">
        <v>7.5349999999999993</v>
      </c>
      <c r="AW15">
        <v>3.4037014307497664</v>
      </c>
      <c r="AX15">
        <v>2.0011326604239952</v>
      </c>
      <c r="AY15">
        <v>0.01</v>
      </c>
      <c r="AZ15">
        <v>12.471343561006201</v>
      </c>
      <c r="BA15">
        <v>50.728656438993802</v>
      </c>
      <c r="BB15">
        <v>10.828504747161139</v>
      </c>
      <c r="BC15">
        <v>3.2375655632937987</v>
      </c>
      <c r="BD15">
        <v>1.9573820206219761</v>
      </c>
      <c r="BE15">
        <v>2.4982077395335475E-2</v>
      </c>
      <c r="BF15">
        <v>16.04843440847225</v>
      </c>
      <c r="BG15">
        <v>64.27804533333348</v>
      </c>
      <c r="BH15">
        <v>48.229610924861234</v>
      </c>
      <c r="BI15" t="s">
        <v>76</v>
      </c>
      <c r="BJ15" t="s">
        <v>68</v>
      </c>
    </row>
    <row r="16" spans="1:64">
      <c r="A16" t="s">
        <v>74</v>
      </c>
      <c r="B16" t="s">
        <v>75</v>
      </c>
      <c r="C16">
        <v>2004</v>
      </c>
      <c r="D16" t="s">
        <v>66</v>
      </c>
      <c r="E16" t="s">
        <v>66</v>
      </c>
      <c r="F16">
        <v>0</v>
      </c>
      <c r="G16">
        <v>0</v>
      </c>
      <c r="H16">
        <v>0</v>
      </c>
      <c r="I16">
        <v>10</v>
      </c>
      <c r="J16">
        <v>54.6</v>
      </c>
      <c r="K16">
        <v>64.599999999999994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62.08674833333324</v>
      </c>
      <c r="V16">
        <v>1</v>
      </c>
      <c r="W16">
        <v>5.5</v>
      </c>
      <c r="X16">
        <v>-1.7000000000000002</v>
      </c>
      <c r="Y16">
        <v>9.6975638051044104</v>
      </c>
      <c r="Z16">
        <v>44</v>
      </c>
      <c r="AA16">
        <v>296.41874013921114</v>
      </c>
      <c r="AB16">
        <v>349.5</v>
      </c>
      <c r="AC16">
        <v>1149</v>
      </c>
      <c r="AD16">
        <v>210</v>
      </c>
      <c r="AE16">
        <v>597.75</v>
      </c>
      <c r="AF16">
        <v>21.9161680390649</v>
      </c>
      <c r="AG16">
        <v>4.8738027131772599</v>
      </c>
      <c r="AH16">
        <v>0.36211542136894137</v>
      </c>
      <c r="AI16">
        <v>1.0267719523482086</v>
      </c>
      <c r="AJ16">
        <v>7.1265601721322283E-3</v>
      </c>
      <c r="AK16">
        <v>2.53653653653654</v>
      </c>
      <c r="AL16">
        <v>11.2555155155155</v>
      </c>
      <c r="AM16">
        <v>1.8831441082923055</v>
      </c>
      <c r="AN16">
        <v>0.43417618157805982</v>
      </c>
      <c r="AO16">
        <v>2.599094231096237E-2</v>
      </c>
      <c r="AP16">
        <v>9.6770522659310707</v>
      </c>
      <c r="AQ16">
        <v>6.0680874268626708</v>
      </c>
      <c r="AR16">
        <v>9.5946821381664188E-2</v>
      </c>
      <c r="AS16">
        <v>0.79547729619894803</v>
      </c>
      <c r="AT16">
        <v>7.1265601721322283E-3</v>
      </c>
      <c r="AU16">
        <v>5.1228144903509296</v>
      </c>
      <c r="AV16">
        <v>8.5205158848937508</v>
      </c>
      <c r="AW16">
        <v>3.4037014307497664</v>
      </c>
      <c r="AX16">
        <v>2.0011326604239952</v>
      </c>
      <c r="AY16">
        <v>0.01</v>
      </c>
      <c r="AZ16">
        <v>15.668524547586461</v>
      </c>
      <c r="BA16">
        <v>48.931475452413537</v>
      </c>
      <c r="BB16">
        <v>21.003418105419161</v>
      </c>
      <c r="BC16">
        <v>4.3450032829171263</v>
      </c>
      <c r="BD16">
        <v>2.2209525099491119</v>
      </c>
      <c r="BE16">
        <v>3.982840313160374E-2</v>
      </c>
      <c r="BF16">
        <v>27.609202301417003</v>
      </c>
      <c r="BG16">
        <v>62.08674833333324</v>
      </c>
      <c r="BH16">
        <v>34.477546031916233</v>
      </c>
      <c r="BI16" t="s">
        <v>76</v>
      </c>
      <c r="BJ16" t="s">
        <v>68</v>
      </c>
    </row>
    <row r="17" spans="1:64">
      <c r="A17" t="s">
        <v>74</v>
      </c>
      <c r="B17" t="s">
        <v>75</v>
      </c>
      <c r="C17">
        <v>2005</v>
      </c>
      <c r="D17" t="s">
        <v>66</v>
      </c>
      <c r="E17" t="s">
        <v>66</v>
      </c>
      <c r="F17">
        <v>0</v>
      </c>
      <c r="G17">
        <v>0</v>
      </c>
      <c r="H17">
        <v>0</v>
      </c>
      <c r="I17">
        <v>10</v>
      </c>
      <c r="J17">
        <v>47.6</v>
      </c>
      <c r="K17">
        <v>57.6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60.625883666666716</v>
      </c>
      <c r="V17">
        <v>1</v>
      </c>
      <c r="W17">
        <v>5.63</v>
      </c>
      <c r="X17">
        <v>-1.2999999999999998</v>
      </c>
      <c r="Y17">
        <v>6.9183294663573101</v>
      </c>
      <c r="Z17">
        <v>44</v>
      </c>
      <c r="AA17">
        <v>288.13662180974478</v>
      </c>
      <c r="AB17">
        <v>575.25</v>
      </c>
      <c r="AC17">
        <v>927.75</v>
      </c>
      <c r="AD17">
        <v>156</v>
      </c>
      <c r="AE17">
        <v>888.75</v>
      </c>
      <c r="AF17">
        <v>17.577999999999999</v>
      </c>
      <c r="AG17">
        <v>5.0767775556918409</v>
      </c>
      <c r="AH17">
        <v>0.36211542136894137</v>
      </c>
      <c r="AI17">
        <v>1.0267719523482086</v>
      </c>
      <c r="AJ17">
        <v>7.1265601721322283E-3</v>
      </c>
      <c r="AK17">
        <v>2.4426403395090501</v>
      </c>
      <c r="AL17">
        <v>10.857458198832799</v>
      </c>
      <c r="AM17">
        <v>1.8831441082923055</v>
      </c>
      <c r="AN17">
        <v>0.43417618157805982</v>
      </c>
      <c r="AO17">
        <v>2.599094231096237E-2</v>
      </c>
      <c r="AP17">
        <v>9.4848862462237307</v>
      </c>
      <c r="AQ17">
        <v>3.0819999999999999</v>
      </c>
      <c r="AR17">
        <v>9.5946821381664188E-2</v>
      </c>
      <c r="AS17">
        <v>0.79547729619894803</v>
      </c>
      <c r="AT17">
        <v>7.1265601721322283E-3</v>
      </c>
      <c r="AU17">
        <v>8.8082894948735806</v>
      </c>
      <c r="AV17">
        <v>7.1519999999999992</v>
      </c>
      <c r="AW17">
        <v>3.4037014307497664</v>
      </c>
      <c r="AX17">
        <v>2.0011326604239952</v>
      </c>
      <c r="AY17">
        <v>0.01</v>
      </c>
      <c r="AZ17">
        <v>21.685913617959319</v>
      </c>
      <c r="BA17">
        <v>35.914086382040679</v>
      </c>
      <c r="BB17">
        <v>19.830555132878857</v>
      </c>
      <c r="BC17">
        <v>4.9954011933250637</v>
      </c>
      <c r="BD17">
        <v>2.8960586282062137</v>
      </c>
      <c r="BE17">
        <v>3.8211893854867028E-2</v>
      </c>
      <c r="BF17">
        <v>27.760226848265003</v>
      </c>
      <c r="BG17">
        <v>60.625883666666716</v>
      </c>
      <c r="BH17">
        <v>32.865656818401717</v>
      </c>
      <c r="BI17" t="s">
        <v>76</v>
      </c>
      <c r="BJ17" t="s">
        <v>68</v>
      </c>
    </row>
    <row r="18" spans="1:64">
      <c r="A18" t="s">
        <v>74</v>
      </c>
      <c r="B18" t="s">
        <v>75</v>
      </c>
      <c r="C18">
        <v>2006</v>
      </c>
      <c r="D18" t="s">
        <v>66</v>
      </c>
      <c r="E18" t="s">
        <v>66</v>
      </c>
      <c r="F18">
        <v>0</v>
      </c>
      <c r="G18">
        <v>0</v>
      </c>
      <c r="H18">
        <v>0</v>
      </c>
      <c r="I18">
        <v>10</v>
      </c>
      <c r="J18">
        <v>46.2</v>
      </c>
      <c r="K18">
        <v>56.2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59.165019000000186</v>
      </c>
      <c r="V18">
        <v>1</v>
      </c>
      <c r="W18">
        <v>5.56</v>
      </c>
      <c r="X18">
        <v>-1.8000000000000003</v>
      </c>
      <c r="Y18">
        <v>7.5362173070377398</v>
      </c>
      <c r="Z18">
        <v>44</v>
      </c>
      <c r="AA18">
        <v>289.97792757497245</v>
      </c>
      <c r="AB18">
        <v>367.5</v>
      </c>
      <c r="AC18">
        <v>828</v>
      </c>
      <c r="AD18">
        <v>146.25</v>
      </c>
      <c r="AE18">
        <v>524.25</v>
      </c>
      <c r="AF18">
        <v>19.238584431770999</v>
      </c>
      <c r="AG18">
        <v>2.3231257317671901</v>
      </c>
      <c r="AH18">
        <v>0.36211542136894137</v>
      </c>
      <c r="AI18">
        <v>1.0267719523482086</v>
      </c>
      <c r="AJ18">
        <v>7.1265601721322283E-3</v>
      </c>
      <c r="AK18">
        <v>2.2078554686369598</v>
      </c>
      <c r="AL18">
        <v>6.2254912596061001</v>
      </c>
      <c r="AM18">
        <v>1.8831441082923055</v>
      </c>
      <c r="AN18">
        <v>0.43417618157805982</v>
      </c>
      <c r="AO18">
        <v>2.599094231096237E-2</v>
      </c>
      <c r="AP18">
        <v>9.4657383591363402</v>
      </c>
      <c r="AQ18">
        <v>3.1787990600991698</v>
      </c>
      <c r="AR18">
        <v>9.5946821381664188E-2</v>
      </c>
      <c r="AS18">
        <v>0.79547729619894803</v>
      </c>
      <c r="AT18">
        <v>7.1265601721322283E-3</v>
      </c>
      <c r="AU18">
        <v>5.7223948055669505</v>
      </c>
      <c r="AV18">
        <v>5.6616788451894795</v>
      </c>
      <c r="AW18">
        <v>3.4037014307497664</v>
      </c>
      <c r="AX18">
        <v>2.0011326604239952</v>
      </c>
      <c r="AY18">
        <v>0.01</v>
      </c>
      <c r="AZ18">
        <v>13.282613818549409</v>
      </c>
      <c r="BA18">
        <v>42.917386181450595</v>
      </c>
      <c r="BB18">
        <v>9.4414899665083816</v>
      </c>
      <c r="BC18">
        <v>3.4907434367167487</v>
      </c>
      <c r="BD18">
        <v>1.9022689226309757</v>
      </c>
      <c r="BE18">
        <v>3.0424270521909776E-2</v>
      </c>
      <c r="BF18">
        <v>14.864926596378016</v>
      </c>
      <c r="BG18">
        <v>59.165019000000186</v>
      </c>
      <c r="BH18">
        <v>44.300092403622173</v>
      </c>
      <c r="BI18" t="s">
        <v>76</v>
      </c>
      <c r="BJ18" t="s">
        <v>68</v>
      </c>
    </row>
    <row r="19" spans="1:64">
      <c r="A19" t="s">
        <v>74</v>
      </c>
      <c r="B19" t="s">
        <v>75</v>
      </c>
      <c r="C19">
        <v>2007</v>
      </c>
      <c r="D19" t="s">
        <v>66</v>
      </c>
      <c r="E19" t="s">
        <v>66</v>
      </c>
      <c r="F19">
        <v>0</v>
      </c>
      <c r="G19">
        <v>0</v>
      </c>
      <c r="H19">
        <v>0</v>
      </c>
      <c r="I19">
        <v>10</v>
      </c>
      <c r="J19">
        <v>46.2</v>
      </c>
      <c r="K19">
        <v>56.2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57.704154333333356</v>
      </c>
      <c r="V19">
        <v>1</v>
      </c>
      <c r="W19">
        <v>5.87</v>
      </c>
      <c r="X19">
        <v>-1.5</v>
      </c>
      <c r="Y19">
        <v>8.1176914153132191</v>
      </c>
      <c r="Z19">
        <v>44</v>
      </c>
      <c r="AA19">
        <v>291.71072041763335</v>
      </c>
      <c r="AB19">
        <v>288.81302521008405</v>
      </c>
      <c r="AC19">
        <v>551.25</v>
      </c>
      <c r="AD19">
        <v>168.02823214285718</v>
      </c>
      <c r="AE19">
        <v>1136.25</v>
      </c>
      <c r="AF19">
        <v>18.844305241984799</v>
      </c>
      <c r="AG19">
        <v>4.6513252540588201</v>
      </c>
      <c r="AH19">
        <v>0.36211542136894137</v>
      </c>
      <c r="AI19">
        <v>1.0267719523482086</v>
      </c>
      <c r="AJ19">
        <v>7.1265601721322283E-3</v>
      </c>
      <c r="AK19">
        <v>4.7314926070577599</v>
      </c>
      <c r="AL19">
        <v>11.7518686867532</v>
      </c>
      <c r="AM19">
        <v>1.8831441082923055</v>
      </c>
      <c r="AN19">
        <v>0.43417618157805982</v>
      </c>
      <c r="AO19">
        <v>2.599094231096237E-2</v>
      </c>
      <c r="AP19">
        <v>10</v>
      </c>
      <c r="AQ19">
        <v>4.1862827256273203</v>
      </c>
      <c r="AR19">
        <v>9.5946821381664188E-2</v>
      </c>
      <c r="AS19">
        <v>0.79547729619894803</v>
      </c>
      <c r="AT19">
        <v>7.1265601721322283E-3</v>
      </c>
      <c r="AU19">
        <v>5.1228144903509296</v>
      </c>
      <c r="AV19">
        <v>8.5205158848937508</v>
      </c>
      <c r="AW19">
        <v>3.4037014307497664</v>
      </c>
      <c r="AX19">
        <v>2.0011326604239952</v>
      </c>
      <c r="AY19">
        <v>0.01</v>
      </c>
      <c r="AZ19">
        <v>15.551796390650281</v>
      </c>
      <c r="BA19">
        <v>40.648203609349721</v>
      </c>
      <c r="BB19">
        <v>18.206430791281356</v>
      </c>
      <c r="BC19">
        <v>5.0262443654828308</v>
      </c>
      <c r="BD19">
        <v>2.9433343630503095</v>
      </c>
      <c r="BE19">
        <v>2.8945713658556291E-2</v>
      </c>
      <c r="BF19">
        <v>26.204955233473051</v>
      </c>
      <c r="BG19">
        <v>57.704154333333356</v>
      </c>
      <c r="BH19">
        <v>31.499199099860306</v>
      </c>
      <c r="BI19" t="s">
        <v>76</v>
      </c>
      <c r="BJ19" t="s">
        <v>68</v>
      </c>
    </row>
    <row r="20" spans="1:64">
      <c r="A20" t="s">
        <v>74</v>
      </c>
      <c r="B20" t="s">
        <v>75</v>
      </c>
      <c r="C20">
        <v>2008</v>
      </c>
      <c r="D20" t="s">
        <v>66</v>
      </c>
      <c r="E20" t="s">
        <v>66</v>
      </c>
      <c r="F20">
        <v>0</v>
      </c>
      <c r="G20">
        <v>0</v>
      </c>
      <c r="H20">
        <v>0</v>
      </c>
      <c r="I20">
        <v>10</v>
      </c>
      <c r="J20">
        <v>44.800000000000004</v>
      </c>
      <c r="K20">
        <v>54.800000000000004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56.243289666666826</v>
      </c>
      <c r="V20">
        <v>1</v>
      </c>
      <c r="W20">
        <v>5.9</v>
      </c>
      <c r="X20">
        <v>-1.2999999999999998</v>
      </c>
      <c r="Y20">
        <v>7.3578886310904901</v>
      </c>
      <c r="Z20">
        <v>44</v>
      </c>
      <c r="AA20">
        <v>289.44650812064964</v>
      </c>
      <c r="AB20">
        <v>264</v>
      </c>
      <c r="AC20">
        <v>390</v>
      </c>
      <c r="AD20">
        <v>362.21318181818185</v>
      </c>
      <c r="AE20">
        <v>1023.9750000000001</v>
      </c>
      <c r="AF20">
        <v>14.7355014746054</v>
      </c>
      <c r="AG20">
        <v>6.0183159411014895</v>
      </c>
      <c r="AH20">
        <v>0.36211542136894137</v>
      </c>
      <c r="AI20">
        <v>1.0267719523482086</v>
      </c>
      <c r="AJ20">
        <v>7.1265601721322283E-3</v>
      </c>
      <c r="AK20">
        <v>4.8645759370690396</v>
      </c>
      <c r="AL20">
        <v>12.698015076993501</v>
      </c>
      <c r="AM20">
        <v>1.8831441082923055</v>
      </c>
      <c r="AN20">
        <v>0.43417618157805982</v>
      </c>
      <c r="AO20">
        <v>2.599094231096237E-2</v>
      </c>
      <c r="AP20">
        <v>9.8161731685271203</v>
      </c>
      <c r="AQ20">
        <v>5.4100926351801206</v>
      </c>
      <c r="AR20">
        <v>9.5946821381664188E-2</v>
      </c>
      <c r="AS20">
        <v>0.79547729619894803</v>
      </c>
      <c r="AT20">
        <v>7.1265601721322283E-3</v>
      </c>
      <c r="AU20">
        <v>3.98280802361655</v>
      </c>
      <c r="AV20">
        <v>3.4599923330380502</v>
      </c>
      <c r="AW20">
        <v>3.4037014307497664</v>
      </c>
      <c r="AX20">
        <v>2.0011326604239952</v>
      </c>
      <c r="AY20">
        <v>0.01</v>
      </c>
      <c r="AZ20">
        <v>13.42120016738598</v>
      </c>
      <c r="BA20">
        <v>41.378799832614021</v>
      </c>
      <c r="BB20">
        <v>12.0436138050206</v>
      </c>
      <c r="BC20">
        <v>4.3500830494853853</v>
      </c>
      <c r="BD20">
        <v>2.7776386847133763</v>
      </c>
      <c r="BE20">
        <v>2.483896342208498E-2</v>
      </c>
      <c r="BF20">
        <v>19.196174502641448</v>
      </c>
      <c r="BG20">
        <v>56.243289666666826</v>
      </c>
      <c r="BH20">
        <v>37.047115164025378</v>
      </c>
      <c r="BI20" t="s">
        <v>76</v>
      </c>
      <c r="BJ20" t="s">
        <v>68</v>
      </c>
    </row>
    <row r="21" spans="1:64">
      <c r="A21" t="s">
        <v>74</v>
      </c>
      <c r="B21" t="s">
        <v>75</v>
      </c>
      <c r="C21">
        <v>2009</v>
      </c>
      <c r="D21" t="s">
        <v>66</v>
      </c>
      <c r="E21" t="s">
        <v>66</v>
      </c>
      <c r="F21">
        <v>0</v>
      </c>
      <c r="G21">
        <v>0</v>
      </c>
      <c r="H21">
        <v>0</v>
      </c>
      <c r="I21">
        <v>10</v>
      </c>
      <c r="J21">
        <v>43.6</v>
      </c>
      <c r="K21">
        <v>53.6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55.512857333333415</v>
      </c>
      <c r="V21">
        <v>1</v>
      </c>
      <c r="W21">
        <v>5.64</v>
      </c>
      <c r="X21">
        <v>-1.8000000000000003</v>
      </c>
      <c r="Y21">
        <v>8.0927174997943006</v>
      </c>
      <c r="Z21">
        <v>44</v>
      </c>
      <c r="AA21">
        <v>291.63629814938702</v>
      </c>
      <c r="AB21">
        <v>254.26271249999999</v>
      </c>
      <c r="AC21">
        <v>586.9936339285714</v>
      </c>
      <c r="AD21">
        <v>185.09249999999997</v>
      </c>
      <c r="AE21">
        <v>612.27551020408168</v>
      </c>
      <c r="AF21">
        <v>22.081655310235703</v>
      </c>
      <c r="AG21">
        <v>4.8694352793542199</v>
      </c>
      <c r="AH21">
        <v>0.36211542136894137</v>
      </c>
      <c r="AI21">
        <v>1.0267719523482086</v>
      </c>
      <c r="AJ21">
        <v>7.1265601721322283E-3</v>
      </c>
      <c r="AK21">
        <v>3.3343584751004101</v>
      </c>
      <c r="AL21">
        <v>12.8664744949174</v>
      </c>
      <c r="AM21">
        <v>1.8831441082923055</v>
      </c>
      <c r="AN21">
        <v>0.43417618157805982</v>
      </c>
      <c r="AO21">
        <v>2.599094231096237E-2</v>
      </c>
      <c r="AP21">
        <v>10.452260787710602</v>
      </c>
      <c r="AQ21">
        <v>4.7030082178599297</v>
      </c>
      <c r="AR21">
        <v>9.5946821381664188E-2</v>
      </c>
      <c r="AS21">
        <v>0.79547729619894803</v>
      </c>
      <c r="AT21">
        <v>7.1265601721322283E-3</v>
      </c>
      <c r="AU21">
        <v>4.4515965065904197</v>
      </c>
      <c r="AV21">
        <v>8.1082104933799908</v>
      </c>
      <c r="AW21">
        <v>3.4037014307497664</v>
      </c>
      <c r="AX21">
        <v>2.0011326604239952</v>
      </c>
      <c r="AY21">
        <v>0.01</v>
      </c>
      <c r="AZ21">
        <v>12.232027375934958</v>
      </c>
      <c r="BA21">
        <v>41.367972624065047</v>
      </c>
      <c r="BB21">
        <v>14.625604707333206</v>
      </c>
      <c r="BC21">
        <v>3.299228119744289</v>
      </c>
      <c r="BD21">
        <v>1.8884098784065695</v>
      </c>
      <c r="BE21">
        <v>2.4510364137201673E-2</v>
      </c>
      <c r="BF21">
        <v>19.837753069621268</v>
      </c>
      <c r="BG21">
        <v>55.512857333333415</v>
      </c>
      <c r="BH21">
        <v>35.675104263712143</v>
      </c>
      <c r="BI21" t="s">
        <v>76</v>
      </c>
      <c r="BJ21" t="s">
        <v>68</v>
      </c>
    </row>
    <row r="22" spans="1:64">
      <c r="A22" t="s">
        <v>74</v>
      </c>
      <c r="B22" t="s">
        <v>75</v>
      </c>
      <c r="C22">
        <v>2010</v>
      </c>
      <c r="D22" t="s">
        <v>66</v>
      </c>
      <c r="E22" t="s">
        <v>66</v>
      </c>
      <c r="F22">
        <v>0</v>
      </c>
      <c r="G22">
        <v>0</v>
      </c>
      <c r="H22">
        <v>0</v>
      </c>
      <c r="I22">
        <v>10</v>
      </c>
      <c r="J22">
        <v>42.4</v>
      </c>
      <c r="K22">
        <v>52.4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54.782425000000003</v>
      </c>
      <c r="V22">
        <v>1</v>
      </c>
      <c r="W22">
        <v>5.69</v>
      </c>
      <c r="X22">
        <v>-1.6000000000000005</v>
      </c>
      <c r="Y22">
        <v>8.6178079114692991</v>
      </c>
      <c r="Z22">
        <v>44</v>
      </c>
      <c r="AA22">
        <v>293.2010675761785</v>
      </c>
      <c r="AB22">
        <v>407.59812500000004</v>
      </c>
      <c r="AC22">
        <v>992.68852083333331</v>
      </c>
      <c r="AD22">
        <v>107.505375</v>
      </c>
      <c r="AE22">
        <v>600.03000000000009</v>
      </c>
      <c r="AF22">
        <v>23.353819561623101</v>
      </c>
      <c r="AG22">
        <v>2.6878849386437</v>
      </c>
      <c r="AH22">
        <v>0.36211542136894137</v>
      </c>
      <c r="AI22">
        <v>1.0267719523482086</v>
      </c>
      <c r="AJ22">
        <v>7.1265601721322283E-3</v>
      </c>
      <c r="AK22">
        <v>4.6365188214381901</v>
      </c>
      <c r="AL22">
        <v>10.981290118403798</v>
      </c>
      <c r="AM22">
        <v>1.8831441082923055</v>
      </c>
      <c r="AN22">
        <v>0.43417618157805982</v>
      </c>
      <c r="AO22">
        <v>2.599094231096237E-2</v>
      </c>
      <c r="AP22">
        <v>10.8871861848733</v>
      </c>
      <c r="AQ22">
        <v>4.3913668133136001</v>
      </c>
      <c r="AR22">
        <v>9.5946821381664188E-2</v>
      </c>
      <c r="AS22">
        <v>0.79547729619894803</v>
      </c>
      <c r="AT22">
        <v>7.1265601721322283E-3</v>
      </c>
      <c r="AU22">
        <v>4.7687130022808404</v>
      </c>
      <c r="AV22">
        <v>9.1343617681801597</v>
      </c>
      <c r="AW22">
        <v>3.4037014307497664</v>
      </c>
      <c r="AX22">
        <v>2.0011326604239952</v>
      </c>
      <c r="AY22">
        <v>0.01</v>
      </c>
      <c r="AZ22">
        <v>18.153393971833481</v>
      </c>
      <c r="BA22">
        <v>34.246606028166518</v>
      </c>
      <c r="BB22">
        <v>17.94956413347585</v>
      </c>
      <c r="BC22">
        <v>4.0696108746657371</v>
      </c>
      <c r="BD22">
        <v>2.1357697493175718</v>
      </c>
      <c r="BE22">
        <v>3.5472126165359649E-2</v>
      </c>
      <c r="BF22">
        <v>24.190416883624518</v>
      </c>
      <c r="BG22">
        <v>54.782425000000003</v>
      </c>
      <c r="BH22">
        <v>30.592008116375485</v>
      </c>
      <c r="BI22" t="s">
        <v>76</v>
      </c>
      <c r="BJ22" t="s">
        <v>68</v>
      </c>
    </row>
    <row r="23" spans="1:64">
      <c r="A23" t="s">
        <v>74</v>
      </c>
      <c r="B23" t="s">
        <v>75</v>
      </c>
      <c r="C23">
        <v>2011</v>
      </c>
      <c r="D23" t="s">
        <v>66</v>
      </c>
      <c r="E23" t="s">
        <v>66</v>
      </c>
      <c r="F23">
        <v>0</v>
      </c>
      <c r="G23">
        <v>0</v>
      </c>
      <c r="H23">
        <v>0</v>
      </c>
      <c r="I23">
        <v>10</v>
      </c>
      <c r="J23">
        <v>41.199999999999996</v>
      </c>
      <c r="K23">
        <v>51.199999999999996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53.321560333333473</v>
      </c>
      <c r="V23">
        <v>1</v>
      </c>
      <c r="W23">
        <v>5.64</v>
      </c>
      <c r="X23">
        <v>-1.8000000000000003</v>
      </c>
      <c r="Y23">
        <v>8.1623230682397807</v>
      </c>
      <c r="Z23">
        <v>44</v>
      </c>
      <c r="AA23">
        <v>291.84372274335453</v>
      </c>
      <c r="AB23">
        <v>222.51112500000002</v>
      </c>
      <c r="AC23">
        <v>636.42887867647062</v>
      </c>
      <c r="AD23">
        <v>345.01724999999999</v>
      </c>
      <c r="AE23">
        <v>532.52662499999997</v>
      </c>
      <c r="AF23">
        <v>21.13189916789036</v>
      </c>
      <c r="AG23">
        <v>3.4760556141796961</v>
      </c>
      <c r="AH23">
        <v>0.36211542136894137</v>
      </c>
      <c r="AI23">
        <v>1.0267719523482086</v>
      </c>
      <c r="AJ23">
        <v>7.1265601721322283E-3</v>
      </c>
      <c r="AK23">
        <v>4.8823390134558604</v>
      </c>
      <c r="AL23">
        <v>7.0644796973834794</v>
      </c>
      <c r="AM23">
        <v>1.8831441082923055</v>
      </c>
      <c r="AN23">
        <v>0.43417618157805982</v>
      </c>
      <c r="AO23">
        <v>2.599094231096237E-2</v>
      </c>
      <c r="AP23">
        <v>10.231887636437955</v>
      </c>
      <c r="AQ23">
        <v>2.9477734420435375</v>
      </c>
      <c r="AR23">
        <v>9.5946821381664188E-2</v>
      </c>
      <c r="AS23">
        <v>0.79547729619894803</v>
      </c>
      <c r="AT23">
        <v>7.1265601721322283E-3</v>
      </c>
      <c r="AU23">
        <v>4.4085827046372827</v>
      </c>
      <c r="AV23">
        <v>13.39729026061968</v>
      </c>
      <c r="AW23">
        <v>3.4037014307497664</v>
      </c>
      <c r="AX23">
        <v>2.0011326604239952</v>
      </c>
      <c r="AY23">
        <v>0.01</v>
      </c>
      <c r="AZ23">
        <v>13.687209604252635</v>
      </c>
      <c r="BA23">
        <v>37.512790395747359</v>
      </c>
      <c r="BB23">
        <v>13.420946390742214</v>
      </c>
      <c r="BC23">
        <v>3.1247269468995138</v>
      </c>
      <c r="BD23">
        <v>1.8449002536300605</v>
      </c>
      <c r="BE23">
        <v>2.5911177634540539E-2</v>
      </c>
      <c r="BF23">
        <v>18.416484768906329</v>
      </c>
      <c r="BG23">
        <v>53.321560333333473</v>
      </c>
      <c r="BH23">
        <v>34.905075564427143</v>
      </c>
      <c r="BI23" t="s">
        <v>76</v>
      </c>
      <c r="BJ23" t="s">
        <v>68</v>
      </c>
    </row>
    <row r="24" spans="1:64">
      <c r="A24" t="s">
        <v>74</v>
      </c>
      <c r="B24" t="s">
        <v>75</v>
      </c>
      <c r="C24">
        <v>2012</v>
      </c>
      <c r="D24" t="s">
        <v>66</v>
      </c>
      <c r="E24" t="s">
        <v>66</v>
      </c>
      <c r="F24">
        <v>0</v>
      </c>
      <c r="G24">
        <v>0</v>
      </c>
      <c r="H24">
        <v>0</v>
      </c>
      <c r="I24">
        <v>10</v>
      </c>
      <c r="J24">
        <v>39.999999999999993</v>
      </c>
      <c r="K24">
        <v>49.999999999999993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52.591128000000062</v>
      </c>
      <c r="V24">
        <v>1</v>
      </c>
      <c r="W24">
        <v>5.8724999999999996</v>
      </c>
      <c r="X24">
        <v>-1.5</v>
      </c>
      <c r="Y24">
        <v>8.1931255250968693</v>
      </c>
      <c r="Z24">
        <v>44</v>
      </c>
      <c r="AA24">
        <v>291.93551406478866</v>
      </c>
      <c r="AB24">
        <v>210.51428571428573</v>
      </c>
      <c r="AC24">
        <v>649.46121951219516</v>
      </c>
      <c r="AD24">
        <v>41.002050000000004</v>
      </c>
      <c r="AE24">
        <v>510.00254999999993</v>
      </c>
      <c r="AF24">
        <v>24.409526108569885</v>
      </c>
      <c r="AG24">
        <v>3.031830528849305</v>
      </c>
      <c r="AH24">
        <v>0.36211542136894137</v>
      </c>
      <c r="AI24">
        <v>1.0267719523482086</v>
      </c>
      <c r="AJ24">
        <v>7.1265601721322283E-3</v>
      </c>
      <c r="AK24">
        <v>3.4388952294048662</v>
      </c>
      <c r="AL24">
        <v>10.106770924538857</v>
      </c>
      <c r="AM24">
        <v>1.8831441082923055</v>
      </c>
      <c r="AN24">
        <v>0.43417618157805982</v>
      </c>
      <c r="AO24">
        <v>2.599094231096237E-2</v>
      </c>
      <c r="AP24">
        <v>11.083300257258362</v>
      </c>
      <c r="AQ24">
        <v>3.2988305634233961</v>
      </c>
      <c r="AR24">
        <v>9.5946821381664188E-2</v>
      </c>
      <c r="AS24">
        <v>0.79547729619894803</v>
      </c>
      <c r="AT24">
        <v>7.1265601721322283E-3</v>
      </c>
      <c r="AU24">
        <v>3.7677350100747327</v>
      </c>
      <c r="AV24">
        <v>12.118172803211447</v>
      </c>
      <c r="AW24">
        <v>3.4037014307497664</v>
      </c>
      <c r="AX24">
        <v>2.0011326604239952</v>
      </c>
      <c r="AY24">
        <v>0.01</v>
      </c>
      <c r="AZ24">
        <v>9.7479755370092622</v>
      </c>
      <c r="BA24">
        <v>40.252024462990732</v>
      </c>
      <c r="BB24">
        <v>13.517757254850377</v>
      </c>
      <c r="BC24">
        <v>3.0390899638529971</v>
      </c>
      <c r="BD24">
        <v>1.5513297160880164</v>
      </c>
      <c r="BE24">
        <v>2.3772580890290797E-2</v>
      </c>
      <c r="BF24">
        <v>18.131949515681683</v>
      </c>
      <c r="BG24">
        <v>52.591128000000062</v>
      </c>
      <c r="BH24">
        <v>34.459178484318379</v>
      </c>
      <c r="BI24" t="s">
        <v>76</v>
      </c>
      <c r="BJ24" t="s">
        <v>68</v>
      </c>
    </row>
    <row r="25" spans="1:64">
      <c r="A25" t="s">
        <v>74</v>
      </c>
      <c r="B25" t="s">
        <v>75</v>
      </c>
      <c r="C25">
        <v>2013</v>
      </c>
      <c r="D25" t="s">
        <v>66</v>
      </c>
      <c r="E25" t="s">
        <v>66</v>
      </c>
      <c r="F25">
        <v>0</v>
      </c>
      <c r="G25">
        <v>0</v>
      </c>
      <c r="H25">
        <v>0</v>
      </c>
      <c r="I25">
        <v>10</v>
      </c>
      <c r="J25">
        <v>38.79999999999999</v>
      </c>
      <c r="K25">
        <v>48.79999999999999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51.860695666666651</v>
      </c>
      <c r="V25">
        <v>1</v>
      </c>
      <c r="W25">
        <v>5.8250000000000002</v>
      </c>
      <c r="X25">
        <v>0.125</v>
      </c>
      <c r="Y25">
        <v>8.9836489240097404</v>
      </c>
      <c r="Z25">
        <v>44</v>
      </c>
      <c r="AA25">
        <v>294.29127379354901</v>
      </c>
      <c r="AB25">
        <v>150.78035249999999</v>
      </c>
      <c r="AC25">
        <v>588.49493374999997</v>
      </c>
      <c r="AD25">
        <v>29.97</v>
      </c>
      <c r="AE25">
        <v>511.98750000000001</v>
      </c>
      <c r="AF25">
        <v>24.360937020000001</v>
      </c>
      <c r="AG25">
        <v>4.2148000000000003</v>
      </c>
      <c r="AH25">
        <v>0.36211542136894137</v>
      </c>
      <c r="AI25">
        <v>1.0267719523482086</v>
      </c>
      <c r="AJ25">
        <v>7.1265601721322283E-3</v>
      </c>
      <c r="AK25">
        <v>3.4680452800000001</v>
      </c>
      <c r="AL25">
        <v>7.6532</v>
      </c>
      <c r="AM25">
        <v>1.8831441082923055</v>
      </c>
      <c r="AN25">
        <v>0.43417618157805982</v>
      </c>
      <c r="AO25">
        <v>2.599094231096237E-2</v>
      </c>
      <c r="AP25">
        <v>9.2395196500290702</v>
      </c>
      <c r="AQ25">
        <v>4.6936371818568619</v>
      </c>
      <c r="AR25">
        <v>9.5946821381664188E-2</v>
      </c>
      <c r="AS25">
        <v>0.79547729619894803</v>
      </c>
      <c r="AT25">
        <v>7.1265601721322283E-3</v>
      </c>
      <c r="AU25">
        <v>4.9749664902998241</v>
      </c>
      <c r="AV25">
        <v>12.754070896972587</v>
      </c>
      <c r="AW25">
        <v>3.4037014307497664</v>
      </c>
      <c r="AX25">
        <v>2.0011326604239952</v>
      </c>
      <c r="AY25">
        <v>0.01</v>
      </c>
      <c r="AZ25">
        <v>8.5381068082652529</v>
      </c>
      <c r="BA25">
        <v>40.261893191734735</v>
      </c>
      <c r="BB25">
        <v>11.809971636396501</v>
      </c>
      <c r="BC25">
        <v>2.9083487706436828</v>
      </c>
      <c r="BD25">
        <v>1.4587228826716971</v>
      </c>
      <c r="BE25">
        <v>2.1703541136615233E-2</v>
      </c>
      <c r="BF25">
        <v>16.198746830848496</v>
      </c>
      <c r="BG25">
        <v>51.860695666666651</v>
      </c>
      <c r="BH25">
        <v>35.661948835818151</v>
      </c>
      <c r="BI25" t="s">
        <v>76</v>
      </c>
      <c r="BJ25" t="s">
        <v>68</v>
      </c>
    </row>
    <row r="26" spans="1:64">
      <c r="A26" t="s">
        <v>74</v>
      </c>
      <c r="B26" t="s">
        <v>75</v>
      </c>
      <c r="C26">
        <v>2014</v>
      </c>
      <c r="D26" t="s">
        <v>66</v>
      </c>
      <c r="E26" t="s">
        <v>66</v>
      </c>
      <c r="F26">
        <v>0</v>
      </c>
      <c r="G26">
        <v>0</v>
      </c>
      <c r="H26">
        <v>0</v>
      </c>
      <c r="I26">
        <v>10</v>
      </c>
      <c r="J26">
        <v>37.599999999999987</v>
      </c>
      <c r="K26">
        <v>47.599999999999987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51.860695666666651</v>
      </c>
      <c r="V26">
        <v>1</v>
      </c>
      <c r="W26">
        <v>5.6749999999999998</v>
      </c>
      <c r="X26">
        <v>-2.5000000000000355E-2</v>
      </c>
      <c r="Y26">
        <v>8.3401882277120496</v>
      </c>
      <c r="Z26">
        <v>44</v>
      </c>
      <c r="AA26">
        <v>292.37376091858187</v>
      </c>
      <c r="AB26">
        <v>97.75</v>
      </c>
      <c r="AC26">
        <v>574.99195274010253</v>
      </c>
      <c r="AD26">
        <v>170.39024390243904</v>
      </c>
      <c r="AE26">
        <v>224.76123749999999</v>
      </c>
      <c r="AF26">
        <v>24.776188408952599</v>
      </c>
      <c r="AG26">
        <v>2.5804565352809199</v>
      </c>
      <c r="AH26">
        <v>0.36211542136894137</v>
      </c>
      <c r="AI26">
        <v>1.0267719523482086</v>
      </c>
      <c r="AJ26">
        <v>7.1265601721322283E-3</v>
      </c>
      <c r="AK26">
        <v>3.52480429042817</v>
      </c>
      <c r="AL26">
        <v>8.9445262835889459</v>
      </c>
      <c r="AM26">
        <v>1.8831441082923055</v>
      </c>
      <c r="AN26">
        <v>0.43417618157805982</v>
      </c>
      <c r="AO26">
        <v>2.599094231096237E-2</v>
      </c>
      <c r="AP26">
        <v>11.800982836913033</v>
      </c>
      <c r="AQ26">
        <v>3.5941352874598911</v>
      </c>
      <c r="AR26">
        <v>9.5946821381664188E-2</v>
      </c>
      <c r="AS26">
        <v>0.79547729619894803</v>
      </c>
      <c r="AT26">
        <v>7.1265601721322283E-3</v>
      </c>
      <c r="AU26">
        <v>5.0729721469666718</v>
      </c>
      <c r="AV26">
        <v>13.183879140493783</v>
      </c>
      <c r="AW26">
        <v>3.4037014307497664</v>
      </c>
      <c r="AX26">
        <v>2.0011326604239952</v>
      </c>
      <c r="AY26">
        <v>0.01</v>
      </c>
      <c r="AZ26">
        <v>7.5995863603804716</v>
      </c>
      <c r="BA26">
        <v>40.000413639619516</v>
      </c>
      <c r="BB26">
        <v>8.9709008393761618</v>
      </c>
      <c r="BC26">
        <v>1.8995580385095496</v>
      </c>
      <c r="BD26">
        <v>0.93533339249760317</v>
      </c>
      <c r="BE26">
        <v>1.9103112630676548E-2</v>
      </c>
      <c r="BF26">
        <v>11.82489538301399</v>
      </c>
      <c r="BG26">
        <v>51.860695666666651</v>
      </c>
      <c r="BH26">
        <v>40.035800283652662</v>
      </c>
      <c r="BI26" t="s">
        <v>76</v>
      </c>
      <c r="BJ26" t="s">
        <v>68</v>
      </c>
    </row>
    <row r="27" spans="1:64">
      <c r="A27" t="s">
        <v>74</v>
      </c>
      <c r="B27" t="s">
        <v>75</v>
      </c>
      <c r="C27">
        <v>2015</v>
      </c>
      <c r="D27" t="s">
        <v>66</v>
      </c>
      <c r="E27" t="s">
        <v>66</v>
      </c>
      <c r="F27">
        <v>0</v>
      </c>
      <c r="G27">
        <v>0</v>
      </c>
      <c r="H27">
        <v>0</v>
      </c>
      <c r="I27">
        <v>10</v>
      </c>
      <c r="J27">
        <v>36.399999999999984</v>
      </c>
      <c r="K27">
        <v>46.399999999999984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51.130263333333232</v>
      </c>
      <c r="V27">
        <v>1</v>
      </c>
      <c r="W27">
        <v>5.8425000000000002</v>
      </c>
      <c r="X27">
        <v>0.14250000000000007</v>
      </c>
      <c r="Y27">
        <v>7.2668568388396402</v>
      </c>
      <c r="Z27">
        <v>44</v>
      </c>
      <c r="AA27">
        <v>289.17523337974211</v>
      </c>
      <c r="AB27">
        <v>199.34962500000003</v>
      </c>
      <c r="AC27">
        <v>745.13955711357744</v>
      </c>
      <c r="AD27">
        <v>51.948</v>
      </c>
      <c r="AE27">
        <v>1018.98</v>
      </c>
      <c r="AF27">
        <v>25.1914397979052</v>
      </c>
      <c r="AG27">
        <v>3.7653526917040319</v>
      </c>
      <c r="AH27">
        <v>0.36211542136894137</v>
      </c>
      <c r="AI27">
        <v>1.0267719523482086</v>
      </c>
      <c r="AJ27">
        <v>7.1265601721322283E-3</v>
      </c>
      <c r="AK27">
        <v>3.3543239115811696</v>
      </c>
      <c r="AL27">
        <v>9.5996748001740766</v>
      </c>
      <c r="AM27">
        <v>1.8831441082923055</v>
      </c>
      <c r="AN27">
        <v>0.43417618157805982</v>
      </c>
      <c r="AO27">
        <v>2.599094231096237E-2</v>
      </c>
      <c r="AP27">
        <v>6.2890422682250389</v>
      </c>
      <c r="AQ27">
        <v>3.2893315084281802</v>
      </c>
      <c r="AR27">
        <v>9.5946821381664188E-2</v>
      </c>
      <c r="AS27">
        <v>0.79547729619894803</v>
      </c>
      <c r="AT27">
        <v>7.1265601721322283E-3</v>
      </c>
      <c r="AU27">
        <v>2.6456166328357456</v>
      </c>
      <c r="AV27">
        <v>8.493642847759336</v>
      </c>
      <c r="AW27">
        <v>3.4037014307497664</v>
      </c>
      <c r="AX27">
        <v>2.0011326604239952</v>
      </c>
      <c r="AY27">
        <v>0.01</v>
      </c>
      <c r="AZ27">
        <v>10.543877115090277</v>
      </c>
      <c r="BA27">
        <v>35.856122884909709</v>
      </c>
      <c r="BB27">
        <v>16.729445458329657</v>
      </c>
      <c r="BC27">
        <v>4.9486806696731183</v>
      </c>
      <c r="BD27">
        <v>2.608646064213259</v>
      </c>
      <c r="BE27">
        <v>3.1347566888231461E-2</v>
      </c>
      <c r="BF27">
        <v>24.318119759104267</v>
      </c>
      <c r="BG27">
        <v>51.130263333333232</v>
      </c>
      <c r="BH27">
        <v>26.812143574228966</v>
      </c>
      <c r="BI27" t="s">
        <v>76</v>
      </c>
      <c r="BJ27" t="s">
        <v>68</v>
      </c>
    </row>
    <row r="28" spans="1:64">
      <c r="A28" t="s">
        <v>74</v>
      </c>
      <c r="B28" t="s">
        <v>75</v>
      </c>
      <c r="C28">
        <v>1990</v>
      </c>
      <c r="D28" t="s">
        <v>77</v>
      </c>
      <c r="E28" t="s">
        <v>78</v>
      </c>
      <c r="F28">
        <v>0</v>
      </c>
      <c r="G28">
        <v>0</v>
      </c>
      <c r="H28">
        <v>0</v>
      </c>
      <c r="I28">
        <v>10</v>
      </c>
      <c r="J28">
        <v>49</v>
      </c>
      <c r="K28">
        <v>59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87.651880000000006</v>
      </c>
      <c r="V28">
        <v>4</v>
      </c>
      <c r="W28">
        <v>5.7</v>
      </c>
      <c r="X28">
        <v>0</v>
      </c>
      <c r="Y28">
        <v>7.89</v>
      </c>
      <c r="Z28">
        <v>44</v>
      </c>
      <c r="AA28">
        <v>291.03219999999999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59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87.651880000000006</v>
      </c>
      <c r="BH28">
        <v>87.651880000000006</v>
      </c>
      <c r="BI28" t="s">
        <v>76</v>
      </c>
      <c r="BJ28" t="s">
        <v>68</v>
      </c>
      <c r="BK28">
        <v>6.5393478260869582</v>
      </c>
      <c r="BL28">
        <v>0.83934782608695635</v>
      </c>
    </row>
    <row r="29" spans="1:64">
      <c r="A29" t="s">
        <v>74</v>
      </c>
      <c r="B29" t="s">
        <v>75</v>
      </c>
      <c r="C29">
        <v>1993</v>
      </c>
      <c r="D29" t="s">
        <v>77</v>
      </c>
      <c r="E29" t="s">
        <v>78</v>
      </c>
      <c r="F29">
        <v>361.7999999999999</v>
      </c>
      <c r="G29">
        <v>361.7999999999999</v>
      </c>
      <c r="H29">
        <v>0</v>
      </c>
      <c r="I29">
        <v>10</v>
      </c>
      <c r="J29">
        <v>50.4</v>
      </c>
      <c r="K29">
        <v>422.19999999999987</v>
      </c>
      <c r="L29">
        <v>100</v>
      </c>
      <c r="M29">
        <v>0</v>
      </c>
      <c r="N29">
        <v>0</v>
      </c>
      <c r="O29">
        <v>0</v>
      </c>
      <c r="P29">
        <v>0</v>
      </c>
      <c r="Q29">
        <v>201.24000000000004</v>
      </c>
      <c r="R29">
        <v>324.00000000000006</v>
      </c>
      <c r="S29">
        <v>50.040000000000006</v>
      </c>
      <c r="T29">
        <v>133.92000000000004</v>
      </c>
      <c r="U29">
        <v>87.651880000000006</v>
      </c>
      <c r="V29">
        <v>4</v>
      </c>
      <c r="W29">
        <v>6.45</v>
      </c>
      <c r="X29">
        <v>0.75</v>
      </c>
      <c r="Y29">
        <v>10.94</v>
      </c>
      <c r="Z29">
        <v>44</v>
      </c>
      <c r="AA29">
        <v>300.12119999999999</v>
      </c>
      <c r="AB29">
        <v>1140</v>
      </c>
      <c r="AC29">
        <v>4200</v>
      </c>
      <c r="AD29">
        <v>3159</v>
      </c>
      <c r="AE29">
        <v>3930</v>
      </c>
      <c r="AF29">
        <v>23.405383402141503</v>
      </c>
      <c r="AG29">
        <v>4.5241225497162603</v>
      </c>
      <c r="AH29">
        <v>0.4113015284930579</v>
      </c>
      <c r="AI29">
        <v>1.3910128195065794</v>
      </c>
      <c r="AJ29">
        <v>2.0698189664341879E-2</v>
      </c>
      <c r="AK29">
        <v>5.8582190801543295</v>
      </c>
      <c r="AL29">
        <v>16.312067403309101</v>
      </c>
      <c r="AM29">
        <v>2.0392701129967503</v>
      </c>
      <c r="AN29">
        <v>0.4874826542751633</v>
      </c>
      <c r="AO29">
        <v>2.4148753869372444E-2</v>
      </c>
      <c r="AP29">
        <v>11.399999999999999</v>
      </c>
      <c r="AQ29">
        <v>4.6226089047622301</v>
      </c>
      <c r="AR29">
        <v>5.5311492628950451E-2</v>
      </c>
      <c r="AS29">
        <v>0.91292982446557569</v>
      </c>
      <c r="AT29">
        <v>4.9394288134356947E-3</v>
      </c>
      <c r="AU29">
        <v>7.7889344850028799</v>
      </c>
      <c r="AV29">
        <v>16.1285667498897</v>
      </c>
      <c r="AW29">
        <v>3.5677540710612456</v>
      </c>
      <c r="AX29">
        <v>1.5532026809793722</v>
      </c>
      <c r="AY29">
        <v>1.312422980201516E-2</v>
      </c>
      <c r="AZ29">
        <v>117.9097697411508</v>
      </c>
      <c r="BA29">
        <v>304.29023025884908</v>
      </c>
      <c r="BB29">
        <v>151.65627165778517</v>
      </c>
      <c r="BC29">
        <v>23.229820721553988</v>
      </c>
      <c r="BD29">
        <v>12.621213613928875</v>
      </c>
      <c r="BE29">
        <v>0.19220258121227693</v>
      </c>
      <c r="BF29">
        <v>187.69950857448032</v>
      </c>
      <c r="BG29">
        <v>796.85188000000016</v>
      </c>
      <c r="BH29">
        <v>609.15237142551985</v>
      </c>
      <c r="BI29" t="s">
        <v>76</v>
      </c>
      <c r="BJ29" t="s">
        <v>68</v>
      </c>
      <c r="BK29">
        <v>0.33010777974028316</v>
      </c>
      <c r="BL29">
        <v>0.3301077797402831</v>
      </c>
    </row>
    <row r="30" spans="1:64">
      <c r="A30" t="s">
        <v>74</v>
      </c>
      <c r="B30" t="s">
        <v>75</v>
      </c>
      <c r="C30">
        <v>1995</v>
      </c>
      <c r="D30" t="s">
        <v>77</v>
      </c>
      <c r="E30" t="s">
        <v>78</v>
      </c>
      <c r="F30">
        <v>361.7999999999999</v>
      </c>
      <c r="G30">
        <v>361.7999999999999</v>
      </c>
      <c r="H30">
        <v>0</v>
      </c>
      <c r="I30">
        <v>10</v>
      </c>
      <c r="J30">
        <v>37.800000000000004</v>
      </c>
      <c r="K30">
        <v>409.59999999999991</v>
      </c>
      <c r="L30">
        <v>100</v>
      </c>
      <c r="M30">
        <v>0</v>
      </c>
      <c r="N30">
        <v>0</v>
      </c>
      <c r="O30">
        <v>0</v>
      </c>
      <c r="P30">
        <v>0</v>
      </c>
      <c r="Q30">
        <v>201.24000000000004</v>
      </c>
      <c r="R30">
        <v>324.00000000000006</v>
      </c>
      <c r="S30">
        <v>50.040000000000006</v>
      </c>
      <c r="T30">
        <v>133.92000000000004</v>
      </c>
      <c r="U30">
        <v>87.651880000000006</v>
      </c>
      <c r="V30">
        <v>4</v>
      </c>
      <c r="W30">
        <v>7.2</v>
      </c>
      <c r="X30">
        <v>1.5</v>
      </c>
      <c r="Y30">
        <v>13.7645011600928</v>
      </c>
      <c r="Z30">
        <v>44</v>
      </c>
      <c r="AA30">
        <v>308.53821345707649</v>
      </c>
      <c r="AB30">
        <v>1365</v>
      </c>
      <c r="AC30">
        <v>2307</v>
      </c>
      <c r="AD30">
        <v>2484</v>
      </c>
      <c r="AE30">
        <v>3427.5</v>
      </c>
      <c r="AF30">
        <v>23.405383402141503</v>
      </c>
      <c r="AG30">
        <v>4.5241225497162603</v>
      </c>
      <c r="AH30">
        <v>0.4113015284930579</v>
      </c>
      <c r="AI30">
        <v>1.3910128195065794</v>
      </c>
      <c r="AJ30">
        <v>2.0698189664341879E-2</v>
      </c>
      <c r="AK30">
        <v>5.8582190801543295</v>
      </c>
      <c r="AL30">
        <v>16.312067403309101</v>
      </c>
      <c r="AM30">
        <v>2.0392701129967503</v>
      </c>
      <c r="AN30">
        <v>0.4874826542751633</v>
      </c>
      <c r="AO30">
        <v>2.4148753869372444E-2</v>
      </c>
      <c r="AP30">
        <v>11.399999999999999</v>
      </c>
      <c r="AQ30">
        <v>4.6226089047622301</v>
      </c>
      <c r="AR30">
        <v>5.5311492628950451E-2</v>
      </c>
      <c r="AS30">
        <v>0.91292982446557569</v>
      </c>
      <c r="AT30">
        <v>4.9394288134356947E-3</v>
      </c>
      <c r="AU30">
        <v>7.7889344850028799</v>
      </c>
      <c r="AV30">
        <v>16.1285667498897</v>
      </c>
      <c r="AW30">
        <v>3.5677540710612456</v>
      </c>
      <c r="AX30">
        <v>1.5532026809793722</v>
      </c>
      <c r="AY30">
        <v>1.312422980201516E-2</v>
      </c>
      <c r="AZ30">
        <v>100.47743270918654</v>
      </c>
      <c r="BA30">
        <v>309.12256729081338</v>
      </c>
      <c r="BB30">
        <v>110.57058983447313</v>
      </c>
      <c r="BC30">
        <v>17.631893563329257</v>
      </c>
      <c r="BD30">
        <v>10.61467485506857</v>
      </c>
      <c r="BE30">
        <v>0.1412170428874501</v>
      </c>
      <c r="BF30">
        <v>138.9583752957584</v>
      </c>
      <c r="BG30">
        <v>796.85188000000016</v>
      </c>
      <c r="BH30">
        <v>657.89350470424176</v>
      </c>
      <c r="BI30" t="s">
        <v>76</v>
      </c>
      <c r="BJ30" t="s">
        <v>68</v>
      </c>
    </row>
    <row r="31" spans="1:64">
      <c r="A31" t="s">
        <v>74</v>
      </c>
      <c r="B31" t="s">
        <v>75</v>
      </c>
      <c r="C31">
        <v>1996</v>
      </c>
      <c r="D31" t="s">
        <v>77</v>
      </c>
      <c r="E31" t="s">
        <v>78</v>
      </c>
      <c r="F31">
        <v>361.7999999999999</v>
      </c>
      <c r="G31">
        <v>361.7999999999999</v>
      </c>
      <c r="H31">
        <v>0</v>
      </c>
      <c r="I31">
        <v>10</v>
      </c>
      <c r="J31">
        <v>39.199999999999996</v>
      </c>
      <c r="K31">
        <v>410.99999999999989</v>
      </c>
      <c r="L31">
        <v>100</v>
      </c>
      <c r="M31">
        <v>0</v>
      </c>
      <c r="N31">
        <v>0</v>
      </c>
      <c r="O31">
        <v>0</v>
      </c>
      <c r="P31">
        <v>0</v>
      </c>
      <c r="Q31">
        <v>201.24000000000004</v>
      </c>
      <c r="R31">
        <v>324.00000000000006</v>
      </c>
      <c r="S31">
        <v>50.040000000000006</v>
      </c>
      <c r="T31">
        <v>133.92000000000004</v>
      </c>
      <c r="U31">
        <v>87.651880000000006</v>
      </c>
      <c r="V31">
        <v>4</v>
      </c>
      <c r="W31">
        <v>5.8</v>
      </c>
      <c r="X31">
        <v>9.9999999999999645E-2</v>
      </c>
      <c r="Y31">
        <v>10.1508120649652</v>
      </c>
      <c r="Z31">
        <v>44</v>
      </c>
      <c r="AA31">
        <v>297.7694199535963</v>
      </c>
      <c r="AB31">
        <v>834</v>
      </c>
      <c r="AC31">
        <v>3465</v>
      </c>
      <c r="AD31">
        <v>1800</v>
      </c>
      <c r="AE31">
        <v>3225</v>
      </c>
      <c r="AF31">
        <v>23.405383402141503</v>
      </c>
      <c r="AG31">
        <v>4.5241225497162603</v>
      </c>
      <c r="AH31">
        <v>0.4113015284930579</v>
      </c>
      <c r="AI31">
        <v>1.3910128195065794</v>
      </c>
      <c r="AJ31">
        <v>2.0698189664341879E-2</v>
      </c>
      <c r="AK31">
        <v>5.8582190801543295</v>
      </c>
      <c r="AL31">
        <v>16.312067403309101</v>
      </c>
      <c r="AM31">
        <v>2.0392701129967503</v>
      </c>
      <c r="AN31">
        <v>0.4874826542751633</v>
      </c>
      <c r="AO31">
        <v>2.4148753869372444E-2</v>
      </c>
      <c r="AP31">
        <v>11.399999999999999</v>
      </c>
      <c r="AQ31">
        <v>4.6226089047622301</v>
      </c>
      <c r="AR31">
        <v>5.5311492628950451E-2</v>
      </c>
      <c r="AS31">
        <v>0.91292982446557569</v>
      </c>
      <c r="AT31">
        <v>4.9394288134356947E-3</v>
      </c>
      <c r="AU31">
        <v>7.7889344850028799</v>
      </c>
      <c r="AV31">
        <v>16.1285667498897</v>
      </c>
      <c r="AW31">
        <v>3.5677540710612456</v>
      </c>
      <c r="AX31">
        <v>1.5532026809793722</v>
      </c>
      <c r="AY31">
        <v>1.312422980201516E-2</v>
      </c>
      <c r="AZ31">
        <v>85.458132584255054</v>
      </c>
      <c r="BA31">
        <v>325.54186741574483</v>
      </c>
      <c r="BB31">
        <v>120.62975555589568</v>
      </c>
      <c r="BC31">
        <v>19.014663982201579</v>
      </c>
      <c r="BD31">
        <v>9.5015844187284397</v>
      </c>
      <c r="BE31">
        <v>0.15215433531311978</v>
      </c>
      <c r="BF31">
        <v>149.29815829213882</v>
      </c>
      <c r="BG31">
        <v>796.85188000000016</v>
      </c>
      <c r="BH31">
        <v>647.55372170786131</v>
      </c>
      <c r="BI31" t="s">
        <v>76</v>
      </c>
      <c r="BJ31" t="s">
        <v>68</v>
      </c>
    </row>
    <row r="32" spans="1:64">
      <c r="A32" t="s">
        <v>74</v>
      </c>
      <c r="B32" t="s">
        <v>75</v>
      </c>
      <c r="C32">
        <v>1997</v>
      </c>
      <c r="D32" t="s">
        <v>77</v>
      </c>
      <c r="E32" t="s">
        <v>78</v>
      </c>
      <c r="F32">
        <v>362</v>
      </c>
      <c r="G32">
        <v>362</v>
      </c>
      <c r="H32">
        <v>0</v>
      </c>
      <c r="I32">
        <v>10</v>
      </c>
      <c r="J32">
        <v>43.4</v>
      </c>
      <c r="K32">
        <v>415.4</v>
      </c>
      <c r="L32">
        <v>100</v>
      </c>
      <c r="M32">
        <v>0</v>
      </c>
      <c r="N32">
        <v>0</v>
      </c>
      <c r="O32">
        <v>0</v>
      </c>
      <c r="P32">
        <v>0</v>
      </c>
      <c r="Q32">
        <v>201.24000000000004</v>
      </c>
      <c r="R32">
        <v>324.00000000000006</v>
      </c>
      <c r="S32">
        <v>50.040000000000006</v>
      </c>
      <c r="T32">
        <v>133.92000000000004</v>
      </c>
      <c r="U32">
        <v>87.651880000000006</v>
      </c>
      <c r="V32">
        <v>4</v>
      </c>
      <c r="W32">
        <v>6.4</v>
      </c>
      <c r="X32">
        <v>0.70000000000000018</v>
      </c>
      <c r="Y32">
        <v>13.283062645011601</v>
      </c>
      <c r="Z32">
        <v>44</v>
      </c>
      <c r="AA32">
        <v>307.10352668213454</v>
      </c>
      <c r="AB32">
        <v>901.5</v>
      </c>
      <c r="AC32">
        <v>2115</v>
      </c>
      <c r="AD32">
        <v>5335.5</v>
      </c>
      <c r="AE32">
        <v>4872</v>
      </c>
      <c r="AF32">
        <v>23.405383402141503</v>
      </c>
      <c r="AG32">
        <v>4.5241225497162603</v>
      </c>
      <c r="AH32">
        <v>0.4113015284930579</v>
      </c>
      <c r="AI32">
        <v>1.3910128195065794</v>
      </c>
      <c r="AJ32">
        <v>2.0698189664341879E-2</v>
      </c>
      <c r="AK32">
        <v>2.3000000000000003</v>
      </c>
      <c r="AL32">
        <v>15.4</v>
      </c>
      <c r="AM32">
        <v>2.0392701129967503</v>
      </c>
      <c r="AN32">
        <v>0.4874826542751633</v>
      </c>
      <c r="AO32">
        <v>2.4148753869372444E-2</v>
      </c>
      <c r="AP32">
        <v>11.399999999999999</v>
      </c>
      <c r="AQ32">
        <v>4.6226089047622301</v>
      </c>
      <c r="AR32">
        <v>5.5311492628950451E-2</v>
      </c>
      <c r="AS32">
        <v>0.91292982446557569</v>
      </c>
      <c r="AT32">
        <v>4.9394288134356947E-3</v>
      </c>
      <c r="AU32">
        <v>8.2999999999999989</v>
      </c>
      <c r="AV32">
        <v>9.6</v>
      </c>
      <c r="AW32">
        <v>3.5677540710612456</v>
      </c>
      <c r="AX32">
        <v>1.5532026809793722</v>
      </c>
      <c r="AY32">
        <v>1.312422980201516E-2</v>
      </c>
      <c r="AZ32">
        <v>127.22675313703054</v>
      </c>
      <c r="BA32">
        <v>288.17324686296945</v>
      </c>
      <c r="BB32">
        <v>108.08462628992808</v>
      </c>
      <c r="BC32">
        <v>22.361056920056768</v>
      </c>
      <c r="BD32">
        <v>14.723164410744731</v>
      </c>
      <c r="BE32">
        <v>0.16002960244563094</v>
      </c>
      <c r="BF32">
        <v>145.32887722317523</v>
      </c>
      <c r="BG32">
        <v>796.85188000000016</v>
      </c>
      <c r="BH32">
        <v>651.52300277682491</v>
      </c>
      <c r="BI32" t="s">
        <v>76</v>
      </c>
      <c r="BJ32" t="s">
        <v>68</v>
      </c>
    </row>
    <row r="33" spans="1:62">
      <c r="A33" t="s">
        <v>74</v>
      </c>
      <c r="B33" t="s">
        <v>75</v>
      </c>
      <c r="C33">
        <v>1998</v>
      </c>
      <c r="D33" t="s">
        <v>77</v>
      </c>
      <c r="E33" t="s">
        <v>78</v>
      </c>
      <c r="F33">
        <v>362</v>
      </c>
      <c r="G33">
        <v>362</v>
      </c>
      <c r="H33">
        <v>0</v>
      </c>
      <c r="I33">
        <v>10</v>
      </c>
      <c r="J33">
        <v>42</v>
      </c>
      <c r="K33">
        <v>414</v>
      </c>
      <c r="L33">
        <v>100</v>
      </c>
      <c r="M33">
        <v>0</v>
      </c>
      <c r="N33">
        <v>0</v>
      </c>
      <c r="O33">
        <v>0</v>
      </c>
      <c r="P33">
        <v>0</v>
      </c>
      <c r="Q33">
        <v>201.24000000000004</v>
      </c>
      <c r="R33">
        <v>324.00000000000006</v>
      </c>
      <c r="S33">
        <v>50.040000000000006</v>
      </c>
      <c r="T33">
        <v>133.92000000000004</v>
      </c>
      <c r="U33">
        <v>87.651880000000006</v>
      </c>
      <c r="V33">
        <v>4</v>
      </c>
      <c r="W33">
        <v>6.3</v>
      </c>
      <c r="X33">
        <v>0.59999999999999964</v>
      </c>
      <c r="Y33">
        <v>15.951276102088199</v>
      </c>
      <c r="Z33">
        <v>44</v>
      </c>
      <c r="AA33">
        <v>315.05480278422283</v>
      </c>
      <c r="AB33">
        <v>1255.5</v>
      </c>
      <c r="AC33">
        <v>5667</v>
      </c>
      <c r="AD33">
        <v>3672</v>
      </c>
      <c r="AE33">
        <v>3645</v>
      </c>
      <c r="AF33">
        <v>18.2</v>
      </c>
      <c r="AG33">
        <v>4.3</v>
      </c>
      <c r="AH33">
        <v>0.4113015284930579</v>
      </c>
      <c r="AI33">
        <v>1.3910128195065794</v>
      </c>
      <c r="AJ33">
        <v>2.0698189664341879E-2</v>
      </c>
      <c r="AK33">
        <v>5.2</v>
      </c>
      <c r="AL33">
        <v>22.7</v>
      </c>
      <c r="AM33">
        <v>2.0392701129967503</v>
      </c>
      <c r="AN33">
        <v>0.4874826542751633</v>
      </c>
      <c r="AO33">
        <v>2.4148753869372444E-2</v>
      </c>
      <c r="AP33">
        <v>16.599999999999998</v>
      </c>
      <c r="AQ33">
        <v>3.5999999999999996</v>
      </c>
      <c r="AR33">
        <v>5.5311492628950451E-2</v>
      </c>
      <c r="AS33">
        <v>0.91292982446557569</v>
      </c>
      <c r="AT33">
        <v>4.9394288134356947E-3</v>
      </c>
      <c r="AU33">
        <v>7.1</v>
      </c>
      <c r="AV33">
        <v>18.799999999999997</v>
      </c>
      <c r="AW33">
        <v>3.5677540710612456</v>
      </c>
      <c r="AX33">
        <v>1.5532026809793722</v>
      </c>
      <c r="AY33">
        <v>1.312422980201516E-2</v>
      </c>
      <c r="AZ33">
        <v>139.15319999999997</v>
      </c>
      <c r="BA33">
        <v>274.84680000000003</v>
      </c>
      <c r="BB33">
        <v>215.78475</v>
      </c>
      <c r="BC33">
        <v>25.280500189327366</v>
      </c>
      <c r="BD33">
        <v>13.522682884275266</v>
      </c>
      <c r="BE33">
        <v>0.22881296553259603</v>
      </c>
      <c r="BF33">
        <v>254.81674603913524</v>
      </c>
      <c r="BG33">
        <v>796.85188000000016</v>
      </c>
      <c r="BH33">
        <v>542.03513396086487</v>
      </c>
      <c r="BI33" t="s">
        <v>76</v>
      </c>
      <c r="BJ33" t="s">
        <v>68</v>
      </c>
    </row>
    <row r="34" spans="1:62">
      <c r="A34" t="s">
        <v>74</v>
      </c>
      <c r="B34" t="s">
        <v>75</v>
      </c>
      <c r="C34">
        <v>1999</v>
      </c>
      <c r="D34" t="s">
        <v>77</v>
      </c>
      <c r="E34" t="s">
        <v>78</v>
      </c>
      <c r="F34">
        <v>361.7999999999999</v>
      </c>
      <c r="G34">
        <v>361.7999999999999</v>
      </c>
      <c r="H34">
        <v>0</v>
      </c>
      <c r="I34">
        <v>10</v>
      </c>
      <c r="J34">
        <v>50.4</v>
      </c>
      <c r="K34">
        <v>422.19999999999987</v>
      </c>
      <c r="L34">
        <v>100</v>
      </c>
      <c r="M34">
        <v>0</v>
      </c>
      <c r="N34">
        <v>0</v>
      </c>
      <c r="O34">
        <v>0</v>
      </c>
      <c r="P34">
        <v>0</v>
      </c>
      <c r="Q34">
        <v>201.24000000000004</v>
      </c>
      <c r="R34">
        <v>324.00000000000006</v>
      </c>
      <c r="S34">
        <v>50.040000000000006</v>
      </c>
      <c r="T34">
        <v>133.92000000000004</v>
      </c>
      <c r="U34">
        <v>87.651880000000006</v>
      </c>
      <c r="V34">
        <v>4</v>
      </c>
      <c r="W34">
        <v>6.4</v>
      </c>
      <c r="X34">
        <v>0.70000000000000018</v>
      </c>
      <c r="Y34">
        <v>13.805104408352699</v>
      </c>
      <c r="Z34">
        <v>44</v>
      </c>
      <c r="AA34">
        <v>308.65921113689103</v>
      </c>
      <c r="AB34">
        <v>1081.5</v>
      </c>
      <c r="AC34">
        <v>1083</v>
      </c>
      <c r="AD34">
        <v>5595</v>
      </c>
      <c r="AE34">
        <v>5212.5</v>
      </c>
      <c r="AF34">
        <v>21.200000000000003</v>
      </c>
      <c r="AG34">
        <v>4.5</v>
      </c>
      <c r="AH34">
        <v>0.4113015284930579</v>
      </c>
      <c r="AI34">
        <v>1.3910128195065794</v>
      </c>
      <c r="AJ34">
        <v>2.0698189664341879E-2</v>
      </c>
      <c r="AK34">
        <v>9.3000000000000007</v>
      </c>
      <c r="AL34">
        <v>21.8</v>
      </c>
      <c r="AM34">
        <v>2.0392701129967503</v>
      </c>
      <c r="AN34">
        <v>0.4874826542751633</v>
      </c>
      <c r="AO34">
        <v>2.4148753869372444E-2</v>
      </c>
      <c r="AP34">
        <v>11.5</v>
      </c>
      <c r="AQ34">
        <v>4.0999999999999996</v>
      </c>
      <c r="AR34">
        <v>5.5311492628950451E-2</v>
      </c>
      <c r="AS34">
        <v>0.91292982446557569</v>
      </c>
      <c r="AT34">
        <v>4.9394288134356947E-3</v>
      </c>
      <c r="AU34">
        <v>9</v>
      </c>
      <c r="AV34">
        <v>18.5</v>
      </c>
      <c r="AW34">
        <v>3.5677540710612456</v>
      </c>
      <c r="AX34">
        <v>1.5532026809793722</v>
      </c>
      <c r="AY34">
        <v>1.312422980201516E-2</v>
      </c>
      <c r="AZ34">
        <v>144.25470000000001</v>
      </c>
      <c r="BA34">
        <v>277.94529999999986</v>
      </c>
      <c r="BB34">
        <v>147.84690000000001</v>
      </c>
      <c r="BC34">
        <v>21.559738032106441</v>
      </c>
      <c r="BD34">
        <v>15.23623542136624</v>
      </c>
      <c r="BE34">
        <v>0.14458434461669281</v>
      </c>
      <c r="BF34">
        <v>184.78745779808941</v>
      </c>
      <c r="BG34">
        <v>796.85188000000016</v>
      </c>
      <c r="BH34">
        <v>612.0644222019107</v>
      </c>
      <c r="BI34" t="s">
        <v>76</v>
      </c>
      <c r="BJ34" t="s">
        <v>68</v>
      </c>
    </row>
    <row r="35" spans="1:62">
      <c r="A35" t="s">
        <v>74</v>
      </c>
      <c r="B35" t="s">
        <v>75</v>
      </c>
      <c r="C35">
        <v>2000</v>
      </c>
      <c r="D35" t="s">
        <v>77</v>
      </c>
      <c r="E35" t="s">
        <v>78</v>
      </c>
      <c r="F35">
        <v>361.7999999999999</v>
      </c>
      <c r="G35">
        <v>361.7999999999999</v>
      </c>
      <c r="H35">
        <v>0</v>
      </c>
      <c r="I35">
        <v>10</v>
      </c>
      <c r="J35">
        <v>49</v>
      </c>
      <c r="K35">
        <v>420.7999999999999</v>
      </c>
      <c r="L35">
        <v>100</v>
      </c>
      <c r="M35">
        <v>0</v>
      </c>
      <c r="N35">
        <v>0</v>
      </c>
      <c r="O35">
        <v>0</v>
      </c>
      <c r="P35">
        <v>0</v>
      </c>
      <c r="Q35">
        <v>201.24000000000004</v>
      </c>
      <c r="R35">
        <v>324.00000000000006</v>
      </c>
      <c r="S35">
        <v>50.040000000000006</v>
      </c>
      <c r="T35">
        <v>133.92000000000004</v>
      </c>
      <c r="U35">
        <v>87.651880000000006</v>
      </c>
      <c r="V35">
        <v>4</v>
      </c>
      <c r="W35">
        <v>6.6</v>
      </c>
      <c r="X35">
        <v>0.89999999999999947</v>
      </c>
      <c r="Y35">
        <v>12.3549883990719</v>
      </c>
      <c r="Z35">
        <v>44</v>
      </c>
      <c r="AA35">
        <v>304.33786542923423</v>
      </c>
      <c r="AB35">
        <v>955.5</v>
      </c>
      <c r="AC35">
        <v>2089.5</v>
      </c>
      <c r="AD35">
        <v>3609</v>
      </c>
      <c r="AE35">
        <v>1794</v>
      </c>
      <c r="AF35">
        <v>17.2</v>
      </c>
      <c r="AG35">
        <v>6.5</v>
      </c>
      <c r="AH35">
        <v>0.4113015284930579</v>
      </c>
      <c r="AI35">
        <v>1.3910128195065794</v>
      </c>
      <c r="AJ35">
        <v>2.0698189664341879E-2</v>
      </c>
      <c r="AK35">
        <v>9.8000000000000007</v>
      </c>
      <c r="AL35">
        <v>2.1</v>
      </c>
      <c r="AM35">
        <v>2.0392701129967503</v>
      </c>
      <c r="AN35">
        <v>0.4874826542751633</v>
      </c>
      <c r="AO35">
        <v>2.4148753869372444E-2</v>
      </c>
      <c r="AP35">
        <v>10.9</v>
      </c>
      <c r="AQ35">
        <v>4.05</v>
      </c>
      <c r="AR35">
        <v>5.5311492628950451E-2</v>
      </c>
      <c r="AS35">
        <v>0.91292982446557569</v>
      </c>
      <c r="AT35">
        <v>4.9394288134356947E-3</v>
      </c>
      <c r="AU35">
        <v>9.3999999999999986</v>
      </c>
      <c r="AV35">
        <v>3.7</v>
      </c>
      <c r="AW35">
        <v>3.5677540710612456</v>
      </c>
      <c r="AX35">
        <v>1.5532026809793722</v>
      </c>
      <c r="AY35">
        <v>1.312422980201516E-2</v>
      </c>
      <c r="AZ35">
        <v>93.113399999999999</v>
      </c>
      <c r="BA35">
        <v>327.68659999999988</v>
      </c>
      <c r="BB35">
        <v>31.85295</v>
      </c>
      <c r="BC35">
        <v>11.254223491963584</v>
      </c>
      <c r="BD35">
        <v>8.4289171013197457</v>
      </c>
      <c r="BE35">
        <v>0.11160720828683701</v>
      </c>
      <c r="BF35">
        <v>51.647697801570168</v>
      </c>
      <c r="BG35">
        <v>796.85188000000016</v>
      </c>
      <c r="BH35">
        <v>745.20418219842998</v>
      </c>
      <c r="BI35" t="s">
        <v>76</v>
      </c>
      <c r="BJ35" t="s">
        <v>68</v>
      </c>
    </row>
    <row r="36" spans="1:62">
      <c r="A36" t="s">
        <v>74</v>
      </c>
      <c r="B36" t="s">
        <v>75</v>
      </c>
      <c r="C36">
        <v>2001</v>
      </c>
      <c r="D36" t="s">
        <v>77</v>
      </c>
      <c r="E36" t="s">
        <v>78</v>
      </c>
      <c r="F36">
        <v>361.7999999999999</v>
      </c>
      <c r="G36">
        <v>361.7999999999999</v>
      </c>
      <c r="H36">
        <v>0</v>
      </c>
      <c r="I36">
        <v>10</v>
      </c>
      <c r="J36">
        <v>46.2</v>
      </c>
      <c r="K36">
        <v>417.99999999999989</v>
      </c>
      <c r="L36">
        <v>100</v>
      </c>
      <c r="M36">
        <v>0</v>
      </c>
      <c r="N36">
        <v>0</v>
      </c>
      <c r="O36">
        <v>0</v>
      </c>
      <c r="P36">
        <v>0</v>
      </c>
      <c r="Q36">
        <v>201.24000000000004</v>
      </c>
      <c r="R36">
        <v>324.00000000000006</v>
      </c>
      <c r="S36">
        <v>50.040000000000006</v>
      </c>
      <c r="T36">
        <v>133.92000000000004</v>
      </c>
      <c r="U36">
        <v>73.043233333333234</v>
      </c>
      <c r="V36">
        <v>4</v>
      </c>
      <c r="W36">
        <v>6.7</v>
      </c>
      <c r="X36">
        <v>1</v>
      </c>
      <c r="Y36">
        <v>13.0858468677494</v>
      </c>
      <c r="Z36">
        <v>44</v>
      </c>
      <c r="AA36">
        <v>306.51582366589321</v>
      </c>
      <c r="AB36">
        <v>1275.5999999999999</v>
      </c>
      <c r="AC36">
        <v>2635.5</v>
      </c>
      <c r="AD36">
        <v>4722</v>
      </c>
      <c r="AE36">
        <v>3678</v>
      </c>
      <c r="AF36">
        <v>19.5</v>
      </c>
      <c r="AG36">
        <v>3.5999999999999996</v>
      </c>
      <c r="AH36">
        <v>0.4113015284930579</v>
      </c>
      <c r="AI36">
        <v>1.3910128195065794</v>
      </c>
      <c r="AJ36">
        <v>2.0698189664341879E-2</v>
      </c>
      <c r="AK36">
        <v>6.8999999999999995</v>
      </c>
      <c r="AL36">
        <v>15</v>
      </c>
      <c r="AM36">
        <v>2.0392701129967503</v>
      </c>
      <c r="AN36">
        <v>0.4874826542751633</v>
      </c>
      <c r="AO36">
        <v>2.4148753869372444E-2</v>
      </c>
      <c r="AP36">
        <v>9.9</v>
      </c>
      <c r="AQ36">
        <v>4</v>
      </c>
      <c r="AR36">
        <v>5.5311492628950451E-2</v>
      </c>
      <c r="AS36">
        <v>0.91292982446557569</v>
      </c>
      <c r="AT36">
        <v>4.9394288134356947E-3</v>
      </c>
      <c r="AU36">
        <v>6.16</v>
      </c>
      <c r="AV36">
        <v>15.2</v>
      </c>
      <c r="AW36">
        <v>3.5677540710612456</v>
      </c>
      <c r="AX36">
        <v>1.5532026809793722</v>
      </c>
      <c r="AY36">
        <v>1.312422980201516E-2</v>
      </c>
      <c r="AZ36">
        <v>112.46342999999999</v>
      </c>
      <c r="BA36">
        <v>305.53656999999987</v>
      </c>
      <c r="BB36">
        <v>118.91825999999999</v>
      </c>
      <c r="BC36">
        <v>19.282532954105847</v>
      </c>
      <c r="BD36">
        <v>13.082670579673366</v>
      </c>
      <c r="BE36">
        <v>0.16164155162742069</v>
      </c>
      <c r="BF36">
        <v>151.44510508540662</v>
      </c>
      <c r="BG36">
        <v>782.24323333333336</v>
      </c>
      <c r="BH36">
        <v>630.7981282479268</v>
      </c>
      <c r="BI36" t="s">
        <v>76</v>
      </c>
      <c r="BJ36" t="s">
        <v>68</v>
      </c>
    </row>
    <row r="37" spans="1:62">
      <c r="A37" t="s">
        <v>74</v>
      </c>
      <c r="B37" t="s">
        <v>75</v>
      </c>
      <c r="C37">
        <v>2002</v>
      </c>
      <c r="D37" t="s">
        <v>77</v>
      </c>
      <c r="E37" t="s">
        <v>78</v>
      </c>
      <c r="F37">
        <v>362</v>
      </c>
      <c r="G37">
        <v>362</v>
      </c>
      <c r="H37">
        <v>0</v>
      </c>
      <c r="I37">
        <v>10</v>
      </c>
      <c r="J37">
        <v>50.4</v>
      </c>
      <c r="K37">
        <v>422.4</v>
      </c>
      <c r="L37">
        <v>100</v>
      </c>
      <c r="M37">
        <v>0</v>
      </c>
      <c r="N37">
        <v>0</v>
      </c>
      <c r="O37">
        <v>0</v>
      </c>
      <c r="P37">
        <v>0</v>
      </c>
      <c r="Q37">
        <v>201.24000000000004</v>
      </c>
      <c r="R37">
        <v>324.00000000000006</v>
      </c>
      <c r="S37">
        <v>50.040000000000006</v>
      </c>
      <c r="T37">
        <v>133.92000000000004</v>
      </c>
      <c r="U37">
        <v>67.930206999999939</v>
      </c>
      <c r="V37">
        <v>4</v>
      </c>
      <c r="W37">
        <v>6.8</v>
      </c>
      <c r="X37">
        <v>1.0999999999999996</v>
      </c>
      <c r="Y37">
        <v>14.193735498839899</v>
      </c>
      <c r="Z37">
        <v>44</v>
      </c>
      <c r="AA37">
        <v>309.81733178654287</v>
      </c>
      <c r="AB37">
        <v>1552.5</v>
      </c>
      <c r="AC37">
        <v>2188.5</v>
      </c>
      <c r="AD37">
        <v>4962</v>
      </c>
      <c r="AE37">
        <v>3615</v>
      </c>
      <c r="AF37">
        <v>25.299999999999997</v>
      </c>
      <c r="AG37">
        <v>5.24</v>
      </c>
      <c r="AH37">
        <v>0.4113015284930579</v>
      </c>
      <c r="AI37">
        <v>1.3910128195065794</v>
      </c>
      <c r="AJ37">
        <v>2.0698189664341879E-2</v>
      </c>
      <c r="AK37">
        <v>5.8582190801543295</v>
      </c>
      <c r="AL37">
        <v>16.312067403309101</v>
      </c>
      <c r="AM37">
        <v>2.0392701129967503</v>
      </c>
      <c r="AN37">
        <v>0.4874826542751633</v>
      </c>
      <c r="AO37">
        <v>2.4148753869372444E-2</v>
      </c>
      <c r="AP37">
        <v>11.399999999999999</v>
      </c>
      <c r="AQ37">
        <v>4.6226089047622301</v>
      </c>
      <c r="AR37">
        <v>5.5311492628950451E-2</v>
      </c>
      <c r="AS37">
        <v>0.91292982446557569</v>
      </c>
      <c r="AT37">
        <v>4.9394288134356947E-3</v>
      </c>
      <c r="AU37">
        <v>7.7889344850028799</v>
      </c>
      <c r="AV37">
        <v>16.1285667498897</v>
      </c>
      <c r="AW37">
        <v>3.5677540710612456</v>
      </c>
      <c r="AX37">
        <v>1.5532026809793722</v>
      </c>
      <c r="AY37">
        <v>1.312422980201516E-2</v>
      </c>
      <c r="AZ37">
        <v>136.82276062020313</v>
      </c>
      <c r="BA37">
        <v>285.57723937979688</v>
      </c>
      <c r="BB37">
        <v>125.07621369842343</v>
      </c>
      <c r="BC37">
        <v>18.273374858590117</v>
      </c>
      <c r="BD37">
        <v>13.371188671903775</v>
      </c>
      <c r="BE37">
        <v>0.15693702380356506</v>
      </c>
      <c r="BF37">
        <v>156.87771425272089</v>
      </c>
      <c r="BG37">
        <v>777.13020700000015</v>
      </c>
      <c r="BH37">
        <v>620.25249274727923</v>
      </c>
      <c r="BI37" t="s">
        <v>76</v>
      </c>
      <c r="BJ37" t="s">
        <v>68</v>
      </c>
    </row>
    <row r="38" spans="1:62">
      <c r="A38" t="s">
        <v>74</v>
      </c>
      <c r="B38" t="s">
        <v>75</v>
      </c>
      <c r="C38">
        <v>2003</v>
      </c>
      <c r="D38" t="s">
        <v>77</v>
      </c>
      <c r="E38" t="s">
        <v>78</v>
      </c>
      <c r="F38">
        <v>362</v>
      </c>
      <c r="G38">
        <v>362</v>
      </c>
      <c r="H38">
        <v>0</v>
      </c>
      <c r="I38">
        <v>10</v>
      </c>
      <c r="J38">
        <v>53.2</v>
      </c>
      <c r="K38">
        <v>425.2</v>
      </c>
      <c r="L38">
        <v>100</v>
      </c>
      <c r="M38">
        <v>0</v>
      </c>
      <c r="N38">
        <v>0</v>
      </c>
      <c r="O38">
        <v>0</v>
      </c>
      <c r="P38">
        <v>0</v>
      </c>
      <c r="Q38">
        <v>201.24000000000004</v>
      </c>
      <c r="R38">
        <v>324.00000000000006</v>
      </c>
      <c r="S38">
        <v>50.040000000000006</v>
      </c>
      <c r="T38">
        <v>133.92000000000004</v>
      </c>
      <c r="U38">
        <v>64.27804533333348</v>
      </c>
      <c r="V38">
        <v>4</v>
      </c>
      <c r="W38">
        <v>6.3</v>
      </c>
      <c r="X38">
        <v>0.59999999999999964</v>
      </c>
      <c r="Y38">
        <v>14.0603248259861</v>
      </c>
      <c r="Z38">
        <v>44</v>
      </c>
      <c r="AA38">
        <v>309.41976798143855</v>
      </c>
      <c r="AB38">
        <v>2188.5</v>
      </c>
      <c r="AC38">
        <v>3372</v>
      </c>
      <c r="AD38">
        <v>4131</v>
      </c>
      <c r="AE38">
        <v>3735</v>
      </c>
      <c r="AF38">
        <v>19.369352452486599</v>
      </c>
      <c r="AG38">
        <v>2.7612671113170402</v>
      </c>
      <c r="AH38">
        <v>0.4113015284930579</v>
      </c>
      <c r="AI38">
        <v>1.3910128195065794</v>
      </c>
      <c r="AJ38">
        <v>2.0698189664341879E-2</v>
      </c>
      <c r="AK38">
        <v>2.7120729411956401</v>
      </c>
      <c r="AL38">
        <v>9.1365052639999895</v>
      </c>
      <c r="AM38">
        <v>2.0392701129967503</v>
      </c>
      <c r="AN38">
        <v>0.4874826542751633</v>
      </c>
      <c r="AO38">
        <v>2.4148753869372444E-2</v>
      </c>
      <c r="AP38">
        <v>7.6848687856303002</v>
      </c>
      <c r="AQ38">
        <v>3.6870000000000003</v>
      </c>
      <c r="AR38">
        <v>5.5311492628950451E-2</v>
      </c>
      <c r="AS38">
        <v>0.91292982446557569</v>
      </c>
      <c r="AT38">
        <v>4.9394288134356947E-3</v>
      </c>
      <c r="AU38">
        <v>3.3479546520889905</v>
      </c>
      <c r="AV38">
        <v>10.245999999999999</v>
      </c>
      <c r="AW38">
        <v>3.5677540710612456</v>
      </c>
      <c r="AX38">
        <v>1.5532026809793722</v>
      </c>
      <c r="AY38">
        <v>1.312422980201516E-2</v>
      </c>
      <c r="AZ38">
        <v>95.78574137896976</v>
      </c>
      <c r="BA38">
        <v>329.41425862103023</v>
      </c>
      <c r="BB38">
        <v>90.351135823325308</v>
      </c>
      <c r="BC38">
        <v>21.330605447596046</v>
      </c>
      <c r="BD38">
        <v>14.260548184031249</v>
      </c>
      <c r="BE38">
        <v>0.19615136486676557</v>
      </c>
      <c r="BF38">
        <v>126.13844081981937</v>
      </c>
      <c r="BG38">
        <v>773.47804533333363</v>
      </c>
      <c r="BH38">
        <v>647.33960451351425</v>
      </c>
      <c r="BI38" t="s">
        <v>76</v>
      </c>
      <c r="BJ38" t="s">
        <v>68</v>
      </c>
    </row>
    <row r="39" spans="1:62">
      <c r="A39" t="s">
        <v>74</v>
      </c>
      <c r="B39" t="s">
        <v>75</v>
      </c>
      <c r="C39">
        <v>2004</v>
      </c>
      <c r="D39" t="s">
        <v>77</v>
      </c>
      <c r="E39" t="s">
        <v>78</v>
      </c>
      <c r="F39">
        <v>349.2</v>
      </c>
      <c r="G39">
        <v>349.2</v>
      </c>
      <c r="H39">
        <v>0</v>
      </c>
      <c r="I39">
        <v>10</v>
      </c>
      <c r="J39">
        <v>54.6</v>
      </c>
      <c r="K39">
        <v>413.8</v>
      </c>
      <c r="L39">
        <v>100</v>
      </c>
      <c r="M39">
        <v>0</v>
      </c>
      <c r="N39">
        <v>0</v>
      </c>
      <c r="O39">
        <v>0</v>
      </c>
      <c r="P39">
        <v>0</v>
      </c>
      <c r="Q39">
        <v>201.24000000000004</v>
      </c>
      <c r="R39">
        <v>324.00000000000006</v>
      </c>
      <c r="S39">
        <v>50.040000000000006</v>
      </c>
      <c r="T39">
        <v>133.92000000000004</v>
      </c>
      <c r="U39">
        <v>62.08674833333324</v>
      </c>
      <c r="V39">
        <v>4</v>
      </c>
      <c r="W39">
        <v>6.54</v>
      </c>
      <c r="X39">
        <v>0.83999999999999986</v>
      </c>
      <c r="Y39">
        <v>17.894837587007</v>
      </c>
      <c r="Z39">
        <v>44</v>
      </c>
      <c r="AA39">
        <v>320.84661600928087</v>
      </c>
      <c r="AB39">
        <v>2242.5</v>
      </c>
      <c r="AC39">
        <v>3538.5</v>
      </c>
      <c r="AD39">
        <v>2599.5</v>
      </c>
      <c r="AE39">
        <v>3307.5</v>
      </c>
      <c r="AF39">
        <v>21.890972907754701</v>
      </c>
      <c r="AG39">
        <v>4.6821379169561101</v>
      </c>
      <c r="AH39">
        <v>0.4113015284930579</v>
      </c>
      <c r="AI39">
        <v>1.3910128195065794</v>
      </c>
      <c r="AJ39">
        <v>2.0698189664341879E-2</v>
      </c>
      <c r="AK39">
        <v>3.2606790985579996</v>
      </c>
      <c r="AL39">
        <v>14.7789469806409</v>
      </c>
      <c r="AM39">
        <v>2.0392701129967503</v>
      </c>
      <c r="AN39">
        <v>0.4874826542751633</v>
      </c>
      <c r="AO39">
        <v>2.4148753869372444E-2</v>
      </c>
      <c r="AP39">
        <v>10.4536793809839</v>
      </c>
      <c r="AQ39">
        <v>5.3268128682515004</v>
      </c>
      <c r="AR39">
        <v>5.5311492628950451E-2</v>
      </c>
      <c r="AS39">
        <v>0.91292982446557569</v>
      </c>
      <c r="AT39">
        <v>4.9394288134356947E-3</v>
      </c>
      <c r="AU39">
        <v>7.7889344850028799</v>
      </c>
      <c r="AV39">
        <v>16.1285667498897</v>
      </c>
      <c r="AW39">
        <v>3.5677540710612456</v>
      </c>
      <c r="AX39">
        <v>1.5532026809793722</v>
      </c>
      <c r="AY39">
        <v>1.312422980201516E-2</v>
      </c>
      <c r="AZ39">
        <v>113.56466009590207</v>
      </c>
      <c r="BA39">
        <v>300.23533990409794</v>
      </c>
      <c r="BB39">
        <v>129.98728274605185</v>
      </c>
      <c r="BC39">
        <v>20.082429787608707</v>
      </c>
      <c r="BD39">
        <v>12.354682565933706</v>
      </c>
      <c r="BE39">
        <v>0.18811449115975229</v>
      </c>
      <c r="BF39">
        <v>162.612509590754</v>
      </c>
      <c r="BG39">
        <v>771.28674833333343</v>
      </c>
      <c r="BH39">
        <v>608.6742387425794</v>
      </c>
      <c r="BI39" t="s">
        <v>76</v>
      </c>
      <c r="BJ39" t="s">
        <v>68</v>
      </c>
    </row>
    <row r="40" spans="1:62">
      <c r="A40" t="s">
        <v>74</v>
      </c>
      <c r="B40" t="s">
        <v>75</v>
      </c>
      <c r="C40">
        <v>2005</v>
      </c>
      <c r="D40" t="s">
        <v>77</v>
      </c>
      <c r="E40" t="s">
        <v>78</v>
      </c>
      <c r="F40">
        <v>196.20000000000002</v>
      </c>
      <c r="G40">
        <v>196.20000000000002</v>
      </c>
      <c r="H40">
        <v>0</v>
      </c>
      <c r="I40">
        <v>10</v>
      </c>
      <c r="J40">
        <v>47.6</v>
      </c>
      <c r="K40">
        <v>253.8</v>
      </c>
      <c r="L40">
        <v>100</v>
      </c>
      <c r="M40">
        <v>0</v>
      </c>
      <c r="N40">
        <v>0</v>
      </c>
      <c r="O40">
        <v>0</v>
      </c>
      <c r="P40">
        <v>0</v>
      </c>
      <c r="Q40">
        <v>201.24000000000004</v>
      </c>
      <c r="R40">
        <v>324.00000000000006</v>
      </c>
      <c r="S40">
        <v>50.040000000000006</v>
      </c>
      <c r="T40">
        <v>133.92000000000004</v>
      </c>
      <c r="U40">
        <v>60.625883666666716</v>
      </c>
      <c r="V40">
        <v>4</v>
      </c>
      <c r="W40">
        <v>6.57</v>
      </c>
      <c r="X40">
        <v>0.87000000000000011</v>
      </c>
      <c r="Y40">
        <v>13.2131670533643</v>
      </c>
      <c r="Z40">
        <v>44</v>
      </c>
      <c r="AA40">
        <v>306.89523781902557</v>
      </c>
      <c r="AB40">
        <v>2265</v>
      </c>
      <c r="AC40">
        <v>4638</v>
      </c>
      <c r="AD40">
        <v>2556</v>
      </c>
      <c r="AE40">
        <v>2931</v>
      </c>
      <c r="AF40">
        <v>24.917683888809798</v>
      </c>
      <c r="AG40">
        <v>4.3228530322809497</v>
      </c>
      <c r="AH40">
        <v>0.4113015284930579</v>
      </c>
      <c r="AI40">
        <v>1.3910128195065794</v>
      </c>
      <c r="AJ40">
        <v>2.0698189664341879E-2</v>
      </c>
      <c r="AK40">
        <v>8.3231516514656203</v>
      </c>
      <c r="AL40">
        <v>19.4066108319299</v>
      </c>
      <c r="AM40">
        <v>2.0392701129967503</v>
      </c>
      <c r="AN40">
        <v>0.4874826542751633</v>
      </c>
      <c r="AO40">
        <v>2.4148753869372444E-2</v>
      </c>
      <c r="AP40">
        <v>9.0912719361124203</v>
      </c>
      <c r="AQ40">
        <v>3.0478639953634703</v>
      </c>
      <c r="AR40">
        <v>5.5311492628950451E-2</v>
      </c>
      <c r="AS40">
        <v>0.91292982446557569</v>
      </c>
      <c r="AT40">
        <v>4.9394288134356947E-3</v>
      </c>
      <c r="AU40">
        <v>6.1355028007468704</v>
      </c>
      <c r="AV40">
        <v>10.117000000000001</v>
      </c>
      <c r="AW40">
        <v>3.5677540710612456</v>
      </c>
      <c r="AX40">
        <v>1.5532026809793722</v>
      </c>
      <c r="AY40">
        <v>1.312422980201516E-2</v>
      </c>
      <c r="AZ40">
        <v>136.26178114534414</v>
      </c>
      <c r="BA40">
        <v>117.53821885465587</v>
      </c>
      <c r="BB40">
        <v>137.24239052875626</v>
      </c>
      <c r="BC40">
        <v>20.988196103555811</v>
      </c>
      <c r="BD40">
        <v>12.297474275995162</v>
      </c>
      <c r="BE40">
        <v>0.20997561763273181</v>
      </c>
      <c r="BF40">
        <v>170.73803652593998</v>
      </c>
      <c r="BG40">
        <v>769.82588366666687</v>
      </c>
      <c r="BH40">
        <v>599.08784714072692</v>
      </c>
      <c r="BI40" t="s">
        <v>76</v>
      </c>
      <c r="BJ40" t="s">
        <v>68</v>
      </c>
    </row>
    <row r="41" spans="1:62">
      <c r="A41" t="s">
        <v>74</v>
      </c>
      <c r="B41" t="s">
        <v>75</v>
      </c>
      <c r="C41">
        <v>2006</v>
      </c>
      <c r="D41" t="s">
        <v>77</v>
      </c>
      <c r="E41" t="s">
        <v>78</v>
      </c>
      <c r="F41">
        <v>297</v>
      </c>
      <c r="G41">
        <v>297</v>
      </c>
      <c r="H41">
        <v>0</v>
      </c>
      <c r="I41">
        <v>10</v>
      </c>
      <c r="J41">
        <v>46.2</v>
      </c>
      <c r="K41">
        <v>353.2</v>
      </c>
      <c r="L41">
        <v>100</v>
      </c>
      <c r="M41">
        <v>0</v>
      </c>
      <c r="N41">
        <v>0</v>
      </c>
      <c r="O41">
        <v>0</v>
      </c>
      <c r="P41">
        <v>0</v>
      </c>
      <c r="Q41">
        <v>201.24000000000004</v>
      </c>
      <c r="R41">
        <v>324.00000000000006</v>
      </c>
      <c r="S41">
        <v>50.040000000000006</v>
      </c>
      <c r="T41">
        <v>133.92000000000004</v>
      </c>
      <c r="U41">
        <v>59.165019000000186</v>
      </c>
      <c r="V41">
        <v>4</v>
      </c>
      <c r="W41">
        <v>6.58</v>
      </c>
      <c r="X41">
        <v>0.87999999999999989</v>
      </c>
      <c r="Y41">
        <v>13.3308362934819</v>
      </c>
      <c r="Z41">
        <v>44</v>
      </c>
      <c r="AA41">
        <v>307.24589215457604</v>
      </c>
      <c r="AB41">
        <v>1540.5</v>
      </c>
      <c r="AC41">
        <v>3382.5</v>
      </c>
      <c r="AD41">
        <v>2835</v>
      </c>
      <c r="AE41">
        <v>2697</v>
      </c>
      <c r="AF41">
        <v>25.382785645190999</v>
      </c>
      <c r="AG41">
        <v>2.3180608910003402</v>
      </c>
      <c r="AH41">
        <v>0.4113015284930579</v>
      </c>
      <c r="AI41">
        <v>1.3910128195065794</v>
      </c>
      <c r="AJ41">
        <v>2.0698189664341879E-2</v>
      </c>
      <c r="AK41">
        <v>3.8020726793828401</v>
      </c>
      <c r="AL41">
        <v>10.872097490398501</v>
      </c>
      <c r="AM41">
        <v>2.0392701129967503</v>
      </c>
      <c r="AN41">
        <v>0.4874826542751633</v>
      </c>
      <c r="AO41">
        <v>2.4148753869372444E-2</v>
      </c>
      <c r="AP41">
        <v>10.2733124826102</v>
      </c>
      <c r="AQ41">
        <v>3.6469732703829898</v>
      </c>
      <c r="AR41">
        <v>5.5311492628950451E-2</v>
      </c>
      <c r="AS41">
        <v>0.91292982446557569</v>
      </c>
      <c r="AT41">
        <v>4.9394288134356947E-3</v>
      </c>
      <c r="AU41">
        <v>7.4847512553075504</v>
      </c>
      <c r="AV41">
        <v>9.5541360619750009</v>
      </c>
      <c r="AW41">
        <v>3.5677540710612456</v>
      </c>
      <c r="AX41">
        <v>1.5532026809793722</v>
      </c>
      <c r="AY41">
        <v>1.312422980201516E-2</v>
      </c>
      <c r="AZ41">
        <v>101.27390714819357</v>
      </c>
      <c r="BA41">
        <v>251.9260928518064</v>
      </c>
      <c r="BB41">
        <v>76.452516744541313</v>
      </c>
      <c r="BC41">
        <v>17.310481973110321</v>
      </c>
      <c r="BD41">
        <v>10.568909009496899</v>
      </c>
      <c r="BE41">
        <v>0.16296804960319605</v>
      </c>
      <c r="BF41">
        <v>104.49487577675174</v>
      </c>
      <c r="BG41">
        <v>768.3650190000003</v>
      </c>
      <c r="BH41">
        <v>663.87014322324853</v>
      </c>
      <c r="BI41" t="s">
        <v>76</v>
      </c>
      <c r="BJ41" t="s">
        <v>68</v>
      </c>
    </row>
    <row r="42" spans="1:62">
      <c r="A42" t="s">
        <v>74</v>
      </c>
      <c r="B42" t="s">
        <v>75</v>
      </c>
      <c r="C42">
        <v>2007</v>
      </c>
      <c r="D42" t="s">
        <v>77</v>
      </c>
      <c r="E42" t="s">
        <v>78</v>
      </c>
      <c r="F42">
        <v>196.20000000000002</v>
      </c>
      <c r="G42">
        <v>196.20000000000002</v>
      </c>
      <c r="H42">
        <v>0</v>
      </c>
      <c r="I42">
        <v>10</v>
      </c>
      <c r="J42">
        <v>46.2</v>
      </c>
      <c r="K42">
        <v>252.40000000000003</v>
      </c>
      <c r="L42">
        <v>100</v>
      </c>
      <c r="M42">
        <v>0</v>
      </c>
      <c r="N42">
        <v>0</v>
      </c>
      <c r="O42">
        <v>0</v>
      </c>
      <c r="P42">
        <v>0</v>
      </c>
      <c r="Q42">
        <v>201.24000000000004</v>
      </c>
      <c r="R42">
        <v>324.00000000000006</v>
      </c>
      <c r="S42">
        <v>50.040000000000006</v>
      </c>
      <c r="T42">
        <v>133.92000000000004</v>
      </c>
      <c r="U42">
        <v>57.704154333333356</v>
      </c>
      <c r="V42">
        <v>4</v>
      </c>
      <c r="W42">
        <v>6.91</v>
      </c>
      <c r="X42">
        <v>1.21</v>
      </c>
      <c r="Y42">
        <v>15.0509860788863</v>
      </c>
      <c r="Z42">
        <v>44</v>
      </c>
      <c r="AA42">
        <v>312.37193851508118</v>
      </c>
      <c r="AB42">
        <v>1219.8648648648648</v>
      </c>
      <c r="AC42">
        <v>3387.5</v>
      </c>
      <c r="AD42">
        <v>3377.1513829787236</v>
      </c>
      <c r="AE42">
        <v>3995.9999999999995</v>
      </c>
      <c r="AF42">
        <v>23.405383402141503</v>
      </c>
      <c r="AG42">
        <v>4.5241225497162603</v>
      </c>
      <c r="AH42">
        <v>0.4113015284930579</v>
      </c>
      <c r="AI42">
        <v>1.3910128195065794</v>
      </c>
      <c r="AJ42">
        <v>2.0698189664341879E-2</v>
      </c>
      <c r="AK42">
        <v>5.8582190801543295</v>
      </c>
      <c r="AL42">
        <v>16.312067403309101</v>
      </c>
      <c r="AM42">
        <v>2.0392701129967503</v>
      </c>
      <c r="AN42">
        <v>0.4874826542751633</v>
      </c>
      <c r="AO42">
        <v>2.4148753869372444E-2</v>
      </c>
      <c r="AP42">
        <v>11.399999999999999</v>
      </c>
      <c r="AQ42">
        <v>4.6226089047622301</v>
      </c>
      <c r="AR42">
        <v>5.5311492628950451E-2</v>
      </c>
      <c r="AS42">
        <v>0.91292982446557569</v>
      </c>
      <c r="AT42">
        <v>4.9394288134356947E-3</v>
      </c>
      <c r="AU42">
        <v>7.7889344850028799</v>
      </c>
      <c r="AV42">
        <v>16.1285667498897</v>
      </c>
      <c r="AW42">
        <v>3.5677540710612456</v>
      </c>
      <c r="AX42">
        <v>1.5532026809793722</v>
      </c>
      <c r="AY42">
        <v>1.312422980201516E-2</v>
      </c>
      <c r="AZ42">
        <v>118.02022996301541</v>
      </c>
      <c r="BA42">
        <v>134.37977003698461</v>
      </c>
      <c r="BB42">
        <v>140.83694925969803</v>
      </c>
      <c r="BC42">
        <v>21.853300343037603</v>
      </c>
      <c r="BD42">
        <v>12.637895288899818</v>
      </c>
      <c r="BE42">
        <v>0.17617851920761077</v>
      </c>
      <c r="BF42">
        <v>175.50432341084306</v>
      </c>
      <c r="BG42">
        <v>766.90415433333351</v>
      </c>
      <c r="BH42">
        <v>591.39983092249042</v>
      </c>
      <c r="BI42" t="s">
        <v>76</v>
      </c>
      <c r="BJ42" t="s">
        <v>68</v>
      </c>
    </row>
    <row r="43" spans="1:62">
      <c r="A43" t="s">
        <v>74</v>
      </c>
      <c r="B43" t="s">
        <v>75</v>
      </c>
      <c r="C43">
        <v>2008</v>
      </c>
      <c r="D43" t="s">
        <v>77</v>
      </c>
      <c r="E43" t="s">
        <v>78</v>
      </c>
      <c r="F43">
        <v>457.72800000000012</v>
      </c>
      <c r="G43">
        <v>457.72800000000012</v>
      </c>
      <c r="H43">
        <v>0</v>
      </c>
      <c r="I43">
        <v>10</v>
      </c>
      <c r="J43">
        <v>44.800000000000004</v>
      </c>
      <c r="K43">
        <v>512.52800000000013</v>
      </c>
      <c r="L43">
        <v>100</v>
      </c>
      <c r="M43">
        <v>0</v>
      </c>
      <c r="N43">
        <v>0</v>
      </c>
      <c r="O43">
        <v>0</v>
      </c>
      <c r="P43">
        <v>0</v>
      </c>
      <c r="Q43">
        <v>199.89839999999995</v>
      </c>
      <c r="R43">
        <v>321.83999999999992</v>
      </c>
      <c r="S43">
        <v>49.706399999999981</v>
      </c>
      <c r="T43">
        <v>133.02719999999997</v>
      </c>
      <c r="U43">
        <v>56.243289666666826</v>
      </c>
      <c r="V43">
        <v>4</v>
      </c>
      <c r="W43">
        <v>6.8</v>
      </c>
      <c r="X43">
        <v>1.0999999999999996</v>
      </c>
      <c r="Y43">
        <v>15.336426914153099</v>
      </c>
      <c r="Z43">
        <v>44</v>
      </c>
      <c r="AA43">
        <v>313.22255220417622</v>
      </c>
      <c r="AB43">
        <v>1183.5</v>
      </c>
      <c r="AC43">
        <v>2446.5</v>
      </c>
      <c r="AD43">
        <v>5480.0144999999993</v>
      </c>
      <c r="AE43">
        <v>4995</v>
      </c>
      <c r="AF43">
        <v>25.952999999999999</v>
      </c>
      <c r="AG43">
        <v>5.9580000000000002</v>
      </c>
      <c r="AH43">
        <v>0.4113015284930579</v>
      </c>
      <c r="AI43">
        <v>1.3910128195065794</v>
      </c>
      <c r="AJ43">
        <v>2.0698189664341879E-2</v>
      </c>
      <c r="AK43">
        <v>6.92440497063774</v>
      </c>
      <c r="AL43">
        <v>23.523065621657004</v>
      </c>
      <c r="AM43">
        <v>2.0392701129967503</v>
      </c>
      <c r="AN43">
        <v>0.4874826542751633</v>
      </c>
      <c r="AO43">
        <v>2.4148753869372444E-2</v>
      </c>
      <c r="AP43">
        <v>10.949518939784099</v>
      </c>
      <c r="AQ43">
        <v>4.97720150971971</v>
      </c>
      <c r="AR43">
        <v>5.5311492628950451E-2</v>
      </c>
      <c r="AS43">
        <v>0.91292982446557569</v>
      </c>
      <c r="AT43">
        <v>4.9394288134356947E-3</v>
      </c>
      <c r="AU43">
        <v>7.6998717813923498</v>
      </c>
      <c r="AV43">
        <v>19.750440397308299</v>
      </c>
      <c r="AW43">
        <v>3.5677540710612456</v>
      </c>
      <c r="AX43">
        <v>1.5532026809793722</v>
      </c>
      <c r="AY43">
        <v>1.312422980201516E-2</v>
      </c>
      <c r="AZ43">
        <v>146.12031436676151</v>
      </c>
      <c r="BA43">
        <v>366.40768563323866</v>
      </c>
      <c r="BB43">
        <v>190.52905927062471</v>
      </c>
      <c r="BC43">
        <v>23.5998890569923</v>
      </c>
      <c r="BD43">
        <v>15.600006052615997</v>
      </c>
      <c r="BE43">
        <v>0.17619990318957943</v>
      </c>
      <c r="BF43">
        <v>229.9051542834226</v>
      </c>
      <c r="BG43">
        <v>760.71528966666665</v>
      </c>
      <c r="BH43">
        <v>530.81013538324407</v>
      </c>
      <c r="BI43" t="s">
        <v>76</v>
      </c>
      <c r="BJ43" t="s">
        <v>68</v>
      </c>
    </row>
    <row r="44" spans="1:62">
      <c r="A44" t="s">
        <v>74</v>
      </c>
      <c r="B44" t="s">
        <v>75</v>
      </c>
      <c r="C44">
        <v>2009</v>
      </c>
      <c r="D44" t="s">
        <v>77</v>
      </c>
      <c r="E44" t="s">
        <v>78</v>
      </c>
      <c r="F44">
        <v>326.49600000000004</v>
      </c>
      <c r="G44">
        <v>326.49600000000004</v>
      </c>
      <c r="H44">
        <v>0</v>
      </c>
      <c r="I44">
        <v>10</v>
      </c>
      <c r="J44">
        <v>43.6</v>
      </c>
      <c r="K44">
        <v>380.09600000000006</v>
      </c>
      <c r="L44">
        <v>100</v>
      </c>
      <c r="M44">
        <v>0</v>
      </c>
      <c r="N44">
        <v>0</v>
      </c>
      <c r="O44">
        <v>0</v>
      </c>
      <c r="P44">
        <v>0</v>
      </c>
      <c r="Q44">
        <v>203.92320000000001</v>
      </c>
      <c r="R44">
        <v>328.32000000000005</v>
      </c>
      <c r="S44">
        <v>50.7072</v>
      </c>
      <c r="T44">
        <v>135.70560000000003</v>
      </c>
      <c r="U44">
        <v>55.512857333333415</v>
      </c>
      <c r="V44">
        <v>4</v>
      </c>
      <c r="W44">
        <v>6.4950000000000001</v>
      </c>
      <c r="X44">
        <v>0.79499999999999993</v>
      </c>
      <c r="Y44">
        <v>16.100536964486</v>
      </c>
      <c r="Z44">
        <v>44</v>
      </c>
      <c r="AA44">
        <v>315.49960015416826</v>
      </c>
      <c r="AB44">
        <v>1854.5927250000004</v>
      </c>
      <c r="AC44">
        <v>2546.5558928571431</v>
      </c>
      <c r="AD44">
        <v>5852.9250000000002</v>
      </c>
      <c r="AE44">
        <v>4834.6660569888345</v>
      </c>
      <c r="AF44">
        <v>25.3024780879134</v>
      </c>
      <c r="AG44">
        <v>5.2185665513990696</v>
      </c>
      <c r="AH44">
        <v>0.4113015284930579</v>
      </c>
      <c r="AI44">
        <v>1.3910128195065794</v>
      </c>
      <c r="AJ44">
        <v>2.0698189664341879E-2</v>
      </c>
      <c r="AK44">
        <v>3.9824243780326198</v>
      </c>
      <c r="AL44">
        <v>22.304487696007598</v>
      </c>
      <c r="AM44">
        <v>2.0392701129967503</v>
      </c>
      <c r="AN44">
        <v>0.4874826542751633</v>
      </c>
      <c r="AO44">
        <v>2.4148753869372444E-2</v>
      </c>
      <c r="AP44">
        <v>13.045617430394001</v>
      </c>
      <c r="AQ44">
        <v>3.2082961120170199</v>
      </c>
      <c r="AR44">
        <v>5.5311492628950451E-2</v>
      </c>
      <c r="AS44">
        <v>0.91292982446557569</v>
      </c>
      <c r="AT44">
        <v>4.9394288134356947E-3</v>
      </c>
      <c r="AU44">
        <v>10.927150581652201</v>
      </c>
      <c r="AV44">
        <v>19.467291050319499</v>
      </c>
      <c r="AW44">
        <v>3.5677540710612456</v>
      </c>
      <c r="AX44">
        <v>1.5532026809793722</v>
      </c>
      <c r="AY44">
        <v>1.312422980201516E-2</v>
      </c>
      <c r="AZ44">
        <v>186.25140246956153</v>
      </c>
      <c r="BA44">
        <v>193.84459753043853</v>
      </c>
      <c r="BB44">
        <v>179.37370792451026</v>
      </c>
      <c r="BC44">
        <v>23.528545670942766</v>
      </c>
      <c r="BD44">
        <v>16.673690155563904</v>
      </c>
      <c r="BE44">
        <v>0.19224423817916789</v>
      </c>
      <c r="BF44">
        <v>219.76818798919612</v>
      </c>
      <c r="BG44">
        <v>774.16885733333356</v>
      </c>
      <c r="BH44">
        <v>554.40066934413744</v>
      </c>
      <c r="BI44" t="s">
        <v>76</v>
      </c>
      <c r="BJ44" t="s">
        <v>68</v>
      </c>
    </row>
    <row r="45" spans="1:62">
      <c r="A45" t="s">
        <v>74</v>
      </c>
      <c r="B45" t="s">
        <v>75</v>
      </c>
      <c r="C45">
        <v>2010</v>
      </c>
      <c r="D45" t="s">
        <v>77</v>
      </c>
      <c r="E45" t="s">
        <v>78</v>
      </c>
      <c r="F45">
        <v>395.74259999999998</v>
      </c>
      <c r="G45">
        <v>395.74259999999998</v>
      </c>
      <c r="H45">
        <v>0</v>
      </c>
      <c r="I45">
        <v>10</v>
      </c>
      <c r="J45">
        <v>42.4</v>
      </c>
      <c r="K45">
        <v>448.14259999999996</v>
      </c>
      <c r="L45">
        <v>100</v>
      </c>
      <c r="M45">
        <v>0</v>
      </c>
      <c r="N45">
        <v>0</v>
      </c>
      <c r="O45">
        <v>0</v>
      </c>
      <c r="P45">
        <v>0</v>
      </c>
      <c r="Q45">
        <v>186.68364</v>
      </c>
      <c r="R45">
        <v>300.56400000000002</v>
      </c>
      <c r="S45">
        <v>46.420439999999999</v>
      </c>
      <c r="T45">
        <v>124.23312000000001</v>
      </c>
      <c r="U45">
        <v>54.782425000000003</v>
      </c>
      <c r="V45">
        <v>4</v>
      </c>
      <c r="W45">
        <v>6.49</v>
      </c>
      <c r="X45">
        <v>0.79</v>
      </c>
      <c r="Y45">
        <v>14.7427427948753</v>
      </c>
      <c r="Z45">
        <v>44</v>
      </c>
      <c r="AA45">
        <v>311.45337352872838</v>
      </c>
      <c r="AB45">
        <v>1374.8625</v>
      </c>
      <c r="AC45">
        <v>3612.9931406250003</v>
      </c>
      <c r="AD45">
        <v>2835.1417500000007</v>
      </c>
      <c r="AE45">
        <v>3825.1912500000003</v>
      </c>
      <c r="AF45">
        <v>29.417951167754502</v>
      </c>
      <c r="AG45">
        <v>4.6231482708104101</v>
      </c>
      <c r="AH45">
        <v>0.4113015284930579</v>
      </c>
      <c r="AI45">
        <v>1.3910128195065794</v>
      </c>
      <c r="AJ45">
        <v>2.0698189664341879E-2</v>
      </c>
      <c r="AK45">
        <v>4.4509263366839198</v>
      </c>
      <c r="AL45">
        <v>17.0797071679875</v>
      </c>
      <c r="AM45">
        <v>2.0392701129967503</v>
      </c>
      <c r="AN45">
        <v>0.4874826542751633</v>
      </c>
      <c r="AO45">
        <v>2.4148753869372444E-2</v>
      </c>
      <c r="AP45">
        <v>13.343556253114199</v>
      </c>
      <c r="AQ45">
        <v>4.4654017597905398</v>
      </c>
      <c r="AR45">
        <v>5.5311492628950451E-2</v>
      </c>
      <c r="AS45">
        <v>0.91292982446557569</v>
      </c>
      <c r="AT45">
        <v>4.9394288134356947E-3</v>
      </c>
      <c r="AU45">
        <v>12.653397614836699</v>
      </c>
      <c r="AV45">
        <v>23.293614481310101</v>
      </c>
      <c r="AW45">
        <v>3.5677540710612456</v>
      </c>
      <c r="AX45">
        <v>1.5532026809793722</v>
      </c>
      <c r="AY45">
        <v>1.312422980201516E-2</v>
      </c>
      <c r="AZ45">
        <v>142.75934347696491</v>
      </c>
      <c r="BA45">
        <v>305.38325652303502</v>
      </c>
      <c r="BB45">
        <v>169.82763528578587</v>
      </c>
      <c r="BC45">
        <v>21.737509554639125</v>
      </c>
      <c r="BD45">
        <v>12.203305613550059</v>
      </c>
      <c r="BE45">
        <v>0.17991311672385743</v>
      </c>
      <c r="BF45">
        <v>203.94836357069894</v>
      </c>
      <c r="BG45">
        <v>712.68362500000001</v>
      </c>
      <c r="BH45">
        <v>508.73526142930109</v>
      </c>
      <c r="BI45" t="s">
        <v>76</v>
      </c>
      <c r="BJ45" t="s">
        <v>68</v>
      </c>
    </row>
    <row r="46" spans="1:62">
      <c r="A46" t="s">
        <v>74</v>
      </c>
      <c r="B46" t="s">
        <v>75</v>
      </c>
      <c r="C46">
        <v>2011</v>
      </c>
      <c r="D46" t="s">
        <v>77</v>
      </c>
      <c r="E46" t="s">
        <v>78</v>
      </c>
      <c r="F46">
        <v>362</v>
      </c>
      <c r="G46">
        <v>362</v>
      </c>
      <c r="H46">
        <v>0</v>
      </c>
      <c r="I46">
        <v>10</v>
      </c>
      <c r="J46">
        <v>41.199999999999996</v>
      </c>
      <c r="K46">
        <v>413.2</v>
      </c>
      <c r="L46">
        <v>100</v>
      </c>
      <c r="M46">
        <v>0</v>
      </c>
      <c r="N46">
        <v>0</v>
      </c>
      <c r="O46">
        <v>0</v>
      </c>
      <c r="P46">
        <v>0</v>
      </c>
      <c r="Q46">
        <v>203.92320000000001</v>
      </c>
      <c r="R46">
        <v>328.32000000000005</v>
      </c>
      <c r="S46">
        <v>50.7072</v>
      </c>
      <c r="T46">
        <v>135.70560000000003</v>
      </c>
      <c r="U46">
        <v>53.321560333333473</v>
      </c>
      <c r="V46">
        <v>4</v>
      </c>
      <c r="W46">
        <v>6.4950000000000001</v>
      </c>
      <c r="X46">
        <v>0.79499999999999993</v>
      </c>
      <c r="Y46">
        <v>16.1701425329315</v>
      </c>
      <c r="Z46">
        <v>44</v>
      </c>
      <c r="AA46">
        <v>315.70702474813584</v>
      </c>
      <c r="AB46">
        <v>1485.7885714285717</v>
      </c>
      <c r="AC46">
        <v>2531.3765625000001</v>
      </c>
      <c r="AD46">
        <v>5850.2925000000005</v>
      </c>
      <c r="AE46">
        <v>5125.2562499999995</v>
      </c>
      <c r="AF46">
        <v>26.278530436521478</v>
      </c>
      <c r="AG46">
        <v>4.5670096044134425</v>
      </c>
      <c r="AH46">
        <v>0.4113015284930579</v>
      </c>
      <c r="AI46">
        <v>1.3910128195065794</v>
      </c>
      <c r="AJ46">
        <v>2.0698189664341879E-2</v>
      </c>
      <c r="AK46">
        <v>4.9194282953352193</v>
      </c>
      <c r="AL46">
        <v>16.44450016928613</v>
      </c>
      <c r="AM46">
        <v>2.0392701129967503</v>
      </c>
      <c r="AN46">
        <v>0.4874826542751633</v>
      </c>
      <c r="AO46">
        <v>2.4148753869372444E-2</v>
      </c>
      <c r="AP46">
        <v>14.229251039532574</v>
      </c>
      <c r="AQ46">
        <v>2.990165405733908</v>
      </c>
      <c r="AR46">
        <v>5.5311492628950451E-2</v>
      </c>
      <c r="AS46">
        <v>0.91292982446557569</v>
      </c>
      <c r="AT46">
        <v>4.9394288134356947E-3</v>
      </c>
      <c r="AU46">
        <v>7.5232273757163792</v>
      </c>
      <c r="AV46">
        <v>37.656709935073586</v>
      </c>
      <c r="AW46">
        <v>3.5677540710612456</v>
      </c>
      <c r="AX46">
        <v>1.5532026809793722</v>
      </c>
      <c r="AY46">
        <v>1.312422980201516E-2</v>
      </c>
      <c r="AZ46">
        <v>173.30101444898852</v>
      </c>
      <c r="BA46">
        <v>239.89898555101146</v>
      </c>
      <c r="BB46">
        <v>258.90646318249776</v>
      </c>
      <c r="BC46">
        <v>24.382509940753334</v>
      </c>
      <c r="BD46">
        <v>16.602221368894504</v>
      </c>
      <c r="BE46">
        <v>0.18804486737179196</v>
      </c>
      <c r="BF46">
        <v>300.07923935951737</v>
      </c>
      <c r="BG46">
        <v>771.9775603333336</v>
      </c>
      <c r="BH46">
        <v>471.89832097381623</v>
      </c>
      <c r="BI46" t="s">
        <v>76</v>
      </c>
      <c r="BJ46" t="s">
        <v>68</v>
      </c>
    </row>
    <row r="47" spans="1:62">
      <c r="A47" t="s">
        <v>74</v>
      </c>
      <c r="B47" t="s">
        <v>75</v>
      </c>
      <c r="C47">
        <v>2012</v>
      </c>
      <c r="D47" t="s">
        <v>77</v>
      </c>
      <c r="E47" t="s">
        <v>78</v>
      </c>
      <c r="F47">
        <v>211.38</v>
      </c>
      <c r="G47">
        <v>211.38</v>
      </c>
      <c r="H47">
        <v>0</v>
      </c>
      <c r="I47">
        <v>10</v>
      </c>
      <c r="J47">
        <v>39.999999999999993</v>
      </c>
      <c r="K47">
        <v>261.38</v>
      </c>
      <c r="L47">
        <v>100</v>
      </c>
      <c r="M47">
        <v>0</v>
      </c>
      <c r="N47">
        <v>0</v>
      </c>
      <c r="O47">
        <v>0</v>
      </c>
      <c r="P47">
        <v>0</v>
      </c>
      <c r="Q47">
        <v>181.78679999999994</v>
      </c>
      <c r="R47">
        <v>292.67999999999989</v>
      </c>
      <c r="S47">
        <v>45.202799999999982</v>
      </c>
      <c r="T47">
        <v>120.97439999999996</v>
      </c>
      <c r="U47">
        <v>52.591128000000062</v>
      </c>
      <c r="V47">
        <v>4</v>
      </c>
      <c r="W47">
        <v>6.91</v>
      </c>
      <c r="X47">
        <v>1.21</v>
      </c>
      <c r="Y47">
        <v>15.126381086141</v>
      </c>
      <c r="Z47">
        <v>44</v>
      </c>
      <c r="AA47">
        <v>312.59661563670016</v>
      </c>
      <c r="AB47">
        <v>1036.875</v>
      </c>
      <c r="AC47">
        <v>2122.0325203252032</v>
      </c>
      <c r="AD47">
        <v>3510.1499999999996</v>
      </c>
      <c r="AE47">
        <v>1954.0500000000002</v>
      </c>
      <c r="AF47">
        <v>25.967996445690943</v>
      </c>
      <c r="AG47">
        <v>4.0707948675664785</v>
      </c>
      <c r="AH47">
        <v>0.4113015284930579</v>
      </c>
      <c r="AI47">
        <v>1.3910128195065794</v>
      </c>
      <c r="AJ47">
        <v>2.0698189664341879E-2</v>
      </c>
      <c r="AK47">
        <v>4.2754278900612306</v>
      </c>
      <c r="AL47">
        <v>17.823022424419996</v>
      </c>
      <c r="AM47">
        <v>2.0392701129967503</v>
      </c>
      <c r="AN47">
        <v>0.4874826542751633</v>
      </c>
      <c r="AO47">
        <v>2.4148753869372444E-2</v>
      </c>
      <c r="AP47">
        <v>10.36013399644041</v>
      </c>
      <c r="AQ47">
        <v>3.4442008406498417</v>
      </c>
      <c r="AR47">
        <v>5.5311492628950451E-2</v>
      </c>
      <c r="AS47">
        <v>0.91292982446557569</v>
      </c>
      <c r="AT47">
        <v>4.9394288134356947E-3</v>
      </c>
      <c r="AU47">
        <v>5.5242922432963084</v>
      </c>
      <c r="AV47">
        <v>13.786175822579672</v>
      </c>
      <c r="AW47">
        <v>3.5677540710612456</v>
      </c>
      <c r="AX47">
        <v>1.5532026809793722</v>
      </c>
      <c r="AY47">
        <v>1.312422980201516E-2</v>
      </c>
      <c r="AZ47">
        <v>83.158530941259556</v>
      </c>
      <c r="BA47">
        <v>178.22146905874044</v>
      </c>
      <c r="BB47">
        <v>81.070477070331421</v>
      </c>
      <c r="BC47">
        <v>11.919587248271331</v>
      </c>
      <c r="BD47">
        <v>8.7163167848078125</v>
      </c>
      <c r="BE47">
        <v>0.11568941373846092</v>
      </c>
      <c r="BF47">
        <v>101.82207051714903</v>
      </c>
      <c r="BG47">
        <v>693.2351279999998</v>
      </c>
      <c r="BH47">
        <v>591.41305748285072</v>
      </c>
      <c r="BI47" t="s">
        <v>76</v>
      </c>
      <c r="BJ47" t="s">
        <v>68</v>
      </c>
    </row>
    <row r="48" spans="1:62">
      <c r="A48" t="s">
        <v>74</v>
      </c>
      <c r="B48" t="s">
        <v>75</v>
      </c>
      <c r="C48">
        <v>2013</v>
      </c>
      <c r="D48" t="s">
        <v>77</v>
      </c>
      <c r="E48" t="s">
        <v>78</v>
      </c>
      <c r="F48">
        <v>338.62732999999992</v>
      </c>
      <c r="G48">
        <v>338.62732999999992</v>
      </c>
      <c r="H48">
        <v>0</v>
      </c>
      <c r="I48">
        <v>10</v>
      </c>
      <c r="J48">
        <v>38.79999999999999</v>
      </c>
      <c r="K48">
        <v>387.42732999999993</v>
      </c>
      <c r="L48">
        <v>100</v>
      </c>
      <c r="M48">
        <v>0</v>
      </c>
      <c r="N48">
        <v>0</v>
      </c>
      <c r="O48">
        <v>0</v>
      </c>
      <c r="P48">
        <v>0</v>
      </c>
      <c r="Q48">
        <v>199.74076200000007</v>
      </c>
      <c r="R48">
        <v>321.58620000000008</v>
      </c>
      <c r="S48">
        <v>49.667201999999996</v>
      </c>
      <c r="T48">
        <v>132.92229600000005</v>
      </c>
      <c r="U48">
        <v>51.860695666666651</v>
      </c>
      <c r="V48">
        <v>4</v>
      </c>
      <c r="W48">
        <v>6.46</v>
      </c>
      <c r="X48">
        <v>0.75999999999999979</v>
      </c>
      <c r="Y48">
        <v>15.601784548560801</v>
      </c>
      <c r="Z48">
        <v>44</v>
      </c>
      <c r="AA48">
        <v>314.01331795471117</v>
      </c>
      <c r="AB48">
        <v>851.71135714285708</v>
      </c>
      <c r="AC48">
        <v>2135.7981346153847</v>
      </c>
      <c r="AD48">
        <v>3861.1349999999998</v>
      </c>
      <c r="AE48">
        <v>5124.87</v>
      </c>
      <c r="AF48">
        <v>31.022509700000001</v>
      </c>
      <c r="AG48">
        <v>4.2148000000000003</v>
      </c>
      <c r="AH48">
        <v>0.4113015284930579</v>
      </c>
      <c r="AI48">
        <v>1.3910128195065794</v>
      </c>
      <c r="AJ48">
        <v>2.0698189664341879E-2</v>
      </c>
      <c r="AK48">
        <v>6.6168908399999999</v>
      </c>
      <c r="AL48">
        <v>16.986000000000004</v>
      </c>
      <c r="AM48">
        <v>2.0392701129967503</v>
      </c>
      <c r="AN48">
        <v>0.4874826542751633</v>
      </c>
      <c r="AO48">
        <v>2.4148753869372444E-2</v>
      </c>
      <c r="AP48">
        <v>10.84554840085061</v>
      </c>
      <c r="AQ48">
        <v>6.1557840444603205</v>
      </c>
      <c r="AR48">
        <v>5.5311492628950451E-2</v>
      </c>
      <c r="AS48">
        <v>0.91292982446557569</v>
      </c>
      <c r="AT48">
        <v>4.9394288134356947E-3</v>
      </c>
      <c r="AU48">
        <v>6.9725722652394548</v>
      </c>
      <c r="AV48">
        <v>28.995134575728692</v>
      </c>
      <c r="AW48">
        <v>3.5677540710612456</v>
      </c>
      <c r="AX48">
        <v>1.5532026809793722</v>
      </c>
      <c r="AY48">
        <v>1.312422980201516E-2</v>
      </c>
      <c r="AZ48">
        <v>118.16421990126614</v>
      </c>
      <c r="BA48">
        <v>269.26311009873382</v>
      </c>
      <c r="BB48">
        <v>212.23306870228461</v>
      </c>
      <c r="BC48">
        <v>23.203620432594647</v>
      </c>
      <c r="BD48">
        <v>13.710813081421955</v>
      </c>
      <c r="BE48">
        <v>0.15553751973392707</v>
      </c>
      <c r="BF48">
        <v>249.30303973603515</v>
      </c>
      <c r="BG48">
        <v>755.77715566666677</v>
      </c>
      <c r="BH48">
        <v>506.47411593063163</v>
      </c>
      <c r="BI48" t="s">
        <v>76</v>
      </c>
      <c r="BJ48" t="s">
        <v>68</v>
      </c>
    </row>
    <row r="49" spans="1:64">
      <c r="A49" t="s">
        <v>74</v>
      </c>
      <c r="B49" t="s">
        <v>75</v>
      </c>
      <c r="C49">
        <v>2014</v>
      </c>
      <c r="D49" t="s">
        <v>77</v>
      </c>
      <c r="E49" t="s">
        <v>78</v>
      </c>
      <c r="F49">
        <v>338.62732999999992</v>
      </c>
      <c r="G49">
        <v>338.62732999999992</v>
      </c>
      <c r="H49">
        <v>0</v>
      </c>
      <c r="I49">
        <v>10</v>
      </c>
      <c r="J49">
        <v>37.599999999999987</v>
      </c>
      <c r="K49">
        <v>386.22732999999988</v>
      </c>
      <c r="L49">
        <v>100</v>
      </c>
      <c r="M49">
        <v>0</v>
      </c>
      <c r="N49">
        <v>0</v>
      </c>
      <c r="O49">
        <v>0</v>
      </c>
      <c r="P49">
        <v>0</v>
      </c>
      <c r="Q49">
        <v>199.74076200000007</v>
      </c>
      <c r="R49">
        <v>321.58620000000008</v>
      </c>
      <c r="S49">
        <v>49.667201999999996</v>
      </c>
      <c r="T49">
        <v>132.92229600000005</v>
      </c>
      <c r="U49">
        <v>51.860695666666651</v>
      </c>
      <c r="V49">
        <v>4</v>
      </c>
      <c r="W49">
        <v>6.72</v>
      </c>
      <c r="X49">
        <v>1.0199999999999996</v>
      </c>
      <c r="Y49">
        <v>14.3339964150935</v>
      </c>
      <c r="Z49">
        <v>44</v>
      </c>
      <c r="AA49">
        <v>310.2353093169786</v>
      </c>
      <c r="AB49">
        <v>790</v>
      </c>
      <c r="AC49">
        <v>3812.929133858268</v>
      </c>
      <c r="AD49">
        <v>3595.0052358906528</v>
      </c>
      <c r="AE49">
        <v>2070.1035000000002</v>
      </c>
      <c r="AF49">
        <v>34.265458489995709</v>
      </c>
      <c r="AG49">
        <v>3.1161179579166101</v>
      </c>
      <c r="AH49">
        <v>0.4113015284930579</v>
      </c>
      <c r="AI49">
        <v>1.3910128195065794</v>
      </c>
      <c r="AJ49">
        <v>2.0698189664341879E-2</v>
      </c>
      <c r="AK49">
        <v>5.7332521801601253</v>
      </c>
      <c r="AL49">
        <v>25.783448357572347</v>
      </c>
      <c r="AM49">
        <v>2.0392701129967503</v>
      </c>
      <c r="AN49">
        <v>0.4874826542751633</v>
      </c>
      <c r="AO49">
        <v>2.4148753869372444E-2</v>
      </c>
      <c r="AP49">
        <v>12.975302640054521</v>
      </c>
      <c r="AQ49">
        <v>3.3495937035892629</v>
      </c>
      <c r="AR49">
        <v>5.5311492628950451E-2</v>
      </c>
      <c r="AS49">
        <v>0.91292982446557569</v>
      </c>
      <c r="AT49">
        <v>4.9394288134356947E-3</v>
      </c>
      <c r="AU49">
        <v>5.6428494981886352</v>
      </c>
      <c r="AV49">
        <v>31.435971284024362</v>
      </c>
      <c r="AW49">
        <v>3.5677540710612456</v>
      </c>
      <c r="AX49">
        <v>1.5532026809793722</v>
      </c>
      <c r="AY49">
        <v>1.312422980201516E-2</v>
      </c>
      <c r="AZ49">
        <v>107.25775990102093</v>
      </c>
      <c r="BA49">
        <v>278.96957009897892</v>
      </c>
      <c r="BB49">
        <v>177.88971568413993</v>
      </c>
      <c r="BC49">
        <v>15.684985928410406</v>
      </c>
      <c r="BD49">
        <v>9.4549147472057875</v>
      </c>
      <c r="BE49">
        <v>0.15335484350429923</v>
      </c>
      <c r="BF49">
        <v>203.18297120326042</v>
      </c>
      <c r="BG49">
        <v>755.77715566666677</v>
      </c>
      <c r="BH49">
        <v>552.59418446340635</v>
      </c>
      <c r="BI49" t="s">
        <v>76</v>
      </c>
      <c r="BJ49" t="s">
        <v>68</v>
      </c>
    </row>
    <row r="50" spans="1:64">
      <c r="A50" t="s">
        <v>74</v>
      </c>
      <c r="B50" t="s">
        <v>75</v>
      </c>
      <c r="C50">
        <v>2015</v>
      </c>
      <c r="D50" t="s">
        <v>77</v>
      </c>
      <c r="E50" t="s">
        <v>78</v>
      </c>
      <c r="F50">
        <v>338.62732999999992</v>
      </c>
      <c r="G50">
        <v>338.62732999999992</v>
      </c>
      <c r="H50">
        <v>0</v>
      </c>
      <c r="I50">
        <v>10</v>
      </c>
      <c r="J50">
        <v>36.399999999999984</v>
      </c>
      <c r="K50">
        <v>385.02732999999989</v>
      </c>
      <c r="L50">
        <v>100</v>
      </c>
      <c r="M50">
        <v>0</v>
      </c>
      <c r="N50">
        <v>0</v>
      </c>
      <c r="O50">
        <v>0</v>
      </c>
      <c r="P50">
        <v>0</v>
      </c>
      <c r="Q50">
        <v>199.74076200000007</v>
      </c>
      <c r="R50">
        <v>321.58620000000008</v>
      </c>
      <c r="S50">
        <v>49.667201999999996</v>
      </c>
      <c r="T50">
        <v>132.92229600000005</v>
      </c>
      <c r="U50">
        <v>51.130263333333232</v>
      </c>
      <c r="V50">
        <v>4</v>
      </c>
      <c r="W50">
        <v>6.7850000000000001</v>
      </c>
      <c r="X50">
        <v>1.085</v>
      </c>
      <c r="Y50">
        <v>14.4273712269787</v>
      </c>
      <c r="Z50">
        <v>44</v>
      </c>
      <c r="AA50">
        <v>310.51356625639653</v>
      </c>
      <c r="AB50">
        <v>1196.0764627659573</v>
      </c>
      <c r="AC50">
        <v>4582.811733128834</v>
      </c>
      <c r="AD50">
        <v>3593.150240963856</v>
      </c>
      <c r="AE50">
        <v>5569.4250000000002</v>
      </c>
      <c r="AF50">
        <v>37.508407279991417</v>
      </c>
      <c r="AG50">
        <v>6.4985018556638661</v>
      </c>
      <c r="AH50">
        <v>0.4113015284930579</v>
      </c>
      <c r="AI50">
        <v>1.3910128195065794</v>
      </c>
      <c r="AJ50">
        <v>2.0698189664341879E-2</v>
      </c>
      <c r="AK50">
        <v>6.6267569958096999</v>
      </c>
      <c r="AL50">
        <v>21.327275494448038</v>
      </c>
      <c r="AM50">
        <v>2.0392701129967503</v>
      </c>
      <c r="AN50">
        <v>0.4874826542751633</v>
      </c>
      <c r="AO50">
        <v>2.4148753869372444E-2</v>
      </c>
      <c r="AP50">
        <v>11.700364493429891</v>
      </c>
      <c r="AQ50">
        <v>4.918030901362191</v>
      </c>
      <c r="AR50">
        <v>5.5311492628950451E-2</v>
      </c>
      <c r="AS50">
        <v>0.91292982446557569</v>
      </c>
      <c r="AT50">
        <v>4.9394288134356947E-3</v>
      </c>
      <c r="AU50">
        <v>6.6611224191731075</v>
      </c>
      <c r="AV50">
        <v>28.970829638436907</v>
      </c>
      <c r="AW50">
        <v>3.5677540710612456</v>
      </c>
      <c r="AX50">
        <v>1.5532026809793722</v>
      </c>
      <c r="AY50">
        <v>1.312422980201516E-2</v>
      </c>
      <c r="AZ50">
        <v>154.37189204476306</v>
      </c>
      <c r="BA50">
        <v>230.65543795523683</v>
      </c>
      <c r="BB50">
        <v>284.53368026177668</v>
      </c>
      <c r="BC50">
        <v>29.906620298478739</v>
      </c>
      <c r="BD50">
        <v>15.828538780801649</v>
      </c>
      <c r="BE50">
        <v>0.2262683334486939</v>
      </c>
      <c r="BF50">
        <v>330.49510767450573</v>
      </c>
      <c r="BG50">
        <v>755.04672333333338</v>
      </c>
      <c r="BH50">
        <v>424.55161565882764</v>
      </c>
      <c r="BI50" t="s">
        <v>76</v>
      </c>
      <c r="BJ50" t="s">
        <v>68</v>
      </c>
    </row>
    <row r="51" spans="1:64">
      <c r="A51" t="s">
        <v>74</v>
      </c>
      <c r="B51" t="s">
        <v>75</v>
      </c>
      <c r="C51">
        <v>1990</v>
      </c>
      <c r="D51" t="s">
        <v>70</v>
      </c>
      <c r="E51" t="s">
        <v>70</v>
      </c>
      <c r="F51">
        <v>0</v>
      </c>
      <c r="G51">
        <v>0</v>
      </c>
      <c r="H51">
        <v>0</v>
      </c>
      <c r="I51">
        <v>10</v>
      </c>
      <c r="J51">
        <v>49</v>
      </c>
      <c r="K51">
        <v>59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87.651880000000006</v>
      </c>
      <c r="V51">
        <v>2</v>
      </c>
      <c r="W51">
        <v>5.7</v>
      </c>
      <c r="X51">
        <v>0</v>
      </c>
      <c r="Y51">
        <v>7.89</v>
      </c>
      <c r="Z51">
        <v>44</v>
      </c>
      <c r="AA51">
        <v>291.03219999999999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59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87.651880000000006</v>
      </c>
      <c r="BH51">
        <v>87.651880000000006</v>
      </c>
      <c r="BI51" t="s">
        <v>76</v>
      </c>
      <c r="BJ51" t="s">
        <v>68</v>
      </c>
      <c r="BK51">
        <v>4.6889294871794878</v>
      </c>
      <c r="BL51">
        <v>-1.0094551282051283</v>
      </c>
    </row>
    <row r="52" spans="1:64">
      <c r="A52" t="s">
        <v>74</v>
      </c>
      <c r="B52" t="s">
        <v>75</v>
      </c>
      <c r="C52">
        <v>1992</v>
      </c>
      <c r="D52" t="s">
        <v>70</v>
      </c>
      <c r="E52" t="s">
        <v>70</v>
      </c>
      <c r="F52">
        <v>300</v>
      </c>
      <c r="G52">
        <v>0</v>
      </c>
      <c r="H52">
        <v>300</v>
      </c>
      <c r="I52">
        <v>10</v>
      </c>
      <c r="J52">
        <v>46.2</v>
      </c>
      <c r="K52">
        <v>356.2</v>
      </c>
      <c r="L52">
        <v>0</v>
      </c>
      <c r="M52">
        <v>120</v>
      </c>
      <c r="N52">
        <v>120</v>
      </c>
      <c r="O52">
        <v>141.1764705882353</v>
      </c>
      <c r="P52">
        <v>99.6</v>
      </c>
      <c r="Q52">
        <v>0</v>
      </c>
      <c r="R52">
        <v>0</v>
      </c>
      <c r="S52">
        <v>0</v>
      </c>
      <c r="T52">
        <v>0</v>
      </c>
      <c r="U52">
        <v>87.651880000000006</v>
      </c>
      <c r="V52">
        <v>2</v>
      </c>
      <c r="W52">
        <v>5.9</v>
      </c>
      <c r="X52">
        <v>0.20000000000000018</v>
      </c>
      <c r="Y52">
        <v>8.89</v>
      </c>
      <c r="Z52">
        <v>44</v>
      </c>
      <c r="AA52">
        <v>294.01220000000001</v>
      </c>
      <c r="AB52">
        <v>2167.5</v>
      </c>
      <c r="AC52">
        <v>5133.75</v>
      </c>
      <c r="AD52">
        <v>3987</v>
      </c>
      <c r="AE52">
        <v>3969</v>
      </c>
      <c r="AF52">
        <v>23.4258194020871</v>
      </c>
      <c r="AG52">
        <v>4.1869107952307196</v>
      </c>
      <c r="AH52">
        <v>0.36464643896131466</v>
      </c>
      <c r="AI52">
        <v>0.79352425698706508</v>
      </c>
      <c r="AJ52">
        <v>1.3095870856876784E-2</v>
      </c>
      <c r="AK52">
        <v>6.7818441897795001</v>
      </c>
      <c r="AL52">
        <v>17.810234636358601</v>
      </c>
      <c r="AM52">
        <v>1.8979636304500989</v>
      </c>
      <c r="AN52">
        <v>0.13729543305698183</v>
      </c>
      <c r="AO52">
        <v>3.9703389553221911E-2</v>
      </c>
      <c r="AP52">
        <v>11.5</v>
      </c>
      <c r="AQ52">
        <v>3.8707197548751098</v>
      </c>
      <c r="AR52">
        <v>7.4808720487431993E-2</v>
      </c>
      <c r="AS52">
        <v>0.76827978163188448</v>
      </c>
      <c r="AT52">
        <v>2.0081930259310765E-2</v>
      </c>
      <c r="AU52">
        <v>10.0971569082693</v>
      </c>
      <c r="AV52">
        <v>16.3888606090138</v>
      </c>
      <c r="AW52">
        <v>3.2400573049432579</v>
      </c>
      <c r="AX52">
        <v>0.83798000340512346</v>
      </c>
      <c r="AY52">
        <v>1.1250533032264103E-2</v>
      </c>
      <c r="AZ52">
        <v>171.51787193222512</v>
      </c>
      <c r="BA52">
        <v>184.68212806777487</v>
      </c>
      <c r="BB52">
        <v>180.98836863293138</v>
      </c>
      <c r="BC52">
        <v>23.692091756175024</v>
      </c>
      <c r="BD52">
        <v>8.8138783793570017</v>
      </c>
      <c r="BE52">
        <v>0.35693259775006164</v>
      </c>
      <c r="BF52">
        <v>213.85127136621347</v>
      </c>
      <c r="BG52">
        <v>328.42835058823528</v>
      </c>
      <c r="BH52">
        <v>114.57707922202181</v>
      </c>
      <c r="BI52" t="s">
        <v>76</v>
      </c>
      <c r="BJ52" t="s">
        <v>68</v>
      </c>
      <c r="BK52">
        <v>0.50134545236475747</v>
      </c>
      <c r="BL52">
        <v>0.50319815747254115</v>
      </c>
    </row>
    <row r="53" spans="1:64">
      <c r="A53" t="s">
        <v>74</v>
      </c>
      <c r="B53" t="s">
        <v>75</v>
      </c>
      <c r="C53">
        <v>1993</v>
      </c>
      <c r="D53" t="s">
        <v>70</v>
      </c>
      <c r="E53" t="s">
        <v>70</v>
      </c>
      <c r="F53">
        <v>300</v>
      </c>
      <c r="G53">
        <v>0</v>
      </c>
      <c r="H53">
        <v>300</v>
      </c>
      <c r="I53">
        <v>10</v>
      </c>
      <c r="J53">
        <v>50.4</v>
      </c>
      <c r="K53">
        <v>360.4</v>
      </c>
      <c r="L53">
        <v>0</v>
      </c>
      <c r="M53">
        <v>120</v>
      </c>
      <c r="N53">
        <v>120</v>
      </c>
      <c r="O53">
        <v>141.1764705882353</v>
      </c>
      <c r="P53">
        <v>99.6</v>
      </c>
      <c r="Q53">
        <v>0</v>
      </c>
      <c r="R53">
        <v>0</v>
      </c>
      <c r="S53">
        <v>0</v>
      </c>
      <c r="T53">
        <v>0</v>
      </c>
      <c r="U53">
        <v>87.651880000000006</v>
      </c>
      <c r="V53">
        <v>2</v>
      </c>
      <c r="W53">
        <v>5.26</v>
      </c>
      <c r="X53">
        <v>-0.40000000000000036</v>
      </c>
      <c r="Y53">
        <v>9.19</v>
      </c>
      <c r="Z53">
        <v>44</v>
      </c>
      <c r="AA53">
        <v>294.90619999999996</v>
      </c>
      <c r="AB53">
        <v>1357.5</v>
      </c>
      <c r="AC53">
        <v>4350</v>
      </c>
      <c r="AD53">
        <v>2973</v>
      </c>
      <c r="AE53">
        <v>5250</v>
      </c>
      <c r="AF53">
        <v>23.4258194020871</v>
      </c>
      <c r="AG53">
        <v>4.1869107952307196</v>
      </c>
      <c r="AH53">
        <v>0.36464643896131466</v>
      </c>
      <c r="AI53">
        <v>0.79352425698706508</v>
      </c>
      <c r="AJ53">
        <v>1.3095870856876784E-2</v>
      </c>
      <c r="AK53">
        <v>6.7818441897795001</v>
      </c>
      <c r="AL53">
        <v>17.810234636358601</v>
      </c>
      <c r="AM53">
        <v>1.8979636304500989</v>
      </c>
      <c r="AN53">
        <v>0.13729543305698183</v>
      </c>
      <c r="AO53">
        <v>3.9703389553221911E-2</v>
      </c>
      <c r="AP53">
        <v>11.5</v>
      </c>
      <c r="AQ53">
        <v>3.8707197548751098</v>
      </c>
      <c r="AR53">
        <v>7.4808720487431993E-2</v>
      </c>
      <c r="AS53">
        <v>0.76827978163188448</v>
      </c>
      <c r="AT53">
        <v>2.0081930259310765E-2</v>
      </c>
      <c r="AU53">
        <v>10.0971569082693</v>
      </c>
      <c r="AV53">
        <v>16.3888606090138</v>
      </c>
      <c r="AW53">
        <v>3.2400573049432579</v>
      </c>
      <c r="AX53">
        <v>0.83798000340512346</v>
      </c>
      <c r="AY53">
        <v>1.1250533032264103E-2</v>
      </c>
      <c r="AZ53">
        <v>148.50114583228788</v>
      </c>
      <c r="BA53">
        <v>211.8988541677121</v>
      </c>
      <c r="BB53">
        <v>180.70742010125178</v>
      </c>
      <c r="BC53">
        <v>25.983856510309156</v>
      </c>
      <c r="BD53">
        <v>8.3579351213263031</v>
      </c>
      <c r="BE53">
        <v>0.30925626632504299</v>
      </c>
      <c r="BF53">
        <v>215.35846799921228</v>
      </c>
      <c r="BG53">
        <v>328.42835058823528</v>
      </c>
      <c r="BH53">
        <v>113.069882589023</v>
      </c>
      <c r="BI53" t="s">
        <v>76</v>
      </c>
      <c r="BJ53" t="s">
        <v>68</v>
      </c>
    </row>
    <row r="54" spans="1:64">
      <c r="A54" t="s">
        <v>74</v>
      </c>
      <c r="B54" t="s">
        <v>75</v>
      </c>
      <c r="C54">
        <v>1994</v>
      </c>
      <c r="D54" t="s">
        <v>70</v>
      </c>
      <c r="E54" t="s">
        <v>70</v>
      </c>
      <c r="F54">
        <v>300</v>
      </c>
      <c r="G54">
        <v>0</v>
      </c>
      <c r="H54">
        <v>300</v>
      </c>
      <c r="I54">
        <v>10</v>
      </c>
      <c r="J54">
        <v>46.2</v>
      </c>
      <c r="K54">
        <v>356.2</v>
      </c>
      <c r="L54">
        <v>0</v>
      </c>
      <c r="M54">
        <v>120</v>
      </c>
      <c r="N54">
        <v>120</v>
      </c>
      <c r="O54">
        <v>141.1764705882353</v>
      </c>
      <c r="P54">
        <v>99.6</v>
      </c>
      <c r="Q54">
        <v>0</v>
      </c>
      <c r="R54">
        <v>0</v>
      </c>
      <c r="S54">
        <v>0</v>
      </c>
      <c r="T54">
        <v>0</v>
      </c>
      <c r="U54">
        <v>87.651880000000006</v>
      </c>
      <c r="V54">
        <v>2</v>
      </c>
      <c r="W54">
        <v>5.3</v>
      </c>
      <c r="X54">
        <v>-0.40000000000000036</v>
      </c>
      <c r="Y54">
        <v>8.0046403712296996</v>
      </c>
      <c r="Z54">
        <v>44</v>
      </c>
      <c r="AA54">
        <v>291.3738283062645</v>
      </c>
      <c r="AB54">
        <v>2353.5</v>
      </c>
      <c r="AC54">
        <v>5745</v>
      </c>
      <c r="AD54">
        <v>3105</v>
      </c>
      <c r="AE54">
        <v>3600.75</v>
      </c>
      <c r="AF54">
        <v>23.799999999999997</v>
      </c>
      <c r="AG54">
        <v>6.3</v>
      </c>
      <c r="AH54">
        <v>0.36464643896131466</v>
      </c>
      <c r="AI54">
        <v>0.79352425698706508</v>
      </c>
      <c r="AJ54">
        <v>1.3095870856876784E-2</v>
      </c>
      <c r="AK54">
        <v>6.7818441897795001</v>
      </c>
      <c r="AL54">
        <v>17.810234636358601</v>
      </c>
      <c r="AM54">
        <v>1.8979636304500989</v>
      </c>
      <c r="AN54">
        <v>0.13729543305698183</v>
      </c>
      <c r="AO54">
        <v>3.9703389553221911E-2</v>
      </c>
      <c r="AP54">
        <v>14.7</v>
      </c>
      <c r="AQ54">
        <v>3.9000000000000004</v>
      </c>
      <c r="AR54">
        <v>7.4808720487431993E-2</v>
      </c>
      <c r="AS54">
        <v>0.76827978163188448</v>
      </c>
      <c r="AT54">
        <v>2.0081930259310765E-2</v>
      </c>
      <c r="AU54">
        <v>10.0971569082693</v>
      </c>
      <c r="AV54">
        <v>16.3888606090138</v>
      </c>
      <c r="AW54">
        <v>3.2400573049432579</v>
      </c>
      <c r="AX54">
        <v>0.83798000340512346</v>
      </c>
      <c r="AY54">
        <v>1.1250533032264103E-2</v>
      </c>
      <c r="AZ54">
        <v>176.97583260773391</v>
      </c>
      <c r="BA54">
        <v>179.22416739226608</v>
      </c>
      <c r="BB54">
        <v>188.2685378237866</v>
      </c>
      <c r="BC54">
        <v>23.660913868919181</v>
      </c>
      <c r="BD54">
        <v>8.0591868209594182</v>
      </c>
      <c r="BE54">
        <v>0.36178185531600426</v>
      </c>
      <c r="BF54">
        <v>220.35042036898119</v>
      </c>
      <c r="BG54">
        <v>328.42835058823528</v>
      </c>
      <c r="BH54">
        <v>108.07793021925409</v>
      </c>
      <c r="BI54" t="s">
        <v>76</v>
      </c>
      <c r="BJ54" t="s">
        <v>68</v>
      </c>
    </row>
    <row r="55" spans="1:64">
      <c r="A55" t="s">
        <v>74</v>
      </c>
      <c r="B55" t="s">
        <v>75</v>
      </c>
      <c r="C55">
        <v>1995</v>
      </c>
      <c r="D55" t="s">
        <v>70</v>
      </c>
      <c r="E55" t="s">
        <v>70</v>
      </c>
      <c r="F55">
        <v>300</v>
      </c>
      <c r="G55">
        <v>0</v>
      </c>
      <c r="H55">
        <v>300</v>
      </c>
      <c r="I55">
        <v>10</v>
      </c>
      <c r="J55">
        <v>37.800000000000004</v>
      </c>
      <c r="K55">
        <v>347.8</v>
      </c>
      <c r="L55">
        <v>0</v>
      </c>
      <c r="M55">
        <v>120</v>
      </c>
      <c r="N55">
        <v>120</v>
      </c>
      <c r="O55">
        <v>141.1764705882353</v>
      </c>
      <c r="P55">
        <v>99.6</v>
      </c>
      <c r="Q55">
        <v>0</v>
      </c>
      <c r="R55">
        <v>0</v>
      </c>
      <c r="S55">
        <v>0</v>
      </c>
      <c r="T55">
        <v>0</v>
      </c>
      <c r="U55">
        <v>87.651880000000006</v>
      </c>
      <c r="V55">
        <v>2</v>
      </c>
      <c r="W55">
        <v>5.2</v>
      </c>
      <c r="X55">
        <v>-0.5</v>
      </c>
      <c r="Y55">
        <v>9.8839907192575396</v>
      </c>
      <c r="Z55">
        <v>44</v>
      </c>
      <c r="AA55">
        <v>296.97429234338745</v>
      </c>
      <c r="AB55">
        <v>1800</v>
      </c>
      <c r="AC55">
        <v>2740.5</v>
      </c>
      <c r="AD55">
        <v>3858.75</v>
      </c>
      <c r="AE55">
        <v>4273.5</v>
      </c>
      <c r="AF55">
        <v>23.4258194020871</v>
      </c>
      <c r="AG55">
        <v>4.1869107952307196</v>
      </c>
      <c r="AH55">
        <v>0.36464643896131466</v>
      </c>
      <c r="AI55">
        <v>0.79352425698706508</v>
      </c>
      <c r="AJ55">
        <v>1.3095870856876784E-2</v>
      </c>
      <c r="AK55">
        <v>6.7818441897795001</v>
      </c>
      <c r="AL55">
        <v>17.810234636358601</v>
      </c>
      <c r="AM55">
        <v>1.8979636304500989</v>
      </c>
      <c r="AN55">
        <v>0.13729543305698183</v>
      </c>
      <c r="AO55">
        <v>3.9703389553221911E-2</v>
      </c>
      <c r="AP55">
        <v>11.5</v>
      </c>
      <c r="AQ55">
        <v>3.8707197548751098</v>
      </c>
      <c r="AR55">
        <v>7.4808720487431993E-2</v>
      </c>
      <c r="AS55">
        <v>0.76827978163188448</v>
      </c>
      <c r="AT55">
        <v>2.0081930259310765E-2</v>
      </c>
      <c r="AU55">
        <v>10.0971569082693</v>
      </c>
      <c r="AV55">
        <v>16.3888606090138</v>
      </c>
      <c r="AW55">
        <v>3.2400573049432579</v>
      </c>
      <c r="AX55">
        <v>0.83798000340512346</v>
      </c>
      <c r="AY55">
        <v>1.1250533032264103E-2</v>
      </c>
      <c r="AZ55">
        <v>148.27794397333636</v>
      </c>
      <c r="BA55">
        <v>199.52205602666365</v>
      </c>
      <c r="BB55">
        <v>141.31932311910086</v>
      </c>
      <c r="BC55">
        <v>19.992785962234752</v>
      </c>
      <c r="BD55">
        <v>8.3503089487932041</v>
      </c>
      <c r="BE55">
        <v>0.25795000791447892</v>
      </c>
      <c r="BF55">
        <v>169.92036803804331</v>
      </c>
      <c r="BG55">
        <v>328.42835058823528</v>
      </c>
      <c r="BH55">
        <v>158.50798255019197</v>
      </c>
      <c r="BI55" t="s">
        <v>76</v>
      </c>
      <c r="BJ55" t="s">
        <v>68</v>
      </c>
    </row>
    <row r="56" spans="1:64">
      <c r="A56" t="s">
        <v>74</v>
      </c>
      <c r="B56" t="s">
        <v>75</v>
      </c>
      <c r="C56">
        <v>1996</v>
      </c>
      <c r="D56" t="s">
        <v>70</v>
      </c>
      <c r="E56" t="s">
        <v>70</v>
      </c>
      <c r="F56">
        <v>300</v>
      </c>
      <c r="G56">
        <v>0</v>
      </c>
      <c r="H56">
        <v>300</v>
      </c>
      <c r="I56">
        <v>10</v>
      </c>
      <c r="J56">
        <v>39.199999999999996</v>
      </c>
      <c r="K56">
        <v>349.2</v>
      </c>
      <c r="L56">
        <v>0</v>
      </c>
      <c r="M56">
        <v>120</v>
      </c>
      <c r="N56">
        <v>120</v>
      </c>
      <c r="O56">
        <v>141.1764705882353</v>
      </c>
      <c r="P56">
        <v>99.6</v>
      </c>
      <c r="Q56">
        <v>0</v>
      </c>
      <c r="R56">
        <v>0</v>
      </c>
      <c r="S56">
        <v>0</v>
      </c>
      <c r="T56">
        <v>0</v>
      </c>
      <c r="U56">
        <v>87.651880000000006</v>
      </c>
      <c r="V56">
        <v>2</v>
      </c>
      <c r="W56">
        <v>4.5999999999999996</v>
      </c>
      <c r="X56">
        <v>-1.1000000000000005</v>
      </c>
      <c r="Y56">
        <v>8.7587006960556906</v>
      </c>
      <c r="Z56">
        <v>44</v>
      </c>
      <c r="AA56">
        <v>293.62092807424597</v>
      </c>
      <c r="AB56">
        <v>1492.5</v>
      </c>
      <c r="AC56">
        <v>3780</v>
      </c>
      <c r="AD56">
        <v>5325</v>
      </c>
      <c r="AE56">
        <v>4387.5</v>
      </c>
      <c r="AF56">
        <v>23.4258194020871</v>
      </c>
      <c r="AG56">
        <v>4.1869107952307196</v>
      </c>
      <c r="AH56">
        <v>0.36464643896131466</v>
      </c>
      <c r="AI56">
        <v>0.79352425698706508</v>
      </c>
      <c r="AJ56">
        <v>1.3095870856876784E-2</v>
      </c>
      <c r="AK56">
        <v>6.7818441897795001</v>
      </c>
      <c r="AL56">
        <v>17.810234636358601</v>
      </c>
      <c r="AM56">
        <v>1.8979636304500989</v>
      </c>
      <c r="AN56">
        <v>0.13729543305698183</v>
      </c>
      <c r="AO56">
        <v>3.9703389553221911E-2</v>
      </c>
      <c r="AP56">
        <v>11.5</v>
      </c>
      <c r="AQ56">
        <v>3.8707197548751098</v>
      </c>
      <c r="AR56">
        <v>7.4808720487431993E-2</v>
      </c>
      <c r="AS56">
        <v>0.76827978163188448</v>
      </c>
      <c r="AT56">
        <v>2.0081930259310765E-2</v>
      </c>
      <c r="AU56">
        <v>10.0971569082693</v>
      </c>
      <c r="AV56">
        <v>16.3888606090138</v>
      </c>
      <c r="AW56">
        <v>3.2400573049432579</v>
      </c>
      <c r="AX56">
        <v>0.83798000340512346</v>
      </c>
      <c r="AY56">
        <v>1.1250533032264103E-2</v>
      </c>
      <c r="AZ56">
        <v>166.13718243001304</v>
      </c>
      <c r="BA56">
        <v>183.06281756998695</v>
      </c>
      <c r="BB56">
        <v>166.08935990407537</v>
      </c>
      <c r="BC56">
        <v>22.332645195285256</v>
      </c>
      <c r="BD56">
        <v>9.4710387926383497</v>
      </c>
      <c r="BE56">
        <v>0.32592239207495599</v>
      </c>
      <c r="BF56">
        <v>198.21896628407393</v>
      </c>
      <c r="BG56">
        <v>328.42835058823528</v>
      </c>
      <c r="BH56">
        <v>130.20938430416135</v>
      </c>
      <c r="BI56" t="s">
        <v>76</v>
      </c>
      <c r="BJ56" t="s">
        <v>68</v>
      </c>
    </row>
    <row r="57" spans="1:64">
      <c r="A57" t="s">
        <v>74</v>
      </c>
      <c r="B57" t="s">
        <v>75</v>
      </c>
      <c r="C57">
        <v>1997</v>
      </c>
      <c r="D57" t="s">
        <v>70</v>
      </c>
      <c r="E57" t="s">
        <v>70</v>
      </c>
      <c r="F57">
        <v>300</v>
      </c>
      <c r="G57">
        <v>0</v>
      </c>
      <c r="H57">
        <v>300</v>
      </c>
      <c r="I57">
        <v>10</v>
      </c>
      <c r="J57">
        <v>43.4</v>
      </c>
      <c r="K57">
        <v>353.4</v>
      </c>
      <c r="L57">
        <v>0</v>
      </c>
      <c r="M57">
        <v>120</v>
      </c>
      <c r="N57">
        <v>120</v>
      </c>
      <c r="O57">
        <v>141.1764705882353</v>
      </c>
      <c r="P57">
        <v>99.6</v>
      </c>
      <c r="Q57">
        <v>0</v>
      </c>
      <c r="R57">
        <v>0</v>
      </c>
      <c r="S57">
        <v>0</v>
      </c>
      <c r="T57">
        <v>0</v>
      </c>
      <c r="U57">
        <v>87.651880000000006</v>
      </c>
      <c r="V57">
        <v>2</v>
      </c>
      <c r="W57">
        <v>4.5999999999999996</v>
      </c>
      <c r="X57">
        <v>-1.1000000000000005</v>
      </c>
      <c r="Y57">
        <v>11.3109048723898</v>
      </c>
      <c r="Z57">
        <v>44</v>
      </c>
      <c r="AA57">
        <v>301.22649651972159</v>
      </c>
      <c r="AB57">
        <v>1063.5</v>
      </c>
      <c r="AC57">
        <v>1764</v>
      </c>
      <c r="AD57">
        <v>5550</v>
      </c>
      <c r="AE57">
        <v>3571.5</v>
      </c>
      <c r="AF57">
        <v>23.4258194020871</v>
      </c>
      <c r="AG57">
        <v>4.1869107952307196</v>
      </c>
      <c r="AH57">
        <v>0.36464643896131466</v>
      </c>
      <c r="AI57">
        <v>0.79352425698706508</v>
      </c>
      <c r="AJ57">
        <v>1.3095870856876784E-2</v>
      </c>
      <c r="AK57">
        <v>3.4000000000000004</v>
      </c>
      <c r="AL57">
        <v>21.299999999999997</v>
      </c>
      <c r="AM57">
        <v>1.8979636304500989</v>
      </c>
      <c r="AN57">
        <v>0.13729543305698183</v>
      </c>
      <c r="AO57">
        <v>3.9703389553221911E-2</v>
      </c>
      <c r="AP57">
        <v>11.5</v>
      </c>
      <c r="AQ57">
        <v>3.8707197548751098</v>
      </c>
      <c r="AR57">
        <v>7.4808720487431993E-2</v>
      </c>
      <c r="AS57">
        <v>0.76827978163188448</v>
      </c>
      <c r="AT57">
        <v>2.0081930259310765E-2</v>
      </c>
      <c r="AU57">
        <v>10.9</v>
      </c>
      <c r="AV57">
        <v>14.399999999999999</v>
      </c>
      <c r="AW57">
        <v>3.2400573049432579</v>
      </c>
      <c r="AX57">
        <v>0.83798000340512346</v>
      </c>
      <c r="AY57">
        <v>1.1250533032264103E-2</v>
      </c>
      <c r="AZ57">
        <v>133.66530893411965</v>
      </c>
      <c r="BA57">
        <v>219.73469106588033</v>
      </c>
      <c r="BB57">
        <v>114.93807427028473</v>
      </c>
      <c r="BC57">
        <v>15.722862395259426</v>
      </c>
      <c r="BD57">
        <v>8.3429005614366165</v>
      </c>
      <c r="BE57">
        <v>0.23560022949207787</v>
      </c>
      <c r="BF57">
        <v>139.23943745647284</v>
      </c>
      <c r="BG57">
        <v>328.42835058823528</v>
      </c>
      <c r="BH57">
        <v>189.18891313176243</v>
      </c>
      <c r="BI57" t="s">
        <v>76</v>
      </c>
      <c r="BJ57" t="s">
        <v>68</v>
      </c>
    </row>
    <row r="58" spans="1:64">
      <c r="A58" t="s">
        <v>74</v>
      </c>
      <c r="B58" t="s">
        <v>75</v>
      </c>
      <c r="C58">
        <v>1998</v>
      </c>
      <c r="D58" t="s">
        <v>70</v>
      </c>
      <c r="E58" t="s">
        <v>70</v>
      </c>
      <c r="F58">
        <v>300</v>
      </c>
      <c r="G58">
        <v>0</v>
      </c>
      <c r="H58">
        <v>300</v>
      </c>
      <c r="I58">
        <v>10</v>
      </c>
      <c r="J58">
        <v>42</v>
      </c>
      <c r="K58">
        <v>352</v>
      </c>
      <c r="L58">
        <v>0</v>
      </c>
      <c r="M58">
        <v>120</v>
      </c>
      <c r="N58">
        <v>120</v>
      </c>
      <c r="O58">
        <v>141.1764705882353</v>
      </c>
      <c r="P58">
        <v>99.6</v>
      </c>
      <c r="Q58">
        <v>0</v>
      </c>
      <c r="R58">
        <v>0</v>
      </c>
      <c r="S58">
        <v>0</v>
      </c>
      <c r="T58">
        <v>0</v>
      </c>
      <c r="U58">
        <v>87.651880000000006</v>
      </c>
      <c r="V58">
        <v>2</v>
      </c>
      <c r="W58">
        <v>4.3</v>
      </c>
      <c r="X58">
        <v>-1.4000000000000004</v>
      </c>
      <c r="Y58">
        <v>10.324825986078899</v>
      </c>
      <c r="Z58">
        <v>44</v>
      </c>
      <c r="AA58">
        <v>298.28798143851509</v>
      </c>
      <c r="AB58">
        <v>853.5</v>
      </c>
      <c r="AC58">
        <v>2341.5</v>
      </c>
      <c r="AD58">
        <v>5698.5</v>
      </c>
      <c r="AE58">
        <v>3564</v>
      </c>
      <c r="AF58">
        <v>18.2</v>
      </c>
      <c r="AG58">
        <v>3</v>
      </c>
      <c r="AH58">
        <v>0.36464643896131466</v>
      </c>
      <c r="AI58">
        <v>0.79352425698706508</v>
      </c>
      <c r="AJ58">
        <v>1.3095870856876784E-2</v>
      </c>
      <c r="AK58">
        <v>4.8</v>
      </c>
      <c r="AL58">
        <v>16.7</v>
      </c>
      <c r="AM58">
        <v>1.8979636304500989</v>
      </c>
      <c r="AN58">
        <v>0.13729543305698183</v>
      </c>
      <c r="AO58">
        <v>3.9703389553221911E-2</v>
      </c>
      <c r="AP58">
        <v>13.100000000000001</v>
      </c>
      <c r="AQ58">
        <v>2.8000000000000003</v>
      </c>
      <c r="AR58">
        <v>7.4808720487431993E-2</v>
      </c>
      <c r="AS58">
        <v>0.76827978163188448</v>
      </c>
      <c r="AT58">
        <v>2.0081930259310765E-2</v>
      </c>
      <c r="AU58">
        <v>8.4</v>
      </c>
      <c r="AV58">
        <v>19.899999999999999</v>
      </c>
      <c r="AW58">
        <v>3.2400573049432579</v>
      </c>
      <c r="AX58">
        <v>0.83798000340512346</v>
      </c>
      <c r="AY58">
        <v>1.1250533032264103E-2</v>
      </c>
      <c r="AZ58">
        <v>131.36085</v>
      </c>
      <c r="BA58">
        <v>220.63915</v>
      </c>
      <c r="BB58">
        <v>128.54294999999999</v>
      </c>
      <c r="BC58">
        <v>16.729169304867792</v>
      </c>
      <c r="BD58">
        <v>8.3633532776065369</v>
      </c>
      <c r="BE58">
        <v>0.25867659172488511</v>
      </c>
      <c r="BF58">
        <v>153.89414917419919</v>
      </c>
      <c r="BG58">
        <v>328.42835058823528</v>
      </c>
      <c r="BH58">
        <v>174.53420141403609</v>
      </c>
      <c r="BI58" t="s">
        <v>76</v>
      </c>
      <c r="BJ58" t="s">
        <v>68</v>
      </c>
    </row>
    <row r="59" spans="1:64">
      <c r="A59" t="s">
        <v>74</v>
      </c>
      <c r="B59" t="s">
        <v>75</v>
      </c>
      <c r="C59">
        <v>1999</v>
      </c>
      <c r="D59" t="s">
        <v>70</v>
      </c>
      <c r="E59" t="s">
        <v>70</v>
      </c>
      <c r="F59">
        <v>300</v>
      </c>
      <c r="G59">
        <v>0</v>
      </c>
      <c r="H59">
        <v>300</v>
      </c>
      <c r="I59">
        <v>10</v>
      </c>
      <c r="J59">
        <v>50.4</v>
      </c>
      <c r="K59">
        <v>360.4</v>
      </c>
      <c r="L59">
        <v>0</v>
      </c>
      <c r="M59">
        <v>120</v>
      </c>
      <c r="N59">
        <v>120</v>
      </c>
      <c r="O59">
        <v>141.1764705882353</v>
      </c>
      <c r="P59">
        <v>99.6</v>
      </c>
      <c r="Q59">
        <v>0</v>
      </c>
      <c r="R59">
        <v>0</v>
      </c>
      <c r="S59">
        <v>0</v>
      </c>
      <c r="T59">
        <v>0</v>
      </c>
      <c r="U59">
        <v>87.651880000000006</v>
      </c>
      <c r="V59">
        <v>2</v>
      </c>
      <c r="W59">
        <v>4.2</v>
      </c>
      <c r="X59">
        <v>-1.5</v>
      </c>
      <c r="Y59">
        <v>9.8027842227378201</v>
      </c>
      <c r="Z59">
        <v>44</v>
      </c>
      <c r="AA59">
        <v>296.73229698375866</v>
      </c>
      <c r="AB59">
        <v>945.75</v>
      </c>
      <c r="AC59">
        <v>1158</v>
      </c>
      <c r="AD59">
        <v>4123.5</v>
      </c>
      <c r="AE59">
        <v>3681.75</v>
      </c>
      <c r="AF59">
        <v>19.2</v>
      </c>
      <c r="AG59">
        <v>4.0999999999999996</v>
      </c>
      <c r="AH59">
        <v>0.36464643896131466</v>
      </c>
      <c r="AI59">
        <v>0.79352425698706508</v>
      </c>
      <c r="AJ59">
        <v>1.3095870856876784E-2</v>
      </c>
      <c r="AK59">
        <v>8.4</v>
      </c>
      <c r="AL59">
        <v>24.4</v>
      </c>
      <c r="AM59">
        <v>1.8979636304500989</v>
      </c>
      <c r="AN59">
        <v>0.13729543305698183</v>
      </c>
      <c r="AO59">
        <v>3.9703389553221911E-2</v>
      </c>
      <c r="AP59">
        <v>11.200000000000001</v>
      </c>
      <c r="AQ59">
        <v>4.0999999999999996</v>
      </c>
      <c r="AR59">
        <v>7.4808720487431993E-2</v>
      </c>
      <c r="AS59">
        <v>0.76827978163188448</v>
      </c>
      <c r="AT59">
        <v>2.0081930259310765E-2</v>
      </c>
      <c r="AU59">
        <v>10.8</v>
      </c>
      <c r="AV59">
        <v>11.5</v>
      </c>
      <c r="AW59">
        <v>3.2400573049432579</v>
      </c>
      <c r="AX59">
        <v>0.83798000340512346</v>
      </c>
      <c r="AY59">
        <v>1.1250533032264103E-2</v>
      </c>
      <c r="AZ59">
        <v>113.83170000000001</v>
      </c>
      <c r="BA59">
        <v>246.56829999999997</v>
      </c>
      <c r="BB59">
        <v>91.379249999999999</v>
      </c>
      <c r="BC59">
        <v>14.780260995113643</v>
      </c>
      <c r="BD59">
        <v>7.1626982346213897</v>
      </c>
      <c r="BE59">
        <v>0.18259143438132849</v>
      </c>
      <c r="BF59">
        <v>113.50480066411635</v>
      </c>
      <c r="BG59">
        <v>328.42835058823528</v>
      </c>
      <c r="BH59">
        <v>214.92354992411893</v>
      </c>
      <c r="BI59" t="s">
        <v>76</v>
      </c>
      <c r="BJ59" t="s">
        <v>68</v>
      </c>
    </row>
    <row r="60" spans="1:64">
      <c r="A60" t="s">
        <v>74</v>
      </c>
      <c r="B60" t="s">
        <v>75</v>
      </c>
      <c r="C60">
        <v>2000</v>
      </c>
      <c r="D60" t="s">
        <v>70</v>
      </c>
      <c r="E60" t="s">
        <v>70</v>
      </c>
      <c r="F60">
        <v>300</v>
      </c>
      <c r="G60">
        <v>0</v>
      </c>
      <c r="H60">
        <v>300</v>
      </c>
      <c r="I60">
        <v>10</v>
      </c>
      <c r="J60">
        <v>49</v>
      </c>
      <c r="K60">
        <v>359</v>
      </c>
      <c r="L60">
        <v>0</v>
      </c>
      <c r="M60">
        <v>120</v>
      </c>
      <c r="N60">
        <v>120</v>
      </c>
      <c r="O60">
        <v>141.1764705882353</v>
      </c>
      <c r="P60">
        <v>99.6</v>
      </c>
      <c r="Q60">
        <v>0</v>
      </c>
      <c r="R60">
        <v>0</v>
      </c>
      <c r="S60">
        <v>0</v>
      </c>
      <c r="T60">
        <v>0</v>
      </c>
      <c r="U60">
        <v>87.651880000000006</v>
      </c>
      <c r="V60">
        <v>2</v>
      </c>
      <c r="W60">
        <v>4.7</v>
      </c>
      <c r="X60">
        <v>-1</v>
      </c>
      <c r="Y60">
        <v>9.9187935034802805</v>
      </c>
      <c r="Z60">
        <v>44</v>
      </c>
      <c r="AA60">
        <v>297.0780046403712</v>
      </c>
      <c r="AB60">
        <v>802.875</v>
      </c>
      <c r="AC60">
        <v>1509</v>
      </c>
      <c r="AD60">
        <v>2890.875</v>
      </c>
      <c r="AE60">
        <v>1063.5</v>
      </c>
      <c r="AF60">
        <v>18.600000000000001</v>
      </c>
      <c r="AG60">
        <v>6.3</v>
      </c>
      <c r="AH60">
        <v>0.36464643896131466</v>
      </c>
      <c r="AI60">
        <v>0.79352425698706508</v>
      </c>
      <c r="AJ60">
        <v>1.3095870856876784E-2</v>
      </c>
      <c r="AK60">
        <v>6.2</v>
      </c>
      <c r="AL60">
        <v>18.799999999999997</v>
      </c>
      <c r="AM60">
        <v>1.8979636304500989</v>
      </c>
      <c r="AN60">
        <v>0.13729543305698183</v>
      </c>
      <c r="AO60">
        <v>3.9703389553221911E-2</v>
      </c>
      <c r="AP60">
        <v>11.100000000000001</v>
      </c>
      <c r="AQ60">
        <v>5.6000000000000005</v>
      </c>
      <c r="AR60">
        <v>7.4808720487431993E-2</v>
      </c>
      <c r="AS60">
        <v>0.76827978163188448</v>
      </c>
      <c r="AT60">
        <v>2.0081930259310765E-2</v>
      </c>
      <c r="AU60">
        <v>10.199999999999999</v>
      </c>
      <c r="AV60">
        <v>5.23</v>
      </c>
      <c r="AW60">
        <v>3.2400573049432579</v>
      </c>
      <c r="AX60">
        <v>0.83798000340512346</v>
      </c>
      <c r="AY60">
        <v>1.1250533032264103E-2</v>
      </c>
      <c r="AZ60">
        <v>67.225687500000006</v>
      </c>
      <c r="BA60">
        <v>291.77431250000001</v>
      </c>
      <c r="BB60">
        <v>55.178317500000006</v>
      </c>
      <c r="BC60">
        <v>6.8188562316765235</v>
      </c>
      <c r="BD60">
        <v>3.9564721436578978</v>
      </c>
      <c r="BE60">
        <v>0.1404460541682247</v>
      </c>
      <c r="BF60">
        <v>66.094091929502639</v>
      </c>
      <c r="BG60">
        <v>328.42835058823528</v>
      </c>
      <c r="BH60">
        <v>262.33425865873267</v>
      </c>
      <c r="BI60" t="s">
        <v>76</v>
      </c>
      <c r="BJ60" t="s">
        <v>68</v>
      </c>
    </row>
    <row r="61" spans="1:64">
      <c r="A61" t="s">
        <v>74</v>
      </c>
      <c r="B61" t="s">
        <v>75</v>
      </c>
      <c r="C61">
        <v>2001</v>
      </c>
      <c r="D61" t="s">
        <v>70</v>
      </c>
      <c r="E61" t="s">
        <v>70</v>
      </c>
      <c r="F61">
        <v>300</v>
      </c>
      <c r="G61">
        <v>0</v>
      </c>
      <c r="H61">
        <v>300</v>
      </c>
      <c r="I61">
        <v>10</v>
      </c>
      <c r="J61">
        <v>46.2</v>
      </c>
      <c r="K61">
        <v>356.2</v>
      </c>
      <c r="L61">
        <v>0</v>
      </c>
      <c r="M61">
        <v>120</v>
      </c>
      <c r="N61">
        <v>120</v>
      </c>
      <c r="O61">
        <v>141.1764705882353</v>
      </c>
      <c r="P61">
        <v>99.6</v>
      </c>
      <c r="Q61">
        <v>0</v>
      </c>
      <c r="R61">
        <v>0</v>
      </c>
      <c r="S61">
        <v>0</v>
      </c>
      <c r="T61">
        <v>0</v>
      </c>
      <c r="U61">
        <v>73.043233333333234</v>
      </c>
      <c r="V61">
        <v>2</v>
      </c>
      <c r="W61">
        <v>4.7</v>
      </c>
      <c r="X61">
        <v>-1</v>
      </c>
      <c r="Y61">
        <v>10.7192575406032</v>
      </c>
      <c r="Z61">
        <v>44</v>
      </c>
      <c r="AA61">
        <v>299.46338747099753</v>
      </c>
      <c r="AB61">
        <v>1082.325</v>
      </c>
      <c r="AC61">
        <v>1470.75</v>
      </c>
      <c r="AD61">
        <v>3428.25</v>
      </c>
      <c r="AE61">
        <v>2574</v>
      </c>
      <c r="AF61">
        <v>20.7</v>
      </c>
      <c r="AG61">
        <v>3.3000000000000003</v>
      </c>
      <c r="AH61">
        <v>0.36464643896131466</v>
      </c>
      <c r="AI61">
        <v>0.79352425698706508</v>
      </c>
      <c r="AJ61">
        <v>1.3095870856876784E-2</v>
      </c>
      <c r="AK61">
        <v>9.1</v>
      </c>
      <c r="AL61">
        <v>17.7</v>
      </c>
      <c r="AM61">
        <v>1.8979636304500989</v>
      </c>
      <c r="AN61">
        <v>0.13729543305698183</v>
      </c>
      <c r="AO61">
        <v>3.9703389553221911E-2</v>
      </c>
      <c r="AP61">
        <v>9.6</v>
      </c>
      <c r="AQ61">
        <v>4</v>
      </c>
      <c r="AR61">
        <v>7.4808720487431993E-2</v>
      </c>
      <c r="AS61">
        <v>0.76827978163188448</v>
      </c>
      <c r="AT61">
        <v>2.0081930259310765E-2</v>
      </c>
      <c r="AU61">
        <v>8.0300000000000011</v>
      </c>
      <c r="AV61">
        <v>16.200000000000003</v>
      </c>
      <c r="AW61">
        <v>3.2400573049432579</v>
      </c>
      <c r="AX61">
        <v>0.83798000340512346</v>
      </c>
      <c r="AY61">
        <v>1.1250533032264103E-2</v>
      </c>
      <c r="AZ61">
        <v>89.368372499999992</v>
      </c>
      <c r="BA61">
        <v>266.83162749999997</v>
      </c>
      <c r="BB61">
        <v>85.015747500000003</v>
      </c>
      <c r="BC61">
        <v>11.782466465468273</v>
      </c>
      <c r="BD61">
        <v>5.851594089756377</v>
      </c>
      <c r="BE61">
        <v>0.17037249804710022</v>
      </c>
      <c r="BF61">
        <v>102.82018055327175</v>
      </c>
      <c r="BG61">
        <v>313.81970392156853</v>
      </c>
      <c r="BH61">
        <v>210.99952336829676</v>
      </c>
      <c r="BI61" t="s">
        <v>76</v>
      </c>
      <c r="BJ61" t="s">
        <v>68</v>
      </c>
    </row>
    <row r="62" spans="1:64">
      <c r="A62" t="s">
        <v>74</v>
      </c>
      <c r="B62" t="s">
        <v>75</v>
      </c>
      <c r="C62">
        <v>2002</v>
      </c>
      <c r="D62" t="s">
        <v>70</v>
      </c>
      <c r="E62" t="s">
        <v>70</v>
      </c>
      <c r="F62">
        <v>300</v>
      </c>
      <c r="G62">
        <v>0</v>
      </c>
      <c r="H62">
        <v>300</v>
      </c>
      <c r="I62">
        <v>10</v>
      </c>
      <c r="J62">
        <v>50.4</v>
      </c>
      <c r="K62">
        <v>360.4</v>
      </c>
      <c r="L62">
        <v>0</v>
      </c>
      <c r="M62">
        <v>120</v>
      </c>
      <c r="N62">
        <v>120</v>
      </c>
      <c r="O62">
        <v>141.1764705882353</v>
      </c>
      <c r="P62">
        <v>99.6</v>
      </c>
      <c r="Q62">
        <v>0</v>
      </c>
      <c r="R62">
        <v>0</v>
      </c>
      <c r="S62">
        <v>0</v>
      </c>
      <c r="T62">
        <v>0</v>
      </c>
      <c r="U62">
        <v>67.930206999999939</v>
      </c>
      <c r="V62">
        <v>2</v>
      </c>
      <c r="W62">
        <v>4.7</v>
      </c>
      <c r="X62">
        <v>-1</v>
      </c>
      <c r="Y62">
        <v>9.8317865429234299</v>
      </c>
      <c r="Z62">
        <v>44</v>
      </c>
      <c r="AA62">
        <v>296.81872389791181</v>
      </c>
      <c r="AB62">
        <v>763.5</v>
      </c>
      <c r="AC62">
        <v>939.75</v>
      </c>
      <c r="AD62">
        <v>4016.25</v>
      </c>
      <c r="AE62">
        <v>1861.5</v>
      </c>
      <c r="AF62">
        <v>24.4</v>
      </c>
      <c r="AG62">
        <v>4.32</v>
      </c>
      <c r="AH62">
        <v>0.36464643896131466</v>
      </c>
      <c r="AI62">
        <v>0.79352425698706508</v>
      </c>
      <c r="AJ62">
        <v>1.3095870856876784E-2</v>
      </c>
      <c r="AK62">
        <v>6.7818441897795001</v>
      </c>
      <c r="AL62">
        <v>17.810234636358601</v>
      </c>
      <c r="AM62">
        <v>1.8979636304500989</v>
      </c>
      <c r="AN62">
        <v>0.13729543305698183</v>
      </c>
      <c r="AO62">
        <v>3.9703389553221911E-2</v>
      </c>
      <c r="AP62">
        <v>11.5</v>
      </c>
      <c r="AQ62">
        <v>3.8707197548751098</v>
      </c>
      <c r="AR62">
        <v>7.4808720487431993E-2</v>
      </c>
      <c r="AS62">
        <v>0.76827978163188448</v>
      </c>
      <c r="AT62">
        <v>2.0081930259310765E-2</v>
      </c>
      <c r="AU62">
        <v>10.0971569082693</v>
      </c>
      <c r="AV62">
        <v>16.3888606090138</v>
      </c>
      <c r="AW62">
        <v>3.2400573049432579</v>
      </c>
      <c r="AX62">
        <v>0.83798000340512346</v>
      </c>
      <c r="AY62">
        <v>1.1250533032264103E-2</v>
      </c>
      <c r="AZ62">
        <v>89.985370662088599</v>
      </c>
      <c r="BA62">
        <v>270.41462933791138</v>
      </c>
      <c r="BB62">
        <v>66.089130238714333</v>
      </c>
      <c r="BC62">
        <v>8.3938360746719667</v>
      </c>
      <c r="BD62">
        <v>5.3803826027426167</v>
      </c>
      <c r="BE62">
        <v>0.14890687737538222</v>
      </c>
      <c r="BF62">
        <v>80.012255793504295</v>
      </c>
      <c r="BG62">
        <v>308.70667758823527</v>
      </c>
      <c r="BH62">
        <v>228.69442179473097</v>
      </c>
      <c r="BI62" t="s">
        <v>76</v>
      </c>
      <c r="BJ62" t="s">
        <v>68</v>
      </c>
    </row>
    <row r="63" spans="1:64">
      <c r="A63" t="s">
        <v>74</v>
      </c>
      <c r="B63" t="s">
        <v>75</v>
      </c>
      <c r="C63">
        <v>2003</v>
      </c>
      <c r="D63" t="s">
        <v>70</v>
      </c>
      <c r="E63" t="s">
        <v>70</v>
      </c>
      <c r="F63">
        <v>300</v>
      </c>
      <c r="G63">
        <v>0</v>
      </c>
      <c r="H63">
        <v>300</v>
      </c>
      <c r="I63">
        <v>10</v>
      </c>
      <c r="J63">
        <v>53.2</v>
      </c>
      <c r="K63">
        <v>363.2</v>
      </c>
      <c r="L63">
        <v>0</v>
      </c>
      <c r="M63">
        <v>120</v>
      </c>
      <c r="N63">
        <v>120</v>
      </c>
      <c r="O63">
        <v>141.1764705882353</v>
      </c>
      <c r="P63">
        <v>99.6</v>
      </c>
      <c r="Q63">
        <v>0</v>
      </c>
      <c r="R63">
        <v>0</v>
      </c>
      <c r="S63">
        <v>0</v>
      </c>
      <c r="T63">
        <v>0</v>
      </c>
      <c r="U63">
        <v>64.27804533333348</v>
      </c>
      <c r="V63">
        <v>2</v>
      </c>
      <c r="W63">
        <v>4.5999999999999996</v>
      </c>
      <c r="X63">
        <v>-1.1000000000000005</v>
      </c>
      <c r="Y63">
        <v>11.9837587006961</v>
      </c>
      <c r="Z63">
        <v>44</v>
      </c>
      <c r="AA63">
        <v>303.23160092807439</v>
      </c>
      <c r="AB63">
        <v>1350</v>
      </c>
      <c r="AC63">
        <v>1416.75</v>
      </c>
      <c r="AD63">
        <v>3062.25</v>
      </c>
      <c r="AE63">
        <v>2860.5</v>
      </c>
      <c r="AF63">
        <v>22.625381570161199</v>
      </c>
      <c r="AG63">
        <v>2.8414804027950002</v>
      </c>
      <c r="AH63">
        <v>0.36464643896131466</v>
      </c>
      <c r="AI63">
        <v>0.79352425698706508</v>
      </c>
      <c r="AJ63">
        <v>1.3095870856876784E-2</v>
      </c>
      <c r="AK63">
        <v>4.3186799596643795</v>
      </c>
      <c r="AL63">
        <v>11.2182383844822</v>
      </c>
      <c r="AM63">
        <v>1.8979636304500989</v>
      </c>
      <c r="AN63">
        <v>0.13729543305698183</v>
      </c>
      <c r="AO63">
        <v>3.9703389553221911E-2</v>
      </c>
      <c r="AP63">
        <v>9.9093454058042596</v>
      </c>
      <c r="AQ63">
        <v>3.2129999999999996</v>
      </c>
      <c r="AR63">
        <v>7.4808720487431993E-2</v>
      </c>
      <c r="AS63">
        <v>0.76827978163188448</v>
      </c>
      <c r="AT63">
        <v>2.0081930259310765E-2</v>
      </c>
      <c r="AU63">
        <v>8.2192521421923708</v>
      </c>
      <c r="AV63">
        <v>10.984</v>
      </c>
      <c r="AW63">
        <v>3.2400573049432579</v>
      </c>
      <c r="AX63">
        <v>0.83798000340512346</v>
      </c>
      <c r="AY63">
        <v>1.1250533032264103E-2</v>
      </c>
      <c r="AZ63">
        <v>90.518818674237494</v>
      </c>
      <c r="BA63">
        <v>272.68118132576251</v>
      </c>
      <c r="BB63">
        <v>60.988179024988405</v>
      </c>
      <c r="BC63">
        <v>12.67847959114078</v>
      </c>
      <c r="BD63">
        <v>6.0154776127586107</v>
      </c>
      <c r="BE63">
        <v>0.16760724348167669</v>
      </c>
      <c r="BF63">
        <v>79.849743472369482</v>
      </c>
      <c r="BG63">
        <v>305.05451592156879</v>
      </c>
      <c r="BH63">
        <v>225.20477244919931</v>
      </c>
      <c r="BI63" t="s">
        <v>76</v>
      </c>
      <c r="BJ63" t="s">
        <v>68</v>
      </c>
    </row>
    <row r="64" spans="1:64">
      <c r="A64" t="s">
        <v>74</v>
      </c>
      <c r="B64" t="s">
        <v>75</v>
      </c>
      <c r="C64">
        <v>2004</v>
      </c>
      <c r="D64" t="s">
        <v>70</v>
      </c>
      <c r="E64" t="s">
        <v>70</v>
      </c>
      <c r="F64">
        <v>300</v>
      </c>
      <c r="G64">
        <v>0</v>
      </c>
      <c r="H64">
        <v>300</v>
      </c>
      <c r="I64">
        <v>10</v>
      </c>
      <c r="J64">
        <v>54.6</v>
      </c>
      <c r="K64">
        <v>364.6</v>
      </c>
      <c r="L64">
        <v>0</v>
      </c>
      <c r="M64">
        <v>120</v>
      </c>
      <c r="N64">
        <v>120</v>
      </c>
      <c r="O64">
        <v>141.1764705882353</v>
      </c>
      <c r="P64">
        <v>99.6</v>
      </c>
      <c r="Q64">
        <v>0</v>
      </c>
      <c r="R64">
        <v>0</v>
      </c>
      <c r="S64">
        <v>0</v>
      </c>
      <c r="T64">
        <v>0</v>
      </c>
      <c r="U64">
        <v>62.08674833333324</v>
      </c>
      <c r="V64">
        <v>2</v>
      </c>
      <c r="W64">
        <v>4.46</v>
      </c>
      <c r="X64">
        <v>-1.2000000000000002</v>
      </c>
      <c r="Y64">
        <v>11.442981438515099</v>
      </c>
      <c r="Z64">
        <v>44</v>
      </c>
      <c r="AA64">
        <v>301.62008468677499</v>
      </c>
      <c r="AB64">
        <v>1332</v>
      </c>
      <c r="AC64">
        <v>2645.25</v>
      </c>
      <c r="AD64">
        <v>1792.5</v>
      </c>
      <c r="AE64">
        <v>1967.25</v>
      </c>
      <c r="AF64">
        <v>27.282666993370597</v>
      </c>
      <c r="AG64">
        <v>4.3079443741123402</v>
      </c>
      <c r="AH64">
        <v>0.36464643896131466</v>
      </c>
      <c r="AI64">
        <v>0.79352425698706508</v>
      </c>
      <c r="AJ64">
        <v>1.3095870856876784E-2</v>
      </c>
      <c r="AK64">
        <v>5.0654557234276094</v>
      </c>
      <c r="AL64">
        <v>15.8160599819473</v>
      </c>
      <c r="AM64">
        <v>1.8979636304500989</v>
      </c>
      <c r="AN64">
        <v>0.13729543305698183</v>
      </c>
      <c r="AO64">
        <v>3.9703389553221911E-2</v>
      </c>
      <c r="AP64">
        <v>10.2900845200835</v>
      </c>
      <c r="AQ64">
        <v>5.21626801606401</v>
      </c>
      <c r="AR64">
        <v>7.4808720487431993E-2</v>
      </c>
      <c r="AS64">
        <v>0.76827978163188448</v>
      </c>
      <c r="AT64">
        <v>2.0081930259310765E-2</v>
      </c>
      <c r="AU64">
        <v>10.0971569082693</v>
      </c>
      <c r="AV64">
        <v>16.3888606090138</v>
      </c>
      <c r="AW64">
        <v>3.2400573049432579</v>
      </c>
      <c r="AX64">
        <v>0.83798000340512346</v>
      </c>
      <c r="AY64">
        <v>1.1250533032264103E-2</v>
      </c>
      <c r="AZ64">
        <v>88.048517617608979</v>
      </c>
      <c r="BA64">
        <v>276.55148238239104</v>
      </c>
      <c r="BB64">
        <v>89.166761025440863</v>
      </c>
      <c r="BC64">
        <v>12.01439471476794</v>
      </c>
      <c r="BD64">
        <v>4.4458127248746342</v>
      </c>
      <c r="BE64">
        <v>0.18059856229455623</v>
      </c>
      <c r="BF64">
        <v>105.807567027378</v>
      </c>
      <c r="BG64">
        <v>302.86321892156855</v>
      </c>
      <c r="BH64">
        <v>197.05565189419053</v>
      </c>
      <c r="BI64" t="s">
        <v>76</v>
      </c>
      <c r="BJ64" t="s">
        <v>68</v>
      </c>
    </row>
    <row r="65" spans="1:64">
      <c r="A65" t="s">
        <v>74</v>
      </c>
      <c r="B65" t="s">
        <v>75</v>
      </c>
      <c r="C65">
        <v>2005</v>
      </c>
      <c r="D65" t="s">
        <v>70</v>
      </c>
      <c r="E65" t="s">
        <v>70</v>
      </c>
      <c r="F65">
        <v>300</v>
      </c>
      <c r="G65">
        <v>0</v>
      </c>
      <c r="H65">
        <v>300</v>
      </c>
      <c r="I65">
        <v>10</v>
      </c>
      <c r="J65">
        <v>47.6</v>
      </c>
      <c r="K65">
        <v>357.6</v>
      </c>
      <c r="L65">
        <v>0</v>
      </c>
      <c r="M65">
        <v>120</v>
      </c>
      <c r="N65">
        <v>120</v>
      </c>
      <c r="O65">
        <v>141.1764705882353</v>
      </c>
      <c r="P65">
        <v>99.6</v>
      </c>
      <c r="Q65">
        <v>0</v>
      </c>
      <c r="R65">
        <v>0</v>
      </c>
      <c r="S65">
        <v>0</v>
      </c>
      <c r="T65">
        <v>0</v>
      </c>
      <c r="U65">
        <v>60.625883666666716</v>
      </c>
      <c r="V65">
        <v>2</v>
      </c>
      <c r="W65">
        <v>4.4800000000000004</v>
      </c>
      <c r="X65">
        <v>-1.2000000000000002</v>
      </c>
      <c r="Y65">
        <v>8.5354408352668205</v>
      </c>
      <c r="Z65">
        <v>44</v>
      </c>
      <c r="AA65">
        <v>292.95561368909512</v>
      </c>
      <c r="AB65">
        <v>882.75</v>
      </c>
      <c r="AC65">
        <v>1614.75</v>
      </c>
      <c r="AD65">
        <v>1308.75</v>
      </c>
      <c r="AE65">
        <v>951.75</v>
      </c>
      <c r="AF65">
        <v>24.001661278579501</v>
      </c>
      <c r="AG65">
        <v>3.9788548582141496</v>
      </c>
      <c r="AH65">
        <v>0.36464643896131466</v>
      </c>
      <c r="AI65">
        <v>0.79352425698706508</v>
      </c>
      <c r="AJ65">
        <v>1.3095870856876784E-2</v>
      </c>
      <c r="AK65">
        <v>3.3840124313622399</v>
      </c>
      <c r="AL65">
        <v>15.2117382625934</v>
      </c>
      <c r="AM65">
        <v>1.8979636304500989</v>
      </c>
      <c r="AN65">
        <v>0.13729543305698183</v>
      </c>
      <c r="AO65">
        <v>3.9703389553221911E-2</v>
      </c>
      <c r="AP65">
        <v>9.5341188741667899</v>
      </c>
      <c r="AQ65">
        <v>3.06</v>
      </c>
      <c r="AR65">
        <v>7.4808720487431993E-2</v>
      </c>
      <c r="AS65">
        <v>0.76827978163188448</v>
      </c>
      <c r="AT65">
        <v>2.0081930259310765E-2</v>
      </c>
      <c r="AU65">
        <v>7.7054743239373504</v>
      </c>
      <c r="AV65">
        <v>8.1489999999999991</v>
      </c>
      <c r="AW65">
        <v>3.2400573049432579</v>
      </c>
      <c r="AX65">
        <v>0.83798000340512346</v>
      </c>
      <c r="AY65">
        <v>1.1250533032264103E-2</v>
      </c>
      <c r="AZ65">
        <v>46.463263831581386</v>
      </c>
      <c r="BA65">
        <v>311.13673616841862</v>
      </c>
      <c r="BB65">
        <v>39.836074235611228</v>
      </c>
      <c r="BC65">
        <v>6.5682588691800703</v>
      </c>
      <c r="BD65">
        <v>2.7252149708356481</v>
      </c>
      <c r="BE65">
        <v>0.11266134932030339</v>
      </c>
      <c r="BF65">
        <v>49.242209424947255</v>
      </c>
      <c r="BG65">
        <v>301.40235425490204</v>
      </c>
      <c r="BH65">
        <v>252.16014482995479</v>
      </c>
      <c r="BI65" t="s">
        <v>76</v>
      </c>
      <c r="BJ65" t="s">
        <v>68</v>
      </c>
    </row>
    <row r="66" spans="1:64">
      <c r="A66" t="s">
        <v>74</v>
      </c>
      <c r="B66" t="s">
        <v>75</v>
      </c>
      <c r="C66">
        <v>2006</v>
      </c>
      <c r="D66" t="s">
        <v>70</v>
      </c>
      <c r="E66" t="s">
        <v>70</v>
      </c>
      <c r="F66">
        <v>300</v>
      </c>
      <c r="G66">
        <v>0</v>
      </c>
      <c r="H66">
        <v>300</v>
      </c>
      <c r="I66">
        <v>10</v>
      </c>
      <c r="J66">
        <v>46.2</v>
      </c>
      <c r="K66">
        <v>356.2</v>
      </c>
      <c r="L66">
        <v>0</v>
      </c>
      <c r="M66">
        <v>120</v>
      </c>
      <c r="N66">
        <v>120</v>
      </c>
      <c r="O66">
        <v>141.1764705882353</v>
      </c>
      <c r="P66">
        <v>99.6</v>
      </c>
      <c r="Q66">
        <v>0</v>
      </c>
      <c r="R66">
        <v>0</v>
      </c>
      <c r="S66">
        <v>0</v>
      </c>
      <c r="T66">
        <v>0</v>
      </c>
      <c r="U66">
        <v>59.165019000000186</v>
      </c>
      <c r="V66">
        <v>2</v>
      </c>
      <c r="W66">
        <v>4.3250000000000002</v>
      </c>
      <c r="X66">
        <v>-1.4000000000000004</v>
      </c>
      <c r="Y66">
        <v>9.5684478740879495</v>
      </c>
      <c r="Z66">
        <v>44</v>
      </c>
      <c r="AA66">
        <v>296.03397466478208</v>
      </c>
      <c r="AB66">
        <v>502.5</v>
      </c>
      <c r="AC66">
        <v>861</v>
      </c>
      <c r="AD66">
        <v>843</v>
      </c>
      <c r="AE66">
        <v>1438.5</v>
      </c>
      <c r="AF66">
        <v>23.735217942393597</v>
      </c>
      <c r="AG66">
        <v>2.2322447810327399</v>
      </c>
      <c r="AH66">
        <v>0.36464643896131466</v>
      </c>
      <c r="AI66">
        <v>0.79352425698706508</v>
      </c>
      <c r="AJ66">
        <v>1.3095870856876784E-2</v>
      </c>
      <c r="AK66">
        <v>9.8671930855543799</v>
      </c>
      <c r="AL66">
        <v>16.510986449476</v>
      </c>
      <c r="AM66">
        <v>1.8979636304500989</v>
      </c>
      <c r="AN66">
        <v>0.13729543305698183</v>
      </c>
      <c r="AO66">
        <v>3.9703389553221911E-2</v>
      </c>
      <c r="AP66">
        <v>10.246780520432599</v>
      </c>
      <c r="AQ66">
        <v>3.1753107445058197</v>
      </c>
      <c r="AR66">
        <v>7.4808720487431993E-2</v>
      </c>
      <c r="AS66">
        <v>0.76827978163188448</v>
      </c>
      <c r="AT66">
        <v>2.0081930259310765E-2</v>
      </c>
      <c r="AU66">
        <v>8.2277044171163709</v>
      </c>
      <c r="AV66">
        <v>11.6758210857704</v>
      </c>
      <c r="AW66">
        <v>3.2400573049432579</v>
      </c>
      <c r="AX66">
        <v>0.83798000340512346</v>
      </c>
      <c r="AY66">
        <v>1.1250533032264103E-2</v>
      </c>
      <c r="AZ66">
        <v>40.896189045461682</v>
      </c>
      <c r="BA66">
        <v>315.30381095453833</v>
      </c>
      <c r="BB66">
        <v>34.810117924966917</v>
      </c>
      <c r="BC66">
        <v>6.5412677059273774</v>
      </c>
      <c r="BD66">
        <v>2.3700513978120101</v>
      </c>
      <c r="BE66">
        <v>7.3878252486415538E-2</v>
      </c>
      <c r="BF66">
        <v>43.795315281192721</v>
      </c>
      <c r="BG66">
        <v>299.94148958823547</v>
      </c>
      <c r="BH66">
        <v>256.14617430704277</v>
      </c>
      <c r="BI66" t="s">
        <v>76</v>
      </c>
      <c r="BJ66" t="s">
        <v>68</v>
      </c>
    </row>
    <row r="67" spans="1:64">
      <c r="A67" t="s">
        <v>74</v>
      </c>
      <c r="B67" t="s">
        <v>75</v>
      </c>
      <c r="C67">
        <v>2007</v>
      </c>
      <c r="D67" t="s">
        <v>70</v>
      </c>
      <c r="E67" t="s">
        <v>70</v>
      </c>
      <c r="F67">
        <v>300</v>
      </c>
      <c r="G67">
        <v>0</v>
      </c>
      <c r="H67">
        <v>300</v>
      </c>
      <c r="I67">
        <v>10</v>
      </c>
      <c r="J67">
        <v>46.2</v>
      </c>
      <c r="K67">
        <v>356.2</v>
      </c>
      <c r="L67">
        <v>0</v>
      </c>
      <c r="M67">
        <v>120</v>
      </c>
      <c r="N67">
        <v>120</v>
      </c>
      <c r="O67">
        <v>141.1764705882353</v>
      </c>
      <c r="P67">
        <v>99.6</v>
      </c>
      <c r="Q67">
        <v>0</v>
      </c>
      <c r="R67">
        <v>0</v>
      </c>
      <c r="S67">
        <v>0</v>
      </c>
      <c r="T67">
        <v>0</v>
      </c>
      <c r="U67">
        <v>57.704154333333356</v>
      </c>
      <c r="V67">
        <v>2</v>
      </c>
      <c r="W67">
        <v>4.53</v>
      </c>
      <c r="X67">
        <v>-1.2000000000000002</v>
      </c>
      <c r="Y67">
        <v>9.9122389791183299</v>
      </c>
      <c r="Z67">
        <v>44</v>
      </c>
      <c r="AA67">
        <v>297.0584721577726</v>
      </c>
      <c r="AB67">
        <v>381.71992481203006</v>
      </c>
      <c r="AC67">
        <v>810.15625</v>
      </c>
      <c r="AD67">
        <v>952.29219066937128</v>
      </c>
      <c r="AE67">
        <v>1174.5</v>
      </c>
      <c r="AF67">
        <v>23.4258194020871</v>
      </c>
      <c r="AG67">
        <v>4.1869107952307196</v>
      </c>
      <c r="AH67">
        <v>0.36464643896131466</v>
      </c>
      <c r="AI67">
        <v>0.79352425698706508</v>
      </c>
      <c r="AJ67">
        <v>1.3095870856876784E-2</v>
      </c>
      <c r="AK67">
        <v>6.7818441897795001</v>
      </c>
      <c r="AL67">
        <v>17.810234636358601</v>
      </c>
      <c r="AM67">
        <v>1.8979636304500989</v>
      </c>
      <c r="AN67">
        <v>0.13729543305698183</v>
      </c>
      <c r="AO67">
        <v>3.9703389553221911E-2</v>
      </c>
      <c r="AP67">
        <v>11.5</v>
      </c>
      <c r="AQ67">
        <v>3.8707197548751098</v>
      </c>
      <c r="AR67">
        <v>7.4808720487431993E-2</v>
      </c>
      <c r="AS67">
        <v>0.76827978163188448</v>
      </c>
      <c r="AT67">
        <v>2.0081930259310765E-2</v>
      </c>
      <c r="AU67">
        <v>10.0971569082693</v>
      </c>
      <c r="AV67">
        <v>16.3888606090138</v>
      </c>
      <c r="AW67">
        <v>3.2400573049432579</v>
      </c>
      <c r="AX67">
        <v>0.83798000340512346</v>
      </c>
      <c r="AY67">
        <v>1.1250533032264103E-2</v>
      </c>
      <c r="AZ67">
        <v>37.246926459160996</v>
      </c>
      <c r="BA67">
        <v>318.953073540839</v>
      </c>
      <c r="BB67">
        <v>38.962073158686486</v>
      </c>
      <c r="BC67">
        <v>5.5535269737151314</v>
      </c>
      <c r="BD67">
        <v>2.1299691231977258</v>
      </c>
      <c r="BE67">
        <v>6.9502520437465284E-2</v>
      </c>
      <c r="BF67">
        <v>46.715071776036808</v>
      </c>
      <c r="BG67">
        <v>298.48062492156868</v>
      </c>
      <c r="BH67">
        <v>251.76555314553187</v>
      </c>
      <c r="BI67" t="s">
        <v>76</v>
      </c>
      <c r="BJ67" t="s">
        <v>68</v>
      </c>
    </row>
    <row r="68" spans="1:64">
      <c r="A68" t="s">
        <v>74</v>
      </c>
      <c r="B68" t="s">
        <v>75</v>
      </c>
      <c r="C68">
        <v>2008</v>
      </c>
      <c r="D68" t="s">
        <v>70</v>
      </c>
      <c r="E68" t="s">
        <v>70</v>
      </c>
      <c r="F68">
        <v>300</v>
      </c>
      <c r="G68">
        <v>0</v>
      </c>
      <c r="H68">
        <v>300</v>
      </c>
      <c r="I68">
        <v>10</v>
      </c>
      <c r="J68">
        <v>44.800000000000004</v>
      </c>
      <c r="K68">
        <v>354.8</v>
      </c>
      <c r="L68">
        <v>0</v>
      </c>
      <c r="M68">
        <v>120</v>
      </c>
      <c r="N68">
        <v>120</v>
      </c>
      <c r="O68">
        <v>141.1764705882353</v>
      </c>
      <c r="P68">
        <v>99.6</v>
      </c>
      <c r="Q68">
        <v>0</v>
      </c>
      <c r="R68">
        <v>0</v>
      </c>
      <c r="S68">
        <v>0</v>
      </c>
      <c r="T68">
        <v>0</v>
      </c>
      <c r="U68">
        <v>56.243289666666826</v>
      </c>
      <c r="V68">
        <v>2</v>
      </c>
      <c r="W68">
        <v>4.5</v>
      </c>
      <c r="X68">
        <v>-1.2000000000000002</v>
      </c>
      <c r="Y68">
        <v>9.9477958236658903</v>
      </c>
      <c r="Z68">
        <v>44</v>
      </c>
      <c r="AA68">
        <v>297.16443155452436</v>
      </c>
      <c r="AB68">
        <v>88.5</v>
      </c>
      <c r="AC68">
        <v>228.75</v>
      </c>
      <c r="AD68">
        <v>908.88484821428563</v>
      </c>
      <c r="AE68">
        <v>824.17499999999995</v>
      </c>
      <c r="AF68">
        <v>20.3292071315912</v>
      </c>
      <c r="AG68">
        <v>5.9927211858966301</v>
      </c>
      <c r="AH68">
        <v>0.36464643896131466</v>
      </c>
      <c r="AI68">
        <v>0.79352425698706508</v>
      </c>
      <c r="AJ68">
        <v>1.3095870856876784E-2</v>
      </c>
      <c r="AK68">
        <v>6.8230008732096508</v>
      </c>
      <c r="AL68">
        <v>17.054325668145999</v>
      </c>
      <c r="AM68">
        <v>1.8979636304500989</v>
      </c>
      <c r="AN68">
        <v>0.13729543305698183</v>
      </c>
      <c r="AO68">
        <v>3.9703389553221911E-2</v>
      </c>
      <c r="AP68">
        <v>11.952</v>
      </c>
      <c r="AQ68">
        <v>5.1717044818226796</v>
      </c>
      <c r="AR68">
        <v>7.4808720487431993E-2</v>
      </c>
      <c r="AS68">
        <v>0.76827978163188448</v>
      </c>
      <c r="AT68">
        <v>2.0081930259310765E-2</v>
      </c>
      <c r="AU68">
        <v>13.743636961205601</v>
      </c>
      <c r="AV68">
        <v>17.812689990286501</v>
      </c>
      <c r="AW68">
        <v>3.2400573049432579</v>
      </c>
      <c r="AX68">
        <v>0.83798000340512346</v>
      </c>
      <c r="AY68">
        <v>1.1250533032264103E-2</v>
      </c>
      <c r="AZ68">
        <v>25.550049979251291</v>
      </c>
      <c r="BA68">
        <v>329.24995002074871</v>
      </c>
      <c r="BB68">
        <v>23.81279043725517</v>
      </c>
      <c r="BC68">
        <v>3.2047971321804702</v>
      </c>
      <c r="BD68">
        <v>1.4905532490761573</v>
      </c>
      <c r="BE68">
        <v>3.7765705128582912E-2</v>
      </c>
      <c r="BF68">
        <v>28.54590652364038</v>
      </c>
      <c r="BG68">
        <v>297.01976025490211</v>
      </c>
      <c r="BH68">
        <v>268.47385373126173</v>
      </c>
      <c r="BI68" t="s">
        <v>76</v>
      </c>
      <c r="BJ68" t="s">
        <v>68</v>
      </c>
    </row>
    <row r="69" spans="1:64">
      <c r="A69" t="s">
        <v>74</v>
      </c>
      <c r="B69" t="s">
        <v>75</v>
      </c>
      <c r="C69">
        <v>2009</v>
      </c>
      <c r="D69" t="s">
        <v>70</v>
      </c>
      <c r="E69" t="s">
        <v>70</v>
      </c>
      <c r="F69">
        <v>300</v>
      </c>
      <c r="G69">
        <v>0</v>
      </c>
      <c r="H69">
        <v>300</v>
      </c>
      <c r="I69">
        <v>10</v>
      </c>
      <c r="J69">
        <v>43.6</v>
      </c>
      <c r="K69">
        <v>353.6</v>
      </c>
      <c r="L69">
        <v>0</v>
      </c>
      <c r="M69">
        <v>120</v>
      </c>
      <c r="N69">
        <v>120</v>
      </c>
      <c r="O69">
        <v>141.1764705882353</v>
      </c>
      <c r="P69">
        <v>99.6</v>
      </c>
      <c r="Q69">
        <v>0</v>
      </c>
      <c r="R69">
        <v>0</v>
      </c>
      <c r="S69">
        <v>0</v>
      </c>
      <c r="T69">
        <v>0</v>
      </c>
      <c r="U69">
        <v>55.512857333333415</v>
      </c>
      <c r="V69">
        <v>2</v>
      </c>
      <c r="W69">
        <v>4.3</v>
      </c>
      <c r="X69">
        <v>-1.4000000000000004</v>
      </c>
      <c r="Y69">
        <v>9.0733747776932301</v>
      </c>
      <c r="Z69">
        <v>44</v>
      </c>
      <c r="AA69">
        <v>294.5586568375258</v>
      </c>
      <c r="AB69">
        <v>647.78238750000014</v>
      </c>
      <c r="AC69">
        <v>1680.0839999999998</v>
      </c>
      <c r="AD69">
        <v>1350.6750000000002</v>
      </c>
      <c r="AE69">
        <v>2002.2214809344791</v>
      </c>
      <c r="AF69">
        <v>27.226305815685002</v>
      </c>
      <c r="AG69">
        <v>4.8517660394647901</v>
      </c>
      <c r="AH69">
        <v>0.36464643896131466</v>
      </c>
      <c r="AI69">
        <v>0.79352425698706508</v>
      </c>
      <c r="AJ69">
        <v>1.3095870856876784E-2</v>
      </c>
      <c r="AK69">
        <v>8.2992281513513806</v>
      </c>
      <c r="AL69">
        <v>23.735462703518202</v>
      </c>
      <c r="AM69">
        <v>1.8979636304500989</v>
      </c>
      <c r="AN69">
        <v>0.13729543305698183</v>
      </c>
      <c r="AO69">
        <v>3.9703389553221911E-2</v>
      </c>
      <c r="AP69">
        <v>13.010684300949</v>
      </c>
      <c r="AQ69">
        <v>2.9732305110484401</v>
      </c>
      <c r="AR69">
        <v>7.4808720487431993E-2</v>
      </c>
      <c r="AS69">
        <v>0.76827978163188448</v>
      </c>
      <c r="AT69">
        <v>2.0081930259310765E-2</v>
      </c>
      <c r="AU69">
        <v>15.461230839587301</v>
      </c>
      <c r="AV69">
        <v>19.2944637060058</v>
      </c>
      <c r="AW69">
        <v>3.2400573049432579</v>
      </c>
      <c r="AX69">
        <v>0.83798000340512346</v>
      </c>
      <c r="AY69">
        <v>1.1250533032264103E-2</v>
      </c>
      <c r="AZ69">
        <v>80.110136340417228</v>
      </c>
      <c r="BA69">
        <v>273.4898636595828</v>
      </c>
      <c r="BB69">
        <v>85.668117525199435</v>
      </c>
      <c r="BC69">
        <v>10.013304472885288</v>
      </c>
      <c r="BD69">
        <v>3.4602167555492831</v>
      </c>
      <c r="BE69">
        <v>0.12483852408635127</v>
      </c>
      <c r="BF69">
        <v>99.266477277720355</v>
      </c>
      <c r="BG69">
        <v>296.28932792156871</v>
      </c>
      <c r="BH69">
        <v>197.02285064384836</v>
      </c>
      <c r="BI69" t="s">
        <v>76</v>
      </c>
      <c r="BJ69" t="s">
        <v>68</v>
      </c>
    </row>
    <row r="70" spans="1:64">
      <c r="A70" t="s">
        <v>74</v>
      </c>
      <c r="B70" t="s">
        <v>75</v>
      </c>
      <c r="C70">
        <v>2010</v>
      </c>
      <c r="D70" t="s">
        <v>70</v>
      </c>
      <c r="E70" t="s">
        <v>70</v>
      </c>
      <c r="F70">
        <v>300</v>
      </c>
      <c r="G70">
        <v>0</v>
      </c>
      <c r="H70">
        <v>300</v>
      </c>
      <c r="I70">
        <v>10</v>
      </c>
      <c r="J70">
        <v>42.4</v>
      </c>
      <c r="K70">
        <v>352.4</v>
      </c>
      <c r="L70">
        <v>0</v>
      </c>
      <c r="M70">
        <v>120</v>
      </c>
      <c r="N70">
        <v>120</v>
      </c>
      <c r="O70">
        <v>141.1764705882353</v>
      </c>
      <c r="P70">
        <v>99.6</v>
      </c>
      <c r="Q70">
        <v>0</v>
      </c>
      <c r="R70">
        <v>0</v>
      </c>
      <c r="S70">
        <v>0</v>
      </c>
      <c r="T70">
        <v>0</v>
      </c>
      <c r="U70">
        <v>54.782425000000003</v>
      </c>
      <c r="V70">
        <v>2</v>
      </c>
      <c r="W70">
        <v>4.375</v>
      </c>
      <c r="X70">
        <v>-1.2999999999999998</v>
      </c>
      <c r="Y70">
        <v>10.394768095683499</v>
      </c>
      <c r="Z70">
        <v>44</v>
      </c>
      <c r="AA70">
        <v>298.49640892513679</v>
      </c>
      <c r="AB70">
        <v>442.45575000000002</v>
      </c>
      <c r="AC70">
        <v>1785.08925</v>
      </c>
      <c r="AD70">
        <v>1885.3215340909092</v>
      </c>
      <c r="AE70">
        <v>1425.07125</v>
      </c>
      <c r="AF70">
        <v>28.940414985827498</v>
      </c>
      <c r="AG70">
        <v>3.1036923726973398</v>
      </c>
      <c r="AH70">
        <v>0.36464643896131466</v>
      </c>
      <c r="AI70">
        <v>0.79352425698706508</v>
      </c>
      <c r="AJ70">
        <v>1.3095870856876784E-2</v>
      </c>
      <c r="AK70">
        <v>10.143659472281199</v>
      </c>
      <c r="AL70">
        <v>20.837156331337599</v>
      </c>
      <c r="AM70">
        <v>1.8979636304500989</v>
      </c>
      <c r="AN70">
        <v>0.13729543305698183</v>
      </c>
      <c r="AO70">
        <v>3.9703389553221911E-2</v>
      </c>
      <c r="AP70">
        <v>12.073470508244899</v>
      </c>
      <c r="AQ70">
        <v>4.1715967604931494</v>
      </c>
      <c r="AR70">
        <v>7.4808720487431993E-2</v>
      </c>
      <c r="AS70">
        <v>0.76827978163188448</v>
      </c>
      <c r="AT70">
        <v>2.0081930259310765E-2</v>
      </c>
      <c r="AU70">
        <v>8.8264624819726603</v>
      </c>
      <c r="AV70">
        <v>22.2037102773524</v>
      </c>
      <c r="AW70">
        <v>3.2400573049432579</v>
      </c>
      <c r="AX70">
        <v>0.83798000340512346</v>
      </c>
      <c r="AY70">
        <v>1.1250533032264103E-2</v>
      </c>
      <c r="AZ70">
        <v>66.252902360163887</v>
      </c>
      <c r="BA70">
        <v>286.14709763983609</v>
      </c>
      <c r="BB70">
        <v>78.076100667857304</v>
      </c>
      <c r="BC70">
        <v>8.3077253925427641</v>
      </c>
      <c r="BD70">
        <v>3.2388195993373143</v>
      </c>
      <c r="BE70">
        <v>0.13056214397734658</v>
      </c>
      <c r="BF70">
        <v>89.75320780371473</v>
      </c>
      <c r="BG70">
        <v>295.55889558823532</v>
      </c>
      <c r="BH70">
        <v>205.80568778452059</v>
      </c>
      <c r="BI70" t="s">
        <v>76</v>
      </c>
      <c r="BJ70" t="s">
        <v>68</v>
      </c>
    </row>
    <row r="71" spans="1:64">
      <c r="A71" t="s">
        <v>74</v>
      </c>
      <c r="B71" t="s">
        <v>75</v>
      </c>
      <c r="C71">
        <v>2011</v>
      </c>
      <c r="D71" t="s">
        <v>70</v>
      </c>
      <c r="E71" t="s">
        <v>70</v>
      </c>
      <c r="F71">
        <v>300</v>
      </c>
      <c r="G71">
        <v>0</v>
      </c>
      <c r="H71">
        <v>300</v>
      </c>
      <c r="I71">
        <v>10</v>
      </c>
      <c r="J71">
        <v>41.199999999999996</v>
      </c>
      <c r="K71">
        <v>351.2</v>
      </c>
      <c r="L71">
        <v>0</v>
      </c>
      <c r="M71">
        <v>120</v>
      </c>
      <c r="N71">
        <v>120</v>
      </c>
      <c r="O71">
        <v>141.1764705882353</v>
      </c>
      <c r="P71">
        <v>99.6</v>
      </c>
      <c r="Q71">
        <v>0</v>
      </c>
      <c r="R71">
        <v>0</v>
      </c>
      <c r="S71">
        <v>0</v>
      </c>
      <c r="T71">
        <v>0</v>
      </c>
      <c r="U71">
        <v>53.321560333333473</v>
      </c>
      <c r="V71">
        <v>2</v>
      </c>
      <c r="W71">
        <v>4.3</v>
      </c>
      <c r="X71">
        <v>-1.4000000000000004</v>
      </c>
      <c r="Y71">
        <v>9.1429803461386996</v>
      </c>
      <c r="Z71">
        <v>44</v>
      </c>
      <c r="AA71">
        <v>294.76608143149332</v>
      </c>
      <c r="AB71">
        <v>167.508375</v>
      </c>
      <c r="AC71">
        <v>525.31472596153856</v>
      </c>
      <c r="AD71">
        <v>2382.976285714286</v>
      </c>
      <c r="AE71">
        <v>1300.0650000000001</v>
      </c>
      <c r="AF71">
        <v>28.920615911610533</v>
      </c>
      <c r="AG71">
        <v>3.9880471190170392</v>
      </c>
      <c r="AH71">
        <v>0.36464643896131466</v>
      </c>
      <c r="AI71">
        <v>0.79352425698706508</v>
      </c>
      <c r="AJ71">
        <v>1.3095870856876784E-2</v>
      </c>
      <c r="AK71">
        <v>9.234597047276818</v>
      </c>
      <c r="AL71">
        <v>13.202880838732984</v>
      </c>
      <c r="AM71">
        <v>1.8979636304500989</v>
      </c>
      <c r="AN71">
        <v>0.13729543305698183</v>
      </c>
      <c r="AO71">
        <v>3.9703389553221911E-2</v>
      </c>
      <c r="AP71">
        <v>12.959239173081114</v>
      </c>
      <c r="AQ71">
        <v>3.5247166868965749</v>
      </c>
      <c r="AR71">
        <v>7.4808720487431993E-2</v>
      </c>
      <c r="AS71">
        <v>0.76827978163188448</v>
      </c>
      <c r="AT71">
        <v>2.0081930259310765E-2</v>
      </c>
      <c r="AU71">
        <v>12.589392412756888</v>
      </c>
      <c r="AV71">
        <v>37.295713642461749</v>
      </c>
      <c r="AW71">
        <v>3.2400573049432579</v>
      </c>
      <c r="AX71">
        <v>0.83798000340512346</v>
      </c>
      <c r="AY71">
        <v>1.1250533032264103E-2</v>
      </c>
      <c r="AZ71">
        <v>56.94410327005118</v>
      </c>
      <c r="BA71">
        <v>294.2558967299488</v>
      </c>
      <c r="BB71">
        <v>64.489867257354845</v>
      </c>
      <c r="BC71">
        <v>5.4486620838920423</v>
      </c>
      <c r="BD71">
        <v>3.1252662451524973</v>
      </c>
      <c r="BE71">
        <v>8.5531631055236396E-2</v>
      </c>
      <c r="BF71">
        <v>73.149327217454626</v>
      </c>
      <c r="BG71">
        <v>294.09803092156875</v>
      </c>
      <c r="BH71">
        <v>220.94870370411411</v>
      </c>
      <c r="BI71" t="s">
        <v>76</v>
      </c>
      <c r="BJ71" t="s">
        <v>68</v>
      </c>
    </row>
    <row r="72" spans="1:64">
      <c r="A72" t="s">
        <v>74</v>
      </c>
      <c r="B72" t="s">
        <v>75</v>
      </c>
      <c r="C72">
        <v>2012</v>
      </c>
      <c r="D72" t="s">
        <v>70</v>
      </c>
      <c r="E72" t="s">
        <v>70</v>
      </c>
      <c r="F72">
        <v>300</v>
      </c>
      <c r="G72">
        <v>0</v>
      </c>
      <c r="H72">
        <v>300</v>
      </c>
      <c r="I72">
        <v>10</v>
      </c>
      <c r="J72">
        <v>39.999999999999993</v>
      </c>
      <c r="K72">
        <v>350</v>
      </c>
      <c r="L72">
        <v>0</v>
      </c>
      <c r="M72">
        <v>120</v>
      </c>
      <c r="N72">
        <v>120</v>
      </c>
      <c r="O72">
        <v>141.1764705882353</v>
      </c>
      <c r="P72">
        <v>99.6</v>
      </c>
      <c r="Q72">
        <v>0</v>
      </c>
      <c r="R72">
        <v>0</v>
      </c>
      <c r="S72">
        <v>0</v>
      </c>
      <c r="T72">
        <v>0</v>
      </c>
      <c r="U72">
        <v>52.591128000000062</v>
      </c>
      <c r="V72">
        <v>2</v>
      </c>
      <c r="W72">
        <v>4.5279999999999996</v>
      </c>
      <c r="X72">
        <v>-1.2000000000000002</v>
      </c>
      <c r="Y72">
        <v>9.9876278361008808</v>
      </c>
      <c r="Z72">
        <v>44</v>
      </c>
      <c r="AA72">
        <v>297.28313095158057</v>
      </c>
      <c r="AB72">
        <v>580.65559440559446</v>
      </c>
      <c r="AC72">
        <v>1711.8837068965515</v>
      </c>
      <c r="AD72">
        <v>852.54262500000004</v>
      </c>
      <c r="AE72">
        <v>540.0027</v>
      </c>
      <c r="AF72">
        <v>29.210288305805268</v>
      </c>
      <c r="AG72">
        <v>3.4874235595085192</v>
      </c>
      <c r="AH72">
        <v>0.36464643896131466</v>
      </c>
      <c r="AI72">
        <v>0.79352425698706508</v>
      </c>
      <c r="AJ72">
        <v>1.3095870856876784E-2</v>
      </c>
      <c r="AK72">
        <v>5.9099919127854079</v>
      </c>
      <c r="AL72">
        <v>25.586937982417837</v>
      </c>
      <c r="AM72">
        <v>1.8979636304500989</v>
      </c>
      <c r="AN72">
        <v>0.13729543305698183</v>
      </c>
      <c r="AO72">
        <v>3.9703389553221911E-2</v>
      </c>
      <c r="AP72">
        <v>11.856844135987092</v>
      </c>
      <c r="AQ72">
        <v>3.2842493674209221</v>
      </c>
      <c r="AR72">
        <v>7.4808720487431993E-2</v>
      </c>
      <c r="AS72">
        <v>0.76827978163188448</v>
      </c>
      <c r="AT72">
        <v>2.0081930259310765E-2</v>
      </c>
      <c r="AU72">
        <v>8.1598862287325549</v>
      </c>
      <c r="AV72">
        <v>18.409789215302617</v>
      </c>
      <c r="AW72">
        <v>3.2400573049432579</v>
      </c>
      <c r="AX72">
        <v>0.83798000340512346</v>
      </c>
      <c r="AY72">
        <v>1.1250533032264103E-2</v>
      </c>
      <c r="AZ72">
        <v>41.593161801472554</v>
      </c>
      <c r="BA72">
        <v>308.40683819852745</v>
      </c>
      <c r="BB72">
        <v>58.568152700914027</v>
      </c>
      <c r="BC72">
        <v>5.2742443257740463</v>
      </c>
      <c r="BD72">
        <v>1.8033008401492847</v>
      </c>
      <c r="BE72">
        <v>9.8767796113587561E-2</v>
      </c>
      <c r="BF72">
        <v>65.744465662950958</v>
      </c>
      <c r="BG72">
        <v>293.36759858823535</v>
      </c>
      <c r="BH72">
        <v>227.62313292528438</v>
      </c>
      <c r="BI72" t="s">
        <v>76</v>
      </c>
      <c r="BJ72" t="s">
        <v>68</v>
      </c>
    </row>
    <row r="73" spans="1:64">
      <c r="A73" t="s">
        <v>74</v>
      </c>
      <c r="B73" t="s">
        <v>75</v>
      </c>
      <c r="C73">
        <v>2013</v>
      </c>
      <c r="D73" t="s">
        <v>70</v>
      </c>
      <c r="E73" t="s">
        <v>70</v>
      </c>
      <c r="F73">
        <v>300</v>
      </c>
      <c r="G73">
        <v>0</v>
      </c>
      <c r="H73">
        <v>300</v>
      </c>
      <c r="I73">
        <v>10</v>
      </c>
      <c r="J73">
        <v>38.79999999999999</v>
      </c>
      <c r="K73">
        <v>348.8</v>
      </c>
      <c r="L73">
        <v>0</v>
      </c>
      <c r="M73">
        <v>120</v>
      </c>
      <c r="N73">
        <v>120</v>
      </c>
      <c r="O73">
        <v>141.1764705882353</v>
      </c>
      <c r="P73">
        <v>99.6</v>
      </c>
      <c r="Q73">
        <v>0</v>
      </c>
      <c r="R73">
        <v>0</v>
      </c>
      <c r="S73">
        <v>0</v>
      </c>
      <c r="T73">
        <v>0</v>
      </c>
      <c r="U73">
        <v>51.860695666666651</v>
      </c>
      <c r="V73">
        <v>2</v>
      </c>
      <c r="W73">
        <v>4.2850000000000001</v>
      </c>
      <c r="X73">
        <v>-1.415</v>
      </c>
      <c r="Y73">
        <v>9.9577123255159901</v>
      </c>
      <c r="Z73">
        <v>44</v>
      </c>
      <c r="AA73">
        <v>297.19398273003765</v>
      </c>
      <c r="AB73">
        <v>390.23001750000003</v>
      </c>
      <c r="AC73">
        <v>1053.2947174999999</v>
      </c>
      <c r="AD73">
        <v>1159.05</v>
      </c>
      <c r="AE73">
        <v>1680.9675</v>
      </c>
      <c r="AF73">
        <v>29.499960700000003</v>
      </c>
      <c r="AG73">
        <v>2.9867999999999997</v>
      </c>
      <c r="AH73">
        <v>0.36464643896131466</v>
      </c>
      <c r="AI73">
        <v>0.79352425698706508</v>
      </c>
      <c r="AJ73">
        <v>1.3095870856876784E-2</v>
      </c>
      <c r="AK73">
        <v>4.8891420199999995</v>
      </c>
      <c r="AL73">
        <v>11.828399999999998</v>
      </c>
      <c r="AM73">
        <v>1.8979636304500989</v>
      </c>
      <c r="AN73">
        <v>0.13729543305698183</v>
      </c>
      <c r="AO73">
        <v>3.9703389553221911E-2</v>
      </c>
      <c r="AP73">
        <v>9.013712219621727</v>
      </c>
      <c r="AQ73">
        <v>7.1752271647378212</v>
      </c>
      <c r="AR73">
        <v>7.4808720487431993E-2</v>
      </c>
      <c r="AS73">
        <v>0.76827978163188448</v>
      </c>
      <c r="AT73">
        <v>2.0081930259310765E-2</v>
      </c>
      <c r="AU73">
        <v>7.6946920559543894</v>
      </c>
      <c r="AV73">
        <v>26.026630134018617</v>
      </c>
      <c r="AW73">
        <v>3.2400573049432579</v>
      </c>
      <c r="AX73">
        <v>0.83798000340512346</v>
      </c>
      <c r="AY73">
        <v>1.1250533032264103E-2</v>
      </c>
      <c r="AZ73">
        <v>40.043348059703661</v>
      </c>
      <c r="BA73">
        <v>308.75665194029636</v>
      </c>
      <c r="BB73">
        <v>65.69069668784131</v>
      </c>
      <c r="BC73">
        <v>7.6745491274455615</v>
      </c>
      <c r="BD73">
        <v>2.7533613713408687</v>
      </c>
      <c r="BE73">
        <v>8.9117514048876634E-2</v>
      </c>
      <c r="BF73">
        <v>76.207724700676621</v>
      </c>
      <c r="BG73">
        <v>292.63716625490196</v>
      </c>
      <c r="BH73">
        <v>216.42944155422532</v>
      </c>
      <c r="BI73" t="s">
        <v>76</v>
      </c>
      <c r="BJ73" t="s">
        <v>68</v>
      </c>
    </row>
    <row r="74" spans="1:64">
      <c r="A74" t="s">
        <v>74</v>
      </c>
      <c r="B74" t="s">
        <v>75</v>
      </c>
      <c r="C74">
        <v>2014</v>
      </c>
      <c r="D74" t="s">
        <v>70</v>
      </c>
      <c r="E74" t="s">
        <v>70</v>
      </c>
      <c r="F74">
        <v>300</v>
      </c>
      <c r="G74">
        <v>0</v>
      </c>
      <c r="H74">
        <v>300</v>
      </c>
      <c r="I74">
        <v>10</v>
      </c>
      <c r="J74">
        <v>37.599999999999987</v>
      </c>
      <c r="K74">
        <v>347.59999999999997</v>
      </c>
      <c r="L74">
        <v>0</v>
      </c>
      <c r="M74">
        <v>120</v>
      </c>
      <c r="N74">
        <v>120</v>
      </c>
      <c r="O74">
        <v>141.1764705882353</v>
      </c>
      <c r="P74">
        <v>99.6</v>
      </c>
      <c r="Q74">
        <v>0</v>
      </c>
      <c r="R74">
        <v>0</v>
      </c>
      <c r="S74">
        <v>0</v>
      </c>
      <c r="T74">
        <v>0</v>
      </c>
      <c r="U74">
        <v>51.860695666666651</v>
      </c>
      <c r="V74">
        <v>2</v>
      </c>
      <c r="W74">
        <v>4.2516666666666696</v>
      </c>
      <c r="X74">
        <v>-1.4483333333333306</v>
      </c>
      <c r="Y74">
        <v>11.8071628897368</v>
      </c>
      <c r="Z74">
        <v>44</v>
      </c>
      <c r="AA74">
        <v>302.70534541141564</v>
      </c>
      <c r="AB74">
        <v>322.23076923076923</v>
      </c>
      <c r="AC74">
        <v>1493.1720635170118</v>
      </c>
      <c r="AD74">
        <v>1207.8474849476129</v>
      </c>
      <c r="AE74">
        <v>775.52025000000003</v>
      </c>
      <c r="AF74">
        <v>31.251096273617385</v>
      </c>
      <c r="AG74">
        <v>3.169521075512383</v>
      </c>
      <c r="AH74">
        <v>0.36464643896131466</v>
      </c>
      <c r="AI74">
        <v>0.79352425698706508</v>
      </c>
      <c r="AJ74">
        <v>1.3095870856876784E-2</v>
      </c>
      <c r="AK74">
        <v>6.5224192113575903</v>
      </c>
      <c r="AL74">
        <v>21.619560972957473</v>
      </c>
      <c r="AM74">
        <v>1.8979636304500989</v>
      </c>
      <c r="AN74">
        <v>0.13729543305698183</v>
      </c>
      <c r="AO74">
        <v>3.9703389553221911E-2</v>
      </c>
      <c r="AP74">
        <v>12.581884434048394</v>
      </c>
      <c r="AQ74">
        <v>4.1333431102791751</v>
      </c>
      <c r="AR74">
        <v>7.4808720487431993E-2</v>
      </c>
      <c r="AS74">
        <v>0.76827978163188448</v>
      </c>
      <c r="AT74">
        <v>2.0081930259310765E-2</v>
      </c>
      <c r="AU74">
        <v>8.1620558769096867</v>
      </c>
      <c r="AV74">
        <v>21.60836545226622</v>
      </c>
      <c r="AW74">
        <v>3.2400573049432579</v>
      </c>
      <c r="AX74">
        <v>0.83798000340512346</v>
      </c>
      <c r="AY74">
        <v>1.1250533032264103E-2</v>
      </c>
      <c r="AZ74">
        <v>41.33599602824021</v>
      </c>
      <c r="BA74">
        <v>306.26400397175973</v>
      </c>
      <c r="BB74">
        <v>55.053214742387368</v>
      </c>
      <c r="BC74">
        <v>5.5545741491199934</v>
      </c>
      <c r="BD74">
        <v>2.0385389005372869</v>
      </c>
      <c r="BE74">
        <v>9.6484809794178936E-2</v>
      </c>
      <c r="BF74">
        <v>62.742812601838828</v>
      </c>
      <c r="BG74">
        <v>292.63716625490196</v>
      </c>
      <c r="BH74">
        <v>229.89435365306312</v>
      </c>
      <c r="BI74" t="s">
        <v>76</v>
      </c>
      <c r="BJ74" t="s">
        <v>68</v>
      </c>
    </row>
    <row r="75" spans="1:64">
      <c r="A75" t="s">
        <v>74</v>
      </c>
      <c r="B75" t="s">
        <v>75</v>
      </c>
      <c r="C75">
        <v>2015</v>
      </c>
      <c r="D75" t="s">
        <v>70</v>
      </c>
      <c r="E75" t="s">
        <v>70</v>
      </c>
      <c r="F75">
        <v>300</v>
      </c>
      <c r="G75">
        <v>0</v>
      </c>
      <c r="H75">
        <v>300</v>
      </c>
      <c r="I75">
        <v>10</v>
      </c>
      <c r="J75">
        <v>36.399999999999984</v>
      </c>
      <c r="K75">
        <v>346.4</v>
      </c>
      <c r="L75">
        <v>0</v>
      </c>
      <c r="M75">
        <v>120</v>
      </c>
      <c r="N75">
        <v>120</v>
      </c>
      <c r="O75">
        <v>141.1764705882353</v>
      </c>
      <c r="P75">
        <v>99.6</v>
      </c>
      <c r="Q75">
        <v>0</v>
      </c>
      <c r="R75">
        <v>0</v>
      </c>
      <c r="S75">
        <v>0</v>
      </c>
      <c r="T75">
        <v>0</v>
      </c>
      <c r="U75">
        <v>51.130263333333232</v>
      </c>
      <c r="V75">
        <v>2</v>
      </c>
      <c r="W75">
        <v>4.1174999999999997</v>
      </c>
      <c r="X75">
        <v>-1.5825000000000005</v>
      </c>
      <c r="Y75">
        <v>11.5483239529346</v>
      </c>
      <c r="Z75">
        <v>44</v>
      </c>
      <c r="AA75">
        <v>301.93400537974509</v>
      </c>
      <c r="AB75">
        <v>559.67718841361864</v>
      </c>
      <c r="AC75">
        <v>1432.5441844088973</v>
      </c>
      <c r="AD75">
        <v>817.33536966045995</v>
      </c>
      <c r="AE75">
        <v>2467.5300000000002</v>
      </c>
      <c r="AF75">
        <v>33.002231847234768</v>
      </c>
      <c r="AG75">
        <v>5.2364218112973759</v>
      </c>
      <c r="AH75">
        <v>0.36464643896131466</v>
      </c>
      <c r="AI75">
        <v>0.79352425698706508</v>
      </c>
      <c r="AJ75">
        <v>1.3095870856876784E-2</v>
      </c>
      <c r="AK75">
        <v>4.6752397156490915</v>
      </c>
      <c r="AL75">
        <v>17.425977350467363</v>
      </c>
      <c r="AM75">
        <v>1.8979636304500989</v>
      </c>
      <c r="AN75">
        <v>0.13729543305698183</v>
      </c>
      <c r="AO75">
        <v>3.9703389553221911E-2</v>
      </c>
      <c r="AP75">
        <v>9.9634715823881432</v>
      </c>
      <c r="AQ75">
        <v>3.9422162918835939</v>
      </c>
      <c r="AR75">
        <v>7.4808720487431993E-2</v>
      </c>
      <c r="AS75">
        <v>0.76827978163188448</v>
      </c>
      <c r="AT75">
        <v>2.0081930259310765E-2</v>
      </c>
      <c r="AU75">
        <v>15.400340520219299</v>
      </c>
      <c r="AV75">
        <v>31.929386527786839</v>
      </c>
      <c r="AW75">
        <v>3.2400573049432579</v>
      </c>
      <c r="AX75">
        <v>0.83798000340512346</v>
      </c>
      <c r="AY75">
        <v>1.1250533032264103E-2</v>
      </c>
      <c r="AZ75">
        <v>71.312383769754788</v>
      </c>
      <c r="BA75">
        <v>275.0876162302452</v>
      </c>
      <c r="BB75">
        <v>109.90302029686588</v>
      </c>
      <c r="BC75">
        <v>10.979083469623852</v>
      </c>
      <c r="BD75">
        <v>3.3364822363852045</v>
      </c>
      <c r="BE75">
        <v>0.10838101965188564</v>
      </c>
      <c r="BF75">
        <v>124.32696702252683</v>
      </c>
      <c r="BG75">
        <v>291.9067339215685</v>
      </c>
      <c r="BH75">
        <v>167.57976689904166</v>
      </c>
      <c r="BI75" t="s">
        <v>76</v>
      </c>
      <c r="BJ75" t="s">
        <v>68</v>
      </c>
    </row>
    <row r="76" spans="1:64">
      <c r="A76" t="s">
        <v>74</v>
      </c>
      <c r="B76" t="s">
        <v>75</v>
      </c>
      <c r="C76">
        <v>1990</v>
      </c>
      <c r="D76" t="s">
        <v>71</v>
      </c>
      <c r="E76" t="s">
        <v>73</v>
      </c>
      <c r="F76">
        <v>0</v>
      </c>
      <c r="G76">
        <v>0</v>
      </c>
      <c r="H76">
        <v>0</v>
      </c>
      <c r="I76">
        <v>10</v>
      </c>
      <c r="J76">
        <v>49</v>
      </c>
      <c r="K76">
        <v>59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87.651880000000006</v>
      </c>
      <c r="V76">
        <v>3</v>
      </c>
      <c r="W76">
        <v>5.7</v>
      </c>
      <c r="X76">
        <v>0</v>
      </c>
      <c r="Y76">
        <v>7.89</v>
      </c>
      <c r="Z76">
        <v>44</v>
      </c>
      <c r="AA76">
        <v>291.03219999999999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59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87.651880000000006</v>
      </c>
      <c r="BH76">
        <v>87.651880000000006</v>
      </c>
      <c r="BI76" t="s">
        <v>76</v>
      </c>
      <c r="BJ76" t="s">
        <v>68</v>
      </c>
      <c r="BK76">
        <v>5.9002307692307694</v>
      </c>
      <c r="BL76">
        <v>0.20023076923076916</v>
      </c>
    </row>
    <row r="77" spans="1:64">
      <c r="A77" t="s">
        <v>74</v>
      </c>
      <c r="B77" t="s">
        <v>75</v>
      </c>
      <c r="C77">
        <v>1992</v>
      </c>
      <c r="D77" t="s">
        <v>71</v>
      </c>
      <c r="E77" t="s">
        <v>73</v>
      </c>
      <c r="F77">
        <v>343.26</v>
      </c>
      <c r="G77">
        <v>253.26</v>
      </c>
      <c r="H77">
        <v>90</v>
      </c>
      <c r="I77">
        <v>10</v>
      </c>
      <c r="J77">
        <v>46.2</v>
      </c>
      <c r="K77">
        <v>399.46</v>
      </c>
      <c r="L77">
        <v>73.780807551127424</v>
      </c>
      <c r="M77">
        <v>120</v>
      </c>
      <c r="N77">
        <v>120</v>
      </c>
      <c r="O77">
        <v>141.1764705882353</v>
      </c>
      <c r="P77">
        <v>99.6</v>
      </c>
      <c r="Q77">
        <v>140.86800000000002</v>
      </c>
      <c r="R77">
        <v>226.8</v>
      </c>
      <c r="S77">
        <v>35.027999999999999</v>
      </c>
      <c r="T77">
        <v>93.744000000000014</v>
      </c>
      <c r="U77">
        <v>87.651880000000006</v>
      </c>
      <c r="V77">
        <v>3</v>
      </c>
      <c r="W77">
        <v>6.2</v>
      </c>
      <c r="X77">
        <v>0.5</v>
      </c>
      <c r="Y77">
        <v>10.78</v>
      </c>
      <c r="Z77">
        <v>44</v>
      </c>
      <c r="AA77">
        <v>299.64439999999996</v>
      </c>
      <c r="AB77">
        <v>2121</v>
      </c>
      <c r="AC77">
        <v>5064.75</v>
      </c>
      <c r="AD77">
        <v>2972.25</v>
      </c>
      <c r="AE77">
        <v>3769.5</v>
      </c>
      <c r="AF77">
        <v>24.334146130260802</v>
      </c>
      <c r="AG77">
        <v>4.5827566433257996</v>
      </c>
      <c r="AH77">
        <v>0.37843118671961545</v>
      </c>
      <c r="AI77">
        <v>1.3679813889260481</v>
      </c>
      <c r="AJ77">
        <v>1.8645879463601127E-2</v>
      </c>
      <c r="AK77">
        <v>5.7321417056394699</v>
      </c>
      <c r="AL77">
        <v>21.039558227646502</v>
      </c>
      <c r="AM77">
        <v>2.0518475060391173</v>
      </c>
      <c r="AN77">
        <v>0.4042935967845126</v>
      </c>
      <c r="AO77">
        <v>5.194850877484096E-2</v>
      </c>
      <c r="AP77">
        <v>11.6</v>
      </c>
      <c r="AQ77">
        <v>3.9587980429252099</v>
      </c>
      <c r="AR77">
        <v>8.0394111948791619E-2</v>
      </c>
      <c r="AS77">
        <v>0.87949880088899279</v>
      </c>
      <c r="AT77">
        <v>1.3652575095186616E-2</v>
      </c>
      <c r="AU77">
        <v>9.1222690092868302</v>
      </c>
      <c r="AV77">
        <v>18.346822071587599</v>
      </c>
      <c r="AW77">
        <v>4.0379451813223657</v>
      </c>
      <c r="AX77">
        <v>1.0752081031386436</v>
      </c>
      <c r="AY77">
        <v>1.3652575095186616E-2</v>
      </c>
      <c r="AZ77">
        <v>149.50908167642737</v>
      </c>
      <c r="BA77">
        <v>249.95091832357261</v>
      </c>
      <c r="BB77">
        <v>197.20501265590056</v>
      </c>
      <c r="BC77">
        <v>26.654732963478374</v>
      </c>
      <c r="BD77">
        <v>11.616221775949935</v>
      </c>
      <c r="BE77">
        <v>0.39469636830764809</v>
      </c>
      <c r="BF77">
        <v>235.87066376363651</v>
      </c>
      <c r="BG77">
        <v>824.86835058823544</v>
      </c>
      <c r="BH77">
        <v>588.99768682459899</v>
      </c>
      <c r="BI77" t="s">
        <v>76</v>
      </c>
      <c r="BJ77" t="s">
        <v>68</v>
      </c>
      <c r="BK77">
        <v>0.30873044005310624</v>
      </c>
      <c r="BL77">
        <v>0.30873044005310618</v>
      </c>
    </row>
    <row r="78" spans="1:64">
      <c r="A78" t="s">
        <v>74</v>
      </c>
      <c r="B78" t="s">
        <v>75</v>
      </c>
      <c r="C78">
        <v>1993</v>
      </c>
      <c r="D78" t="s">
        <v>71</v>
      </c>
      <c r="E78" t="s">
        <v>73</v>
      </c>
      <c r="F78">
        <v>343.26</v>
      </c>
      <c r="G78">
        <v>253.26</v>
      </c>
      <c r="H78">
        <v>90</v>
      </c>
      <c r="I78">
        <v>10</v>
      </c>
      <c r="J78">
        <v>50.4</v>
      </c>
      <c r="K78">
        <v>403.65999999999997</v>
      </c>
      <c r="L78">
        <v>73.780807551127424</v>
      </c>
      <c r="M78">
        <v>120</v>
      </c>
      <c r="N78">
        <v>120</v>
      </c>
      <c r="O78">
        <v>141.1764705882353</v>
      </c>
      <c r="P78">
        <v>99.6</v>
      </c>
      <c r="Q78">
        <v>140.86800000000002</v>
      </c>
      <c r="R78">
        <v>226.8</v>
      </c>
      <c r="S78">
        <v>35.027999999999999</v>
      </c>
      <c r="T78">
        <v>93.744000000000014</v>
      </c>
      <c r="U78">
        <v>87.651880000000006</v>
      </c>
      <c r="V78">
        <v>3</v>
      </c>
      <c r="W78">
        <v>6.25</v>
      </c>
      <c r="X78">
        <v>0.54999999999999982</v>
      </c>
      <c r="Y78">
        <v>10.41</v>
      </c>
      <c r="Z78">
        <v>44</v>
      </c>
      <c r="AA78">
        <v>298.54179999999997</v>
      </c>
      <c r="AB78">
        <v>1335</v>
      </c>
      <c r="AC78">
        <v>4125</v>
      </c>
      <c r="AD78">
        <v>5298</v>
      </c>
      <c r="AE78">
        <v>4980</v>
      </c>
      <c r="AF78">
        <v>24.334146130260802</v>
      </c>
      <c r="AG78">
        <v>4.5827566433257996</v>
      </c>
      <c r="AH78">
        <v>0.37843118671961545</v>
      </c>
      <c r="AI78">
        <v>1.3679813889260481</v>
      </c>
      <c r="AJ78">
        <v>1.8645879463601127E-2</v>
      </c>
      <c r="AK78">
        <v>5.7321417056394699</v>
      </c>
      <c r="AL78">
        <v>21.039558227646502</v>
      </c>
      <c r="AM78">
        <v>2.0518475060391173</v>
      </c>
      <c r="AN78">
        <v>0.4042935967845126</v>
      </c>
      <c r="AO78">
        <v>5.194850877484096E-2</v>
      </c>
      <c r="AP78">
        <v>11.6</v>
      </c>
      <c r="AQ78">
        <v>3.9587980429252099</v>
      </c>
      <c r="AR78">
        <v>8.0394111948791619E-2</v>
      </c>
      <c r="AS78">
        <v>0.87949880088899279</v>
      </c>
      <c r="AT78">
        <v>1.3652575095186616E-2</v>
      </c>
      <c r="AU78">
        <v>9.1222690092868302</v>
      </c>
      <c r="AV78">
        <v>18.346822071587599</v>
      </c>
      <c r="AW78">
        <v>4.0379451813223657</v>
      </c>
      <c r="AX78">
        <v>1.0752081031386436</v>
      </c>
      <c r="AY78">
        <v>1.3652575095186616E-2</v>
      </c>
      <c r="AZ78">
        <v>163.01686928590939</v>
      </c>
      <c r="BA78">
        <v>240.64313071409057</v>
      </c>
      <c r="BB78">
        <v>205.24704375580575</v>
      </c>
      <c r="BC78">
        <v>29.503971604772122</v>
      </c>
      <c r="BD78">
        <v>13.508087241692717</v>
      </c>
      <c r="BE78">
        <v>0.37950101460845453</v>
      </c>
      <c r="BF78">
        <v>248.63860361687904</v>
      </c>
      <c r="BG78">
        <v>824.86835058823544</v>
      </c>
      <c r="BH78">
        <v>576.22974697135646</v>
      </c>
      <c r="BI78" t="s">
        <v>76</v>
      </c>
      <c r="BJ78" t="s">
        <v>68</v>
      </c>
    </row>
    <row r="79" spans="1:64">
      <c r="A79" t="s">
        <v>74</v>
      </c>
      <c r="B79" t="s">
        <v>75</v>
      </c>
      <c r="C79">
        <v>1994</v>
      </c>
      <c r="D79" t="s">
        <v>71</v>
      </c>
      <c r="E79" t="s">
        <v>73</v>
      </c>
      <c r="F79">
        <v>343.26</v>
      </c>
      <c r="G79">
        <v>253.26</v>
      </c>
      <c r="H79">
        <v>90</v>
      </c>
      <c r="I79">
        <v>10</v>
      </c>
      <c r="J79">
        <v>46.2</v>
      </c>
      <c r="K79">
        <v>399.46</v>
      </c>
      <c r="L79">
        <v>73.780807551127424</v>
      </c>
      <c r="M79">
        <v>120</v>
      </c>
      <c r="N79">
        <v>120</v>
      </c>
      <c r="O79">
        <v>141.1764705882353</v>
      </c>
      <c r="P79">
        <v>99.6</v>
      </c>
      <c r="Q79">
        <v>140.86800000000002</v>
      </c>
      <c r="R79">
        <v>226.8</v>
      </c>
      <c r="S79">
        <v>35.027999999999999</v>
      </c>
      <c r="T79">
        <v>93.744000000000014</v>
      </c>
      <c r="U79">
        <v>87.651880000000006</v>
      </c>
      <c r="V79">
        <v>3</v>
      </c>
      <c r="W79">
        <v>6.3</v>
      </c>
      <c r="X79">
        <v>0.59999999999999964</v>
      </c>
      <c r="Y79">
        <v>8.0046403712296996</v>
      </c>
      <c r="Z79">
        <v>44</v>
      </c>
      <c r="AA79">
        <v>291.3738283062645</v>
      </c>
      <c r="AB79">
        <v>2134.5</v>
      </c>
      <c r="AC79">
        <v>6873</v>
      </c>
      <c r="AD79">
        <v>3240</v>
      </c>
      <c r="AE79">
        <v>2900.25</v>
      </c>
      <c r="AF79">
        <v>24.4</v>
      </c>
      <c r="AG79">
        <v>4.3</v>
      </c>
      <c r="AH79">
        <v>0.37843118671961545</v>
      </c>
      <c r="AI79">
        <v>1.3679813889260481</v>
      </c>
      <c r="AJ79">
        <v>1.8645879463601127E-2</v>
      </c>
      <c r="AK79">
        <v>5.7321417056394699</v>
      </c>
      <c r="AL79">
        <v>21.039558227646502</v>
      </c>
      <c r="AM79">
        <v>2.0518475060391173</v>
      </c>
      <c r="AN79">
        <v>0.4042935967845126</v>
      </c>
      <c r="AO79">
        <v>5.194850877484096E-2</v>
      </c>
      <c r="AP79">
        <v>14.7</v>
      </c>
      <c r="AQ79">
        <v>4.9000000000000004</v>
      </c>
      <c r="AR79">
        <v>8.0394111948791619E-2</v>
      </c>
      <c r="AS79">
        <v>0.87949880088899279</v>
      </c>
      <c r="AT79">
        <v>1.3652575095186616E-2</v>
      </c>
      <c r="AU79">
        <v>9.1222690092868302</v>
      </c>
      <c r="AV79">
        <v>18.346822071587599</v>
      </c>
      <c r="AW79">
        <v>4.0379451813223657</v>
      </c>
      <c r="AX79">
        <v>1.0752081031386436</v>
      </c>
      <c r="AY79">
        <v>1.3652575095186616E-2</v>
      </c>
      <c r="AZ79">
        <v>165.56367063704417</v>
      </c>
      <c r="BA79">
        <v>233.89632936295581</v>
      </c>
      <c r="BB79">
        <v>222.86960441173633</v>
      </c>
      <c r="BC79">
        <v>26.881636711904147</v>
      </c>
      <c r="BD79">
        <v>11.666614581370794</v>
      </c>
      <c r="BE79">
        <v>0.48067195475275809</v>
      </c>
      <c r="BF79">
        <v>261.89852765976406</v>
      </c>
      <c r="BG79">
        <v>824.86835058823544</v>
      </c>
      <c r="BH79">
        <v>562.96982292847133</v>
      </c>
      <c r="BI79" t="s">
        <v>76</v>
      </c>
      <c r="BJ79" t="s">
        <v>68</v>
      </c>
    </row>
    <row r="80" spans="1:64">
      <c r="A80" t="s">
        <v>74</v>
      </c>
      <c r="B80" t="s">
        <v>75</v>
      </c>
      <c r="C80">
        <v>1995</v>
      </c>
      <c r="D80" t="s">
        <v>71</v>
      </c>
      <c r="E80" t="s">
        <v>73</v>
      </c>
      <c r="F80">
        <v>343.26</v>
      </c>
      <c r="G80">
        <v>253.26</v>
      </c>
      <c r="H80">
        <v>90</v>
      </c>
      <c r="I80">
        <v>10</v>
      </c>
      <c r="J80">
        <v>37.800000000000004</v>
      </c>
      <c r="K80">
        <v>391.06</v>
      </c>
      <c r="L80">
        <v>73.780807551127424</v>
      </c>
      <c r="M80">
        <v>120</v>
      </c>
      <c r="N80">
        <v>120</v>
      </c>
      <c r="O80">
        <v>141.1764705882353</v>
      </c>
      <c r="P80">
        <v>99.6</v>
      </c>
      <c r="Q80">
        <v>140.86800000000002</v>
      </c>
      <c r="R80">
        <v>226.8</v>
      </c>
      <c r="S80">
        <v>35.027999999999999</v>
      </c>
      <c r="T80">
        <v>93.744000000000014</v>
      </c>
      <c r="U80">
        <v>87.651880000000006</v>
      </c>
      <c r="V80">
        <v>3</v>
      </c>
      <c r="W80">
        <v>6.9</v>
      </c>
      <c r="X80">
        <v>1.2000000000000002</v>
      </c>
      <c r="Y80">
        <v>8.0394431554524406</v>
      </c>
      <c r="Z80">
        <v>44</v>
      </c>
      <c r="AA80">
        <v>291.47754060324826</v>
      </c>
      <c r="AB80">
        <v>1680</v>
      </c>
      <c r="AC80">
        <v>2166</v>
      </c>
      <c r="AD80">
        <v>4206.75</v>
      </c>
      <c r="AE80">
        <v>5070.75</v>
      </c>
      <c r="AF80">
        <v>24.334146130260802</v>
      </c>
      <c r="AG80">
        <v>4.5827566433257996</v>
      </c>
      <c r="AH80">
        <v>0.37843118671961545</v>
      </c>
      <c r="AI80">
        <v>1.3679813889260481</v>
      </c>
      <c r="AJ80">
        <v>1.8645879463601127E-2</v>
      </c>
      <c r="AK80">
        <v>5.7321417056394699</v>
      </c>
      <c r="AL80">
        <v>21.039558227646502</v>
      </c>
      <c r="AM80">
        <v>2.0518475060391173</v>
      </c>
      <c r="AN80">
        <v>0.4042935967845126</v>
      </c>
      <c r="AO80">
        <v>5.194850877484096E-2</v>
      </c>
      <c r="AP80">
        <v>11.6</v>
      </c>
      <c r="AQ80">
        <v>3.9587980429252099</v>
      </c>
      <c r="AR80">
        <v>8.0394111948791619E-2</v>
      </c>
      <c r="AS80">
        <v>0.87949880088899279</v>
      </c>
      <c r="AT80">
        <v>1.3652575095186616E-2</v>
      </c>
      <c r="AU80">
        <v>9.1222690092868302</v>
      </c>
      <c r="AV80">
        <v>18.346822071587599</v>
      </c>
      <c r="AW80">
        <v>4.0379451813223657</v>
      </c>
      <c r="AX80">
        <v>1.0752081031386436</v>
      </c>
      <c r="AY80">
        <v>1.3652575095186616E-2</v>
      </c>
      <c r="AZ80">
        <v>148.35223001209442</v>
      </c>
      <c r="BA80">
        <v>242.70776998790558</v>
      </c>
      <c r="BB80">
        <v>162.95653596844809</v>
      </c>
      <c r="BC80">
        <v>25.893674550400647</v>
      </c>
      <c r="BD80">
        <v>12.325851733661063</v>
      </c>
      <c r="BE80">
        <v>0.2705073129507492</v>
      </c>
      <c r="BF80">
        <v>201.44656956546055</v>
      </c>
      <c r="BG80">
        <v>824.86835058823544</v>
      </c>
      <c r="BH80">
        <v>623.42178102277489</v>
      </c>
      <c r="BI80" t="s">
        <v>76</v>
      </c>
      <c r="BJ80" t="s">
        <v>68</v>
      </c>
    </row>
    <row r="81" spans="1:62">
      <c r="A81" t="s">
        <v>74</v>
      </c>
      <c r="B81" t="s">
        <v>75</v>
      </c>
      <c r="C81">
        <v>1996</v>
      </c>
      <c r="D81" t="s">
        <v>71</v>
      </c>
      <c r="E81" t="s">
        <v>73</v>
      </c>
      <c r="F81">
        <v>343.26</v>
      </c>
      <c r="G81">
        <v>253.26</v>
      </c>
      <c r="H81">
        <v>90</v>
      </c>
      <c r="I81">
        <v>10</v>
      </c>
      <c r="J81">
        <v>39.199999999999996</v>
      </c>
      <c r="K81">
        <v>392.46</v>
      </c>
      <c r="L81">
        <v>73.780807551127424</v>
      </c>
      <c r="M81">
        <v>120</v>
      </c>
      <c r="N81">
        <v>120</v>
      </c>
      <c r="O81">
        <v>141.1764705882353</v>
      </c>
      <c r="P81">
        <v>99.6</v>
      </c>
      <c r="Q81">
        <v>140.86800000000002</v>
      </c>
      <c r="R81">
        <v>226.8</v>
      </c>
      <c r="S81">
        <v>35.027999999999999</v>
      </c>
      <c r="T81">
        <v>93.744000000000014</v>
      </c>
      <c r="U81">
        <v>87.651880000000006</v>
      </c>
      <c r="V81">
        <v>3</v>
      </c>
      <c r="W81">
        <v>5.8</v>
      </c>
      <c r="X81">
        <v>9.9999999999999645E-2</v>
      </c>
      <c r="Y81">
        <v>11.716937354988399</v>
      </c>
      <c r="Z81">
        <v>44</v>
      </c>
      <c r="AA81">
        <v>302.43647331786542</v>
      </c>
      <c r="AB81">
        <v>1387.5</v>
      </c>
      <c r="AC81">
        <v>4530</v>
      </c>
      <c r="AD81">
        <v>4200</v>
      </c>
      <c r="AE81">
        <v>3975</v>
      </c>
      <c r="AF81">
        <v>24.334146130260802</v>
      </c>
      <c r="AG81">
        <v>4.5827566433257996</v>
      </c>
      <c r="AH81">
        <v>0.37843118671961545</v>
      </c>
      <c r="AI81">
        <v>1.3679813889260481</v>
      </c>
      <c r="AJ81">
        <v>1.8645879463601127E-2</v>
      </c>
      <c r="AK81">
        <v>5.7321417056394699</v>
      </c>
      <c r="AL81">
        <v>21.039558227646502</v>
      </c>
      <c r="AM81">
        <v>2.0518475060391173</v>
      </c>
      <c r="AN81">
        <v>0.4042935967845126</v>
      </c>
      <c r="AO81">
        <v>5.194850877484096E-2</v>
      </c>
      <c r="AP81">
        <v>11.6</v>
      </c>
      <c r="AQ81">
        <v>3.9587980429252099</v>
      </c>
      <c r="AR81">
        <v>8.0394111948791619E-2</v>
      </c>
      <c r="AS81">
        <v>0.87949880088899279</v>
      </c>
      <c r="AT81">
        <v>1.3652575095186616E-2</v>
      </c>
      <c r="AU81">
        <v>9.1222690092868302</v>
      </c>
      <c r="AV81">
        <v>18.346822071587599</v>
      </c>
      <c r="AW81">
        <v>4.0379451813223657</v>
      </c>
      <c r="AX81">
        <v>1.0752081031386436</v>
      </c>
      <c r="AY81">
        <v>1.3652575095186616E-2</v>
      </c>
      <c r="AZ81">
        <v>144.7112489941988</v>
      </c>
      <c r="BA81">
        <v>247.74875100580118</v>
      </c>
      <c r="BB81">
        <v>191.22334312869978</v>
      </c>
      <c r="BC81">
        <v>26.208429839871993</v>
      </c>
      <c r="BD81">
        <v>11.69737134427861</v>
      </c>
      <c r="BE81">
        <v>0.37280770390892665</v>
      </c>
      <c r="BF81">
        <v>229.50195201675933</v>
      </c>
      <c r="BG81">
        <v>824.86835058823544</v>
      </c>
      <c r="BH81">
        <v>595.36639857147611</v>
      </c>
      <c r="BI81" t="s">
        <v>76</v>
      </c>
      <c r="BJ81" t="s">
        <v>68</v>
      </c>
    </row>
    <row r="82" spans="1:62">
      <c r="A82" t="s">
        <v>74</v>
      </c>
      <c r="B82" t="s">
        <v>75</v>
      </c>
      <c r="C82">
        <v>1997</v>
      </c>
      <c r="D82" t="s">
        <v>71</v>
      </c>
      <c r="E82" t="s">
        <v>73</v>
      </c>
      <c r="F82">
        <v>343.26</v>
      </c>
      <c r="G82">
        <v>253.26</v>
      </c>
      <c r="H82">
        <v>90</v>
      </c>
      <c r="I82">
        <v>10</v>
      </c>
      <c r="J82">
        <v>43.4</v>
      </c>
      <c r="K82">
        <v>396.65999999999997</v>
      </c>
      <c r="L82">
        <v>73.780807551127424</v>
      </c>
      <c r="M82">
        <v>120</v>
      </c>
      <c r="N82">
        <v>120</v>
      </c>
      <c r="O82">
        <v>141.1764705882353</v>
      </c>
      <c r="P82">
        <v>99.6</v>
      </c>
      <c r="Q82">
        <v>140.86800000000002</v>
      </c>
      <c r="R82">
        <v>226.8</v>
      </c>
      <c r="S82">
        <v>35.027999999999999</v>
      </c>
      <c r="T82">
        <v>93.744000000000014</v>
      </c>
      <c r="U82">
        <v>87.651880000000006</v>
      </c>
      <c r="V82">
        <v>3</v>
      </c>
      <c r="W82">
        <v>5.4</v>
      </c>
      <c r="X82">
        <v>-0.29999999999999982</v>
      </c>
      <c r="Y82">
        <v>15.8352668213457</v>
      </c>
      <c r="Z82">
        <v>44</v>
      </c>
      <c r="AA82">
        <v>314.70909512761017</v>
      </c>
      <c r="AB82">
        <v>1212</v>
      </c>
      <c r="AC82">
        <v>2349</v>
      </c>
      <c r="AD82">
        <v>5520</v>
      </c>
      <c r="AE82">
        <v>6036</v>
      </c>
      <c r="AF82">
        <v>24.334146130260802</v>
      </c>
      <c r="AG82">
        <v>4.5827566433257996</v>
      </c>
      <c r="AH82">
        <v>0.37843118671961545</v>
      </c>
      <c r="AI82">
        <v>1.3679813889260481</v>
      </c>
      <c r="AJ82">
        <v>1.8645879463601127E-2</v>
      </c>
      <c r="AK82">
        <v>3.5999999999999996</v>
      </c>
      <c r="AL82">
        <v>22.5</v>
      </c>
      <c r="AM82">
        <v>2.0518475060391173</v>
      </c>
      <c r="AN82">
        <v>0.4042935967845126</v>
      </c>
      <c r="AO82">
        <v>5.194850877484096E-2</v>
      </c>
      <c r="AP82">
        <v>11.6</v>
      </c>
      <c r="AQ82">
        <v>3.9587980429252099</v>
      </c>
      <c r="AR82">
        <v>8.0394111948791619E-2</v>
      </c>
      <c r="AS82">
        <v>0.87949880088899279</v>
      </c>
      <c r="AT82">
        <v>1.3652575095186616E-2</v>
      </c>
      <c r="AU82">
        <v>14.399999999999999</v>
      </c>
      <c r="AV82">
        <v>17.8</v>
      </c>
      <c r="AW82">
        <v>4.0379451813223657</v>
      </c>
      <c r="AX82">
        <v>1.0752081031386436</v>
      </c>
      <c r="AY82">
        <v>1.3652575095186616E-2</v>
      </c>
      <c r="AZ82">
        <v>188.89978510987606</v>
      </c>
      <c r="BA82">
        <v>207.7602148901239</v>
      </c>
      <c r="BB82">
        <v>187.70016624865804</v>
      </c>
      <c r="BC82">
        <v>30.095261002409192</v>
      </c>
      <c r="BD82">
        <v>13.952468593677285</v>
      </c>
      <c r="BE82">
        <v>0.30239501082196252</v>
      </c>
      <c r="BF82">
        <v>232.05029085556646</v>
      </c>
      <c r="BG82">
        <v>824.86835058823544</v>
      </c>
      <c r="BH82">
        <v>592.81805973266898</v>
      </c>
      <c r="BI82" t="s">
        <v>76</v>
      </c>
      <c r="BJ82" t="s">
        <v>68</v>
      </c>
    </row>
    <row r="83" spans="1:62">
      <c r="A83" t="s">
        <v>74</v>
      </c>
      <c r="B83" t="s">
        <v>75</v>
      </c>
      <c r="C83">
        <v>1998</v>
      </c>
      <c r="D83" t="s">
        <v>71</v>
      </c>
      <c r="E83" t="s">
        <v>73</v>
      </c>
      <c r="F83">
        <v>343.26</v>
      </c>
      <c r="G83">
        <v>253.26</v>
      </c>
      <c r="H83">
        <v>90</v>
      </c>
      <c r="I83">
        <v>10</v>
      </c>
      <c r="J83">
        <v>42</v>
      </c>
      <c r="K83">
        <v>395.26</v>
      </c>
      <c r="L83">
        <v>73.780807551127424</v>
      </c>
      <c r="M83">
        <v>120</v>
      </c>
      <c r="N83">
        <v>120</v>
      </c>
      <c r="O83">
        <v>141.1764705882353</v>
      </c>
      <c r="P83">
        <v>99.6</v>
      </c>
      <c r="Q83">
        <v>140.86800000000002</v>
      </c>
      <c r="R83">
        <v>226.8</v>
      </c>
      <c r="S83">
        <v>35.027999999999999</v>
      </c>
      <c r="T83">
        <v>93.744000000000014</v>
      </c>
      <c r="U83">
        <v>87.651880000000006</v>
      </c>
      <c r="V83">
        <v>3</v>
      </c>
      <c r="W83">
        <v>5.9</v>
      </c>
      <c r="X83">
        <v>0.20000000000000018</v>
      </c>
      <c r="Y83">
        <v>9.0487238979118292</v>
      </c>
      <c r="Z83">
        <v>44</v>
      </c>
      <c r="AA83">
        <v>294.48519721577725</v>
      </c>
      <c r="AB83">
        <v>1152.75</v>
      </c>
      <c r="AC83">
        <v>4549.5</v>
      </c>
      <c r="AD83">
        <v>5385</v>
      </c>
      <c r="AE83">
        <v>4374</v>
      </c>
      <c r="AF83">
        <v>20.9</v>
      </c>
      <c r="AG83">
        <v>3.5999999999999996</v>
      </c>
      <c r="AH83">
        <v>0.37843118671961545</v>
      </c>
      <c r="AI83">
        <v>1.3679813889260481</v>
      </c>
      <c r="AJ83">
        <v>1.8645879463601127E-2</v>
      </c>
      <c r="AK83">
        <v>4.5</v>
      </c>
      <c r="AL83">
        <v>22.5</v>
      </c>
      <c r="AM83">
        <v>2.0518475060391173</v>
      </c>
      <c r="AN83">
        <v>0.4042935967845126</v>
      </c>
      <c r="AO83">
        <v>5.194850877484096E-2</v>
      </c>
      <c r="AP83">
        <v>12.3</v>
      </c>
      <c r="AQ83">
        <v>2.7</v>
      </c>
      <c r="AR83">
        <v>8.0394111948791619E-2</v>
      </c>
      <c r="AS83">
        <v>0.87949880088899279</v>
      </c>
      <c r="AT83">
        <v>1.3652575095186616E-2</v>
      </c>
      <c r="AU83">
        <v>6.4</v>
      </c>
      <c r="AV83">
        <v>16.100000000000001</v>
      </c>
      <c r="AW83">
        <v>4.0379451813223657</v>
      </c>
      <c r="AX83">
        <v>1.0752081031386436</v>
      </c>
      <c r="AY83">
        <v>1.3652575095186616E-2</v>
      </c>
      <c r="AZ83">
        <v>138.79432500000001</v>
      </c>
      <c r="BA83">
        <v>256.46567499999998</v>
      </c>
      <c r="BB83">
        <v>191.47454999999999</v>
      </c>
      <c r="BC83">
        <v>27.866011295164274</v>
      </c>
      <c r="BD83">
        <v>12.855335550571294</v>
      </c>
      <c r="BE83">
        <v>0.3910692585767313</v>
      </c>
      <c r="BF83">
        <v>232.58696610431227</v>
      </c>
      <c r="BG83">
        <v>824.86835058823544</v>
      </c>
      <c r="BH83">
        <v>592.28138448392315</v>
      </c>
      <c r="BI83" t="s">
        <v>76</v>
      </c>
      <c r="BJ83" t="s">
        <v>68</v>
      </c>
    </row>
    <row r="84" spans="1:62">
      <c r="A84" t="s">
        <v>74</v>
      </c>
      <c r="B84" t="s">
        <v>75</v>
      </c>
      <c r="C84">
        <v>1999</v>
      </c>
      <c r="D84" t="s">
        <v>71</v>
      </c>
      <c r="E84" t="s">
        <v>73</v>
      </c>
      <c r="F84">
        <v>343.26</v>
      </c>
      <c r="G84">
        <v>253.26</v>
      </c>
      <c r="H84">
        <v>90</v>
      </c>
      <c r="I84">
        <v>10</v>
      </c>
      <c r="J84">
        <v>50.4</v>
      </c>
      <c r="K84">
        <v>403.65999999999997</v>
      </c>
      <c r="L84">
        <v>73.780807551127424</v>
      </c>
      <c r="M84">
        <v>120</v>
      </c>
      <c r="N84">
        <v>120</v>
      </c>
      <c r="O84">
        <v>141.1764705882353</v>
      </c>
      <c r="P84">
        <v>99.6</v>
      </c>
      <c r="Q84">
        <v>140.86800000000002</v>
      </c>
      <c r="R84">
        <v>226.8</v>
      </c>
      <c r="S84">
        <v>35.027999999999999</v>
      </c>
      <c r="T84">
        <v>93.744000000000014</v>
      </c>
      <c r="U84">
        <v>87.651880000000006</v>
      </c>
      <c r="V84">
        <v>3</v>
      </c>
      <c r="W84">
        <v>5.8</v>
      </c>
      <c r="X84">
        <v>9.9999999999999645E-2</v>
      </c>
      <c r="Y84">
        <v>12.993039443155499</v>
      </c>
      <c r="Z84">
        <v>44</v>
      </c>
      <c r="AA84">
        <v>306.23925754060338</v>
      </c>
      <c r="AB84">
        <v>1551</v>
      </c>
      <c r="AC84">
        <v>1369.5</v>
      </c>
      <c r="AD84">
        <v>5901</v>
      </c>
      <c r="AE84">
        <v>5301.75</v>
      </c>
      <c r="AF84">
        <v>21.299999999999997</v>
      </c>
      <c r="AG84">
        <v>4.4000000000000004</v>
      </c>
      <c r="AH84">
        <v>0.37843118671961545</v>
      </c>
      <c r="AI84">
        <v>1.3679813889260481</v>
      </c>
      <c r="AJ84">
        <v>1.8645879463601127E-2</v>
      </c>
      <c r="AK84">
        <v>9.1</v>
      </c>
      <c r="AL84">
        <v>23.700000000000003</v>
      </c>
      <c r="AM84">
        <v>2.0518475060391173</v>
      </c>
      <c r="AN84">
        <v>0.4042935967845126</v>
      </c>
      <c r="AO84">
        <v>5.194850877484096E-2</v>
      </c>
      <c r="AP84">
        <v>11.6</v>
      </c>
      <c r="AQ84">
        <v>4</v>
      </c>
      <c r="AR84">
        <v>8.0394111948791619E-2</v>
      </c>
      <c r="AS84">
        <v>0.87949880088899279</v>
      </c>
      <c r="AT84">
        <v>1.3652575095186616E-2</v>
      </c>
      <c r="AU84">
        <v>9.8000000000000007</v>
      </c>
      <c r="AV84">
        <v>21.299999999999997</v>
      </c>
      <c r="AW84">
        <v>4.0379451813223657</v>
      </c>
      <c r="AX84">
        <v>1.0752081031386436</v>
      </c>
      <c r="AY84">
        <v>1.3652575095186616E-2</v>
      </c>
      <c r="AZ84">
        <v>165.90749999999997</v>
      </c>
      <c r="BA84">
        <v>237.7525</v>
      </c>
      <c r="BB84">
        <v>175.81282499999998</v>
      </c>
      <c r="BC84">
        <v>25.279533449808369</v>
      </c>
      <c r="BD84">
        <v>13.56582619988194</v>
      </c>
      <c r="BE84">
        <v>0.25300962746279193</v>
      </c>
      <c r="BF84">
        <v>214.91119427715307</v>
      </c>
      <c r="BG84">
        <v>824.86835058823544</v>
      </c>
      <c r="BH84">
        <v>609.95715631108237</v>
      </c>
      <c r="BI84" t="s">
        <v>76</v>
      </c>
      <c r="BJ84" t="s">
        <v>68</v>
      </c>
    </row>
    <row r="85" spans="1:62">
      <c r="A85" t="s">
        <v>74</v>
      </c>
      <c r="B85" t="s">
        <v>75</v>
      </c>
      <c r="C85">
        <v>2000</v>
      </c>
      <c r="D85" t="s">
        <v>71</v>
      </c>
      <c r="E85" t="s">
        <v>73</v>
      </c>
      <c r="F85">
        <v>343.26</v>
      </c>
      <c r="G85">
        <v>253.26</v>
      </c>
      <c r="H85">
        <v>90</v>
      </c>
      <c r="I85">
        <v>10</v>
      </c>
      <c r="J85">
        <v>49</v>
      </c>
      <c r="K85">
        <v>402.26</v>
      </c>
      <c r="L85">
        <v>73.780807551127424</v>
      </c>
      <c r="M85">
        <v>120</v>
      </c>
      <c r="N85">
        <v>120</v>
      </c>
      <c r="O85">
        <v>141.1764705882353</v>
      </c>
      <c r="P85">
        <v>99.6</v>
      </c>
      <c r="Q85">
        <v>140.86800000000002</v>
      </c>
      <c r="R85">
        <v>226.8</v>
      </c>
      <c r="S85">
        <v>35.027999999999999</v>
      </c>
      <c r="T85">
        <v>93.744000000000014</v>
      </c>
      <c r="U85">
        <v>87.651880000000006</v>
      </c>
      <c r="V85">
        <v>3</v>
      </c>
      <c r="W85">
        <v>5.8</v>
      </c>
      <c r="X85">
        <v>9.9999999999999645E-2</v>
      </c>
      <c r="Y85">
        <v>12.2969837587007</v>
      </c>
      <c r="Z85">
        <v>44</v>
      </c>
      <c r="AA85">
        <v>304.16501160092804</v>
      </c>
      <c r="AB85">
        <v>1096.125</v>
      </c>
      <c r="AC85">
        <v>2439.75</v>
      </c>
      <c r="AD85">
        <v>5501.25</v>
      </c>
      <c r="AE85">
        <v>2770.5</v>
      </c>
      <c r="AF85">
        <v>18.899999999999999</v>
      </c>
      <c r="AG85">
        <v>6.7</v>
      </c>
      <c r="AH85">
        <v>0.37843118671961545</v>
      </c>
      <c r="AI85">
        <v>1.3679813889260481</v>
      </c>
      <c r="AJ85">
        <v>1.8645879463601127E-2</v>
      </c>
      <c r="AK85">
        <v>8.4</v>
      </c>
      <c r="AL85">
        <v>25.299999999999997</v>
      </c>
      <c r="AM85">
        <v>2.0518475060391173</v>
      </c>
      <c r="AN85">
        <v>0.4042935967845126</v>
      </c>
      <c r="AO85">
        <v>5.194850877484096E-2</v>
      </c>
      <c r="AP85">
        <v>10.9</v>
      </c>
      <c r="AQ85">
        <v>6.3</v>
      </c>
      <c r="AR85">
        <v>8.0394111948791619E-2</v>
      </c>
      <c r="AS85">
        <v>0.87949880088899279</v>
      </c>
      <c r="AT85">
        <v>1.3652575095186616E-2</v>
      </c>
      <c r="AU85">
        <v>10.700000000000001</v>
      </c>
      <c r="AV85">
        <v>13.5</v>
      </c>
      <c r="AW85">
        <v>4.0379451813223657</v>
      </c>
      <c r="AX85">
        <v>1.0752081031386436</v>
      </c>
      <c r="AY85">
        <v>1.3652575095186616E-2</v>
      </c>
      <c r="AZ85">
        <v>130.81863750000002</v>
      </c>
      <c r="BA85">
        <v>271.44136249999997</v>
      </c>
      <c r="BB85">
        <v>141.12933749999999</v>
      </c>
      <c r="BC85">
        <v>17.050198070613877</v>
      </c>
      <c r="BD85">
        <v>10.303060730827763</v>
      </c>
      <c r="BE85">
        <v>0.26011027695406791</v>
      </c>
      <c r="BF85">
        <v>168.74270657839568</v>
      </c>
      <c r="BG85">
        <v>824.86835058823544</v>
      </c>
      <c r="BH85">
        <v>656.12564400983979</v>
      </c>
      <c r="BI85" t="s">
        <v>76</v>
      </c>
      <c r="BJ85" t="s">
        <v>68</v>
      </c>
    </row>
    <row r="86" spans="1:62">
      <c r="A86" t="s">
        <v>74</v>
      </c>
      <c r="B86" t="s">
        <v>75</v>
      </c>
      <c r="C86">
        <v>2001</v>
      </c>
      <c r="D86" t="s">
        <v>71</v>
      </c>
      <c r="E86" t="s">
        <v>73</v>
      </c>
      <c r="F86">
        <v>343.26</v>
      </c>
      <c r="G86">
        <v>253.26</v>
      </c>
      <c r="H86">
        <v>90</v>
      </c>
      <c r="I86">
        <v>10</v>
      </c>
      <c r="J86">
        <v>46.2</v>
      </c>
      <c r="K86">
        <v>399.46</v>
      </c>
      <c r="L86">
        <v>73.780807551127424</v>
      </c>
      <c r="M86">
        <v>120</v>
      </c>
      <c r="N86">
        <v>120</v>
      </c>
      <c r="O86">
        <v>141.1764705882353</v>
      </c>
      <c r="P86">
        <v>99.6</v>
      </c>
      <c r="Q86">
        <v>140.86800000000002</v>
      </c>
      <c r="R86">
        <v>226.8</v>
      </c>
      <c r="S86">
        <v>35.027999999999999</v>
      </c>
      <c r="T86">
        <v>93.744000000000014</v>
      </c>
      <c r="U86">
        <v>73.043233333333234</v>
      </c>
      <c r="V86">
        <v>3</v>
      </c>
      <c r="W86">
        <v>5.7</v>
      </c>
      <c r="X86">
        <v>0</v>
      </c>
      <c r="Y86">
        <v>14.3503480278422</v>
      </c>
      <c r="Z86">
        <v>44</v>
      </c>
      <c r="AA86">
        <v>310.28403712296972</v>
      </c>
      <c r="AB86">
        <v>1201.1999999999998</v>
      </c>
      <c r="AC86">
        <v>2766</v>
      </c>
      <c r="AD86">
        <v>7161</v>
      </c>
      <c r="AE86">
        <v>6717</v>
      </c>
      <c r="AF86">
        <v>21</v>
      </c>
      <c r="AG86">
        <v>4.0999999999999996</v>
      </c>
      <c r="AH86">
        <v>0.37843118671961545</v>
      </c>
      <c r="AI86">
        <v>1.3679813889260481</v>
      </c>
      <c r="AJ86">
        <v>1.8645879463601127E-2</v>
      </c>
      <c r="AK86">
        <v>7.4</v>
      </c>
      <c r="AL86">
        <v>17.899999999999999</v>
      </c>
      <c r="AM86">
        <v>2.0518475060391173</v>
      </c>
      <c r="AN86">
        <v>0.4042935967845126</v>
      </c>
      <c r="AO86">
        <v>5.194850877484096E-2</v>
      </c>
      <c r="AP86">
        <v>10.5</v>
      </c>
      <c r="AQ86">
        <v>3.7</v>
      </c>
      <c r="AR86">
        <v>8.0394111948791619E-2</v>
      </c>
      <c r="AS86">
        <v>0.87949880088899279</v>
      </c>
      <c r="AT86">
        <v>1.3652575095186616E-2</v>
      </c>
      <c r="AU86">
        <v>8.9700000000000006</v>
      </c>
      <c r="AV86">
        <v>20.399999999999999</v>
      </c>
      <c r="AW86">
        <v>4.0379451813223657</v>
      </c>
      <c r="AX86">
        <v>1.0752081031386436</v>
      </c>
      <c r="AY86">
        <v>1.3652575095186616E-2</v>
      </c>
      <c r="AZ86">
        <v>181.13559000000004</v>
      </c>
      <c r="BA86">
        <v>218.32440999999994</v>
      </c>
      <c r="BB86">
        <v>217.95881999999997</v>
      </c>
      <c r="BC86">
        <v>33.828561761799428</v>
      </c>
      <c r="BD86">
        <v>16.281759075032276</v>
      </c>
      <c r="BE86">
        <v>0.35555744285388763</v>
      </c>
      <c r="BF86">
        <v>268.42469827968551</v>
      </c>
      <c r="BG86">
        <v>810.25970392156864</v>
      </c>
      <c r="BH86">
        <v>541.83500564188307</v>
      </c>
      <c r="BI86" t="s">
        <v>76</v>
      </c>
      <c r="BJ86" t="s">
        <v>68</v>
      </c>
    </row>
    <row r="87" spans="1:62">
      <c r="A87" t="s">
        <v>74</v>
      </c>
      <c r="B87" t="s">
        <v>75</v>
      </c>
      <c r="C87">
        <v>2002</v>
      </c>
      <c r="D87" t="s">
        <v>71</v>
      </c>
      <c r="E87" t="s">
        <v>73</v>
      </c>
      <c r="F87">
        <v>343.26</v>
      </c>
      <c r="G87">
        <v>253.26</v>
      </c>
      <c r="H87">
        <v>90</v>
      </c>
      <c r="I87">
        <v>10</v>
      </c>
      <c r="J87">
        <v>50.4</v>
      </c>
      <c r="K87">
        <v>403.65999999999997</v>
      </c>
      <c r="L87">
        <v>73.780807551127424</v>
      </c>
      <c r="M87">
        <v>120</v>
      </c>
      <c r="N87">
        <v>120</v>
      </c>
      <c r="O87">
        <v>141.1764705882353</v>
      </c>
      <c r="P87">
        <v>99.6</v>
      </c>
      <c r="Q87">
        <v>140.86800000000002</v>
      </c>
      <c r="R87">
        <v>226.8</v>
      </c>
      <c r="S87">
        <v>35.027999999999999</v>
      </c>
      <c r="T87">
        <v>93.744000000000014</v>
      </c>
      <c r="U87">
        <v>67.930206999999939</v>
      </c>
      <c r="V87">
        <v>3</v>
      </c>
      <c r="W87">
        <v>5.9</v>
      </c>
      <c r="X87">
        <v>0.20000000000000018</v>
      </c>
      <c r="Y87">
        <v>14.2343387470998</v>
      </c>
      <c r="Z87">
        <v>44</v>
      </c>
      <c r="AA87">
        <v>309.9383294663574</v>
      </c>
      <c r="AB87">
        <v>1780.5</v>
      </c>
      <c r="AC87">
        <v>2442</v>
      </c>
      <c r="AD87">
        <v>7087.5</v>
      </c>
      <c r="AE87">
        <v>3849</v>
      </c>
      <c r="AF87">
        <v>28.799999999999997</v>
      </c>
      <c r="AG87">
        <v>6.05</v>
      </c>
      <c r="AH87">
        <v>0.37843118671961545</v>
      </c>
      <c r="AI87">
        <v>1.3679813889260481</v>
      </c>
      <c r="AJ87">
        <v>1.8645879463601127E-2</v>
      </c>
      <c r="AK87">
        <v>5.7321417056394699</v>
      </c>
      <c r="AL87">
        <v>21.039558227646502</v>
      </c>
      <c r="AM87">
        <v>2.0518475060391173</v>
      </c>
      <c r="AN87">
        <v>0.4042935967845126</v>
      </c>
      <c r="AO87">
        <v>5.194850877484096E-2</v>
      </c>
      <c r="AP87">
        <v>11.6</v>
      </c>
      <c r="AQ87">
        <v>3.9587980429252099</v>
      </c>
      <c r="AR87">
        <v>8.0394111948791619E-2</v>
      </c>
      <c r="AS87">
        <v>0.87949880088899279</v>
      </c>
      <c r="AT87">
        <v>1.3652575095186616E-2</v>
      </c>
      <c r="AU87">
        <v>9.1222690092868302</v>
      </c>
      <c r="AV87">
        <v>18.346822071587599</v>
      </c>
      <c r="AW87">
        <v>4.0379451813223657</v>
      </c>
      <c r="AX87">
        <v>1.0752081031386436</v>
      </c>
      <c r="AY87">
        <v>1.3652575095186616E-2</v>
      </c>
      <c r="AZ87">
        <v>182.60290346191658</v>
      </c>
      <c r="BA87">
        <v>221.05709653808339</v>
      </c>
      <c r="BB87">
        <v>160.82552547468586</v>
      </c>
      <c r="BC87">
        <v>21.796252609048647</v>
      </c>
      <c r="BD87">
        <v>13.794899566611985</v>
      </c>
      <c r="BE87">
        <v>0.30936863434161183</v>
      </c>
      <c r="BF87">
        <v>196.7260462846881</v>
      </c>
      <c r="BG87">
        <v>805.14667758823543</v>
      </c>
      <c r="BH87">
        <v>608.42063130354734</v>
      </c>
      <c r="BI87" t="s">
        <v>76</v>
      </c>
      <c r="BJ87" t="s">
        <v>68</v>
      </c>
    </row>
    <row r="88" spans="1:62">
      <c r="A88" t="s">
        <v>74</v>
      </c>
      <c r="B88" t="s">
        <v>75</v>
      </c>
      <c r="C88">
        <v>2003</v>
      </c>
      <c r="D88" t="s">
        <v>71</v>
      </c>
      <c r="E88" t="s">
        <v>73</v>
      </c>
      <c r="F88">
        <v>343.26</v>
      </c>
      <c r="G88">
        <v>253.26</v>
      </c>
      <c r="H88">
        <v>90</v>
      </c>
      <c r="I88">
        <v>10</v>
      </c>
      <c r="J88">
        <v>53.2</v>
      </c>
      <c r="K88">
        <v>406.46</v>
      </c>
      <c r="L88">
        <v>73.780807551127424</v>
      </c>
      <c r="M88">
        <v>120</v>
      </c>
      <c r="N88">
        <v>120</v>
      </c>
      <c r="O88">
        <v>141.1764705882353</v>
      </c>
      <c r="P88">
        <v>99.6</v>
      </c>
      <c r="Q88">
        <v>140.86800000000002</v>
      </c>
      <c r="R88">
        <v>226.8</v>
      </c>
      <c r="S88">
        <v>35.027999999999999</v>
      </c>
      <c r="T88">
        <v>93.744000000000014</v>
      </c>
      <c r="U88">
        <v>64.27804533333348</v>
      </c>
      <c r="V88">
        <v>3</v>
      </c>
      <c r="W88">
        <v>5.9</v>
      </c>
      <c r="X88">
        <v>0.20000000000000018</v>
      </c>
      <c r="Y88">
        <v>18.288863109048702</v>
      </c>
      <c r="Z88">
        <v>44</v>
      </c>
      <c r="AA88">
        <v>322.02081206496513</v>
      </c>
      <c r="AB88">
        <v>1860</v>
      </c>
      <c r="AC88">
        <v>3071.25</v>
      </c>
      <c r="AD88">
        <v>5985</v>
      </c>
      <c r="AE88">
        <v>5293.5</v>
      </c>
      <c r="AF88">
        <v>24.342880382112703</v>
      </c>
      <c r="AG88">
        <v>2.0747228687872097</v>
      </c>
      <c r="AH88">
        <v>0.37843118671961545</v>
      </c>
      <c r="AI88">
        <v>1.3679813889260481</v>
      </c>
      <c r="AJ88">
        <v>1.8645879463601127E-2</v>
      </c>
      <c r="AK88">
        <v>2.9237722761700602</v>
      </c>
      <c r="AL88">
        <v>12.0909774186556</v>
      </c>
      <c r="AM88">
        <v>2.0518475060391173</v>
      </c>
      <c r="AN88">
        <v>0.4042935967845126</v>
      </c>
      <c r="AO88">
        <v>5.194850877484096E-2</v>
      </c>
      <c r="AP88">
        <v>8.1122893263576792</v>
      </c>
      <c r="AQ88">
        <v>3.0049999999999999</v>
      </c>
      <c r="AR88">
        <v>8.0394111948791619E-2</v>
      </c>
      <c r="AS88">
        <v>0.87949880088899279</v>
      </c>
      <c r="AT88">
        <v>1.3652575095186616E-2</v>
      </c>
      <c r="AU88">
        <v>5.1088608961346207</v>
      </c>
      <c r="AV88">
        <v>10.411999999999999</v>
      </c>
      <c r="AW88">
        <v>4.0379451813223657</v>
      </c>
      <c r="AX88">
        <v>1.0752081031386436</v>
      </c>
      <c r="AY88">
        <v>1.3652575095186616E-2</v>
      </c>
      <c r="AZ88">
        <v>129.85319988585627</v>
      </c>
      <c r="BA88">
        <v>276.60680011414371</v>
      </c>
      <c r="BB88">
        <v>114.09424593299022</v>
      </c>
      <c r="BC88">
        <v>28.861640237564586</v>
      </c>
      <c r="BD88">
        <v>14.741546509811917</v>
      </c>
      <c r="BE88">
        <v>0.34820876158809061</v>
      </c>
      <c r="BF88">
        <v>158.04564144195481</v>
      </c>
      <c r="BG88">
        <v>801.4945159215689</v>
      </c>
      <c r="BH88">
        <v>643.44887447961412</v>
      </c>
      <c r="BI88" t="s">
        <v>76</v>
      </c>
      <c r="BJ88" t="s">
        <v>68</v>
      </c>
    </row>
    <row r="89" spans="1:62">
      <c r="A89" t="s">
        <v>74</v>
      </c>
      <c r="B89" t="s">
        <v>75</v>
      </c>
      <c r="C89">
        <v>2004</v>
      </c>
      <c r="D89" t="s">
        <v>71</v>
      </c>
      <c r="E89" t="s">
        <v>73</v>
      </c>
      <c r="F89">
        <v>334.31400000000002</v>
      </c>
      <c r="G89">
        <v>244.31400000000002</v>
      </c>
      <c r="H89">
        <v>90</v>
      </c>
      <c r="I89">
        <v>10</v>
      </c>
      <c r="J89">
        <v>54.6</v>
      </c>
      <c r="K89">
        <v>398.91400000000004</v>
      </c>
      <c r="L89">
        <v>73.079200990685393</v>
      </c>
      <c r="M89">
        <v>120</v>
      </c>
      <c r="N89">
        <v>120</v>
      </c>
      <c r="O89">
        <v>141.1764705882353</v>
      </c>
      <c r="P89">
        <v>99.6</v>
      </c>
      <c r="Q89">
        <v>140.86800000000002</v>
      </c>
      <c r="R89">
        <v>226.8</v>
      </c>
      <c r="S89">
        <v>35.027999999999999</v>
      </c>
      <c r="T89">
        <v>93.744000000000014</v>
      </c>
      <c r="U89">
        <v>62.08674833333324</v>
      </c>
      <c r="V89">
        <v>3</v>
      </c>
      <c r="W89">
        <v>5.61</v>
      </c>
      <c r="X89">
        <v>-8.9999999999999858E-2</v>
      </c>
      <c r="Y89">
        <v>14.008700696055699</v>
      </c>
      <c r="Z89">
        <v>44</v>
      </c>
      <c r="AA89">
        <v>309.26592807424595</v>
      </c>
      <c r="AB89">
        <v>2383.5</v>
      </c>
      <c r="AC89">
        <v>4713</v>
      </c>
      <c r="AD89">
        <v>5546.25</v>
      </c>
      <c r="AE89">
        <v>6012.75</v>
      </c>
      <c r="AF89">
        <v>25.539478691019802</v>
      </c>
      <c r="AG89">
        <v>4.6011050069761499</v>
      </c>
      <c r="AH89">
        <v>0.37843118671961545</v>
      </c>
      <c r="AI89">
        <v>1.3679813889260481</v>
      </c>
      <c r="AJ89">
        <v>1.8645879463601127E-2</v>
      </c>
      <c r="AK89">
        <v>4.1435034701395601</v>
      </c>
      <c r="AL89">
        <v>23.0089270642152</v>
      </c>
      <c r="AM89">
        <v>2.0518475060391173</v>
      </c>
      <c r="AN89">
        <v>0.4042935967845126</v>
      </c>
      <c r="AO89">
        <v>5.194850877484096E-2</v>
      </c>
      <c r="AP89">
        <v>10.3510768719034</v>
      </c>
      <c r="AQ89">
        <v>5.2669328682718399</v>
      </c>
      <c r="AR89">
        <v>8.0394111948791619E-2</v>
      </c>
      <c r="AS89">
        <v>0.87949880088899279</v>
      </c>
      <c r="AT89">
        <v>1.3652575095186616E-2</v>
      </c>
      <c r="AU89">
        <v>9.1222690092868302</v>
      </c>
      <c r="AV89">
        <v>18.346822071587599</v>
      </c>
      <c r="AW89">
        <v>4.0379451813223657</v>
      </c>
      <c r="AX89">
        <v>1.0752081031386436</v>
      </c>
      <c r="AY89">
        <v>1.3652575095186616E-2</v>
      </c>
      <c r="AZ89">
        <v>192.66126240119706</v>
      </c>
      <c r="BA89">
        <v>206.25273759880298</v>
      </c>
      <c r="BB89">
        <v>258.93438786936491</v>
      </c>
      <c r="BC89">
        <v>35.297388761900599</v>
      </c>
      <c r="BD89">
        <v>16.5088971087281</v>
      </c>
      <c r="BE89">
        <v>0.44708589108258079</v>
      </c>
      <c r="BF89">
        <v>311.18775963107618</v>
      </c>
      <c r="BG89">
        <v>799.30321892156871</v>
      </c>
      <c r="BH89">
        <v>488.11545929049254</v>
      </c>
      <c r="BI89" t="s">
        <v>76</v>
      </c>
      <c r="BJ89" t="s">
        <v>68</v>
      </c>
    </row>
    <row r="90" spans="1:62">
      <c r="A90" t="s">
        <v>74</v>
      </c>
      <c r="B90" t="s">
        <v>75</v>
      </c>
      <c r="C90">
        <v>2005</v>
      </c>
      <c r="D90" t="s">
        <v>71</v>
      </c>
      <c r="E90" t="s">
        <v>73</v>
      </c>
      <c r="F90">
        <v>227.46600000000001</v>
      </c>
      <c r="G90">
        <v>137.46600000000001</v>
      </c>
      <c r="H90">
        <v>90</v>
      </c>
      <c r="I90">
        <v>10</v>
      </c>
      <c r="J90">
        <v>47.6</v>
      </c>
      <c r="K90">
        <v>285.06600000000003</v>
      </c>
      <c r="L90">
        <v>60.433647226398669</v>
      </c>
      <c r="M90">
        <v>120</v>
      </c>
      <c r="N90">
        <v>120</v>
      </c>
      <c r="O90">
        <v>141.1764705882353</v>
      </c>
      <c r="P90">
        <v>99.6</v>
      </c>
      <c r="Q90">
        <v>140.86800000000002</v>
      </c>
      <c r="R90">
        <v>226.8</v>
      </c>
      <c r="S90">
        <v>35.027999999999999</v>
      </c>
      <c r="T90">
        <v>93.744000000000014</v>
      </c>
      <c r="U90">
        <v>60.625883666666716</v>
      </c>
      <c r="V90">
        <v>3</v>
      </c>
      <c r="W90">
        <v>5.74</v>
      </c>
      <c r="X90">
        <v>4.0000000000000036E-2</v>
      </c>
      <c r="Y90">
        <v>12.987587006960601</v>
      </c>
      <c r="Z90">
        <v>44</v>
      </c>
      <c r="AA90">
        <v>306.22300928074259</v>
      </c>
      <c r="AB90">
        <v>2049</v>
      </c>
      <c r="AC90">
        <v>5275.5</v>
      </c>
      <c r="AD90">
        <v>4788</v>
      </c>
      <c r="AE90">
        <v>5711.25</v>
      </c>
      <c r="AF90">
        <v>24.706707174573502</v>
      </c>
      <c r="AG90">
        <v>5.4312819816890103</v>
      </c>
      <c r="AH90">
        <v>0.37843118671961545</v>
      </c>
      <c r="AI90">
        <v>1.3679813889260481</v>
      </c>
      <c r="AJ90">
        <v>1.8645879463601127E-2</v>
      </c>
      <c r="AK90">
        <v>4.1926063594547607</v>
      </c>
      <c r="AL90">
        <v>21.281157762698498</v>
      </c>
      <c r="AM90">
        <v>2.0518475060391173</v>
      </c>
      <c r="AN90">
        <v>0.4042935967845126</v>
      </c>
      <c r="AO90">
        <v>5.194850877484096E-2</v>
      </c>
      <c r="AP90">
        <v>8.7776869591352806</v>
      </c>
      <c r="AQ90">
        <v>3.1790000000000003</v>
      </c>
      <c r="AR90">
        <v>8.0394111948791619E-2</v>
      </c>
      <c r="AS90">
        <v>0.87949880088899279</v>
      </c>
      <c r="AT90">
        <v>1.3652575095186616E-2</v>
      </c>
      <c r="AU90">
        <v>4.84028825205296</v>
      </c>
      <c r="AV90">
        <v>12.423999999999999</v>
      </c>
      <c r="AW90">
        <v>4.0379451813223657</v>
      </c>
      <c r="AX90">
        <v>1.0752081031386436</v>
      </c>
      <c r="AY90">
        <v>1.3652575095186616E-2</v>
      </c>
      <c r="AZ90">
        <v>142.41379928988189</v>
      </c>
      <c r="BA90">
        <v>142.65220071011814</v>
      </c>
      <c r="BB90">
        <v>209.57506655759673</v>
      </c>
      <c r="BC90">
        <v>35.046568444536028</v>
      </c>
      <c r="BD90">
        <v>15.287667273453245</v>
      </c>
      <c r="BE90">
        <v>0.45560156413073027</v>
      </c>
      <c r="BF90">
        <v>260.36490383971676</v>
      </c>
      <c r="BG90">
        <v>797.84235425490215</v>
      </c>
      <c r="BH90">
        <v>537.47745041518533</v>
      </c>
      <c r="BI90" t="s">
        <v>76</v>
      </c>
      <c r="BJ90" t="s">
        <v>68</v>
      </c>
    </row>
    <row r="91" spans="1:62">
      <c r="A91" t="s">
        <v>74</v>
      </c>
      <c r="B91" t="s">
        <v>75</v>
      </c>
      <c r="C91">
        <v>2006</v>
      </c>
      <c r="D91" t="s">
        <v>71</v>
      </c>
      <c r="E91" t="s">
        <v>73</v>
      </c>
      <c r="F91">
        <v>298.27800000000002</v>
      </c>
      <c r="G91">
        <v>208.27800000000005</v>
      </c>
      <c r="H91">
        <v>90</v>
      </c>
      <c r="I91">
        <v>10</v>
      </c>
      <c r="J91">
        <v>46.2</v>
      </c>
      <c r="K91">
        <v>354.47800000000001</v>
      </c>
      <c r="L91">
        <v>69.826805865668945</v>
      </c>
      <c r="M91">
        <v>120</v>
      </c>
      <c r="N91">
        <v>120</v>
      </c>
      <c r="O91">
        <v>141.1764705882353</v>
      </c>
      <c r="P91">
        <v>99.6</v>
      </c>
      <c r="Q91">
        <v>140.86800000000002</v>
      </c>
      <c r="R91">
        <v>226.8</v>
      </c>
      <c r="S91">
        <v>35.027999999999999</v>
      </c>
      <c r="T91">
        <v>93.744000000000014</v>
      </c>
      <c r="U91">
        <v>59.165019000000186</v>
      </c>
      <c r="V91">
        <v>3</v>
      </c>
      <c r="W91">
        <v>5.83</v>
      </c>
      <c r="X91">
        <v>0.12999999999999989</v>
      </c>
      <c r="Y91">
        <v>14.479587182926201</v>
      </c>
      <c r="Z91">
        <v>44</v>
      </c>
      <c r="AA91">
        <v>310.66916980512008</v>
      </c>
      <c r="AB91">
        <v>1542.75</v>
      </c>
      <c r="AC91">
        <v>3174</v>
      </c>
      <c r="AD91">
        <v>4639.5</v>
      </c>
      <c r="AE91">
        <v>3537</v>
      </c>
      <c r="AF91">
        <v>26.347360730410298</v>
      </c>
      <c r="AG91">
        <v>2.7062913567783697</v>
      </c>
      <c r="AH91">
        <v>0.37843118671961545</v>
      </c>
      <c r="AI91">
        <v>1.3679813889260481</v>
      </c>
      <c r="AJ91">
        <v>1.8645879463601127E-2</v>
      </c>
      <c r="AK91">
        <v>2.6600157082762599</v>
      </c>
      <c r="AL91">
        <v>8.5908160863986396</v>
      </c>
      <c r="AM91">
        <v>2.0518475060391173</v>
      </c>
      <c r="AN91">
        <v>0.4042935967845126</v>
      </c>
      <c r="AO91">
        <v>5.194850877484096E-2</v>
      </c>
      <c r="AP91">
        <v>10.651053426238899</v>
      </c>
      <c r="AQ91">
        <v>3.6949242851337298</v>
      </c>
      <c r="AR91">
        <v>8.0394111948791619E-2</v>
      </c>
      <c r="AS91">
        <v>0.87949880088899279</v>
      </c>
      <c r="AT91">
        <v>1.3652575095186616E-2</v>
      </c>
      <c r="AU91">
        <v>7.6612190968763008</v>
      </c>
      <c r="AV91">
        <v>10.3229612240428</v>
      </c>
      <c r="AW91">
        <v>4.0379451813223657</v>
      </c>
      <c r="AX91">
        <v>1.0752081031386436</v>
      </c>
      <c r="AY91">
        <v>1.3652575095186616E-2</v>
      </c>
      <c r="AZ91">
        <v>125.60357494159619</v>
      </c>
      <c r="BA91">
        <v>228.8744250584038</v>
      </c>
      <c r="BB91">
        <v>85.097296319216426</v>
      </c>
      <c r="BC91">
        <v>21.751589286203469</v>
      </c>
      <c r="BD91">
        <v>11.277126911485567</v>
      </c>
      <c r="BE91">
        <v>0.3052807776596092</v>
      </c>
      <c r="BF91">
        <v>118.43129329456507</v>
      </c>
      <c r="BG91">
        <v>796.38148958823558</v>
      </c>
      <c r="BH91">
        <v>677.9501962936705</v>
      </c>
      <c r="BI91" t="s">
        <v>76</v>
      </c>
      <c r="BJ91" t="s">
        <v>68</v>
      </c>
    </row>
    <row r="92" spans="1:62">
      <c r="A92" t="s">
        <v>74</v>
      </c>
      <c r="B92" t="s">
        <v>75</v>
      </c>
      <c r="C92">
        <v>2007</v>
      </c>
      <c r="D92" t="s">
        <v>71</v>
      </c>
      <c r="E92" t="s">
        <v>73</v>
      </c>
      <c r="F92">
        <v>227.46600000000001</v>
      </c>
      <c r="G92">
        <v>137.46600000000001</v>
      </c>
      <c r="H92">
        <v>90</v>
      </c>
      <c r="I92">
        <v>10</v>
      </c>
      <c r="J92">
        <v>46.2</v>
      </c>
      <c r="K92">
        <v>283.666</v>
      </c>
      <c r="L92">
        <v>60.433647226398669</v>
      </c>
      <c r="M92">
        <v>120</v>
      </c>
      <c r="N92">
        <v>120</v>
      </c>
      <c r="O92">
        <v>141.1764705882353</v>
      </c>
      <c r="P92">
        <v>99.6</v>
      </c>
      <c r="Q92">
        <v>140.86800000000002</v>
      </c>
      <c r="R92">
        <v>226.8</v>
      </c>
      <c r="S92">
        <v>35.027999999999999</v>
      </c>
      <c r="T92">
        <v>93.744000000000014</v>
      </c>
      <c r="U92">
        <v>57.704154333333356</v>
      </c>
      <c r="V92">
        <v>3</v>
      </c>
      <c r="W92">
        <v>6.04</v>
      </c>
      <c r="X92">
        <v>0.33999999999999986</v>
      </c>
      <c r="Y92">
        <v>14.3849187935035</v>
      </c>
      <c r="Z92">
        <v>44</v>
      </c>
      <c r="AA92">
        <v>310.38705800464038</v>
      </c>
      <c r="AB92">
        <v>1334.8302570863548</v>
      </c>
      <c r="AC92">
        <v>3250</v>
      </c>
      <c r="AD92">
        <v>4444.9474285714286</v>
      </c>
      <c r="AE92">
        <v>5820.75</v>
      </c>
      <c r="AF92">
        <v>24.334146130260802</v>
      </c>
      <c r="AG92">
        <v>4.5827566433257996</v>
      </c>
      <c r="AH92">
        <v>0.37843118671961545</v>
      </c>
      <c r="AI92">
        <v>1.3679813889260481</v>
      </c>
      <c r="AJ92">
        <v>1.8645879463601127E-2</v>
      </c>
      <c r="AK92">
        <v>5.7321417056394699</v>
      </c>
      <c r="AL92">
        <v>21.039558227646502</v>
      </c>
      <c r="AM92">
        <v>2.0518475060391173</v>
      </c>
      <c r="AN92">
        <v>0.4042935967845126</v>
      </c>
      <c r="AO92">
        <v>5.194850877484096E-2</v>
      </c>
      <c r="AP92">
        <v>11.6</v>
      </c>
      <c r="AQ92">
        <v>3.9587980429252099</v>
      </c>
      <c r="AR92">
        <v>8.0394111948791619E-2</v>
      </c>
      <c r="AS92">
        <v>0.87949880088899279</v>
      </c>
      <c r="AT92">
        <v>1.3652575095186616E-2</v>
      </c>
      <c r="AU92">
        <v>9.1222690092868302</v>
      </c>
      <c r="AV92">
        <v>18.346822071587599</v>
      </c>
      <c r="AW92">
        <v>4.0379451813223657</v>
      </c>
      <c r="AX92">
        <v>1.0752081031386436</v>
      </c>
      <c r="AY92">
        <v>1.3652575095186616E-2</v>
      </c>
      <c r="AZ92">
        <v>155.7712525855961</v>
      </c>
      <c r="BA92">
        <v>127.89474741440389</v>
      </c>
      <c r="BB92">
        <v>198.88468022255344</v>
      </c>
      <c r="BC92">
        <v>31.0348628082468</v>
      </c>
      <c r="BD92">
        <v>13.307820638406614</v>
      </c>
      <c r="BE92">
        <v>0.33387494264426859</v>
      </c>
      <c r="BF92">
        <v>243.56123861185111</v>
      </c>
      <c r="BG92">
        <v>794.92062492156879</v>
      </c>
      <c r="BH92">
        <v>551.35938630971771</v>
      </c>
      <c r="BI92" t="s">
        <v>76</v>
      </c>
      <c r="BJ92" t="s">
        <v>68</v>
      </c>
    </row>
    <row r="93" spans="1:62">
      <c r="A93" t="s">
        <v>74</v>
      </c>
      <c r="B93" t="s">
        <v>75</v>
      </c>
      <c r="C93">
        <v>2008</v>
      </c>
      <c r="D93" t="s">
        <v>71</v>
      </c>
      <c r="E93" t="s">
        <v>73</v>
      </c>
      <c r="F93">
        <v>410.15927999999991</v>
      </c>
      <c r="G93">
        <v>320.15927999999991</v>
      </c>
      <c r="H93">
        <v>90</v>
      </c>
      <c r="I93">
        <v>10</v>
      </c>
      <c r="J93">
        <v>44.800000000000004</v>
      </c>
      <c r="K93">
        <v>464.95927999999992</v>
      </c>
      <c r="L93">
        <v>78.057304957235147</v>
      </c>
      <c r="M93">
        <v>120</v>
      </c>
      <c r="N93">
        <v>120</v>
      </c>
      <c r="O93">
        <v>141.1764705882353</v>
      </c>
      <c r="P93">
        <v>99.6</v>
      </c>
      <c r="Q93">
        <v>139.92887999999996</v>
      </c>
      <c r="R93">
        <v>225.28799999999993</v>
      </c>
      <c r="S93">
        <v>34.794479999999986</v>
      </c>
      <c r="T93">
        <v>93.119039999999984</v>
      </c>
      <c r="U93">
        <v>56.243289666666826</v>
      </c>
      <c r="V93">
        <v>3</v>
      </c>
      <c r="W93">
        <v>6.3</v>
      </c>
      <c r="X93">
        <v>0.59999999999999964</v>
      </c>
      <c r="Y93">
        <v>14.1183294663573</v>
      </c>
      <c r="Z93">
        <v>44</v>
      </c>
      <c r="AA93">
        <v>309.59262180974474</v>
      </c>
      <c r="AB93">
        <v>1509.75</v>
      </c>
      <c r="AC93">
        <v>2553</v>
      </c>
      <c r="AD93">
        <v>5618.6228571428564</v>
      </c>
      <c r="AE93">
        <v>5769.2250000000004</v>
      </c>
      <c r="AF93">
        <v>21.402416538142802</v>
      </c>
      <c r="AG93">
        <v>6.1380797795905195</v>
      </c>
      <c r="AH93">
        <v>0.37843118671961545</v>
      </c>
      <c r="AI93">
        <v>1.3679813889260481</v>
      </c>
      <c r="AJ93">
        <v>1.8645879463601127E-2</v>
      </c>
      <c r="AK93">
        <v>6.1491871892704397</v>
      </c>
      <c r="AL93">
        <v>27.575910586965698</v>
      </c>
      <c r="AM93">
        <v>2.0518475060391173</v>
      </c>
      <c r="AN93">
        <v>0.4042935967845126</v>
      </c>
      <c r="AO93">
        <v>5.194850877484096E-2</v>
      </c>
      <c r="AP93">
        <v>11.821658432147599</v>
      </c>
      <c r="AQ93">
        <v>4.5836865897670993</v>
      </c>
      <c r="AR93">
        <v>8.0394111948791619E-2</v>
      </c>
      <c r="AS93">
        <v>0.87949880088899279</v>
      </c>
      <c r="AT93">
        <v>1.3652575095186616E-2</v>
      </c>
      <c r="AU93">
        <v>15.578627330672198</v>
      </c>
      <c r="AV93">
        <v>24.785547499598103</v>
      </c>
      <c r="AW93">
        <v>4.0379451813223657</v>
      </c>
      <c r="AX93">
        <v>1.0752081031386436</v>
      </c>
      <c r="AY93">
        <v>1.3652575095186616E-2</v>
      </c>
      <c r="AZ93">
        <v>204.30921980066591</v>
      </c>
      <c r="BA93">
        <v>260.65006019933401</v>
      </c>
      <c r="BB93">
        <v>248.41567219237373</v>
      </c>
      <c r="BC93">
        <v>29.557221650757516</v>
      </c>
      <c r="BD93">
        <v>14.242160988856632</v>
      </c>
      <c r="BE93">
        <v>0.31624860746454364</v>
      </c>
      <c r="BF93">
        <v>292.53130343945247</v>
      </c>
      <c r="BG93">
        <v>790.15016025490206</v>
      </c>
      <c r="BH93">
        <v>497.61885681544959</v>
      </c>
      <c r="BI93" t="s">
        <v>76</v>
      </c>
      <c r="BJ93" t="s">
        <v>68</v>
      </c>
    </row>
    <row r="94" spans="1:62">
      <c r="A94" t="s">
        <v>74</v>
      </c>
      <c r="B94" t="s">
        <v>75</v>
      </c>
      <c r="C94">
        <v>2009</v>
      </c>
      <c r="D94" t="s">
        <v>71</v>
      </c>
      <c r="E94" t="s">
        <v>73</v>
      </c>
      <c r="F94">
        <v>318.03647999999998</v>
      </c>
      <c r="G94">
        <v>228.03648000000001</v>
      </c>
      <c r="H94">
        <v>90</v>
      </c>
      <c r="I94">
        <v>10</v>
      </c>
      <c r="J94">
        <v>43.6</v>
      </c>
      <c r="K94">
        <v>371.63648000000001</v>
      </c>
      <c r="L94">
        <v>71.701359542150641</v>
      </c>
      <c r="M94">
        <v>120</v>
      </c>
      <c r="N94">
        <v>120</v>
      </c>
      <c r="O94">
        <v>141.1764705882353</v>
      </c>
      <c r="P94">
        <v>99.6</v>
      </c>
      <c r="Q94">
        <v>142.74624000000003</v>
      </c>
      <c r="R94">
        <v>229.82400000000004</v>
      </c>
      <c r="S94">
        <v>35.495040000000003</v>
      </c>
      <c r="T94">
        <v>94.993920000000017</v>
      </c>
      <c r="U94">
        <v>55.512857333333415</v>
      </c>
      <c r="V94">
        <v>3</v>
      </c>
      <c r="W94">
        <v>5.8150000000000004</v>
      </c>
      <c r="X94">
        <v>0.11500000000000021</v>
      </c>
      <c r="Y94">
        <v>12.4214670567006</v>
      </c>
      <c r="Z94">
        <v>44</v>
      </c>
      <c r="AA94">
        <v>304.53597182896777</v>
      </c>
      <c r="AB94">
        <v>2258.6129250000004</v>
      </c>
      <c r="AC94">
        <v>2962.6481250000002</v>
      </c>
      <c r="AD94">
        <v>6303.15</v>
      </c>
      <c r="AE94">
        <v>5089.0081379615549</v>
      </c>
      <c r="AF94">
        <v>26.6543692598962</v>
      </c>
      <c r="AG94">
        <v>5.5388784954130896</v>
      </c>
      <c r="AH94">
        <v>0.37843118671961545</v>
      </c>
      <c r="AI94">
        <v>1.3679813889260481</v>
      </c>
      <c r="AJ94">
        <v>1.8645879463601127E-2</v>
      </c>
      <c r="AK94">
        <v>4.9480550011127598</v>
      </c>
      <c r="AL94">
        <v>24.2975234232444</v>
      </c>
      <c r="AM94">
        <v>2.0518475060391173</v>
      </c>
      <c r="AN94">
        <v>0.4042935967845126</v>
      </c>
      <c r="AO94">
        <v>5.194850877484096E-2</v>
      </c>
      <c r="AP94">
        <v>13.272522828977799</v>
      </c>
      <c r="AQ94">
        <v>2.8328090889202899</v>
      </c>
      <c r="AR94">
        <v>8.0394111948791619E-2</v>
      </c>
      <c r="AS94">
        <v>0.87949880088899279</v>
      </c>
      <c r="AT94">
        <v>1.3652575095186616E-2</v>
      </c>
      <c r="AU94">
        <v>9.7545926689373896</v>
      </c>
      <c r="AV94">
        <v>19.5268440233204</v>
      </c>
      <c r="AW94">
        <v>4.0379451813223657</v>
      </c>
      <c r="AX94">
        <v>1.0752081031386436</v>
      </c>
      <c r="AY94">
        <v>1.3652575095186616E-2</v>
      </c>
      <c r="AZ94">
        <v>208.16115253376176</v>
      </c>
      <c r="BA94">
        <v>163.47532746623824</v>
      </c>
      <c r="BB94">
        <v>201.72308352397454</v>
      </c>
      <c r="BC94">
        <v>27.989503771222918</v>
      </c>
      <c r="BD94">
        <v>15.302875766349185</v>
      </c>
      <c r="BE94">
        <v>0.35155127094757166</v>
      </c>
      <c r="BF94">
        <v>245.36701433249422</v>
      </c>
      <c r="BG94">
        <v>799.3485279215688</v>
      </c>
      <c r="BH94">
        <v>553.98151358907455</v>
      </c>
      <c r="BI94" t="s">
        <v>76</v>
      </c>
      <c r="BJ94" t="s">
        <v>68</v>
      </c>
    </row>
    <row r="95" spans="1:62">
      <c r="A95" t="s">
        <v>74</v>
      </c>
      <c r="B95" t="s">
        <v>75</v>
      </c>
      <c r="C95">
        <v>2010</v>
      </c>
      <c r="D95" t="s">
        <v>71</v>
      </c>
      <c r="E95" t="s">
        <v>73</v>
      </c>
      <c r="F95">
        <v>367.85133600000006</v>
      </c>
      <c r="G95">
        <v>277.85133600000006</v>
      </c>
      <c r="H95">
        <v>90</v>
      </c>
      <c r="I95">
        <v>10</v>
      </c>
      <c r="J95">
        <v>42.4</v>
      </c>
      <c r="K95">
        <v>420.25133600000004</v>
      </c>
      <c r="L95">
        <v>75.533594364871362</v>
      </c>
      <c r="M95">
        <v>120</v>
      </c>
      <c r="N95">
        <v>120</v>
      </c>
      <c r="O95">
        <v>141.1764705882353</v>
      </c>
      <c r="P95">
        <v>99.6</v>
      </c>
      <c r="Q95">
        <v>130.960284</v>
      </c>
      <c r="R95">
        <v>210.84840000000003</v>
      </c>
      <c r="S95">
        <v>32.564363999999998</v>
      </c>
      <c r="T95">
        <v>87.150672000000014</v>
      </c>
      <c r="U95">
        <v>54.782425000000003</v>
      </c>
      <c r="V95">
        <v>3</v>
      </c>
      <c r="W95">
        <v>5.3949999999999996</v>
      </c>
      <c r="X95">
        <v>-0.3050000000000006</v>
      </c>
      <c r="Y95">
        <v>13.289263360203901</v>
      </c>
      <c r="Z95">
        <v>44</v>
      </c>
      <c r="AA95">
        <v>307.12200481340761</v>
      </c>
      <c r="AB95">
        <v>875.17689663461533</v>
      </c>
      <c r="AC95">
        <v>4068.6047483396587</v>
      </c>
      <c r="AD95">
        <v>4387.2233184523811</v>
      </c>
      <c r="AE95">
        <v>5400.27</v>
      </c>
      <c r="AF95">
        <v>27.135040071980299</v>
      </c>
      <c r="AG95">
        <v>5.0943958826138402</v>
      </c>
      <c r="AH95">
        <v>0.37843118671961545</v>
      </c>
      <c r="AI95">
        <v>1.3679813889260481</v>
      </c>
      <c r="AJ95">
        <v>1.8645879463601127E-2</v>
      </c>
      <c r="AK95">
        <v>10.423811305093199</v>
      </c>
      <c r="AL95">
        <v>21.3366129288396</v>
      </c>
      <c r="AM95">
        <v>2.0518475060391173</v>
      </c>
      <c r="AN95">
        <v>0.4042935967845126</v>
      </c>
      <c r="AO95">
        <v>5.194850877484096E-2</v>
      </c>
      <c r="AP95">
        <v>13.2772470966621</v>
      </c>
      <c r="AQ95">
        <v>4.2380451345033396</v>
      </c>
      <c r="AR95">
        <v>8.0394111948791619E-2</v>
      </c>
      <c r="AS95">
        <v>0.87949880088899279</v>
      </c>
      <c r="AT95">
        <v>1.3652575095186616E-2</v>
      </c>
      <c r="AU95">
        <v>9.8222868169451303</v>
      </c>
      <c r="AV95">
        <v>22.385129084256601</v>
      </c>
      <c r="AW95">
        <v>4.0379451813223657</v>
      </c>
      <c r="AX95">
        <v>1.0752081031386436</v>
      </c>
      <c r="AY95">
        <v>1.3652575095186616E-2</v>
      </c>
      <c r="AZ95">
        <v>177.45157722822489</v>
      </c>
      <c r="BA95">
        <v>242.79975877177515</v>
      </c>
      <c r="BB95">
        <v>230.74773373312144</v>
      </c>
      <c r="BC95">
        <v>30.838051884470413</v>
      </c>
      <c r="BD95">
        <v>12.507108265162616</v>
      </c>
      <c r="BE95">
        <v>0.36130087991826831</v>
      </c>
      <c r="BF95">
        <v>274.45419476267273</v>
      </c>
      <c r="BG95">
        <v>757.08261558823529</v>
      </c>
      <c r="BH95">
        <v>482.62842082556256</v>
      </c>
      <c r="BI95" t="s">
        <v>76</v>
      </c>
      <c r="BJ95" t="s">
        <v>68</v>
      </c>
    </row>
    <row r="96" spans="1:62">
      <c r="A96" t="s">
        <v>74</v>
      </c>
      <c r="B96" t="s">
        <v>75</v>
      </c>
      <c r="C96">
        <v>2011</v>
      </c>
      <c r="D96" t="s">
        <v>71</v>
      </c>
      <c r="E96" t="s">
        <v>73</v>
      </c>
      <c r="F96">
        <v>364.08656852753597</v>
      </c>
      <c r="G96">
        <v>274.08656852753597</v>
      </c>
      <c r="H96">
        <v>90</v>
      </c>
      <c r="I96">
        <v>10</v>
      </c>
      <c r="J96">
        <v>41.199999999999996</v>
      </c>
      <c r="K96">
        <v>415.28656852753596</v>
      </c>
      <c r="L96">
        <v>75.280604180488126</v>
      </c>
      <c r="M96">
        <v>120</v>
      </c>
      <c r="N96">
        <v>120</v>
      </c>
      <c r="O96">
        <v>141.1764705882353</v>
      </c>
      <c r="P96">
        <v>99.6</v>
      </c>
      <c r="Q96">
        <v>142.74624000000003</v>
      </c>
      <c r="R96">
        <v>229.82400000000004</v>
      </c>
      <c r="S96">
        <v>35.495040000000003</v>
      </c>
      <c r="T96">
        <v>94.993920000000017</v>
      </c>
      <c r="U96">
        <v>53.321560333333473</v>
      </c>
      <c r="V96">
        <v>3</v>
      </c>
      <c r="W96">
        <v>5.8150000000000004</v>
      </c>
      <c r="X96">
        <v>0.11500000000000021</v>
      </c>
      <c r="Y96">
        <v>12.491072625146099</v>
      </c>
      <c r="Z96">
        <v>44</v>
      </c>
      <c r="AA96">
        <v>304.74339642293535</v>
      </c>
      <c r="AB96">
        <v>2009.2274404761906</v>
      </c>
      <c r="AC96">
        <v>3826.4413125000001</v>
      </c>
      <c r="AD96">
        <v>5820.9226105263151</v>
      </c>
      <c r="AE96">
        <v>6300.3150000000005</v>
      </c>
      <c r="AF96">
        <v>27.160198858848744</v>
      </c>
      <c r="AG96">
        <v>3.7682071495382519</v>
      </c>
      <c r="AH96">
        <v>0.37843118671961545</v>
      </c>
      <c r="AI96">
        <v>1.3679813889260481</v>
      </c>
      <c r="AJ96">
        <v>1.8645879463601127E-2</v>
      </c>
      <c r="AK96">
        <v>7.5078067832178794</v>
      </c>
      <c r="AL96">
        <v>20.316571039913988</v>
      </c>
      <c r="AM96">
        <v>2.0518475060391173</v>
      </c>
      <c r="AN96">
        <v>0.4042935967845126</v>
      </c>
      <c r="AO96">
        <v>5.194850877484096E-2</v>
      </c>
      <c r="AP96">
        <v>13.566213057064751</v>
      </c>
      <c r="AQ96">
        <v>3.1372076691789941</v>
      </c>
      <c r="AR96">
        <v>8.0394111948791619E-2</v>
      </c>
      <c r="AS96">
        <v>0.87949880088899279</v>
      </c>
      <c r="AT96">
        <v>1.3652575095186616E-2</v>
      </c>
      <c r="AU96">
        <v>8.2893641751933025</v>
      </c>
      <c r="AV96">
        <v>32.038705258272543</v>
      </c>
      <c r="AW96">
        <v>4.0379451813223657</v>
      </c>
      <c r="AX96">
        <v>1.0752081031386436</v>
      </c>
      <c r="AY96">
        <v>1.3652575095186616E-2</v>
      </c>
      <c r="AZ96">
        <v>214.49268065408017</v>
      </c>
      <c r="BA96">
        <v>200.79388787345579</v>
      </c>
      <c r="BB96">
        <v>305.42673033643274</v>
      </c>
      <c r="BC96">
        <v>34.519922887806118</v>
      </c>
      <c r="BD96">
        <v>16.189235662157888</v>
      </c>
      <c r="BE96">
        <v>0.40172783949321</v>
      </c>
      <c r="BF96">
        <v>356.53761672588996</v>
      </c>
      <c r="BG96">
        <v>797.15723092156884</v>
      </c>
      <c r="BH96">
        <v>440.61961419567888</v>
      </c>
      <c r="BI96" t="s">
        <v>76</v>
      </c>
      <c r="BJ96" t="s">
        <v>68</v>
      </c>
    </row>
    <row r="97" spans="1:64">
      <c r="A97" t="s">
        <v>74</v>
      </c>
      <c r="B97" t="s">
        <v>75</v>
      </c>
      <c r="C97">
        <v>2012</v>
      </c>
      <c r="D97" t="s">
        <v>71</v>
      </c>
      <c r="E97" t="s">
        <v>73</v>
      </c>
      <c r="F97">
        <v>237.96599999999998</v>
      </c>
      <c r="G97">
        <v>147.96599999999998</v>
      </c>
      <c r="H97">
        <v>90</v>
      </c>
      <c r="I97">
        <v>10</v>
      </c>
      <c r="J97">
        <v>39.999999999999993</v>
      </c>
      <c r="K97">
        <v>287.96599999999995</v>
      </c>
      <c r="L97">
        <v>62.17947101686795</v>
      </c>
      <c r="M97">
        <v>120</v>
      </c>
      <c r="N97">
        <v>120</v>
      </c>
      <c r="O97">
        <v>141.1764705882353</v>
      </c>
      <c r="P97">
        <v>99.6</v>
      </c>
      <c r="Q97">
        <v>127.25075999999996</v>
      </c>
      <c r="R97">
        <v>204.87599999999992</v>
      </c>
      <c r="S97">
        <v>31.641959999999987</v>
      </c>
      <c r="T97">
        <v>84.682079999999971</v>
      </c>
      <c r="U97">
        <v>52.591128000000062</v>
      </c>
      <c r="V97">
        <v>3</v>
      </c>
      <c r="W97">
        <v>6.0385</v>
      </c>
      <c r="X97">
        <v>0.3384999999999998</v>
      </c>
      <c r="Y97">
        <v>14.4603263812193</v>
      </c>
      <c r="Z97">
        <v>44</v>
      </c>
      <c r="AA97">
        <v>310.61177261603348</v>
      </c>
      <c r="AB97">
        <v>1452.0508388408743</v>
      </c>
      <c r="AC97">
        <v>3552.7391666666663</v>
      </c>
      <c r="AD97">
        <v>5055.2527500000015</v>
      </c>
      <c r="AE97">
        <v>2520.452162637363</v>
      </c>
      <c r="AF97">
        <v>26.423740246927416</v>
      </c>
      <c r="AG97">
        <v>4.2383871285005013</v>
      </c>
      <c r="AH97">
        <v>0.37843118671961545</v>
      </c>
      <c r="AI97">
        <v>1.3679813889260481</v>
      </c>
      <c r="AJ97">
        <v>1.8645879463601127E-2</v>
      </c>
      <c r="AK97">
        <v>4.3012257862176435</v>
      </c>
      <c r="AL97">
        <v>24.15531887611904</v>
      </c>
      <c r="AM97">
        <v>2.0518475060391173</v>
      </c>
      <c r="AN97">
        <v>0.4042935967845126</v>
      </c>
      <c r="AO97">
        <v>5.194850877484096E-2</v>
      </c>
      <c r="AP97">
        <v>12.342119810788901</v>
      </c>
      <c r="AQ97">
        <v>3.8855669651776754</v>
      </c>
      <c r="AR97">
        <v>8.0394111948791619E-2</v>
      </c>
      <c r="AS97">
        <v>0.87949880088899279</v>
      </c>
      <c r="AT97">
        <v>1.3652575095186616E-2</v>
      </c>
      <c r="AU97">
        <v>7.2642578839168817</v>
      </c>
      <c r="AV97">
        <v>17.513499841148494</v>
      </c>
      <c r="AW97">
        <v>4.0379451813223657</v>
      </c>
      <c r="AX97">
        <v>1.0752081031386436</v>
      </c>
      <c r="AY97">
        <v>1.3652575095186616E-2</v>
      </c>
      <c r="AZ97">
        <v>134.35149711403031</v>
      </c>
      <c r="BA97">
        <v>153.61450288596964</v>
      </c>
      <c r="BB97">
        <v>155.75636267577769</v>
      </c>
      <c r="BC97">
        <v>18.423040541240269</v>
      </c>
      <c r="BD97">
        <v>10.578827540094448</v>
      </c>
      <c r="BE97">
        <v>0.31506214690910811</v>
      </c>
      <c r="BF97">
        <v>185.07329290402151</v>
      </c>
      <c r="BG97">
        <v>741.81839858823514</v>
      </c>
      <c r="BH97">
        <v>556.74510568421363</v>
      </c>
      <c r="BI97" t="s">
        <v>76</v>
      </c>
      <c r="BJ97" t="s">
        <v>68</v>
      </c>
    </row>
    <row r="98" spans="1:64">
      <c r="A98" t="s">
        <v>74</v>
      </c>
      <c r="B98" t="s">
        <v>75</v>
      </c>
      <c r="C98">
        <v>2013</v>
      </c>
      <c r="D98" t="s">
        <v>71</v>
      </c>
      <c r="E98" t="s">
        <v>73</v>
      </c>
      <c r="F98">
        <v>329.45471202397891</v>
      </c>
      <c r="G98">
        <v>239.45471202397894</v>
      </c>
      <c r="H98">
        <v>90</v>
      </c>
      <c r="I98">
        <v>10</v>
      </c>
      <c r="J98">
        <v>38.79999999999999</v>
      </c>
      <c r="K98">
        <v>378.25471202397893</v>
      </c>
      <c r="L98">
        <v>72.682133016980671</v>
      </c>
      <c r="M98">
        <v>120</v>
      </c>
      <c r="N98">
        <v>120</v>
      </c>
      <c r="O98">
        <v>141.1764705882353</v>
      </c>
      <c r="P98">
        <v>99.6</v>
      </c>
      <c r="Q98">
        <v>139.92674563636362</v>
      </c>
      <c r="R98">
        <v>225.28456363636369</v>
      </c>
      <c r="S98">
        <v>34.793949272727282</v>
      </c>
      <c r="T98">
        <v>93.117619636363628</v>
      </c>
      <c r="U98">
        <v>51.860695666666651</v>
      </c>
      <c r="V98">
        <v>3</v>
      </c>
      <c r="W98">
        <v>5.75</v>
      </c>
      <c r="X98">
        <v>4.9999999999999822E-2</v>
      </c>
      <c r="Y98">
        <v>14.585804816557699</v>
      </c>
      <c r="Z98">
        <v>44</v>
      </c>
      <c r="AA98">
        <v>310.98569835334195</v>
      </c>
      <c r="AB98">
        <v>1102.2358425</v>
      </c>
      <c r="AC98">
        <v>2810.5970962500005</v>
      </c>
      <c r="AD98">
        <v>6361.1324999999997</v>
      </c>
      <c r="AE98">
        <v>7667.3249999999998</v>
      </c>
      <c r="AF98">
        <v>33.311688900000007</v>
      </c>
      <c r="AG98">
        <v>5.4427999999999983</v>
      </c>
      <c r="AH98">
        <v>0.37843118671961545</v>
      </c>
      <c r="AI98">
        <v>1.3679813889260481</v>
      </c>
      <c r="AJ98">
        <v>1.8645879463601127E-2</v>
      </c>
      <c r="AK98">
        <v>6.9968395000000001</v>
      </c>
      <c r="AL98">
        <v>27.055600000000005</v>
      </c>
      <c r="AM98">
        <v>2.0518475060391173</v>
      </c>
      <c r="AN98">
        <v>0.4042935967845126</v>
      </c>
      <c r="AO98">
        <v>5.194850877484096E-2</v>
      </c>
      <c r="AP98">
        <v>10.864450589783402</v>
      </c>
      <c r="AQ98">
        <v>7.8160661569859631</v>
      </c>
      <c r="AR98">
        <v>8.0394111948791619E-2</v>
      </c>
      <c r="AS98">
        <v>0.87949880088899279</v>
      </c>
      <c r="AT98">
        <v>1.3652575095186616E-2</v>
      </c>
      <c r="AU98">
        <v>6.6384105043548125</v>
      </c>
      <c r="AV98">
        <v>35.162899035898107</v>
      </c>
      <c r="AW98">
        <v>4.0379451813223657</v>
      </c>
      <c r="AX98">
        <v>1.0752081031386436</v>
      </c>
      <c r="AY98">
        <v>1.3652575095186616E-2</v>
      </c>
      <c r="AZ98">
        <v>176.39169482303433</v>
      </c>
      <c r="BA98">
        <v>201.8630172009446</v>
      </c>
      <c r="BB98">
        <v>401.36604734463145</v>
      </c>
      <c r="BC98">
        <v>37.655672696052122</v>
      </c>
      <c r="BD98">
        <v>16.482722903345742</v>
      </c>
      <c r="BE98">
        <v>0.35808305406518537</v>
      </c>
      <c r="BF98">
        <v>455.8625259980945</v>
      </c>
      <c r="BG98">
        <v>785.76004443672025</v>
      </c>
      <c r="BH98">
        <v>329.89751843862575</v>
      </c>
      <c r="BI98" t="s">
        <v>76</v>
      </c>
      <c r="BJ98" t="s">
        <v>68</v>
      </c>
    </row>
    <row r="99" spans="1:64">
      <c r="A99" t="s">
        <v>74</v>
      </c>
      <c r="B99" t="s">
        <v>75</v>
      </c>
      <c r="C99">
        <v>2014</v>
      </c>
      <c r="D99" t="s">
        <v>71</v>
      </c>
      <c r="E99" t="s">
        <v>73</v>
      </c>
      <c r="F99">
        <v>329.45471202397891</v>
      </c>
      <c r="G99">
        <v>239.45471202397894</v>
      </c>
      <c r="H99">
        <v>90</v>
      </c>
      <c r="I99">
        <v>10</v>
      </c>
      <c r="J99">
        <v>37.599999999999987</v>
      </c>
      <c r="K99">
        <v>377.05471202397888</v>
      </c>
      <c r="L99">
        <v>72.682133016980671</v>
      </c>
      <c r="M99">
        <v>120</v>
      </c>
      <c r="N99">
        <v>120</v>
      </c>
      <c r="O99">
        <v>141.1764705882353</v>
      </c>
      <c r="P99">
        <v>99.6</v>
      </c>
      <c r="Q99">
        <v>139.92674563636362</v>
      </c>
      <c r="R99">
        <v>225.28456363636369</v>
      </c>
      <c r="S99">
        <v>34.793949272727282</v>
      </c>
      <c r="T99">
        <v>93.117619636363628</v>
      </c>
      <c r="U99">
        <v>51.860695666666651</v>
      </c>
      <c r="V99">
        <v>3</v>
      </c>
      <c r="W99">
        <v>5.96</v>
      </c>
      <c r="X99">
        <v>0.25999999999999979</v>
      </c>
      <c r="Y99">
        <v>14.308075976888301</v>
      </c>
      <c r="Z99">
        <v>44</v>
      </c>
      <c r="AA99">
        <v>310.15806641112709</v>
      </c>
      <c r="AB99">
        <v>1021.6216216216214</v>
      </c>
      <c r="AC99">
        <v>3549.0501894189056</v>
      </c>
      <c r="AD99">
        <v>5013.116298811985</v>
      </c>
      <c r="AE99">
        <v>2600.13</v>
      </c>
      <c r="AF99">
        <v>35.266646456637709</v>
      </c>
      <c r="AG99">
        <v>3.2413656502258354</v>
      </c>
      <c r="AH99">
        <v>0.37843118671961545</v>
      </c>
      <c r="AI99">
        <v>1.3679813889260481</v>
      </c>
      <c r="AJ99">
        <v>1.8645879463601127E-2</v>
      </c>
      <c r="AK99">
        <v>7.9843641172670008</v>
      </c>
      <c r="AL99">
        <v>27.062482824879858</v>
      </c>
      <c r="AM99">
        <v>2.0518475060391173</v>
      </c>
      <c r="AN99">
        <v>0.4042935967845126</v>
      </c>
      <c r="AO99">
        <v>5.194850877484096E-2</v>
      </c>
      <c r="AP99">
        <v>13.070691857115229</v>
      </c>
      <c r="AQ99">
        <v>3.7177640447520948</v>
      </c>
      <c r="AR99">
        <v>8.0394111948791619E-2</v>
      </c>
      <c r="AS99">
        <v>0.87949880088899279</v>
      </c>
      <c r="AT99">
        <v>1.3652575095186616E-2</v>
      </c>
      <c r="AU99">
        <v>9.4991477232897523</v>
      </c>
      <c r="AV99">
        <v>27.736676129941436</v>
      </c>
      <c r="AW99">
        <v>4.0379451813223657</v>
      </c>
      <c r="AX99">
        <v>1.0752081031386436</v>
      </c>
      <c r="AY99">
        <v>1.3652575095186616E-2</v>
      </c>
      <c r="AZ99">
        <v>154.58999488037341</v>
      </c>
      <c r="BA99">
        <v>222.46471714360547</v>
      </c>
      <c r="BB99">
        <v>190.11410626126661</v>
      </c>
      <c r="BC99">
        <v>18.570930699866249</v>
      </c>
      <c r="BD99">
        <v>10.037128249887841</v>
      </c>
      <c r="BE99">
        <v>0.30735731533422667</v>
      </c>
      <c r="BF99">
        <v>219.02952252635492</v>
      </c>
      <c r="BG99">
        <v>785.76004443672025</v>
      </c>
      <c r="BH99">
        <v>566.73052191036527</v>
      </c>
      <c r="BI99" t="s">
        <v>76</v>
      </c>
      <c r="BJ99" t="s">
        <v>68</v>
      </c>
    </row>
    <row r="100" spans="1:64">
      <c r="A100" t="s">
        <v>74</v>
      </c>
      <c r="B100" t="s">
        <v>75</v>
      </c>
      <c r="C100">
        <v>2015</v>
      </c>
      <c r="D100" t="s">
        <v>71</v>
      </c>
      <c r="E100" t="s">
        <v>73</v>
      </c>
      <c r="F100">
        <v>329.45471202397891</v>
      </c>
      <c r="G100">
        <v>239.45471202397894</v>
      </c>
      <c r="H100">
        <v>90</v>
      </c>
      <c r="I100">
        <v>10</v>
      </c>
      <c r="J100">
        <v>36.399999999999984</v>
      </c>
      <c r="K100">
        <v>375.85471202397889</v>
      </c>
      <c r="L100">
        <v>72.682133016980671</v>
      </c>
      <c r="M100">
        <v>120</v>
      </c>
      <c r="N100">
        <v>120</v>
      </c>
      <c r="O100">
        <v>141.1764705882353</v>
      </c>
      <c r="P100">
        <v>99.6</v>
      </c>
      <c r="Q100">
        <v>139.92674563636362</v>
      </c>
      <c r="R100">
        <v>225.28456363636369</v>
      </c>
      <c r="S100">
        <v>34.793949272727282</v>
      </c>
      <c r="T100">
        <v>93.117619636363628</v>
      </c>
      <c r="U100">
        <v>51.130263333333232</v>
      </c>
      <c r="V100">
        <v>3</v>
      </c>
      <c r="W100">
        <v>5.8624999999999998</v>
      </c>
      <c r="X100">
        <v>0.16249999999999964</v>
      </c>
      <c r="Y100">
        <v>13.9554088054277</v>
      </c>
      <c r="Z100">
        <v>44</v>
      </c>
      <c r="AA100">
        <v>309.10711824017454</v>
      </c>
      <c r="AB100">
        <v>1290.3381733867636</v>
      </c>
      <c r="AC100">
        <v>3960.3846279325512</v>
      </c>
      <c r="AD100">
        <v>5351.1801000842224</v>
      </c>
      <c r="AE100">
        <v>6338.6550000000007</v>
      </c>
      <c r="AF100">
        <v>37.22160401327541</v>
      </c>
      <c r="AG100">
        <v>6.7372181759991694</v>
      </c>
      <c r="AH100">
        <v>0.37843118671961545</v>
      </c>
      <c r="AI100">
        <v>1.3679813889260481</v>
      </c>
      <c r="AJ100">
        <v>1.8645879463601127E-2</v>
      </c>
      <c r="AK100">
        <v>5.6424407633709475</v>
      </c>
      <c r="AL100">
        <v>20.443371526838504</v>
      </c>
      <c r="AM100">
        <v>2.0518475060391173</v>
      </c>
      <c r="AN100">
        <v>0.4042935967845126</v>
      </c>
      <c r="AO100">
        <v>5.194850877484096E-2</v>
      </c>
      <c r="AP100">
        <v>12.171398187757642</v>
      </c>
      <c r="AQ100">
        <v>4.2542139357103963</v>
      </c>
      <c r="AR100">
        <v>8.0394111948791619E-2</v>
      </c>
      <c r="AS100">
        <v>0.87949880088899279</v>
      </c>
      <c r="AT100">
        <v>1.3652575095186616E-2</v>
      </c>
      <c r="AU100">
        <v>9.32478144929172</v>
      </c>
      <c r="AV100">
        <v>27.85952125643982</v>
      </c>
      <c r="AW100">
        <v>4.0379451813223657</v>
      </c>
      <c r="AX100">
        <v>1.0752081031386436</v>
      </c>
      <c r="AY100">
        <v>1.3652575095186616E-2</v>
      </c>
      <c r="AZ100">
        <v>194.61260852627962</v>
      </c>
      <c r="BA100">
        <v>181.24210349769928</v>
      </c>
      <c r="BB100">
        <v>289.01386279694509</v>
      </c>
      <c r="BC100">
        <v>34.639754313342671</v>
      </c>
      <c r="BD100">
        <v>14.888046452856262</v>
      </c>
      <c r="BE100">
        <v>0.38939191719840049</v>
      </c>
      <c r="BF100">
        <v>338.93105548034242</v>
      </c>
      <c r="BG100">
        <v>785.02961210338685</v>
      </c>
      <c r="BH100">
        <v>446.09855662304443</v>
      </c>
      <c r="BI100" t="s">
        <v>76</v>
      </c>
      <c r="BJ100" t="s">
        <v>68</v>
      </c>
    </row>
    <row r="101" spans="1:64">
      <c r="A101" t="s">
        <v>74</v>
      </c>
      <c r="B101" t="s">
        <v>75</v>
      </c>
      <c r="C101">
        <v>1990</v>
      </c>
      <c r="D101" t="s">
        <v>71</v>
      </c>
      <c r="E101" t="s">
        <v>79</v>
      </c>
      <c r="F101">
        <v>0</v>
      </c>
      <c r="G101">
        <v>0</v>
      </c>
      <c r="H101">
        <v>0</v>
      </c>
      <c r="I101">
        <v>10</v>
      </c>
      <c r="J101">
        <v>49</v>
      </c>
      <c r="K101">
        <v>59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87.651880000000006</v>
      </c>
      <c r="V101">
        <v>3</v>
      </c>
      <c r="W101">
        <v>5.7</v>
      </c>
      <c r="X101">
        <v>0</v>
      </c>
      <c r="Y101">
        <v>7.89</v>
      </c>
      <c r="Z101">
        <v>44</v>
      </c>
      <c r="AA101">
        <v>291.03219999999999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59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87.651880000000006</v>
      </c>
      <c r="BH101">
        <v>87.651880000000006</v>
      </c>
      <c r="BI101" t="s">
        <v>76</v>
      </c>
      <c r="BJ101" t="s">
        <v>68</v>
      </c>
      <c r="BK101">
        <v>5.9189400000000001</v>
      </c>
      <c r="BL101">
        <v>0.2189399999999998</v>
      </c>
    </row>
    <row r="102" spans="1:64">
      <c r="A102" t="s">
        <v>74</v>
      </c>
      <c r="B102" t="s">
        <v>75</v>
      </c>
      <c r="C102">
        <v>1992</v>
      </c>
      <c r="D102" t="s">
        <v>71</v>
      </c>
      <c r="E102" t="s">
        <v>79</v>
      </c>
      <c r="F102">
        <v>514.88999999999987</v>
      </c>
      <c r="G102">
        <v>379.88999999999987</v>
      </c>
      <c r="H102">
        <v>135</v>
      </c>
      <c r="I102">
        <v>10</v>
      </c>
      <c r="J102">
        <v>46.2</v>
      </c>
      <c r="K102">
        <v>571.08999999999992</v>
      </c>
      <c r="L102">
        <v>73.78080755112741</v>
      </c>
      <c r="M102">
        <v>180</v>
      </c>
      <c r="N102">
        <v>180</v>
      </c>
      <c r="O102">
        <v>211.76470588235293</v>
      </c>
      <c r="P102">
        <v>149.4</v>
      </c>
      <c r="Q102">
        <v>211.30200000000002</v>
      </c>
      <c r="R102">
        <v>340.20000000000005</v>
      </c>
      <c r="S102">
        <v>52.542000000000002</v>
      </c>
      <c r="T102">
        <v>140.61600000000001</v>
      </c>
      <c r="U102">
        <v>87.651880000000006</v>
      </c>
      <c r="V102">
        <v>3</v>
      </c>
      <c r="W102">
        <v>6.1</v>
      </c>
      <c r="X102">
        <v>0.39999999999999947</v>
      </c>
      <c r="Y102">
        <v>11.57</v>
      </c>
      <c r="Z102">
        <v>44</v>
      </c>
      <c r="AA102">
        <v>301.99860000000001</v>
      </c>
      <c r="AB102">
        <v>2558.25</v>
      </c>
      <c r="AC102">
        <v>6429.75</v>
      </c>
      <c r="AD102">
        <v>5479.5</v>
      </c>
      <c r="AE102">
        <v>6144</v>
      </c>
      <c r="AF102">
        <v>25.907273486037703</v>
      </c>
      <c r="AG102">
        <v>5.0545169414132793</v>
      </c>
      <c r="AH102">
        <v>0.37843118671961545</v>
      </c>
      <c r="AI102">
        <v>1.3679813889260481</v>
      </c>
      <c r="AJ102">
        <v>1.8645879463601127E-2</v>
      </c>
      <c r="AK102">
        <v>6.9713252493404498</v>
      </c>
      <c r="AL102">
        <v>24.560921017000197</v>
      </c>
      <c r="AM102">
        <v>2.0518475060391173</v>
      </c>
      <c r="AN102">
        <v>0.4042935967845126</v>
      </c>
      <c r="AO102">
        <v>5.194850877484096E-2</v>
      </c>
      <c r="AP102">
        <v>12.3</v>
      </c>
      <c r="AQ102">
        <v>4.0126252139149603</v>
      </c>
      <c r="AR102">
        <v>8.0394111948791619E-2</v>
      </c>
      <c r="AS102">
        <v>0.87949880088899279</v>
      </c>
      <c r="AT102">
        <v>1.3652575095186616E-2</v>
      </c>
      <c r="AU102">
        <v>18.2002385757336</v>
      </c>
      <c r="AV102">
        <v>19.931310277853701</v>
      </c>
      <c r="AW102">
        <v>4.0379451813223657</v>
      </c>
      <c r="AX102">
        <v>1.0752081031386436</v>
      </c>
      <c r="AY102">
        <v>1.3652575095186616E-2</v>
      </c>
      <c r="AZ102">
        <v>290.32127672690996</v>
      </c>
      <c r="BA102">
        <v>280.76872327308996</v>
      </c>
      <c r="BB102">
        <v>315.29645008120769</v>
      </c>
      <c r="BC102">
        <v>39.41064281584849</v>
      </c>
      <c r="BD102">
        <v>17.524437407300347</v>
      </c>
      <c r="BE102">
        <v>0.54040745205169283</v>
      </c>
      <c r="BF102">
        <v>372.77193775640825</v>
      </c>
      <c r="BG102">
        <v>1193.476585882353</v>
      </c>
      <c r="BH102">
        <v>820.70464812594469</v>
      </c>
      <c r="BI102" t="s">
        <v>76</v>
      </c>
      <c r="BJ102" t="s">
        <v>68</v>
      </c>
      <c r="BK102">
        <v>0.23318886837354244</v>
      </c>
      <c r="BL102">
        <v>0.23318886837354236</v>
      </c>
    </row>
    <row r="103" spans="1:64">
      <c r="A103" t="s">
        <v>74</v>
      </c>
      <c r="B103" t="s">
        <v>75</v>
      </c>
      <c r="C103">
        <v>1993</v>
      </c>
      <c r="D103" t="s">
        <v>71</v>
      </c>
      <c r="E103" t="s">
        <v>79</v>
      </c>
      <c r="F103">
        <v>514.88999999999987</v>
      </c>
      <c r="G103">
        <v>379.88999999999987</v>
      </c>
      <c r="H103">
        <v>135</v>
      </c>
      <c r="I103">
        <v>10</v>
      </c>
      <c r="J103">
        <v>50.4</v>
      </c>
      <c r="K103">
        <v>575.28999999999985</v>
      </c>
      <c r="L103">
        <v>73.78080755112741</v>
      </c>
      <c r="M103">
        <v>180</v>
      </c>
      <c r="N103">
        <v>180</v>
      </c>
      <c r="O103">
        <v>211.76470588235293</v>
      </c>
      <c r="P103">
        <v>149.4</v>
      </c>
      <c r="Q103">
        <v>211.30200000000002</v>
      </c>
      <c r="R103">
        <v>340.20000000000005</v>
      </c>
      <c r="S103">
        <v>52.542000000000002</v>
      </c>
      <c r="T103">
        <v>140.61600000000001</v>
      </c>
      <c r="U103">
        <v>87.651880000000006</v>
      </c>
      <c r="V103">
        <v>3</v>
      </c>
      <c r="W103">
        <v>6.18</v>
      </c>
      <c r="X103">
        <v>0.47999999999999954</v>
      </c>
      <c r="Y103">
        <v>11.41</v>
      </c>
      <c r="Z103">
        <v>44</v>
      </c>
      <c r="AA103">
        <v>301.52179999999998</v>
      </c>
      <c r="AB103">
        <v>2025</v>
      </c>
      <c r="AC103">
        <v>6937.5</v>
      </c>
      <c r="AD103">
        <v>5500.5</v>
      </c>
      <c r="AE103">
        <v>6000</v>
      </c>
      <c r="AF103">
        <v>25.907273486037703</v>
      </c>
      <c r="AG103">
        <v>5.0545169414132793</v>
      </c>
      <c r="AH103">
        <v>0.37843118671961545</v>
      </c>
      <c r="AI103">
        <v>1.3679813889260481</v>
      </c>
      <c r="AJ103">
        <v>1.8645879463601127E-2</v>
      </c>
      <c r="AK103">
        <v>6.9713252493404498</v>
      </c>
      <c r="AL103">
        <v>24.560921017000197</v>
      </c>
      <c r="AM103">
        <v>2.0518475060391173</v>
      </c>
      <c r="AN103">
        <v>0.4042935967845126</v>
      </c>
      <c r="AO103">
        <v>5.194850877484096E-2</v>
      </c>
      <c r="AP103">
        <v>12.3</v>
      </c>
      <c r="AQ103">
        <v>4.0126252139149603</v>
      </c>
      <c r="AR103">
        <v>8.0394111948791619E-2</v>
      </c>
      <c r="AS103">
        <v>0.87949880088899279</v>
      </c>
      <c r="AT103">
        <v>1.3652575095186616E-2</v>
      </c>
      <c r="AU103">
        <v>18.2002385757336</v>
      </c>
      <c r="AV103">
        <v>19.931310277853701</v>
      </c>
      <c r="AW103">
        <v>4.0379451813223657</v>
      </c>
      <c r="AX103">
        <v>1.0752081031386436</v>
      </c>
      <c r="AY103">
        <v>1.3652575095186616E-2</v>
      </c>
      <c r="AZ103">
        <v>277.68337918092732</v>
      </c>
      <c r="BA103">
        <v>297.60662081907253</v>
      </c>
      <c r="BB103">
        <v>322.28609301806216</v>
      </c>
      <c r="BC103">
        <v>39.670894126962118</v>
      </c>
      <c r="BD103">
        <v>16.863880913389572</v>
      </c>
      <c r="BE103">
        <v>0.55516212542144516</v>
      </c>
      <c r="BF103">
        <v>379.37603018383527</v>
      </c>
      <c r="BG103">
        <v>1193.476585882353</v>
      </c>
      <c r="BH103">
        <v>814.10055569851772</v>
      </c>
      <c r="BI103" t="s">
        <v>76</v>
      </c>
      <c r="BJ103" t="s">
        <v>68</v>
      </c>
    </row>
    <row r="104" spans="1:64">
      <c r="A104" t="s">
        <v>74</v>
      </c>
      <c r="B104" t="s">
        <v>75</v>
      </c>
      <c r="C104">
        <v>1994</v>
      </c>
      <c r="D104" t="s">
        <v>71</v>
      </c>
      <c r="E104" t="s">
        <v>79</v>
      </c>
      <c r="F104">
        <v>514.88999999999987</v>
      </c>
      <c r="G104">
        <v>379.88999999999987</v>
      </c>
      <c r="H104">
        <v>135</v>
      </c>
      <c r="I104">
        <v>10</v>
      </c>
      <c r="J104">
        <v>46.2</v>
      </c>
      <c r="K104">
        <v>571.08999999999992</v>
      </c>
      <c r="L104">
        <v>73.78080755112741</v>
      </c>
      <c r="M104">
        <v>180</v>
      </c>
      <c r="N104">
        <v>180</v>
      </c>
      <c r="O104">
        <v>211.76470588235293</v>
      </c>
      <c r="P104">
        <v>149.4</v>
      </c>
      <c r="Q104">
        <v>211.30200000000002</v>
      </c>
      <c r="R104">
        <v>340.20000000000005</v>
      </c>
      <c r="S104">
        <v>52.542000000000002</v>
      </c>
      <c r="T104">
        <v>140.61600000000001</v>
      </c>
      <c r="U104">
        <v>87.651880000000006</v>
      </c>
      <c r="V104">
        <v>3</v>
      </c>
      <c r="W104">
        <v>6.3</v>
      </c>
      <c r="X104">
        <v>0.59999999999999964</v>
      </c>
      <c r="Y104">
        <v>8.4686774941995395</v>
      </c>
      <c r="Z104">
        <v>44</v>
      </c>
      <c r="AA104">
        <v>292.75665893271463</v>
      </c>
      <c r="AB104">
        <v>2217</v>
      </c>
      <c r="AC104">
        <v>7852.5</v>
      </c>
      <c r="AD104">
        <v>4012.5</v>
      </c>
      <c r="AE104">
        <v>3545.25</v>
      </c>
      <c r="AF104">
        <v>28.700000000000003</v>
      </c>
      <c r="AG104">
        <v>6.1</v>
      </c>
      <c r="AH104">
        <v>0.37843118671961545</v>
      </c>
      <c r="AI104">
        <v>1.3679813889260481</v>
      </c>
      <c r="AJ104">
        <v>1.8645879463601127E-2</v>
      </c>
      <c r="AK104">
        <v>6.9713252493404498</v>
      </c>
      <c r="AL104">
        <v>24.560921017000197</v>
      </c>
      <c r="AM104">
        <v>2.0518475060391173</v>
      </c>
      <c r="AN104">
        <v>0.4042935967845126</v>
      </c>
      <c r="AO104">
        <v>5.194850877484096E-2</v>
      </c>
      <c r="AP104">
        <v>13.200000000000001</v>
      </c>
      <c r="AQ104">
        <v>3.8</v>
      </c>
      <c r="AR104">
        <v>8.0394111948791619E-2</v>
      </c>
      <c r="AS104">
        <v>0.87949880088899279</v>
      </c>
      <c r="AT104">
        <v>1.3652575095186616E-2</v>
      </c>
      <c r="AU104">
        <v>18.2002385757336</v>
      </c>
      <c r="AV104">
        <v>19.931310277853701</v>
      </c>
      <c r="AW104">
        <v>4.0379451813223657</v>
      </c>
      <c r="AX104">
        <v>1.0752081031386436</v>
      </c>
      <c r="AY104">
        <v>1.3652575095186616E-2</v>
      </c>
      <c r="AZ104">
        <v>235.85962733106544</v>
      </c>
      <c r="BA104">
        <v>335.23037266893448</v>
      </c>
      <c r="BB104">
        <v>292.29731004855489</v>
      </c>
      <c r="BC104">
        <v>31.589221010407201</v>
      </c>
      <c r="BD104">
        <v>13.548400674218794</v>
      </c>
      <c r="BE104">
        <v>0.552446329350889</v>
      </c>
      <c r="BF104">
        <v>337.98737806253177</v>
      </c>
      <c r="BG104">
        <v>1193.476585882353</v>
      </c>
      <c r="BH104">
        <v>855.48920781982122</v>
      </c>
      <c r="BI104" t="s">
        <v>76</v>
      </c>
      <c r="BJ104" t="s">
        <v>68</v>
      </c>
    </row>
    <row r="105" spans="1:64">
      <c r="A105" t="s">
        <v>74</v>
      </c>
      <c r="B105" t="s">
        <v>75</v>
      </c>
      <c r="C105">
        <v>1995</v>
      </c>
      <c r="D105" t="s">
        <v>71</v>
      </c>
      <c r="E105" t="s">
        <v>79</v>
      </c>
      <c r="F105">
        <v>514.88999999999987</v>
      </c>
      <c r="G105">
        <v>379.88999999999987</v>
      </c>
      <c r="H105">
        <v>135</v>
      </c>
      <c r="I105">
        <v>10</v>
      </c>
      <c r="J105">
        <v>37.800000000000004</v>
      </c>
      <c r="K105">
        <v>562.68999999999983</v>
      </c>
      <c r="L105">
        <v>73.78080755112741</v>
      </c>
      <c r="M105">
        <v>180</v>
      </c>
      <c r="N105">
        <v>180</v>
      </c>
      <c r="O105">
        <v>211.76470588235293</v>
      </c>
      <c r="P105">
        <v>149.4</v>
      </c>
      <c r="Q105">
        <v>211.30200000000002</v>
      </c>
      <c r="R105">
        <v>340.20000000000005</v>
      </c>
      <c r="S105">
        <v>52.542000000000002</v>
      </c>
      <c r="T105">
        <v>140.61600000000001</v>
      </c>
      <c r="U105">
        <v>87.651880000000006</v>
      </c>
      <c r="V105">
        <v>3</v>
      </c>
      <c r="W105">
        <v>6.5</v>
      </c>
      <c r="X105">
        <v>0.79999999999999982</v>
      </c>
      <c r="Y105">
        <v>14.216937354988399</v>
      </c>
      <c r="Z105">
        <v>44</v>
      </c>
      <c r="AA105">
        <v>309.88647331786541</v>
      </c>
      <c r="AB105">
        <v>1840.5</v>
      </c>
      <c r="AC105">
        <v>2689.5</v>
      </c>
      <c r="AD105">
        <v>4960.5</v>
      </c>
      <c r="AE105">
        <v>5776.5</v>
      </c>
      <c r="AF105">
        <v>25.907273486037703</v>
      </c>
      <c r="AG105">
        <v>5.0545169414132793</v>
      </c>
      <c r="AH105">
        <v>0.37843118671961545</v>
      </c>
      <c r="AI105">
        <v>1.3679813889260481</v>
      </c>
      <c r="AJ105">
        <v>1.8645879463601127E-2</v>
      </c>
      <c r="AK105">
        <v>6.9713252493404498</v>
      </c>
      <c r="AL105">
        <v>24.560921017000197</v>
      </c>
      <c r="AM105">
        <v>2.0518475060391173</v>
      </c>
      <c r="AN105">
        <v>0.4042935967845126</v>
      </c>
      <c r="AO105">
        <v>5.194850877484096E-2</v>
      </c>
      <c r="AP105">
        <v>12.3</v>
      </c>
      <c r="AQ105">
        <v>4.0126252139149603</v>
      </c>
      <c r="AR105">
        <v>8.0394111948791619E-2</v>
      </c>
      <c r="AS105">
        <v>0.87949880088899279</v>
      </c>
      <c r="AT105">
        <v>1.3652575095186616E-2</v>
      </c>
      <c r="AU105">
        <v>18.2002385757336</v>
      </c>
      <c r="AV105">
        <v>19.931310277853701</v>
      </c>
      <c r="AW105">
        <v>4.0379451813223657</v>
      </c>
      <c r="AX105">
        <v>1.0752081031386436</v>
      </c>
      <c r="AY105">
        <v>1.3652575095186616E-2</v>
      </c>
      <c r="AZ105">
        <v>232.57954424187866</v>
      </c>
      <c r="BA105">
        <v>330.11045575812113</v>
      </c>
      <c r="BB105">
        <v>210.39727669954024</v>
      </c>
      <c r="BC105">
        <v>29.938931798880283</v>
      </c>
      <c r="BD105">
        <v>14.178810784460563</v>
      </c>
      <c r="BE105">
        <v>0.32062095429971132</v>
      </c>
      <c r="BF105">
        <v>254.83564023718077</v>
      </c>
      <c r="BG105">
        <v>1193.476585882353</v>
      </c>
      <c r="BH105">
        <v>938.64094564517222</v>
      </c>
      <c r="BI105" t="s">
        <v>76</v>
      </c>
      <c r="BJ105" t="s">
        <v>68</v>
      </c>
    </row>
    <row r="106" spans="1:64">
      <c r="A106" t="s">
        <v>74</v>
      </c>
      <c r="B106" t="s">
        <v>75</v>
      </c>
      <c r="C106">
        <v>1996</v>
      </c>
      <c r="D106" t="s">
        <v>71</v>
      </c>
      <c r="E106" t="s">
        <v>79</v>
      </c>
      <c r="F106">
        <v>514.88999999999987</v>
      </c>
      <c r="G106">
        <v>379.88999999999987</v>
      </c>
      <c r="H106">
        <v>135</v>
      </c>
      <c r="I106">
        <v>10</v>
      </c>
      <c r="J106">
        <v>39.199999999999996</v>
      </c>
      <c r="K106">
        <v>564.08999999999992</v>
      </c>
      <c r="L106">
        <v>73.78080755112741</v>
      </c>
      <c r="M106">
        <v>180</v>
      </c>
      <c r="N106">
        <v>180</v>
      </c>
      <c r="O106">
        <v>211.76470588235293</v>
      </c>
      <c r="P106">
        <v>149.4</v>
      </c>
      <c r="Q106">
        <v>211.30200000000002</v>
      </c>
      <c r="R106">
        <v>340.20000000000005</v>
      </c>
      <c r="S106">
        <v>52.542000000000002</v>
      </c>
      <c r="T106">
        <v>140.61600000000001</v>
      </c>
      <c r="U106">
        <v>87.651880000000006</v>
      </c>
      <c r="V106">
        <v>3</v>
      </c>
      <c r="W106">
        <v>5.7</v>
      </c>
      <c r="X106">
        <v>0</v>
      </c>
      <c r="Y106">
        <v>11.136890951276101</v>
      </c>
      <c r="Z106">
        <v>44</v>
      </c>
      <c r="AA106">
        <v>300.70793503480274</v>
      </c>
      <c r="AB106">
        <v>1594.5</v>
      </c>
      <c r="AC106">
        <v>4751.25</v>
      </c>
      <c r="AD106">
        <v>6000</v>
      </c>
      <c r="AE106">
        <v>5252.25</v>
      </c>
      <c r="AF106">
        <v>25.907273486037703</v>
      </c>
      <c r="AG106">
        <v>5.0545169414132793</v>
      </c>
      <c r="AH106">
        <v>0.37843118671961545</v>
      </c>
      <c r="AI106">
        <v>1.3679813889260481</v>
      </c>
      <c r="AJ106">
        <v>1.8645879463601127E-2</v>
      </c>
      <c r="AK106">
        <v>6.9713252493404498</v>
      </c>
      <c r="AL106">
        <v>24.560921017000197</v>
      </c>
      <c r="AM106">
        <v>2.0518475060391173</v>
      </c>
      <c r="AN106">
        <v>0.4042935967845126</v>
      </c>
      <c r="AO106">
        <v>5.194850877484096E-2</v>
      </c>
      <c r="AP106">
        <v>12.3</v>
      </c>
      <c r="AQ106">
        <v>4.0126252139149603</v>
      </c>
      <c r="AR106">
        <v>8.0394111948791619E-2</v>
      </c>
      <c r="AS106">
        <v>0.87949880088899279</v>
      </c>
      <c r="AT106">
        <v>1.3652575095186616E-2</v>
      </c>
      <c r="AU106">
        <v>18.2002385757336</v>
      </c>
      <c r="AV106">
        <v>19.931310277853701</v>
      </c>
      <c r="AW106">
        <v>4.0379451813223657</v>
      </c>
      <c r="AX106">
        <v>1.0752081031386436</v>
      </c>
      <c r="AY106">
        <v>1.3652575095186616E-2</v>
      </c>
      <c r="AZ106">
        <v>243.82385972381272</v>
      </c>
      <c r="BA106">
        <v>320.26614027618723</v>
      </c>
      <c r="BB106">
        <v>253.51447893545253</v>
      </c>
      <c r="BC106">
        <v>32.04291124058593</v>
      </c>
      <c r="BD106">
        <v>15.026400841408897</v>
      </c>
      <c r="BE106">
        <v>0.43017339523598874</v>
      </c>
      <c r="BF106">
        <v>301.01396441268332</v>
      </c>
      <c r="BG106">
        <v>1193.476585882353</v>
      </c>
      <c r="BH106">
        <v>892.46262146966967</v>
      </c>
      <c r="BI106" t="s">
        <v>76</v>
      </c>
      <c r="BJ106" t="s">
        <v>68</v>
      </c>
    </row>
    <row r="107" spans="1:64">
      <c r="A107" t="s">
        <v>74</v>
      </c>
      <c r="B107" t="s">
        <v>75</v>
      </c>
      <c r="C107">
        <v>1997</v>
      </c>
      <c r="D107" t="s">
        <v>71</v>
      </c>
      <c r="E107" t="s">
        <v>79</v>
      </c>
      <c r="F107">
        <v>514.88999999999987</v>
      </c>
      <c r="G107">
        <v>379.88999999999987</v>
      </c>
      <c r="H107">
        <v>135</v>
      </c>
      <c r="I107">
        <v>10</v>
      </c>
      <c r="J107">
        <v>43.4</v>
      </c>
      <c r="K107">
        <v>568.28999999999985</v>
      </c>
      <c r="L107">
        <v>73.78080755112741</v>
      </c>
      <c r="M107">
        <v>180</v>
      </c>
      <c r="N107">
        <v>180</v>
      </c>
      <c r="O107">
        <v>211.76470588235293</v>
      </c>
      <c r="P107">
        <v>149.4</v>
      </c>
      <c r="Q107">
        <v>211.30200000000002</v>
      </c>
      <c r="R107">
        <v>340.20000000000005</v>
      </c>
      <c r="S107">
        <v>52.542000000000002</v>
      </c>
      <c r="T107">
        <v>140.61600000000001</v>
      </c>
      <c r="U107">
        <v>87.651880000000006</v>
      </c>
      <c r="V107">
        <v>3</v>
      </c>
      <c r="W107">
        <v>5.9</v>
      </c>
      <c r="X107">
        <v>0.20000000000000018</v>
      </c>
      <c r="Y107">
        <v>15.371229698375901</v>
      </c>
      <c r="Z107">
        <v>44</v>
      </c>
      <c r="AA107">
        <v>313.32626450116015</v>
      </c>
      <c r="AB107">
        <v>1311</v>
      </c>
      <c r="AC107">
        <v>2751</v>
      </c>
      <c r="AD107">
        <v>8490</v>
      </c>
      <c r="AE107">
        <v>7306.5</v>
      </c>
      <c r="AF107">
        <v>25.907273486037703</v>
      </c>
      <c r="AG107">
        <v>5.0545169414132793</v>
      </c>
      <c r="AH107">
        <v>0.37843118671961545</v>
      </c>
      <c r="AI107">
        <v>1.3679813889260481</v>
      </c>
      <c r="AJ107">
        <v>1.8645879463601127E-2</v>
      </c>
      <c r="AK107">
        <v>3.5</v>
      </c>
      <c r="AL107">
        <v>23.4</v>
      </c>
      <c r="AM107">
        <v>2.0518475060391173</v>
      </c>
      <c r="AN107">
        <v>0.4042935967845126</v>
      </c>
      <c r="AO107">
        <v>5.194850877484096E-2</v>
      </c>
      <c r="AP107">
        <v>12.3</v>
      </c>
      <c r="AQ107">
        <v>4.0126252139149603</v>
      </c>
      <c r="AR107">
        <v>8.0394111948791619E-2</v>
      </c>
      <c r="AS107">
        <v>0.87949880088899279</v>
      </c>
      <c r="AT107">
        <v>1.3652575095186616E-2</v>
      </c>
      <c r="AU107">
        <v>13.700000000000001</v>
      </c>
      <c r="AV107">
        <v>18.2</v>
      </c>
      <c r="AW107">
        <v>4.0379451813223657</v>
      </c>
      <c r="AX107">
        <v>1.0752081031386436</v>
      </c>
      <c r="AY107">
        <v>1.3652575095186616E-2</v>
      </c>
      <c r="AZ107">
        <v>248.11898554019544</v>
      </c>
      <c r="BA107">
        <v>320.17101445980438</v>
      </c>
      <c r="BB107">
        <v>238.04535977633083</v>
      </c>
      <c r="BC107">
        <v>36.326548252680134</v>
      </c>
      <c r="BD107">
        <v>18.228588110766289</v>
      </c>
      <c r="BE107">
        <v>0.38301799810748394</v>
      </c>
      <c r="BF107">
        <v>292.98351413788475</v>
      </c>
      <c r="BG107">
        <v>1193.476585882353</v>
      </c>
      <c r="BH107">
        <v>900.49307174446824</v>
      </c>
      <c r="BI107" t="s">
        <v>76</v>
      </c>
      <c r="BJ107" t="s">
        <v>68</v>
      </c>
    </row>
    <row r="108" spans="1:64">
      <c r="A108" t="s">
        <v>74</v>
      </c>
      <c r="B108" t="s">
        <v>75</v>
      </c>
      <c r="C108">
        <v>1998</v>
      </c>
      <c r="D108" t="s">
        <v>71</v>
      </c>
      <c r="E108" t="s">
        <v>79</v>
      </c>
      <c r="F108">
        <v>514.88999999999987</v>
      </c>
      <c r="G108">
        <v>379.88999999999987</v>
      </c>
      <c r="H108">
        <v>135</v>
      </c>
      <c r="I108">
        <v>10</v>
      </c>
      <c r="J108">
        <v>42</v>
      </c>
      <c r="K108">
        <v>566.88999999999987</v>
      </c>
      <c r="L108">
        <v>73.78080755112741</v>
      </c>
      <c r="M108">
        <v>180</v>
      </c>
      <c r="N108">
        <v>180</v>
      </c>
      <c r="O108">
        <v>211.76470588235293</v>
      </c>
      <c r="P108">
        <v>149.4</v>
      </c>
      <c r="Q108">
        <v>211.30200000000002</v>
      </c>
      <c r="R108">
        <v>340.20000000000005</v>
      </c>
      <c r="S108">
        <v>52.542000000000002</v>
      </c>
      <c r="T108">
        <v>140.61600000000001</v>
      </c>
      <c r="U108">
        <v>87.651880000000006</v>
      </c>
      <c r="V108">
        <v>3</v>
      </c>
      <c r="W108">
        <v>5.8</v>
      </c>
      <c r="X108">
        <v>9.9999999999999645E-2</v>
      </c>
      <c r="Y108">
        <v>17.8074245939675</v>
      </c>
      <c r="Z108">
        <v>44</v>
      </c>
      <c r="AA108">
        <v>320.58612529002312</v>
      </c>
      <c r="AB108">
        <v>1368.75</v>
      </c>
      <c r="AC108">
        <v>4944</v>
      </c>
      <c r="AD108">
        <v>6750</v>
      </c>
      <c r="AE108">
        <v>7047</v>
      </c>
      <c r="AF108">
        <v>23</v>
      </c>
      <c r="AG108">
        <v>3.4000000000000004</v>
      </c>
      <c r="AH108">
        <v>0.37843118671961545</v>
      </c>
      <c r="AI108">
        <v>1.3679813889260481</v>
      </c>
      <c r="AJ108">
        <v>1.8645879463601127E-2</v>
      </c>
      <c r="AK108">
        <v>4.0999999999999996</v>
      </c>
      <c r="AL108">
        <v>26.400000000000002</v>
      </c>
      <c r="AM108">
        <v>2.0518475060391173</v>
      </c>
      <c r="AN108">
        <v>0.4042935967845126</v>
      </c>
      <c r="AO108">
        <v>5.194850877484096E-2</v>
      </c>
      <c r="AP108">
        <v>12</v>
      </c>
      <c r="AQ108">
        <v>3</v>
      </c>
      <c r="AR108">
        <v>8.0394111948791619E-2</v>
      </c>
      <c r="AS108">
        <v>0.87949880088899279</v>
      </c>
      <c r="AT108">
        <v>1.3652575095186616E-2</v>
      </c>
      <c r="AU108">
        <v>9.3000000000000007</v>
      </c>
      <c r="AV108">
        <v>21.200000000000003</v>
      </c>
      <c r="AW108">
        <v>4.0379451813223657</v>
      </c>
      <c r="AX108">
        <v>1.0752081031386436</v>
      </c>
      <c r="AY108">
        <v>1.3652575095186616E-2</v>
      </c>
      <c r="AZ108">
        <v>198.28874999999999</v>
      </c>
      <c r="BA108">
        <v>368.60124999999988</v>
      </c>
      <c r="BB108">
        <v>304.82175000000001</v>
      </c>
      <c r="BC108">
        <v>39.660371705112929</v>
      </c>
      <c r="BD108">
        <v>17.384860477413881</v>
      </c>
      <c r="BE108">
        <v>0.47071955348690742</v>
      </c>
      <c r="BF108">
        <v>362.33770173601374</v>
      </c>
      <c r="BG108">
        <v>1193.476585882353</v>
      </c>
      <c r="BH108">
        <v>831.13888414633925</v>
      </c>
      <c r="BI108" t="s">
        <v>76</v>
      </c>
      <c r="BJ108" t="s">
        <v>68</v>
      </c>
    </row>
    <row r="109" spans="1:64">
      <c r="A109" t="s">
        <v>74</v>
      </c>
      <c r="B109" t="s">
        <v>75</v>
      </c>
      <c r="C109">
        <v>1999</v>
      </c>
      <c r="D109" t="s">
        <v>71</v>
      </c>
      <c r="E109" t="s">
        <v>79</v>
      </c>
      <c r="F109">
        <v>514.88999999999987</v>
      </c>
      <c r="G109">
        <v>379.88999999999987</v>
      </c>
      <c r="H109">
        <v>135</v>
      </c>
      <c r="I109">
        <v>10</v>
      </c>
      <c r="J109">
        <v>50.4</v>
      </c>
      <c r="K109">
        <v>575.28999999999985</v>
      </c>
      <c r="L109">
        <v>73.78080755112741</v>
      </c>
      <c r="M109">
        <v>180</v>
      </c>
      <c r="N109">
        <v>180</v>
      </c>
      <c r="O109">
        <v>211.76470588235293</v>
      </c>
      <c r="P109">
        <v>149.4</v>
      </c>
      <c r="Q109">
        <v>211.30200000000002</v>
      </c>
      <c r="R109">
        <v>340.20000000000005</v>
      </c>
      <c r="S109">
        <v>52.542000000000002</v>
      </c>
      <c r="T109">
        <v>140.61600000000001</v>
      </c>
      <c r="U109">
        <v>87.651880000000006</v>
      </c>
      <c r="V109">
        <v>3</v>
      </c>
      <c r="W109">
        <v>5.9</v>
      </c>
      <c r="X109">
        <v>0.20000000000000018</v>
      </c>
      <c r="Y109">
        <v>16.6473317865429</v>
      </c>
      <c r="Z109">
        <v>44</v>
      </c>
      <c r="AA109">
        <v>317.12904872389782</v>
      </c>
      <c r="AB109">
        <v>1483.5</v>
      </c>
      <c r="AC109">
        <v>1443</v>
      </c>
      <c r="AD109">
        <v>6669.75</v>
      </c>
      <c r="AE109">
        <v>5743.5</v>
      </c>
      <c r="AF109">
        <v>17.600000000000001</v>
      </c>
      <c r="AG109">
        <v>4.9000000000000004</v>
      </c>
      <c r="AH109">
        <v>0.37843118671961545</v>
      </c>
      <c r="AI109">
        <v>1.3679813889260481</v>
      </c>
      <c r="AJ109">
        <v>1.8645879463601127E-2</v>
      </c>
      <c r="AK109">
        <v>10.5</v>
      </c>
      <c r="AL109">
        <v>31.299999999999997</v>
      </c>
      <c r="AM109">
        <v>2.0518475060391173</v>
      </c>
      <c r="AN109">
        <v>0.4042935967845126</v>
      </c>
      <c r="AO109">
        <v>5.194850877484096E-2</v>
      </c>
      <c r="AP109">
        <v>12.8</v>
      </c>
      <c r="AQ109">
        <v>4.6000000000000005</v>
      </c>
      <c r="AR109">
        <v>8.0394111948791619E-2</v>
      </c>
      <c r="AS109">
        <v>0.87949880088899279</v>
      </c>
      <c r="AT109">
        <v>1.3652575095186616E-2</v>
      </c>
      <c r="AU109">
        <v>14.8</v>
      </c>
      <c r="AV109">
        <v>23.4</v>
      </c>
      <c r="AW109">
        <v>4.0379451813223657</v>
      </c>
      <c r="AX109">
        <v>1.0752081031386436</v>
      </c>
      <c r="AY109">
        <v>1.3652575095186616E-2</v>
      </c>
      <c r="AZ109">
        <v>211.63770000000002</v>
      </c>
      <c r="BA109">
        <v>363.65229999999985</v>
      </c>
      <c r="BB109">
        <v>217.51379999999997</v>
      </c>
      <c r="BC109">
        <v>27.250365393808458</v>
      </c>
      <c r="BD109">
        <v>14.654290918238003</v>
      </c>
      <c r="BE109">
        <v>0.27209568814667306</v>
      </c>
      <c r="BF109">
        <v>259.69055200019312</v>
      </c>
      <c r="BG109">
        <v>1193.476585882353</v>
      </c>
      <c r="BH109">
        <v>933.78603388215993</v>
      </c>
      <c r="BI109" t="s">
        <v>76</v>
      </c>
      <c r="BJ109" t="s">
        <v>68</v>
      </c>
    </row>
    <row r="110" spans="1:64">
      <c r="A110" t="s">
        <v>74</v>
      </c>
      <c r="B110" t="s">
        <v>75</v>
      </c>
      <c r="C110">
        <v>2000</v>
      </c>
      <c r="D110" t="s">
        <v>71</v>
      </c>
      <c r="E110" t="s">
        <v>79</v>
      </c>
      <c r="F110">
        <v>514.88999999999987</v>
      </c>
      <c r="G110">
        <v>379.88999999999987</v>
      </c>
      <c r="H110">
        <v>135</v>
      </c>
      <c r="I110">
        <v>10</v>
      </c>
      <c r="J110">
        <v>49</v>
      </c>
      <c r="K110">
        <v>573.88999999999987</v>
      </c>
      <c r="L110">
        <v>73.78080755112741</v>
      </c>
      <c r="M110">
        <v>180</v>
      </c>
      <c r="N110">
        <v>180</v>
      </c>
      <c r="O110">
        <v>211.76470588235293</v>
      </c>
      <c r="P110">
        <v>149.4</v>
      </c>
      <c r="Q110">
        <v>211.30200000000002</v>
      </c>
      <c r="R110">
        <v>340.20000000000005</v>
      </c>
      <c r="S110">
        <v>52.542000000000002</v>
      </c>
      <c r="T110">
        <v>140.61600000000001</v>
      </c>
      <c r="U110">
        <v>87.651880000000006</v>
      </c>
      <c r="V110">
        <v>3</v>
      </c>
      <c r="W110">
        <v>6.1</v>
      </c>
      <c r="X110">
        <v>0.39999999999999947</v>
      </c>
      <c r="Y110">
        <v>15.7772621809745</v>
      </c>
      <c r="Z110">
        <v>44</v>
      </c>
      <c r="AA110">
        <v>314.53624129930398</v>
      </c>
      <c r="AB110">
        <v>1309.125</v>
      </c>
      <c r="AC110">
        <v>2748</v>
      </c>
      <c r="AD110">
        <v>6385.125</v>
      </c>
      <c r="AE110">
        <v>3781.5</v>
      </c>
      <c r="AF110">
        <v>20.7</v>
      </c>
      <c r="AG110">
        <v>7.3</v>
      </c>
      <c r="AH110">
        <v>0.37843118671961545</v>
      </c>
      <c r="AI110">
        <v>1.3679813889260481</v>
      </c>
      <c r="AJ110">
        <v>1.8645879463601127E-2</v>
      </c>
      <c r="AK110">
        <v>9.8000000000000007</v>
      </c>
      <c r="AL110">
        <v>26.299999999999997</v>
      </c>
      <c r="AM110">
        <v>2.0518475060391173</v>
      </c>
      <c r="AN110">
        <v>0.4042935967845126</v>
      </c>
      <c r="AO110">
        <v>5.194850877484096E-2</v>
      </c>
      <c r="AP110">
        <v>14.399999999999999</v>
      </c>
      <c r="AQ110">
        <v>6.3</v>
      </c>
      <c r="AR110">
        <v>8.0394111948791619E-2</v>
      </c>
      <c r="AS110">
        <v>0.87949880088899279</v>
      </c>
      <c r="AT110">
        <v>1.3652575095186616E-2</v>
      </c>
      <c r="AU110">
        <v>14.9</v>
      </c>
      <c r="AV110">
        <v>8.4</v>
      </c>
      <c r="AW110">
        <v>4.0379451813223657</v>
      </c>
      <c r="AX110">
        <v>1.0752081031386436</v>
      </c>
      <c r="AY110">
        <v>1.3652575095186616E-2</v>
      </c>
      <c r="AZ110">
        <v>202.31943749999999</v>
      </c>
      <c r="BA110">
        <v>371.57056249999988</v>
      </c>
      <c r="BB110">
        <v>153.81989999999999</v>
      </c>
      <c r="BC110">
        <v>21.916706831137365</v>
      </c>
      <c r="BD110">
        <v>12.583466662786764</v>
      </c>
      <c r="BE110">
        <v>0.30596490034315138</v>
      </c>
      <c r="BF110">
        <v>188.62603839426728</v>
      </c>
      <c r="BG110">
        <v>1193.476585882353</v>
      </c>
      <c r="BH110">
        <v>1004.8505474880857</v>
      </c>
      <c r="BI110" t="s">
        <v>76</v>
      </c>
      <c r="BJ110" t="s">
        <v>68</v>
      </c>
    </row>
    <row r="111" spans="1:64">
      <c r="A111" t="s">
        <v>74</v>
      </c>
      <c r="B111" t="s">
        <v>75</v>
      </c>
      <c r="C111">
        <v>2001</v>
      </c>
      <c r="D111" t="s">
        <v>71</v>
      </c>
      <c r="E111" t="s">
        <v>79</v>
      </c>
      <c r="F111">
        <v>514.88999999999987</v>
      </c>
      <c r="G111">
        <v>379.88999999999987</v>
      </c>
      <c r="H111">
        <v>135</v>
      </c>
      <c r="I111">
        <v>10</v>
      </c>
      <c r="J111">
        <v>46.2</v>
      </c>
      <c r="K111">
        <v>571.08999999999992</v>
      </c>
      <c r="L111">
        <v>73.78080755112741</v>
      </c>
      <c r="M111">
        <v>180</v>
      </c>
      <c r="N111">
        <v>180</v>
      </c>
      <c r="O111">
        <v>211.76470588235293</v>
      </c>
      <c r="P111">
        <v>149.4</v>
      </c>
      <c r="Q111">
        <v>211.30200000000002</v>
      </c>
      <c r="R111">
        <v>340.20000000000005</v>
      </c>
      <c r="S111">
        <v>52.542000000000002</v>
      </c>
      <c r="T111">
        <v>140.61600000000001</v>
      </c>
      <c r="U111">
        <v>73.043233333333234</v>
      </c>
      <c r="V111">
        <v>3</v>
      </c>
      <c r="W111">
        <v>5.6</v>
      </c>
      <c r="X111">
        <v>-0.10000000000000053</v>
      </c>
      <c r="Y111">
        <v>15.4350348027842</v>
      </c>
      <c r="Z111">
        <v>44</v>
      </c>
      <c r="AA111">
        <v>313.51640371229689</v>
      </c>
      <c r="AB111">
        <v>1127.0999999999999</v>
      </c>
      <c r="AC111">
        <v>2821.5</v>
      </c>
      <c r="AD111">
        <v>7615.5</v>
      </c>
      <c r="AE111">
        <v>6816</v>
      </c>
      <c r="AF111">
        <v>22</v>
      </c>
      <c r="AG111">
        <v>4.6000000000000005</v>
      </c>
      <c r="AH111">
        <v>0.37843118671961545</v>
      </c>
      <c r="AI111">
        <v>1.3679813889260481</v>
      </c>
      <c r="AJ111">
        <v>1.8645879463601127E-2</v>
      </c>
      <c r="AK111">
        <v>11.200000000000001</v>
      </c>
      <c r="AL111">
        <v>20.8</v>
      </c>
      <c r="AM111">
        <v>2.0518475060391173</v>
      </c>
      <c r="AN111">
        <v>0.4042935967845126</v>
      </c>
      <c r="AO111">
        <v>5.194850877484096E-2</v>
      </c>
      <c r="AP111">
        <v>11.7</v>
      </c>
      <c r="AQ111">
        <v>3.9000000000000004</v>
      </c>
      <c r="AR111">
        <v>8.0394111948791619E-2</v>
      </c>
      <c r="AS111">
        <v>0.87949880088899279</v>
      </c>
      <c r="AT111">
        <v>1.3652575095186616E-2</v>
      </c>
      <c r="AU111">
        <v>10.700000000000001</v>
      </c>
      <c r="AV111">
        <v>21.9</v>
      </c>
      <c r="AW111">
        <v>4.0379451813223657</v>
      </c>
      <c r="AX111">
        <v>1.0752081031386436</v>
      </c>
      <c r="AY111">
        <v>1.3652575095186616E-2</v>
      </c>
      <c r="AZ111">
        <v>218.42954999999998</v>
      </c>
      <c r="BA111">
        <v>352.66044999999997</v>
      </c>
      <c r="BB111">
        <v>242.84270999999998</v>
      </c>
      <c r="BC111">
        <v>34.350693244280315</v>
      </c>
      <c r="BD111">
        <v>16.709007755949173</v>
      </c>
      <c r="BE111">
        <v>0.3646156257378243</v>
      </c>
      <c r="BF111">
        <v>294.26702662596733</v>
      </c>
      <c r="BG111">
        <v>1178.8679392156864</v>
      </c>
      <c r="BH111">
        <v>884.60091258971909</v>
      </c>
      <c r="BI111" t="s">
        <v>76</v>
      </c>
      <c r="BJ111" t="s">
        <v>68</v>
      </c>
    </row>
    <row r="112" spans="1:64">
      <c r="A112" t="s">
        <v>74</v>
      </c>
      <c r="B112" t="s">
        <v>75</v>
      </c>
      <c r="C112">
        <v>2002</v>
      </c>
      <c r="D112" t="s">
        <v>71</v>
      </c>
      <c r="E112" t="s">
        <v>79</v>
      </c>
      <c r="F112">
        <v>514.88999999999987</v>
      </c>
      <c r="G112">
        <v>379.88999999999987</v>
      </c>
      <c r="H112">
        <v>135</v>
      </c>
      <c r="I112">
        <v>10</v>
      </c>
      <c r="J112">
        <v>50.4</v>
      </c>
      <c r="K112">
        <v>575.28999999999985</v>
      </c>
      <c r="L112">
        <v>73.78080755112741</v>
      </c>
      <c r="M112">
        <v>180</v>
      </c>
      <c r="N112">
        <v>180</v>
      </c>
      <c r="O112">
        <v>211.76470588235293</v>
      </c>
      <c r="P112">
        <v>149.4</v>
      </c>
      <c r="Q112">
        <v>211.30200000000002</v>
      </c>
      <c r="R112">
        <v>340.20000000000005</v>
      </c>
      <c r="S112">
        <v>52.542000000000002</v>
      </c>
      <c r="T112">
        <v>140.61600000000001</v>
      </c>
      <c r="U112">
        <v>67.930206999999939</v>
      </c>
      <c r="V112">
        <v>3</v>
      </c>
      <c r="W112">
        <v>5.8</v>
      </c>
      <c r="X112">
        <v>9.9999999999999645E-2</v>
      </c>
      <c r="Y112">
        <v>16.055684454756399</v>
      </c>
      <c r="Z112">
        <v>44</v>
      </c>
      <c r="AA112">
        <v>315.36593967517405</v>
      </c>
      <c r="AB112">
        <v>2121.75</v>
      </c>
      <c r="AC112">
        <v>2965.5</v>
      </c>
      <c r="AD112">
        <v>7008.75</v>
      </c>
      <c r="AE112">
        <v>6222.75</v>
      </c>
      <c r="AF112">
        <v>31.6</v>
      </c>
      <c r="AG112">
        <v>7.6400000000000006</v>
      </c>
      <c r="AH112">
        <v>0.37843118671961545</v>
      </c>
      <c r="AI112">
        <v>1.3679813889260481</v>
      </c>
      <c r="AJ112">
        <v>1.8645879463601127E-2</v>
      </c>
      <c r="AK112">
        <v>6.9713252493404498</v>
      </c>
      <c r="AL112">
        <v>24.560921017000197</v>
      </c>
      <c r="AM112">
        <v>2.0518475060391173</v>
      </c>
      <c r="AN112">
        <v>0.4042935967845126</v>
      </c>
      <c r="AO112">
        <v>5.194850877484096E-2</v>
      </c>
      <c r="AP112">
        <v>12.3</v>
      </c>
      <c r="AQ112">
        <v>4.0126252139149603</v>
      </c>
      <c r="AR112">
        <v>8.0394111948791619E-2</v>
      </c>
      <c r="AS112">
        <v>0.87949880088899279</v>
      </c>
      <c r="AT112">
        <v>1.3652575095186616E-2</v>
      </c>
      <c r="AU112">
        <v>18.2002385757336</v>
      </c>
      <c r="AV112">
        <v>19.931310277853701</v>
      </c>
      <c r="AW112">
        <v>4.0379451813223657</v>
      </c>
      <c r="AX112">
        <v>1.0752081031386436</v>
      </c>
      <c r="AY112">
        <v>1.3652575095186616E-2</v>
      </c>
      <c r="AZ112">
        <v>287.18392462406541</v>
      </c>
      <c r="BA112">
        <v>288.10607537593444</v>
      </c>
      <c r="BB112">
        <v>241.19662927545468</v>
      </c>
      <c r="BC112">
        <v>32.578275758776194</v>
      </c>
      <c r="BD112">
        <v>16.956385617755036</v>
      </c>
      <c r="BE112">
        <v>0.37425924489564827</v>
      </c>
      <c r="BF112">
        <v>291.10554989688154</v>
      </c>
      <c r="BG112">
        <v>1173.754912882353</v>
      </c>
      <c r="BH112">
        <v>882.6493629854715</v>
      </c>
      <c r="BI112" t="s">
        <v>76</v>
      </c>
      <c r="BJ112" t="s">
        <v>68</v>
      </c>
    </row>
    <row r="113" spans="1:62">
      <c r="A113" t="s">
        <v>74</v>
      </c>
      <c r="B113" t="s">
        <v>75</v>
      </c>
      <c r="C113">
        <v>2003</v>
      </c>
      <c r="D113" t="s">
        <v>71</v>
      </c>
      <c r="E113" t="s">
        <v>79</v>
      </c>
      <c r="F113">
        <v>514.88999999999987</v>
      </c>
      <c r="G113">
        <v>379.88999999999987</v>
      </c>
      <c r="H113">
        <v>135</v>
      </c>
      <c r="I113">
        <v>10</v>
      </c>
      <c r="J113">
        <v>53.2</v>
      </c>
      <c r="K113">
        <v>578.08999999999992</v>
      </c>
      <c r="L113">
        <v>73.78080755112741</v>
      </c>
      <c r="M113">
        <v>180</v>
      </c>
      <c r="N113">
        <v>180</v>
      </c>
      <c r="O113">
        <v>211.76470588235293</v>
      </c>
      <c r="P113">
        <v>149.4</v>
      </c>
      <c r="Q113">
        <v>211.30200000000002</v>
      </c>
      <c r="R113">
        <v>340.20000000000005</v>
      </c>
      <c r="S113">
        <v>52.542000000000002</v>
      </c>
      <c r="T113">
        <v>140.61600000000001</v>
      </c>
      <c r="U113">
        <v>64.27804533333348</v>
      </c>
      <c r="V113">
        <v>3</v>
      </c>
      <c r="W113">
        <v>5.7</v>
      </c>
      <c r="X113">
        <v>0</v>
      </c>
      <c r="Y113">
        <v>19.402552204176299</v>
      </c>
      <c r="Z113">
        <v>44</v>
      </c>
      <c r="AA113">
        <v>325.33960556844534</v>
      </c>
      <c r="AB113">
        <v>1911</v>
      </c>
      <c r="AC113">
        <v>3636</v>
      </c>
      <c r="AD113">
        <v>7818</v>
      </c>
      <c r="AE113">
        <v>6564</v>
      </c>
      <c r="AF113">
        <v>23.031809903372299</v>
      </c>
      <c r="AG113">
        <v>2.31781131562831</v>
      </c>
      <c r="AH113">
        <v>0.37843118671961545</v>
      </c>
      <c r="AI113">
        <v>1.3679813889260481</v>
      </c>
      <c r="AJ113">
        <v>1.8645879463601127E-2</v>
      </c>
      <c r="AK113">
        <v>2.96235138145525</v>
      </c>
      <c r="AL113">
        <v>13.662495413475099</v>
      </c>
      <c r="AM113">
        <v>2.0518475060391173</v>
      </c>
      <c r="AN113">
        <v>0.4042935967845126</v>
      </c>
      <c r="AO113">
        <v>5.194850877484096E-2</v>
      </c>
      <c r="AP113">
        <v>11.105990500242699</v>
      </c>
      <c r="AQ113">
        <v>3.673</v>
      </c>
      <c r="AR113">
        <v>8.0394111948791619E-2</v>
      </c>
      <c r="AS113">
        <v>0.87949880088899279</v>
      </c>
      <c r="AT113">
        <v>1.3652575095186616E-2</v>
      </c>
      <c r="AU113">
        <v>6.3434245654374797</v>
      </c>
      <c r="AV113">
        <v>13.427</v>
      </c>
      <c r="AW113">
        <v>4.0379451813223657</v>
      </c>
      <c r="AX113">
        <v>1.0752081031386436</v>
      </c>
      <c r="AY113">
        <v>1.3652575095186616E-2</v>
      </c>
      <c r="AZ113">
        <v>183.24977092674479</v>
      </c>
      <c r="BA113">
        <v>394.84022907325516</v>
      </c>
      <c r="BB113">
        <v>170.95651274756116</v>
      </c>
      <c r="BC113">
        <v>35.317292867195079</v>
      </c>
      <c r="BD113">
        <v>18.017811566498366</v>
      </c>
      <c r="BE113">
        <v>0.42086838857923742</v>
      </c>
      <c r="BF113">
        <v>224.71248556983383</v>
      </c>
      <c r="BG113">
        <v>1170.1027512156866</v>
      </c>
      <c r="BH113">
        <v>945.39026564585276</v>
      </c>
      <c r="BI113" t="s">
        <v>76</v>
      </c>
      <c r="BJ113" t="s">
        <v>68</v>
      </c>
    </row>
    <row r="114" spans="1:62">
      <c r="A114" t="s">
        <v>74</v>
      </c>
      <c r="B114" t="s">
        <v>75</v>
      </c>
      <c r="C114">
        <v>2004</v>
      </c>
      <c r="D114" t="s">
        <v>71</v>
      </c>
      <c r="E114" t="s">
        <v>79</v>
      </c>
      <c r="F114">
        <v>501.471</v>
      </c>
      <c r="G114">
        <v>366.471</v>
      </c>
      <c r="H114">
        <v>135</v>
      </c>
      <c r="I114">
        <v>10</v>
      </c>
      <c r="J114">
        <v>54.6</v>
      </c>
      <c r="K114">
        <v>566.07100000000003</v>
      </c>
      <c r="L114">
        <v>73.079200990685393</v>
      </c>
      <c r="M114">
        <v>180</v>
      </c>
      <c r="N114">
        <v>180</v>
      </c>
      <c r="O114">
        <v>211.76470588235293</v>
      </c>
      <c r="P114">
        <v>149.4</v>
      </c>
      <c r="Q114">
        <v>211.30200000000002</v>
      </c>
      <c r="R114">
        <v>340.20000000000005</v>
      </c>
      <c r="S114">
        <v>52.542000000000002</v>
      </c>
      <c r="T114">
        <v>140.61600000000001</v>
      </c>
      <c r="U114">
        <v>62.08674833333324</v>
      </c>
      <c r="V114">
        <v>3</v>
      </c>
      <c r="W114">
        <v>5.43</v>
      </c>
      <c r="X114">
        <v>-0.27000000000000046</v>
      </c>
      <c r="Y114">
        <v>21.233526682134599</v>
      </c>
      <c r="Z114">
        <v>44</v>
      </c>
      <c r="AA114">
        <v>330.79590951276106</v>
      </c>
      <c r="AB114">
        <v>2268</v>
      </c>
      <c r="AC114">
        <v>4796.25</v>
      </c>
      <c r="AD114">
        <v>6336.75</v>
      </c>
      <c r="AE114">
        <v>6947.25</v>
      </c>
      <c r="AF114">
        <v>27.683115615378902</v>
      </c>
      <c r="AG114">
        <v>5.1832948949706505</v>
      </c>
      <c r="AH114">
        <v>0.37843118671961545</v>
      </c>
      <c r="AI114">
        <v>1.3679813889260481</v>
      </c>
      <c r="AJ114">
        <v>1.8645879463601127E-2</v>
      </c>
      <c r="AK114">
        <v>5.8643304688425602</v>
      </c>
      <c r="AL114">
        <v>22.220097795427399</v>
      </c>
      <c r="AM114">
        <v>2.0518475060391173</v>
      </c>
      <c r="AN114">
        <v>0.4042935967845126</v>
      </c>
      <c r="AO114">
        <v>5.194850877484096E-2</v>
      </c>
      <c r="AP114">
        <v>10.6097506896808</v>
      </c>
      <c r="AQ114">
        <v>4.7494834462358098</v>
      </c>
      <c r="AR114">
        <v>8.0394111948791619E-2</v>
      </c>
      <c r="AS114">
        <v>0.87949880088899279</v>
      </c>
      <c r="AT114">
        <v>1.3652575095186616E-2</v>
      </c>
      <c r="AU114">
        <v>18.2002385757336</v>
      </c>
      <c r="AV114">
        <v>19.931310277853701</v>
      </c>
      <c r="AW114">
        <v>4.0379451813223657</v>
      </c>
      <c r="AX114">
        <v>1.0752081031386436</v>
      </c>
      <c r="AY114">
        <v>1.3652575095186616E-2</v>
      </c>
      <c r="AZ114">
        <v>284.58504635496553</v>
      </c>
      <c r="BA114">
        <v>281.4859536450345</v>
      </c>
      <c r="BB114">
        <v>286.89294142886598</v>
      </c>
      <c r="BC114">
        <v>39.261507582153513</v>
      </c>
      <c r="BD114">
        <v>18.084578474725262</v>
      </c>
      <c r="BE114">
        <v>0.47280769739923728</v>
      </c>
      <c r="BF114">
        <v>344.71183518314399</v>
      </c>
      <c r="BG114">
        <v>1167.9114542156863</v>
      </c>
      <c r="BH114">
        <v>823.19961903254227</v>
      </c>
      <c r="BI114" t="s">
        <v>76</v>
      </c>
      <c r="BJ114" t="s">
        <v>68</v>
      </c>
    </row>
    <row r="115" spans="1:62">
      <c r="A115" t="s">
        <v>74</v>
      </c>
      <c r="B115" t="s">
        <v>75</v>
      </c>
      <c r="C115">
        <v>2005</v>
      </c>
      <c r="D115" t="s">
        <v>71</v>
      </c>
      <c r="E115" t="s">
        <v>79</v>
      </c>
      <c r="F115">
        <v>341.19899999999996</v>
      </c>
      <c r="G115">
        <v>206.19899999999996</v>
      </c>
      <c r="H115">
        <v>135</v>
      </c>
      <c r="I115">
        <v>10</v>
      </c>
      <c r="J115">
        <v>47.6</v>
      </c>
      <c r="K115">
        <v>398.79899999999998</v>
      </c>
      <c r="L115">
        <v>60.433647226398669</v>
      </c>
      <c r="M115">
        <v>180</v>
      </c>
      <c r="N115">
        <v>180</v>
      </c>
      <c r="O115">
        <v>211.76470588235293</v>
      </c>
      <c r="P115">
        <v>149.4</v>
      </c>
      <c r="Q115">
        <v>211.30200000000002</v>
      </c>
      <c r="R115">
        <v>340.20000000000005</v>
      </c>
      <c r="S115">
        <v>52.542000000000002</v>
      </c>
      <c r="T115">
        <v>140.61600000000001</v>
      </c>
      <c r="U115">
        <v>60.625883666666716</v>
      </c>
      <c r="V115">
        <v>3</v>
      </c>
      <c r="W115">
        <v>5.86</v>
      </c>
      <c r="X115">
        <v>0.16000000000000014</v>
      </c>
      <c r="Y115">
        <v>12.767575406032501</v>
      </c>
      <c r="Z115">
        <v>44</v>
      </c>
      <c r="AA115">
        <v>305.56737470997683</v>
      </c>
      <c r="AB115">
        <v>1553.25</v>
      </c>
      <c r="AC115">
        <v>5883</v>
      </c>
      <c r="AD115">
        <v>5519.25</v>
      </c>
      <c r="AE115">
        <v>7690.5</v>
      </c>
      <c r="AF115">
        <v>24.384895581820597</v>
      </c>
      <c r="AG115">
        <v>5.8598272404586806</v>
      </c>
      <c r="AH115">
        <v>0.37843118671961545</v>
      </c>
      <c r="AI115">
        <v>1.3679813889260481</v>
      </c>
      <c r="AJ115">
        <v>1.8645879463601127E-2</v>
      </c>
      <c r="AK115">
        <v>4.41</v>
      </c>
      <c r="AL115">
        <v>22.372859450726999</v>
      </c>
      <c r="AM115">
        <v>2.0518475060391173</v>
      </c>
      <c r="AN115">
        <v>0.4042935967845126</v>
      </c>
      <c r="AO115">
        <v>5.194850877484096E-2</v>
      </c>
      <c r="AP115">
        <v>9.846700151903141</v>
      </c>
      <c r="AQ115">
        <v>3.3040000000000003</v>
      </c>
      <c r="AR115">
        <v>8.0394111948791619E-2</v>
      </c>
      <c r="AS115">
        <v>0.87949880088899279</v>
      </c>
      <c r="AT115">
        <v>1.3652575095186616E-2</v>
      </c>
      <c r="AU115">
        <v>8.0285098842609397</v>
      </c>
      <c r="AV115">
        <v>14.986999999999998</v>
      </c>
      <c r="AW115">
        <v>4.0379451813223657</v>
      </c>
      <c r="AX115">
        <v>1.0752081031386436</v>
      </c>
      <c r="AY115">
        <v>1.3652575095186616E-2</v>
      </c>
      <c r="AZ115">
        <v>179.90952414076304</v>
      </c>
      <c r="BA115">
        <v>218.88947585923694</v>
      </c>
      <c r="BB115">
        <v>274.21443430986938</v>
      </c>
      <c r="BC115">
        <v>44.156349738133386</v>
      </c>
      <c r="BD115">
        <v>17.626337996226983</v>
      </c>
      <c r="BE115">
        <v>0.5149218932628693</v>
      </c>
      <c r="BF115">
        <v>336.51204393749259</v>
      </c>
      <c r="BG115">
        <v>1166.4505895490199</v>
      </c>
      <c r="BH115">
        <v>829.93854561152739</v>
      </c>
      <c r="BI115" t="s">
        <v>76</v>
      </c>
      <c r="BJ115" t="s">
        <v>68</v>
      </c>
    </row>
    <row r="116" spans="1:62">
      <c r="A116" t="s">
        <v>74</v>
      </c>
      <c r="B116" t="s">
        <v>75</v>
      </c>
      <c r="C116">
        <v>2006</v>
      </c>
      <c r="D116" t="s">
        <v>71</v>
      </c>
      <c r="E116" t="s">
        <v>79</v>
      </c>
      <c r="F116">
        <v>447.41699999999997</v>
      </c>
      <c r="G116">
        <v>312.41699999999997</v>
      </c>
      <c r="H116">
        <v>135</v>
      </c>
      <c r="I116">
        <v>10</v>
      </c>
      <c r="J116">
        <v>46.2</v>
      </c>
      <c r="K116">
        <v>503.61699999999996</v>
      </c>
      <c r="L116">
        <v>69.826805865668945</v>
      </c>
      <c r="M116">
        <v>180</v>
      </c>
      <c r="N116">
        <v>180</v>
      </c>
      <c r="O116">
        <v>211.76470588235293</v>
      </c>
      <c r="P116">
        <v>149.4</v>
      </c>
      <c r="Q116">
        <v>211.30200000000002</v>
      </c>
      <c r="R116">
        <v>340.20000000000005</v>
      </c>
      <c r="S116">
        <v>52.542000000000002</v>
      </c>
      <c r="T116">
        <v>140.61600000000001</v>
      </c>
      <c r="U116">
        <v>59.165019000000186</v>
      </c>
      <c r="V116">
        <v>3</v>
      </c>
      <c r="W116">
        <v>5.86</v>
      </c>
      <c r="X116">
        <v>0.16000000000000014</v>
      </c>
      <c r="Y116">
        <v>14.3815366573443</v>
      </c>
      <c r="Z116">
        <v>44</v>
      </c>
      <c r="AA116">
        <v>310.37697923888601</v>
      </c>
      <c r="AB116">
        <v>1240.5</v>
      </c>
      <c r="AC116">
        <v>3761.25</v>
      </c>
      <c r="AD116">
        <v>5327.25</v>
      </c>
      <c r="AE116">
        <v>4795.5</v>
      </c>
      <c r="AF116">
        <v>27.8333239589778</v>
      </c>
      <c r="AG116">
        <v>2.77684062122515</v>
      </c>
      <c r="AH116">
        <v>0.37843118671961545</v>
      </c>
      <c r="AI116">
        <v>1.3679813889260481</v>
      </c>
      <c r="AJ116">
        <v>1.8645879463601127E-2</v>
      </c>
      <c r="AK116">
        <v>4.7501829000634102</v>
      </c>
      <c r="AL116">
        <v>12.042662310742001</v>
      </c>
      <c r="AM116">
        <v>2.0518475060391173</v>
      </c>
      <c r="AN116">
        <v>0.4042935967845126</v>
      </c>
      <c r="AO116">
        <v>5.194850877484096E-2</v>
      </c>
      <c r="AP116">
        <v>10.5255703235298</v>
      </c>
      <c r="AQ116">
        <v>2.1928711272142403</v>
      </c>
      <c r="AR116">
        <v>8.0394111948791619E-2</v>
      </c>
      <c r="AS116">
        <v>0.87949880088899279</v>
      </c>
      <c r="AT116">
        <v>1.3652575095186616E-2</v>
      </c>
      <c r="AU116">
        <v>13.815621886664399</v>
      </c>
      <c r="AV116">
        <v>10.0123938086612</v>
      </c>
      <c r="AW116">
        <v>4.0379451813223657</v>
      </c>
      <c r="AX116">
        <v>1.0752081031386436</v>
      </c>
      <c r="AY116">
        <v>1.3652575095186616E-2</v>
      </c>
      <c r="AZ116">
        <v>174.71902306749868</v>
      </c>
      <c r="BA116">
        <v>328.89797693250125</v>
      </c>
      <c r="BB116">
        <v>108.436541628795</v>
      </c>
      <c r="BC116">
        <v>27.979200969125916</v>
      </c>
      <c r="BD116">
        <v>13.059100649505762</v>
      </c>
      <c r="BE116">
        <v>0.35672314664876809</v>
      </c>
      <c r="BF116">
        <v>149.83156639407542</v>
      </c>
      <c r="BG116">
        <v>1164.9897248823534</v>
      </c>
      <c r="BH116">
        <v>1015.1581584882779</v>
      </c>
      <c r="BI116" t="s">
        <v>76</v>
      </c>
      <c r="BJ116" t="s">
        <v>68</v>
      </c>
    </row>
    <row r="117" spans="1:62">
      <c r="A117" t="s">
        <v>74</v>
      </c>
      <c r="B117" t="s">
        <v>75</v>
      </c>
      <c r="C117">
        <v>2007</v>
      </c>
      <c r="D117" t="s">
        <v>71</v>
      </c>
      <c r="E117" t="s">
        <v>79</v>
      </c>
      <c r="F117">
        <v>341.19899999999996</v>
      </c>
      <c r="G117">
        <v>206.19899999999996</v>
      </c>
      <c r="H117">
        <v>135</v>
      </c>
      <c r="I117">
        <v>10</v>
      </c>
      <c r="J117">
        <v>46.2</v>
      </c>
      <c r="K117">
        <v>397.39899999999994</v>
      </c>
      <c r="L117">
        <v>60.433647226398669</v>
      </c>
      <c r="M117">
        <v>180</v>
      </c>
      <c r="N117">
        <v>180</v>
      </c>
      <c r="O117">
        <v>211.76470588235293</v>
      </c>
      <c r="P117">
        <v>149.4</v>
      </c>
      <c r="Q117">
        <v>211.30200000000002</v>
      </c>
      <c r="R117">
        <v>340.20000000000005</v>
      </c>
      <c r="S117">
        <v>52.542000000000002</v>
      </c>
      <c r="T117">
        <v>140.61600000000001</v>
      </c>
      <c r="U117">
        <v>57.704154333333356</v>
      </c>
      <c r="V117">
        <v>3</v>
      </c>
      <c r="W117">
        <v>6.12</v>
      </c>
      <c r="X117">
        <v>0.41999999999999993</v>
      </c>
      <c r="Y117">
        <v>16.049071925754099</v>
      </c>
      <c r="Z117">
        <v>44</v>
      </c>
      <c r="AA117">
        <v>315.34623433874719</v>
      </c>
      <c r="AB117">
        <v>1375.5897009966777</v>
      </c>
      <c r="AC117">
        <v>3397.625</v>
      </c>
      <c r="AD117">
        <v>5670.4868804347825</v>
      </c>
      <c r="AE117">
        <v>7193.25</v>
      </c>
      <c r="AF117">
        <v>25.907273486037703</v>
      </c>
      <c r="AG117">
        <v>5.0545169414132793</v>
      </c>
      <c r="AH117">
        <v>0.37843118671961545</v>
      </c>
      <c r="AI117">
        <v>1.3679813889260481</v>
      </c>
      <c r="AJ117">
        <v>1.8645879463601127E-2</v>
      </c>
      <c r="AK117">
        <v>6.9713252493404498</v>
      </c>
      <c r="AL117">
        <v>24.560921017000197</v>
      </c>
      <c r="AM117">
        <v>2.0518475060391173</v>
      </c>
      <c r="AN117">
        <v>0.4042935967845126</v>
      </c>
      <c r="AO117">
        <v>5.194850877484096E-2</v>
      </c>
      <c r="AP117">
        <v>12.3</v>
      </c>
      <c r="AQ117">
        <v>4.0126252139149603</v>
      </c>
      <c r="AR117">
        <v>8.0394111948791619E-2</v>
      </c>
      <c r="AS117">
        <v>0.87949880088899279</v>
      </c>
      <c r="AT117">
        <v>1.3652575095186616E-2</v>
      </c>
      <c r="AU117">
        <v>18.2002385757336</v>
      </c>
      <c r="AV117">
        <v>19.931310277853701</v>
      </c>
      <c r="AW117">
        <v>4.0379451813223657</v>
      </c>
      <c r="AX117">
        <v>1.0752081031386436</v>
      </c>
      <c r="AY117">
        <v>1.3652575095186616E-2</v>
      </c>
      <c r="AZ117">
        <v>259.98958230283165</v>
      </c>
      <c r="BA117">
        <v>137.40941769716829</v>
      </c>
      <c r="BB117">
        <v>256.52617700628434</v>
      </c>
      <c r="BC117">
        <v>36.993797358310545</v>
      </c>
      <c r="BD117">
        <v>15.976846241237988</v>
      </c>
      <c r="BE117">
        <v>0.37777376564713167</v>
      </c>
      <c r="BF117">
        <v>309.87459437147999</v>
      </c>
      <c r="BG117">
        <v>1163.5288602156866</v>
      </c>
      <c r="BH117">
        <v>853.65426584420652</v>
      </c>
      <c r="BI117" t="s">
        <v>76</v>
      </c>
      <c r="BJ117" t="s">
        <v>68</v>
      </c>
    </row>
    <row r="118" spans="1:62">
      <c r="A118" t="s">
        <v>74</v>
      </c>
      <c r="B118" t="s">
        <v>75</v>
      </c>
      <c r="C118">
        <v>2008</v>
      </c>
      <c r="D118" t="s">
        <v>71</v>
      </c>
      <c r="E118" t="s">
        <v>79</v>
      </c>
      <c r="F118">
        <v>615.23891999999978</v>
      </c>
      <c r="G118">
        <v>480.23891999999984</v>
      </c>
      <c r="H118">
        <v>135</v>
      </c>
      <c r="I118">
        <v>10</v>
      </c>
      <c r="J118">
        <v>44.800000000000004</v>
      </c>
      <c r="K118">
        <v>670.03891999999973</v>
      </c>
      <c r="L118">
        <v>78.057304957235147</v>
      </c>
      <c r="M118">
        <v>180</v>
      </c>
      <c r="N118">
        <v>180</v>
      </c>
      <c r="O118">
        <v>211.76470588235293</v>
      </c>
      <c r="P118">
        <v>149.4</v>
      </c>
      <c r="Q118">
        <v>209.89331999999996</v>
      </c>
      <c r="R118">
        <v>337.93199999999996</v>
      </c>
      <c r="S118">
        <v>52.191719999999989</v>
      </c>
      <c r="T118">
        <v>139.67855999999998</v>
      </c>
      <c r="U118">
        <v>56.243289666666826</v>
      </c>
      <c r="V118">
        <v>3</v>
      </c>
      <c r="W118">
        <v>6.1</v>
      </c>
      <c r="X118">
        <v>0.39999999999999947</v>
      </c>
      <c r="Y118">
        <v>16.262180974477999</v>
      </c>
      <c r="Z118">
        <v>44</v>
      </c>
      <c r="AA118">
        <v>315.98129930394441</v>
      </c>
      <c r="AB118">
        <v>1586.25</v>
      </c>
      <c r="AC118">
        <v>3066</v>
      </c>
      <c r="AD118">
        <v>3340.0827102272729</v>
      </c>
      <c r="AE118">
        <v>6093.9000000000005</v>
      </c>
      <c r="AF118">
        <v>22.7265967016492</v>
      </c>
      <c r="AG118">
        <v>5.6927851074462801</v>
      </c>
      <c r="AH118">
        <v>0.37843118671961545</v>
      </c>
      <c r="AI118">
        <v>1.3679813889260481</v>
      </c>
      <c r="AJ118">
        <v>1.8645879463601127E-2</v>
      </c>
      <c r="AK118">
        <v>8.7483049998330102</v>
      </c>
      <c r="AL118">
        <v>37.707843455766003</v>
      </c>
      <c r="AM118">
        <v>2.0518475060391173</v>
      </c>
      <c r="AN118">
        <v>0.4042935967845126</v>
      </c>
      <c r="AO118">
        <v>5.194850877484096E-2</v>
      </c>
      <c r="AP118">
        <v>12.737196404800699</v>
      </c>
      <c r="AQ118">
        <v>5.9463016447683508</v>
      </c>
      <c r="AR118">
        <v>8.0394111948791619E-2</v>
      </c>
      <c r="AS118">
        <v>0.87949880088899279</v>
      </c>
      <c r="AT118">
        <v>1.3652575095186616E-2</v>
      </c>
      <c r="AU118">
        <v>10.2302689914723</v>
      </c>
      <c r="AV118">
        <v>26.699728814156298</v>
      </c>
      <c r="AW118">
        <v>4.0379451813223657</v>
      </c>
      <c r="AX118">
        <v>1.0752081031386436</v>
      </c>
      <c r="AY118">
        <v>1.3652575095186616E-2</v>
      </c>
      <c r="AZ118">
        <v>167.75789284305588</v>
      </c>
      <c r="BA118">
        <v>502.28102715694388</v>
      </c>
      <c r="BB118">
        <v>307.20904514613909</v>
      </c>
      <c r="BC118">
        <v>31.766608047234524</v>
      </c>
      <c r="BD118">
        <v>12.899334044156783</v>
      </c>
      <c r="BE118">
        <v>0.31764931160086968</v>
      </c>
      <c r="BF118">
        <v>352.19263654913124</v>
      </c>
      <c r="BG118">
        <v>1157.1035955490199</v>
      </c>
      <c r="BH118">
        <v>804.91095899988863</v>
      </c>
      <c r="BI118" t="s">
        <v>76</v>
      </c>
      <c r="BJ118" t="s">
        <v>68</v>
      </c>
    </row>
    <row r="119" spans="1:62">
      <c r="A119" t="s">
        <v>74</v>
      </c>
      <c r="B119" t="s">
        <v>75</v>
      </c>
      <c r="C119">
        <v>2009</v>
      </c>
      <c r="D119" t="s">
        <v>71</v>
      </c>
      <c r="E119" t="s">
        <v>79</v>
      </c>
      <c r="F119">
        <v>477.05472000000015</v>
      </c>
      <c r="G119">
        <v>342.05472000000015</v>
      </c>
      <c r="H119">
        <v>135</v>
      </c>
      <c r="I119">
        <v>10</v>
      </c>
      <c r="J119">
        <v>43.6</v>
      </c>
      <c r="K119">
        <v>530.65472000000011</v>
      </c>
      <c r="L119">
        <v>71.701359542150641</v>
      </c>
      <c r="M119">
        <v>180</v>
      </c>
      <c r="N119">
        <v>180</v>
      </c>
      <c r="O119">
        <v>211.76470588235293</v>
      </c>
      <c r="P119">
        <v>149.4</v>
      </c>
      <c r="Q119">
        <v>214.11936000000006</v>
      </c>
      <c r="R119">
        <v>344.7360000000001</v>
      </c>
      <c r="S119">
        <v>53.242560000000012</v>
      </c>
      <c r="T119">
        <v>142.49088000000003</v>
      </c>
      <c r="U119">
        <v>55.512857333333415</v>
      </c>
      <c r="V119">
        <v>3</v>
      </c>
      <c r="W119">
        <v>5.9349999999999996</v>
      </c>
      <c r="X119">
        <v>0.23499999999999943</v>
      </c>
      <c r="Y119">
        <v>14.253454139194</v>
      </c>
      <c r="Z119">
        <v>44</v>
      </c>
      <c r="AA119">
        <v>309.99529333479808</v>
      </c>
      <c r="AB119">
        <v>2200.610025</v>
      </c>
      <c r="AC119">
        <v>3543.9271875000004</v>
      </c>
      <c r="AD119">
        <v>6378.1875</v>
      </c>
      <c r="AE119">
        <v>6848.0660910518054</v>
      </c>
      <c r="AF119">
        <v>27.034903124398202</v>
      </c>
      <c r="AG119">
        <v>5.9890112111659901</v>
      </c>
      <c r="AH119">
        <v>0.37843118671961545</v>
      </c>
      <c r="AI119">
        <v>1.3679813889260481</v>
      </c>
      <c r="AJ119">
        <v>1.8645879463601127E-2</v>
      </c>
      <c r="AK119">
        <v>6.3002782971249403</v>
      </c>
      <c r="AL119">
        <v>29.936375888447202</v>
      </c>
      <c r="AM119">
        <v>2.0518475060391173</v>
      </c>
      <c r="AN119">
        <v>0.4042935967845126</v>
      </c>
      <c r="AO119">
        <v>5.194850877484096E-2</v>
      </c>
      <c r="AP119">
        <v>12.913734280114399</v>
      </c>
      <c r="AQ119">
        <v>3.30020899330929</v>
      </c>
      <c r="AR119">
        <v>8.0394111948791619E-2</v>
      </c>
      <c r="AS119">
        <v>0.87949880088899279</v>
      </c>
      <c r="AT119">
        <v>1.3652575095186616E-2</v>
      </c>
      <c r="AU119">
        <v>10.5666271096157</v>
      </c>
      <c r="AV119">
        <v>18.579806687692898</v>
      </c>
      <c r="AW119">
        <v>4.0379451813223657</v>
      </c>
      <c r="AX119">
        <v>1.0752081031386436</v>
      </c>
      <c r="AY119">
        <v>1.3652575095186616E-2</v>
      </c>
      <c r="AZ119">
        <v>236.54818575634698</v>
      </c>
      <c r="BA119">
        <v>294.10653424365313</v>
      </c>
      <c r="BB119">
        <v>267.55691042221696</v>
      </c>
      <c r="BC119">
        <v>36.269261818169042</v>
      </c>
      <c r="BD119">
        <v>17.415885037883921</v>
      </c>
      <c r="BE119">
        <v>0.40570646224959989</v>
      </c>
      <c r="BF119">
        <v>321.64776374051951</v>
      </c>
      <c r="BG119">
        <v>1171.2663632156864</v>
      </c>
      <c r="BH119">
        <v>849.61859947516689</v>
      </c>
      <c r="BI119" t="s">
        <v>76</v>
      </c>
      <c r="BJ119" t="s">
        <v>68</v>
      </c>
    </row>
    <row r="120" spans="1:62">
      <c r="A120" t="s">
        <v>74</v>
      </c>
      <c r="B120" t="s">
        <v>75</v>
      </c>
      <c r="C120">
        <v>2010</v>
      </c>
      <c r="D120" t="s">
        <v>71</v>
      </c>
      <c r="E120" t="s">
        <v>79</v>
      </c>
      <c r="F120">
        <v>551.77700399999981</v>
      </c>
      <c r="G120">
        <v>416.77700399999986</v>
      </c>
      <c r="H120">
        <v>135</v>
      </c>
      <c r="I120">
        <v>10</v>
      </c>
      <c r="J120">
        <v>42.4</v>
      </c>
      <c r="K120">
        <v>604.17700399999978</v>
      </c>
      <c r="L120">
        <v>75.533594364871362</v>
      </c>
      <c r="M120">
        <v>180</v>
      </c>
      <c r="N120">
        <v>180</v>
      </c>
      <c r="O120">
        <v>211.76470588235293</v>
      </c>
      <c r="P120">
        <v>149.4</v>
      </c>
      <c r="Q120">
        <v>196.44042600000003</v>
      </c>
      <c r="R120">
        <v>316.27260000000001</v>
      </c>
      <c r="S120">
        <v>48.846546000000004</v>
      </c>
      <c r="T120">
        <v>130.72600800000004</v>
      </c>
      <c r="U120">
        <v>54.782425000000003</v>
      </c>
      <c r="V120">
        <v>3</v>
      </c>
      <c r="W120">
        <v>5.86</v>
      </c>
      <c r="X120">
        <v>0.16000000000000014</v>
      </c>
      <c r="Y120">
        <v>15.5766402582426</v>
      </c>
      <c r="Z120">
        <v>44</v>
      </c>
      <c r="AA120">
        <v>313.93838796956294</v>
      </c>
      <c r="AB120">
        <v>725.54018382352933</v>
      </c>
      <c r="AC120">
        <v>3953.9721985294118</v>
      </c>
      <c r="AD120">
        <v>4925.1650771103896</v>
      </c>
      <c r="AE120">
        <v>6000.3000000000011</v>
      </c>
      <c r="AF120">
        <v>31.052756265680301</v>
      </c>
      <c r="AG120">
        <v>5.2692757074410999</v>
      </c>
      <c r="AH120">
        <v>0.37843118671961545</v>
      </c>
      <c r="AI120">
        <v>1.3679813889260481</v>
      </c>
      <c r="AJ120">
        <v>1.8645879463601127E-2</v>
      </c>
      <c r="AK120">
        <v>10.019814455459798</v>
      </c>
      <c r="AL120">
        <v>23.973920752392601</v>
      </c>
      <c r="AM120">
        <v>2.0518475060391173</v>
      </c>
      <c r="AN120">
        <v>0.4042935967845126</v>
      </c>
      <c r="AO120">
        <v>5.194850877484096E-2</v>
      </c>
      <c r="AP120">
        <v>13.3596428924441</v>
      </c>
      <c r="AQ120">
        <v>3.8784010618962399</v>
      </c>
      <c r="AR120">
        <v>8.0394111948791619E-2</v>
      </c>
      <c r="AS120">
        <v>0.87949880088899279</v>
      </c>
      <c r="AT120">
        <v>1.3652575095186616E-2</v>
      </c>
      <c r="AU120">
        <v>11.1568726638539</v>
      </c>
      <c r="AV120">
        <v>20.513659282605499</v>
      </c>
      <c r="AW120">
        <v>4.0379451813223657</v>
      </c>
      <c r="AX120">
        <v>1.0752081031386436</v>
      </c>
      <c r="AY120">
        <v>1.3652575095186616E-2</v>
      </c>
      <c r="AZ120">
        <v>194.89111994199436</v>
      </c>
      <c r="BA120">
        <v>409.28588405800542</v>
      </c>
      <c r="BB120">
        <v>240.80516266859834</v>
      </c>
      <c r="BC120">
        <v>33.01235177134177</v>
      </c>
      <c r="BD120">
        <v>13.374339070879731</v>
      </c>
      <c r="BE120">
        <v>0.36809202667944335</v>
      </c>
      <c r="BF120">
        <v>287.55994553749929</v>
      </c>
      <c r="BG120">
        <v>1108.2327108823531</v>
      </c>
      <c r="BH120">
        <v>820.67276534485381</v>
      </c>
      <c r="BI120" t="s">
        <v>76</v>
      </c>
      <c r="BJ120" t="s">
        <v>68</v>
      </c>
    </row>
    <row r="121" spans="1:62">
      <c r="A121" t="s">
        <v>74</v>
      </c>
      <c r="B121" t="s">
        <v>75</v>
      </c>
      <c r="C121">
        <v>2011</v>
      </c>
      <c r="D121" t="s">
        <v>71</v>
      </c>
      <c r="E121" t="s">
        <v>79</v>
      </c>
      <c r="F121">
        <v>409.08656852753597</v>
      </c>
      <c r="G121">
        <v>274.08656852753597</v>
      </c>
      <c r="H121">
        <v>135</v>
      </c>
      <c r="I121">
        <v>10</v>
      </c>
      <c r="J121">
        <v>41.199999999999996</v>
      </c>
      <c r="K121">
        <v>460.28656852753596</v>
      </c>
      <c r="L121">
        <v>66.999649857506128</v>
      </c>
      <c r="M121">
        <v>180</v>
      </c>
      <c r="N121">
        <v>180</v>
      </c>
      <c r="O121">
        <v>211.76470588235293</v>
      </c>
      <c r="P121">
        <v>149.4</v>
      </c>
      <c r="Q121">
        <v>214.11936000000006</v>
      </c>
      <c r="R121">
        <v>344.7360000000001</v>
      </c>
      <c r="S121">
        <v>53.242560000000012</v>
      </c>
      <c r="T121">
        <v>142.49088000000003</v>
      </c>
      <c r="U121">
        <v>53.321560333333473</v>
      </c>
      <c r="V121">
        <v>3</v>
      </c>
      <c r="W121">
        <v>5.9349999999999996</v>
      </c>
      <c r="X121">
        <v>0.23499999999999943</v>
      </c>
      <c r="Y121">
        <v>14.3230597076395</v>
      </c>
      <c r="Z121">
        <v>44</v>
      </c>
      <c r="AA121">
        <v>310.20271792876571</v>
      </c>
      <c r="AB121">
        <v>1852.7379811046512</v>
      </c>
      <c r="AC121">
        <v>4070.8066003289478</v>
      </c>
      <c r="AD121">
        <v>6727.7388574053148</v>
      </c>
      <c r="AE121">
        <v>7200.3600000000006</v>
      </c>
      <c r="AF121">
        <v>28.860718618974992</v>
      </c>
      <c r="AG121">
        <v>3.9951647888723896</v>
      </c>
      <c r="AH121">
        <v>0.37843118671961545</v>
      </c>
      <c r="AI121">
        <v>1.3679813889260481</v>
      </c>
      <c r="AJ121">
        <v>1.8645879463601127E-2</v>
      </c>
      <c r="AK121">
        <v>8.9486081484565503</v>
      </c>
      <c r="AL121">
        <v>22.749795726851573</v>
      </c>
      <c r="AM121">
        <v>2.0518475060391173</v>
      </c>
      <c r="AN121">
        <v>0.4042935967845126</v>
      </c>
      <c r="AO121">
        <v>5.194850877484096E-2</v>
      </c>
      <c r="AP121">
        <v>14.474483155393481</v>
      </c>
      <c r="AQ121">
        <v>3.3025929935188096</v>
      </c>
      <c r="AR121">
        <v>8.0394111948791619E-2</v>
      </c>
      <c r="AS121">
        <v>0.87949880088899279</v>
      </c>
      <c r="AT121">
        <v>1.3652575095186616E-2</v>
      </c>
      <c r="AU121">
        <v>10.28777402433716</v>
      </c>
      <c r="AV121">
        <v>44.646168947130576</v>
      </c>
      <c r="AW121">
        <v>4.0379451813223657</v>
      </c>
      <c r="AX121">
        <v>1.0752081031386436</v>
      </c>
      <c r="AY121">
        <v>1.3652575095186616E-2</v>
      </c>
      <c r="AZ121">
        <v>261.35562200111923</v>
      </c>
      <c r="BA121">
        <v>198.93094652641673</v>
      </c>
      <c r="BB121">
        <v>443.6994843989707</v>
      </c>
      <c r="BC121">
        <v>38.669337759973253</v>
      </c>
      <c r="BD121">
        <v>17.83923579426633</v>
      </c>
      <c r="BE121">
        <v>0.43617267705509077</v>
      </c>
      <c r="BF121">
        <v>500.64423063026538</v>
      </c>
      <c r="BG121">
        <v>1169.0750662156865</v>
      </c>
      <c r="BH121">
        <v>668.43083558542116</v>
      </c>
      <c r="BI121" t="s">
        <v>76</v>
      </c>
      <c r="BJ121" t="s">
        <v>68</v>
      </c>
    </row>
    <row r="122" spans="1:62">
      <c r="A122" t="s">
        <v>74</v>
      </c>
      <c r="B122" t="s">
        <v>75</v>
      </c>
      <c r="C122">
        <v>2012</v>
      </c>
      <c r="D122" t="s">
        <v>71</v>
      </c>
      <c r="E122" t="s">
        <v>79</v>
      </c>
      <c r="F122">
        <v>356.94899999999996</v>
      </c>
      <c r="G122">
        <v>221.94899999999993</v>
      </c>
      <c r="H122">
        <v>135</v>
      </c>
      <c r="I122">
        <v>10</v>
      </c>
      <c r="J122">
        <v>39.999999999999993</v>
      </c>
      <c r="K122">
        <v>406.94899999999996</v>
      </c>
      <c r="L122">
        <v>62.17947101686795</v>
      </c>
      <c r="M122">
        <v>180</v>
      </c>
      <c r="N122">
        <v>180</v>
      </c>
      <c r="O122">
        <v>211.76470588235293</v>
      </c>
      <c r="P122">
        <v>149.4</v>
      </c>
      <c r="Q122">
        <v>190.87613999999991</v>
      </c>
      <c r="R122">
        <v>307.31399999999985</v>
      </c>
      <c r="S122">
        <v>47.462939999999975</v>
      </c>
      <c r="T122">
        <v>127.02311999999996</v>
      </c>
      <c r="U122">
        <v>52.591128000000062</v>
      </c>
      <c r="V122">
        <v>3</v>
      </c>
      <c r="W122">
        <v>6.1185</v>
      </c>
      <c r="X122">
        <v>0.41849999999999987</v>
      </c>
      <c r="Y122">
        <v>16.124482085279599</v>
      </c>
      <c r="Z122">
        <v>44</v>
      </c>
      <c r="AA122">
        <v>315.57095661413319</v>
      </c>
      <c r="AB122">
        <v>1330.0334766077037</v>
      </c>
      <c r="AC122">
        <v>3983.56</v>
      </c>
      <c r="AD122">
        <v>4395.2197500000002</v>
      </c>
      <c r="AE122">
        <v>2437.266330882353</v>
      </c>
      <c r="AF122">
        <v>32.400982520312759</v>
      </c>
      <c r="AG122">
        <v>4.7937432339906412</v>
      </c>
      <c r="AH122">
        <v>0.37843118671961545</v>
      </c>
      <c r="AI122">
        <v>1.3679813889260481</v>
      </c>
      <c r="AJ122">
        <v>1.8645879463601127E-2</v>
      </c>
      <c r="AK122">
        <v>6.4946828395307215</v>
      </c>
      <c r="AL122">
        <v>30.986843444174021</v>
      </c>
      <c r="AM122">
        <v>2.0518475060391173</v>
      </c>
      <c r="AN122">
        <v>0.4042935967845126</v>
      </c>
      <c r="AO122">
        <v>5.194850877484096E-2</v>
      </c>
      <c r="AP122">
        <v>12.099139712248013</v>
      </c>
      <c r="AQ122">
        <v>4.2298937278667079</v>
      </c>
      <c r="AR122">
        <v>8.0394111948791619E-2</v>
      </c>
      <c r="AS122">
        <v>0.87949880088899279</v>
      </c>
      <c r="AT122">
        <v>1.3652575095186616E-2</v>
      </c>
      <c r="AU122">
        <v>6.4740023588953157</v>
      </c>
      <c r="AV122">
        <v>17.14127607185182</v>
      </c>
      <c r="AW122">
        <v>4.0379451813223657</v>
      </c>
      <c r="AX122">
        <v>1.0752081031386436</v>
      </c>
      <c r="AY122">
        <v>1.3652575095186616E-2</v>
      </c>
      <c r="AZ122">
        <v>137.92359599590827</v>
      </c>
      <c r="BA122">
        <v>269.02540400409168</v>
      </c>
      <c r="BB122">
        <v>190.18295654134772</v>
      </c>
      <c r="BC122">
        <v>18.871881423093335</v>
      </c>
      <c r="BD122">
        <v>9.9161478512951771</v>
      </c>
      <c r="BE122">
        <v>0.32502067480855068</v>
      </c>
      <c r="BF122">
        <v>219.29600649054476</v>
      </c>
      <c r="BG122">
        <v>1086.4320338823527</v>
      </c>
      <c r="BH122">
        <v>867.13602739180794</v>
      </c>
      <c r="BI122" t="s">
        <v>76</v>
      </c>
      <c r="BJ122" t="s">
        <v>68</v>
      </c>
    </row>
    <row r="123" spans="1:62">
      <c r="A123" t="s">
        <v>74</v>
      </c>
      <c r="B123" t="s">
        <v>75</v>
      </c>
      <c r="C123">
        <v>2013</v>
      </c>
      <c r="D123" t="s">
        <v>71</v>
      </c>
      <c r="E123" t="s">
        <v>79</v>
      </c>
      <c r="F123">
        <v>487.95282784216056</v>
      </c>
      <c r="G123">
        <v>352.95282784216056</v>
      </c>
      <c r="H123">
        <v>135</v>
      </c>
      <c r="I123">
        <v>10</v>
      </c>
      <c r="J123">
        <v>38.79999999999999</v>
      </c>
      <c r="K123">
        <v>536.75282784216051</v>
      </c>
      <c r="L123">
        <v>72.333391201563273</v>
      </c>
      <c r="M123">
        <v>180</v>
      </c>
      <c r="N123">
        <v>180</v>
      </c>
      <c r="O123">
        <v>211.76470588235293</v>
      </c>
      <c r="P123">
        <v>149.4</v>
      </c>
      <c r="Q123">
        <v>209.89011845454553</v>
      </c>
      <c r="R123">
        <v>337.9268454545454</v>
      </c>
      <c r="S123">
        <v>52.190923909090927</v>
      </c>
      <c r="T123">
        <v>139.67642945454543</v>
      </c>
      <c r="U123">
        <v>51.860695666666651</v>
      </c>
      <c r="V123">
        <v>3</v>
      </c>
      <c r="W123">
        <v>5.7850000000000001</v>
      </c>
      <c r="X123">
        <v>8.4999999999999964E-2</v>
      </c>
      <c r="Y123">
        <v>18.156183500942301</v>
      </c>
      <c r="Z123">
        <v>44</v>
      </c>
      <c r="AA123">
        <v>321.62542683280805</v>
      </c>
      <c r="AB123">
        <v>839.66748107142848</v>
      </c>
      <c r="AC123">
        <v>2187.5493391666664</v>
      </c>
      <c r="AD123">
        <v>5634.3600000000006</v>
      </c>
      <c r="AE123">
        <v>7327.6649999999991</v>
      </c>
      <c r="AF123">
        <v>31.197717599999997</v>
      </c>
      <c r="AG123">
        <v>5.9340000000000002</v>
      </c>
      <c r="AH123">
        <v>0.37843118671961545</v>
      </c>
      <c r="AI123">
        <v>1.3679813889260481</v>
      </c>
      <c r="AJ123">
        <v>1.8645879463601127E-2</v>
      </c>
      <c r="AK123">
        <v>6.8233148200000002</v>
      </c>
      <c r="AL123">
        <v>37.125200000000007</v>
      </c>
      <c r="AM123">
        <v>2.0518475060391173</v>
      </c>
      <c r="AN123">
        <v>0.4042935967845126</v>
      </c>
      <c r="AO123">
        <v>5.194850877484096E-2</v>
      </c>
      <c r="AP123">
        <v>11.356319325468267</v>
      </c>
      <c r="AQ123">
        <v>5.0163875521896273</v>
      </c>
      <c r="AR123">
        <v>8.0394111948791619E-2</v>
      </c>
      <c r="AS123">
        <v>0.87949880088899279</v>
      </c>
      <c r="AT123">
        <v>1.3652575095186616E-2</v>
      </c>
      <c r="AU123">
        <v>7.3746921775952092</v>
      </c>
      <c r="AV123">
        <v>38.207899088106771</v>
      </c>
      <c r="AW123">
        <v>4.0379451813223657</v>
      </c>
      <c r="AX123">
        <v>1.0752081031386436</v>
      </c>
      <c r="AY123">
        <v>1.3652575095186616E-2</v>
      </c>
      <c r="AZ123">
        <v>159.14691188797048</v>
      </c>
      <c r="BA123">
        <v>377.60591595419004</v>
      </c>
      <c r="BB123">
        <v>394.4346117991152</v>
      </c>
      <c r="BC123">
        <v>34.847952962912714</v>
      </c>
      <c r="BD123">
        <v>14.867239326329738</v>
      </c>
      <c r="BE123">
        <v>0.30626128438084688</v>
      </c>
      <c r="BF123">
        <v>444.45606537273852</v>
      </c>
      <c r="BG123">
        <v>1152.7097188217469</v>
      </c>
      <c r="BH123">
        <v>708.25365344900843</v>
      </c>
      <c r="BI123" t="s">
        <v>76</v>
      </c>
      <c r="BJ123" t="s">
        <v>68</v>
      </c>
    </row>
    <row r="124" spans="1:62">
      <c r="A124" t="s">
        <v>74</v>
      </c>
      <c r="B124" t="s">
        <v>75</v>
      </c>
      <c r="C124">
        <v>2014</v>
      </c>
      <c r="D124" t="s">
        <v>71</v>
      </c>
      <c r="E124" t="s">
        <v>79</v>
      </c>
      <c r="F124">
        <v>487.95282784216056</v>
      </c>
      <c r="G124">
        <v>352.95282784216056</v>
      </c>
      <c r="H124">
        <v>135</v>
      </c>
      <c r="I124">
        <v>10</v>
      </c>
      <c r="J124">
        <v>37.599999999999987</v>
      </c>
      <c r="K124">
        <v>535.55282784216058</v>
      </c>
      <c r="L124">
        <v>72.333391201563273</v>
      </c>
      <c r="M124">
        <v>180</v>
      </c>
      <c r="N124">
        <v>180</v>
      </c>
      <c r="O124">
        <v>211.76470588235293</v>
      </c>
      <c r="P124">
        <v>149.4</v>
      </c>
      <c r="Q124">
        <v>209.89011845454553</v>
      </c>
      <c r="R124">
        <v>337.9268454545454</v>
      </c>
      <c r="S124">
        <v>52.190923909090927</v>
      </c>
      <c r="T124">
        <v>139.67642945454543</v>
      </c>
      <c r="U124">
        <v>51.860695666666651</v>
      </c>
      <c r="V124">
        <v>3</v>
      </c>
      <c r="W124">
        <v>5.95</v>
      </c>
      <c r="X124">
        <v>0.25</v>
      </c>
      <c r="Y124">
        <v>17.274780093081599</v>
      </c>
      <c r="Z124">
        <v>44</v>
      </c>
      <c r="AA124">
        <v>318.99884467738315</v>
      </c>
      <c r="AB124">
        <v>904.49781659388645</v>
      </c>
      <c r="AC124">
        <v>3035.0376326139958</v>
      </c>
      <c r="AD124">
        <v>5806.7489481048488</v>
      </c>
      <c r="AE124">
        <v>2975.1487500000003</v>
      </c>
      <c r="AF124">
        <v>32.486535163622108</v>
      </c>
      <c r="AG124">
        <v>6.4796273063331622</v>
      </c>
      <c r="AH124">
        <v>0.37843118671961545</v>
      </c>
      <c r="AI124">
        <v>1.3679813889260481</v>
      </c>
      <c r="AJ124">
        <v>1.8645879463601127E-2</v>
      </c>
      <c r="AK124">
        <v>5.754645589420976</v>
      </c>
      <c r="AL124">
        <v>31.829234889218569</v>
      </c>
      <c r="AM124">
        <v>2.0518475060391173</v>
      </c>
      <c r="AN124">
        <v>0.4042935967845126</v>
      </c>
      <c r="AO124">
        <v>5.194850877484096E-2</v>
      </c>
      <c r="AP124">
        <v>14.245808773340752</v>
      </c>
      <c r="AQ124">
        <v>3.3589855466855587</v>
      </c>
      <c r="AR124">
        <v>8.0394111948791619E-2</v>
      </c>
      <c r="AS124">
        <v>0.87949880088899279</v>
      </c>
      <c r="AT124">
        <v>1.3652575095186616E-2</v>
      </c>
      <c r="AU124">
        <v>8.6263416104617345</v>
      </c>
      <c r="AV124">
        <v>32.214292525075393</v>
      </c>
      <c r="AW124">
        <v>4.0379451813223657</v>
      </c>
      <c r="AX124">
        <v>1.0752081031386436</v>
      </c>
      <c r="AY124">
        <v>1.3652575095186616E-2</v>
      </c>
      <c r="AZ124">
        <v>155.23605061938298</v>
      </c>
      <c r="BA124">
        <v>380.3167772227776</v>
      </c>
      <c r="BB124">
        <v>217.81083238503732</v>
      </c>
      <c r="BC124">
        <v>19.05004056310505</v>
      </c>
      <c r="BD124">
        <v>10.770315241254988</v>
      </c>
      <c r="BE124">
        <v>0.29442635415474361</v>
      </c>
      <c r="BF124">
        <v>247.92561454355211</v>
      </c>
      <c r="BG124">
        <v>1152.7097188217469</v>
      </c>
      <c r="BH124">
        <v>904.78410427819483</v>
      </c>
      <c r="BI124" t="s">
        <v>76</v>
      </c>
      <c r="BJ124" t="s">
        <v>68</v>
      </c>
    </row>
    <row r="125" spans="1:62">
      <c r="A125" t="s">
        <v>74</v>
      </c>
      <c r="B125" t="s">
        <v>75</v>
      </c>
      <c r="C125">
        <v>2015</v>
      </c>
      <c r="D125" t="s">
        <v>71</v>
      </c>
      <c r="E125" t="s">
        <v>79</v>
      </c>
      <c r="F125">
        <v>487.95282784216056</v>
      </c>
      <c r="G125">
        <v>352.95282784216056</v>
      </c>
      <c r="H125">
        <v>135</v>
      </c>
      <c r="I125">
        <v>10</v>
      </c>
      <c r="J125">
        <v>36.399999999999984</v>
      </c>
      <c r="K125">
        <v>534.35282784216054</v>
      </c>
      <c r="L125">
        <v>72.333391201563273</v>
      </c>
      <c r="M125">
        <v>180</v>
      </c>
      <c r="N125">
        <v>180</v>
      </c>
      <c r="O125">
        <v>211.76470588235293</v>
      </c>
      <c r="P125">
        <v>149.4</v>
      </c>
      <c r="Q125">
        <v>209.89011845454553</v>
      </c>
      <c r="R125">
        <v>337.9268454545454</v>
      </c>
      <c r="S125">
        <v>52.190923909090927</v>
      </c>
      <c r="T125">
        <v>139.67642945454543</v>
      </c>
      <c r="U125">
        <v>51.130263333333232</v>
      </c>
      <c r="V125">
        <v>3</v>
      </c>
      <c r="W125">
        <v>5.74</v>
      </c>
      <c r="X125">
        <v>4.0000000000000036E-2</v>
      </c>
      <c r="Y125">
        <v>15.9244265077236</v>
      </c>
      <c r="Z125">
        <v>44</v>
      </c>
      <c r="AA125">
        <v>314.97479099301631</v>
      </c>
      <c r="AB125">
        <v>1187.5795227272729</v>
      </c>
      <c r="AC125">
        <v>4231.8497812499991</v>
      </c>
      <c r="AD125">
        <v>3894.1970480697382</v>
      </c>
      <c r="AE125">
        <v>6473.52</v>
      </c>
      <c r="AF125">
        <v>33.775352727244218</v>
      </c>
      <c r="AG125">
        <v>7.0252546126663251</v>
      </c>
      <c r="AH125">
        <v>0.37843118671961545</v>
      </c>
      <c r="AI125">
        <v>1.3679813889260481</v>
      </c>
      <c r="AJ125">
        <v>1.8645879463601127E-2</v>
      </c>
      <c r="AK125">
        <v>6.8832977059291789</v>
      </c>
      <c r="AL125">
        <v>24.027014927049493</v>
      </c>
      <c r="AM125">
        <v>2.0518475060391173</v>
      </c>
      <c r="AN125">
        <v>0.4042935967845126</v>
      </c>
      <c r="AO125">
        <v>5.194850877484096E-2</v>
      </c>
      <c r="AP125">
        <v>12.751459178407972</v>
      </c>
      <c r="AQ125">
        <v>4.7218614806909134</v>
      </c>
      <c r="AR125">
        <v>8.0394111948791619E-2</v>
      </c>
      <c r="AS125">
        <v>0.87949880088899279</v>
      </c>
      <c r="AT125">
        <v>1.3652575095186616E-2</v>
      </c>
      <c r="AU125">
        <v>10.518410625419335</v>
      </c>
      <c r="AV125">
        <v>37.182826805509301</v>
      </c>
      <c r="AW125">
        <v>4.0379451813223657</v>
      </c>
      <c r="AX125">
        <v>1.0752081031386436</v>
      </c>
      <c r="AY125">
        <v>1.3652575095186616E-2</v>
      </c>
      <c r="AZ125">
        <v>186.98783540588366</v>
      </c>
      <c r="BA125">
        <v>347.36499243627691</v>
      </c>
      <c r="BB125">
        <v>369.11339840457401</v>
      </c>
      <c r="BC125">
        <v>35.585316951326725</v>
      </c>
      <c r="BD125">
        <v>13.720819248106766</v>
      </c>
      <c r="BE125">
        <v>0.38352778569370666</v>
      </c>
      <c r="BF125">
        <v>418.80306238970121</v>
      </c>
      <c r="BG125">
        <v>1151.9792864884134</v>
      </c>
      <c r="BH125">
        <v>733.17622409871228</v>
      </c>
      <c r="BI125" t="s">
        <v>76</v>
      </c>
      <c r="BJ125" t="s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FF21-A7CA-404D-A072-8C32944B17C9}">
  <dimension ref="A1:BL41"/>
  <sheetViews>
    <sheetView workbookViewId="0">
      <selection activeCell="B9" sqref="B9"/>
    </sheetView>
  </sheetViews>
  <sheetFormatPr defaultRowHeight="14.4"/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80</v>
      </c>
      <c r="B2" t="s">
        <v>81</v>
      </c>
      <c r="C2">
        <v>1993</v>
      </c>
      <c r="D2" t="s">
        <v>66</v>
      </c>
      <c r="E2" t="s">
        <v>66</v>
      </c>
      <c r="F2">
        <v>0</v>
      </c>
      <c r="G2">
        <v>0</v>
      </c>
      <c r="H2">
        <v>0</v>
      </c>
      <c r="I2">
        <v>5</v>
      </c>
      <c r="J2">
        <v>50.4</v>
      </c>
      <c r="K2">
        <v>55.4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87.651880000000006</v>
      </c>
      <c r="V2">
        <v>1</v>
      </c>
      <c r="W2">
        <v>6.97</v>
      </c>
      <c r="X2">
        <v>0</v>
      </c>
      <c r="Y2">
        <v>25.75</v>
      </c>
      <c r="Z2">
        <v>65</v>
      </c>
      <c r="AA2">
        <v>471.93499999999995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55.4</v>
      </c>
      <c r="BB2">
        <v>0</v>
      </c>
      <c r="BC2">
        <v>0</v>
      </c>
      <c r="BD2">
        <v>0</v>
      </c>
      <c r="BE2">
        <v>0</v>
      </c>
      <c r="BF2">
        <v>0</v>
      </c>
      <c r="BG2">
        <v>87.651880000000006</v>
      </c>
      <c r="BH2">
        <v>87.651880000000006</v>
      </c>
      <c r="BI2" t="s">
        <v>77</v>
      </c>
      <c r="BJ2" t="s">
        <v>68</v>
      </c>
      <c r="BK2">
        <v>6.8693333333333344</v>
      </c>
      <c r="BL2">
        <v>-0.10066666666666624</v>
      </c>
    </row>
    <row r="3" spans="1:64">
      <c r="A3" t="s">
        <v>80</v>
      </c>
      <c r="B3" t="s">
        <v>81</v>
      </c>
      <c r="C3">
        <v>2010</v>
      </c>
      <c r="D3" t="s">
        <v>66</v>
      </c>
      <c r="E3" t="s">
        <v>66</v>
      </c>
      <c r="F3">
        <v>0</v>
      </c>
      <c r="G3">
        <v>0</v>
      </c>
      <c r="H3">
        <v>0</v>
      </c>
      <c r="I3">
        <v>5</v>
      </c>
      <c r="J3">
        <v>42.4</v>
      </c>
      <c r="K3">
        <v>47.4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54.782425000000003</v>
      </c>
      <c r="V3">
        <v>1</v>
      </c>
      <c r="W3">
        <v>7.3900000000000006</v>
      </c>
      <c r="X3">
        <v>0.42000000000000082</v>
      </c>
      <c r="Y3">
        <v>16.471999999999998</v>
      </c>
      <c r="Z3">
        <v>65</v>
      </c>
      <c r="AA3">
        <v>444.28655999999995</v>
      </c>
      <c r="AB3">
        <v>6310.7142857142853</v>
      </c>
      <c r="AC3">
        <v>4906.0714285714266</v>
      </c>
      <c r="AD3">
        <v>0</v>
      </c>
      <c r="AE3">
        <v>0</v>
      </c>
      <c r="AF3">
        <v>9.8427746925823101</v>
      </c>
      <c r="AG3">
        <v>3.2870884569615235</v>
      </c>
      <c r="AH3">
        <v>9.5946821381664188E-2</v>
      </c>
      <c r="AI3">
        <v>0.79547729619894803</v>
      </c>
      <c r="AJ3">
        <v>7.1265601721322283E-3</v>
      </c>
      <c r="AK3">
        <v>5.5903872808805559</v>
      </c>
      <c r="AL3">
        <v>5.6441602119853238</v>
      </c>
      <c r="AM3">
        <v>3.4037014307497664</v>
      </c>
      <c r="AN3">
        <v>2.0011326604239952</v>
      </c>
      <c r="AO3">
        <v>1.2258395442080738E-2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89.541778176923415</v>
      </c>
      <c r="BA3">
        <v>-42.141778176923417</v>
      </c>
      <c r="BB3">
        <v>48.434529238054459</v>
      </c>
      <c r="BC3">
        <v>17.304295317151261</v>
      </c>
      <c r="BD3">
        <v>14.837729707171365</v>
      </c>
      <c r="BE3">
        <v>0.10511424872479982</v>
      </c>
      <c r="BF3">
        <v>80.68166851110189</v>
      </c>
      <c r="BG3">
        <v>54.782425000000003</v>
      </c>
      <c r="BH3">
        <v>-25.899243511101886</v>
      </c>
      <c r="BI3" t="s">
        <v>77</v>
      </c>
      <c r="BJ3" t="s">
        <v>68</v>
      </c>
      <c r="BK3">
        <v>0.20281841297568465</v>
      </c>
      <c r="BL3">
        <v>0.20281841297568459</v>
      </c>
    </row>
    <row r="4" spans="1:64">
      <c r="A4" t="s">
        <v>80</v>
      </c>
      <c r="B4" t="s">
        <v>81</v>
      </c>
      <c r="C4">
        <v>2011</v>
      </c>
      <c r="D4" t="s">
        <v>66</v>
      </c>
      <c r="E4" t="s">
        <v>66</v>
      </c>
      <c r="F4">
        <v>0</v>
      </c>
      <c r="G4">
        <v>0</v>
      </c>
      <c r="H4">
        <v>0</v>
      </c>
      <c r="I4">
        <v>5</v>
      </c>
      <c r="J4">
        <v>41.199999999999996</v>
      </c>
      <c r="K4">
        <v>46.199999999999996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53.321560333333473</v>
      </c>
      <c r="V4">
        <v>1</v>
      </c>
      <c r="W4">
        <v>6.7833333333333341</v>
      </c>
      <c r="X4">
        <v>-0.18666666666666565</v>
      </c>
      <c r="Y4">
        <v>22.929333333333332</v>
      </c>
      <c r="Z4">
        <v>65</v>
      </c>
      <c r="AA4">
        <v>463.52941333333331</v>
      </c>
      <c r="AB4">
        <v>4433.2439516129034</v>
      </c>
      <c r="AC4">
        <v>4802.9334677419356</v>
      </c>
      <c r="AD4">
        <v>0</v>
      </c>
      <c r="AE4">
        <v>0</v>
      </c>
      <c r="AF4">
        <v>9.8427746925823101</v>
      </c>
      <c r="AG4">
        <v>3.2870884569615235</v>
      </c>
      <c r="AH4">
        <v>9.5946821381664188E-2</v>
      </c>
      <c r="AI4">
        <v>0.79547729619894803</v>
      </c>
      <c r="AJ4">
        <v>7.1265601721322283E-3</v>
      </c>
      <c r="AK4">
        <v>5.5903872808805559</v>
      </c>
      <c r="AL4">
        <v>5.6441602119853238</v>
      </c>
      <c r="AM4">
        <v>3.4037014307497664</v>
      </c>
      <c r="AN4">
        <v>2.0011326604239952</v>
      </c>
      <c r="AO4">
        <v>1.2258395442080738E-2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70.485679541959129</v>
      </c>
      <c r="BA4">
        <v>-24.285679541959134</v>
      </c>
      <c r="BB4">
        <v>41.680990999682997</v>
      </c>
      <c r="BC4">
        <v>16.773107181515908</v>
      </c>
      <c r="BD4">
        <v>13.137851940161235</v>
      </c>
      <c r="BE4">
        <v>9.0470037508495388E-2</v>
      </c>
      <c r="BF4">
        <v>71.682420158868638</v>
      </c>
      <c r="BG4">
        <v>53.321560333333473</v>
      </c>
      <c r="BH4">
        <v>-18.360859825535165</v>
      </c>
      <c r="BI4" t="s">
        <v>77</v>
      </c>
      <c r="BJ4" t="s">
        <v>68</v>
      </c>
    </row>
    <row r="5" spans="1:64">
      <c r="A5" t="s">
        <v>80</v>
      </c>
      <c r="B5" t="s">
        <v>81</v>
      </c>
      <c r="C5">
        <v>2012</v>
      </c>
      <c r="D5" t="s">
        <v>66</v>
      </c>
      <c r="E5" t="s">
        <v>66</v>
      </c>
      <c r="F5">
        <v>0</v>
      </c>
      <c r="G5">
        <v>0</v>
      </c>
      <c r="H5">
        <v>0</v>
      </c>
      <c r="I5">
        <v>5</v>
      </c>
      <c r="J5">
        <v>39.999999999999993</v>
      </c>
      <c r="K5">
        <v>44.999999999999993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52.591128000000062</v>
      </c>
      <c r="V5">
        <v>1</v>
      </c>
      <c r="W5">
        <v>6.6766666666666667</v>
      </c>
      <c r="X5">
        <v>-0.293333333333333</v>
      </c>
      <c r="Y5">
        <v>22.059333333333331</v>
      </c>
      <c r="Z5">
        <v>65</v>
      </c>
      <c r="AA5">
        <v>460.9368133333333</v>
      </c>
      <c r="AB5">
        <v>4818</v>
      </c>
      <c r="AC5">
        <v>2839.5</v>
      </c>
      <c r="AD5">
        <v>0</v>
      </c>
      <c r="AE5">
        <v>0</v>
      </c>
      <c r="AF5">
        <v>9.8427746925823101</v>
      </c>
      <c r="AG5">
        <v>3.2870884569615235</v>
      </c>
      <c r="AH5">
        <v>9.5946821381664188E-2</v>
      </c>
      <c r="AI5">
        <v>0.79547729619894803</v>
      </c>
      <c r="AJ5">
        <v>7.1265601721322283E-3</v>
      </c>
      <c r="AK5">
        <v>5.5903872808805559</v>
      </c>
      <c r="AL5">
        <v>5.6441602119853238</v>
      </c>
      <c r="AM5">
        <v>3.4037014307497664</v>
      </c>
      <c r="AN5">
        <v>2.0011326604239952</v>
      </c>
      <c r="AO5">
        <v>1.2258395442080738E-2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63.296393152921908</v>
      </c>
      <c r="BA5">
        <v>-18.296393152921915</v>
      </c>
      <c r="BB5">
        <v>31.863785107572948</v>
      </c>
      <c r="BC5">
        <v>10.127081998030821</v>
      </c>
      <c r="BD5">
        <v>9.5148258023604644</v>
      </c>
      <c r="BE5">
        <v>6.9143480767121332E-2</v>
      </c>
      <c r="BF5">
        <v>51.574836388731356</v>
      </c>
      <c r="BG5">
        <v>52.591128000000062</v>
      </c>
      <c r="BH5">
        <v>1.0162916112687057</v>
      </c>
      <c r="BI5" t="s">
        <v>77</v>
      </c>
      <c r="BJ5" t="s">
        <v>68</v>
      </c>
    </row>
    <row r="6" spans="1:64">
      <c r="A6" t="s">
        <v>80</v>
      </c>
      <c r="B6" t="s">
        <v>81</v>
      </c>
      <c r="C6">
        <v>2013</v>
      </c>
      <c r="D6" t="s">
        <v>66</v>
      </c>
      <c r="E6" t="s">
        <v>66</v>
      </c>
      <c r="F6">
        <v>0</v>
      </c>
      <c r="G6">
        <v>0</v>
      </c>
      <c r="H6">
        <v>0</v>
      </c>
      <c r="I6">
        <v>5</v>
      </c>
      <c r="J6">
        <v>38.79999999999999</v>
      </c>
      <c r="K6">
        <v>43.79999999999999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51.860695666666651</v>
      </c>
      <c r="V6">
        <v>1</v>
      </c>
      <c r="W6">
        <v>6.8633333333333333</v>
      </c>
      <c r="X6">
        <v>-0.10666666666666647</v>
      </c>
      <c r="Y6">
        <v>21.788666666666664</v>
      </c>
      <c r="Z6">
        <v>65</v>
      </c>
      <c r="AA6">
        <v>460.13022666666666</v>
      </c>
      <c r="AB6">
        <v>4140</v>
      </c>
      <c r="AC6">
        <v>6675</v>
      </c>
      <c r="AD6">
        <v>0</v>
      </c>
      <c r="AE6">
        <v>0</v>
      </c>
      <c r="AF6">
        <v>11.215549385164621</v>
      </c>
      <c r="AG6">
        <v>3.074176913923047</v>
      </c>
      <c r="AH6">
        <v>9.5946821381664188E-2</v>
      </c>
      <c r="AI6">
        <v>0.79547729619894803</v>
      </c>
      <c r="AJ6">
        <v>7.1265601721322283E-3</v>
      </c>
      <c r="AK6">
        <v>5.2007745617611096</v>
      </c>
      <c r="AL6">
        <v>2.0383204239706481</v>
      </c>
      <c r="AM6">
        <v>3.4037014307497664</v>
      </c>
      <c r="AN6">
        <v>2.0011326604239952</v>
      </c>
      <c r="AO6">
        <v>1.2258395442080738E-2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81.147544654336926</v>
      </c>
      <c r="BA6">
        <v>-37.347544654336936</v>
      </c>
      <c r="BB6">
        <v>26.332881253645489</v>
      </c>
      <c r="BC6">
        <v>23.116926890774781</v>
      </c>
      <c r="BD6">
        <v>16.650836514593813</v>
      </c>
      <c r="BE6">
        <v>0.11132874868851636</v>
      </c>
      <c r="BF6">
        <v>66.211973407702601</v>
      </c>
      <c r="BG6">
        <v>51.860695666666651</v>
      </c>
      <c r="BH6">
        <v>-14.35127774103595</v>
      </c>
      <c r="BI6" t="s">
        <v>77</v>
      </c>
      <c r="BJ6" t="s">
        <v>68</v>
      </c>
    </row>
    <row r="7" spans="1:64">
      <c r="A7" t="s">
        <v>80</v>
      </c>
      <c r="B7" t="s">
        <v>81</v>
      </c>
      <c r="C7">
        <v>2014</v>
      </c>
      <c r="D7" t="s">
        <v>66</v>
      </c>
      <c r="E7" t="s">
        <v>66</v>
      </c>
      <c r="F7">
        <v>0</v>
      </c>
      <c r="G7">
        <v>0</v>
      </c>
      <c r="H7">
        <v>0</v>
      </c>
      <c r="I7">
        <v>5</v>
      </c>
      <c r="J7">
        <v>37.599999999999987</v>
      </c>
      <c r="K7">
        <v>42.599999999999987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51.860695666666651</v>
      </c>
      <c r="V7">
        <v>1</v>
      </c>
      <c r="W7">
        <v>6.8266666666666671</v>
      </c>
      <c r="X7">
        <v>-0.14333333333333265</v>
      </c>
      <c r="Y7">
        <v>22.503999999999998</v>
      </c>
      <c r="Z7">
        <v>65</v>
      </c>
      <c r="AA7">
        <v>462.26191999999998</v>
      </c>
      <c r="AB7">
        <v>3285</v>
      </c>
      <c r="AC7">
        <v>3880.7403448154396</v>
      </c>
      <c r="AD7">
        <v>0</v>
      </c>
      <c r="AE7">
        <v>0</v>
      </c>
      <c r="AF7">
        <v>9.8427746925823101</v>
      </c>
      <c r="AG7">
        <v>3.2870884569615235</v>
      </c>
      <c r="AH7">
        <v>9.5946821381664188E-2</v>
      </c>
      <c r="AI7">
        <v>0.79547729619894803</v>
      </c>
      <c r="AJ7">
        <v>7.1265601721322283E-3</v>
      </c>
      <c r="AK7">
        <v>5.5903872808805559</v>
      </c>
      <c r="AL7">
        <v>5.6441602119853238</v>
      </c>
      <c r="AM7">
        <v>3.4037014307497664</v>
      </c>
      <c r="AN7">
        <v>2.0011326604239952</v>
      </c>
      <c r="AO7">
        <v>1.2258395442080738E-2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54.028356329189151</v>
      </c>
      <c r="BA7">
        <v>-11.428356329189164</v>
      </c>
      <c r="BB7">
        <v>32.701605828372116</v>
      </c>
      <c r="BC7">
        <v>13.524066772255418</v>
      </c>
      <c r="BD7">
        <v>10.379019168648798</v>
      </c>
      <c r="BE7">
        <v>7.098239992023879E-2</v>
      </c>
      <c r="BF7">
        <v>56.675674169196569</v>
      </c>
      <c r="BG7">
        <v>51.860695666666651</v>
      </c>
      <c r="BH7">
        <v>-4.8149785025299181</v>
      </c>
      <c r="BI7" t="s">
        <v>77</v>
      </c>
      <c r="BJ7" t="s">
        <v>68</v>
      </c>
    </row>
    <row r="8" spans="1:64">
      <c r="A8" t="s">
        <v>80</v>
      </c>
      <c r="B8" t="s">
        <v>81</v>
      </c>
      <c r="C8">
        <v>2015</v>
      </c>
      <c r="D8" t="s">
        <v>66</v>
      </c>
      <c r="E8" t="s">
        <v>66</v>
      </c>
      <c r="F8">
        <v>0</v>
      </c>
      <c r="G8">
        <v>0</v>
      </c>
      <c r="H8">
        <v>0</v>
      </c>
      <c r="I8">
        <v>5</v>
      </c>
      <c r="J8">
        <v>36.399999999999984</v>
      </c>
      <c r="K8">
        <v>41.399999999999984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51.130263333333232</v>
      </c>
      <c r="V8">
        <v>1</v>
      </c>
      <c r="W8">
        <v>6.9033333333333333</v>
      </c>
      <c r="X8">
        <v>-6.666666666666643E-2</v>
      </c>
      <c r="Y8">
        <v>26.139408433358639</v>
      </c>
      <c r="Z8">
        <v>65</v>
      </c>
      <c r="AA8">
        <v>473.09543713140874</v>
      </c>
      <c r="AB8">
        <v>2025.4660096323526</v>
      </c>
      <c r="AC8">
        <v>2392.7877201316919</v>
      </c>
      <c r="AD8">
        <v>0</v>
      </c>
      <c r="AE8">
        <v>0</v>
      </c>
      <c r="AF8">
        <v>9.8427746925823101</v>
      </c>
      <c r="AG8">
        <v>3.2870884569615235</v>
      </c>
      <c r="AH8">
        <v>9.5946821381664188E-2</v>
      </c>
      <c r="AI8">
        <v>0.79547729619894803</v>
      </c>
      <c r="AJ8">
        <v>7.1265601721322283E-3</v>
      </c>
      <c r="AK8">
        <v>5.5903872808805559</v>
      </c>
      <c r="AL8">
        <v>5.6441602119853238</v>
      </c>
      <c r="AM8">
        <v>3.4037014307497664</v>
      </c>
      <c r="AN8">
        <v>2.0011326604239952</v>
      </c>
      <c r="AO8">
        <v>1.2258395442080738E-2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33.312815616766393</v>
      </c>
      <c r="BA8">
        <v>8.0871843832335912</v>
      </c>
      <c r="BB8">
        <v>20.163163185924795</v>
      </c>
      <c r="BC8">
        <v>8.3386720119335394</v>
      </c>
      <c r="BD8">
        <v>6.3994978811022154</v>
      </c>
      <c r="BE8">
        <v>4.3766343476582606E-2</v>
      </c>
      <c r="BF8">
        <v>34.945099422437131</v>
      </c>
      <c r="BG8">
        <v>51.130263333333232</v>
      </c>
      <c r="BH8">
        <v>16.185163910896101</v>
      </c>
      <c r="BI8" t="s">
        <v>77</v>
      </c>
      <c r="BJ8" t="s">
        <v>68</v>
      </c>
    </row>
    <row r="9" spans="1:64">
      <c r="A9" t="s">
        <v>80</v>
      </c>
      <c r="B9" t="s">
        <v>81</v>
      </c>
      <c r="C9">
        <v>2016</v>
      </c>
      <c r="D9" t="s">
        <v>66</v>
      </c>
      <c r="E9" t="s">
        <v>66</v>
      </c>
      <c r="F9">
        <v>0</v>
      </c>
      <c r="G9">
        <v>0</v>
      </c>
      <c r="H9">
        <v>0</v>
      </c>
      <c r="I9">
        <v>5</v>
      </c>
      <c r="J9">
        <v>35.199999999999982</v>
      </c>
      <c r="K9">
        <v>40.199999999999982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50.399831000000127</v>
      </c>
      <c r="V9">
        <v>1</v>
      </c>
      <c r="W9">
        <v>6.74</v>
      </c>
      <c r="X9">
        <v>-0.22999999999999954</v>
      </c>
      <c r="Y9">
        <v>27.46</v>
      </c>
      <c r="Z9">
        <v>65</v>
      </c>
      <c r="AA9">
        <v>477.0308</v>
      </c>
      <c r="AB9">
        <v>5772</v>
      </c>
      <c r="AC9">
        <v>5197.5</v>
      </c>
      <c r="AD9">
        <v>0</v>
      </c>
      <c r="AE9">
        <v>0</v>
      </c>
      <c r="AF9">
        <v>12.47</v>
      </c>
      <c r="AG9">
        <v>2.44</v>
      </c>
      <c r="AH9">
        <v>9.5946821381664188E-2</v>
      </c>
      <c r="AI9">
        <v>0.79547729619894803</v>
      </c>
      <c r="AJ9">
        <v>7.1265601721322283E-3</v>
      </c>
      <c r="AK9">
        <v>9.2800000000000011</v>
      </c>
      <c r="AL9">
        <v>8.7799999999999994</v>
      </c>
      <c r="AM9">
        <v>3.4037014307497664</v>
      </c>
      <c r="AN9">
        <v>2.0011326604239952</v>
      </c>
      <c r="AO9">
        <v>1.2258395442080738E-2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120.20963999999999</v>
      </c>
      <c r="BA9">
        <v>-80.009640000000019</v>
      </c>
      <c r="BB9">
        <v>59.717729999999996</v>
      </c>
      <c r="BC9">
        <v>18.244543239336878</v>
      </c>
      <c r="BD9">
        <v>14.992381956214041</v>
      </c>
      <c r="BE9">
        <v>0.10484751562376186</v>
      </c>
      <c r="BF9">
        <v>93.059502711174673</v>
      </c>
      <c r="BG9">
        <v>50.399831000000127</v>
      </c>
      <c r="BH9">
        <v>-42.659671711174546</v>
      </c>
      <c r="BI9" t="s">
        <v>77</v>
      </c>
      <c r="BJ9" t="s">
        <v>68</v>
      </c>
    </row>
    <row r="10" spans="1:64">
      <c r="A10" t="s">
        <v>80</v>
      </c>
      <c r="B10" t="s">
        <v>81</v>
      </c>
      <c r="C10">
        <v>2017</v>
      </c>
      <c r="D10" t="s">
        <v>66</v>
      </c>
      <c r="E10" t="s">
        <v>66</v>
      </c>
      <c r="F10">
        <v>0</v>
      </c>
      <c r="G10">
        <v>0</v>
      </c>
      <c r="H10">
        <v>0</v>
      </c>
      <c r="I10">
        <v>5</v>
      </c>
      <c r="J10">
        <v>33.999999999999979</v>
      </c>
      <c r="K10">
        <v>38.999999999999979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50.399831000000127</v>
      </c>
      <c r="V10">
        <v>1</v>
      </c>
      <c r="W10">
        <v>6.72</v>
      </c>
      <c r="X10">
        <v>-0.25</v>
      </c>
      <c r="Y10">
        <v>28.4</v>
      </c>
      <c r="Z10">
        <v>65</v>
      </c>
      <c r="AA10">
        <v>479.83199999999999</v>
      </c>
      <c r="AB10">
        <v>4234.5</v>
      </c>
      <c r="AC10">
        <v>4320</v>
      </c>
      <c r="AD10">
        <v>0</v>
      </c>
      <c r="AE10">
        <v>0</v>
      </c>
      <c r="AF10">
        <v>12.47</v>
      </c>
      <c r="AG10">
        <v>2.44</v>
      </c>
      <c r="AH10">
        <v>9.5946821381664188E-2</v>
      </c>
      <c r="AI10">
        <v>0.79547729619894803</v>
      </c>
      <c r="AJ10">
        <v>7.1265601721322283E-3</v>
      </c>
      <c r="AK10">
        <v>9.2800000000000011</v>
      </c>
      <c r="AL10">
        <v>8.7799999999999994</v>
      </c>
      <c r="AM10">
        <v>3.4037014307497664</v>
      </c>
      <c r="AN10">
        <v>2.0011326604239952</v>
      </c>
      <c r="AO10">
        <v>1.2258395442080738E-2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92.893815000000004</v>
      </c>
      <c r="BA10">
        <v>-53.893815000000025</v>
      </c>
      <c r="BB10">
        <v>48.261780000000002</v>
      </c>
      <c r="BC10">
        <v>15.110276995979648</v>
      </c>
      <c r="BD10">
        <v>12.013341703786104</v>
      </c>
      <c r="BE10">
        <v>8.3133687358682706E-2</v>
      </c>
      <c r="BF10">
        <v>75.468532387124426</v>
      </c>
      <c r="BG10">
        <v>50.399831000000127</v>
      </c>
      <c r="BH10">
        <v>-25.0687013871243</v>
      </c>
      <c r="BI10" t="s">
        <v>77</v>
      </c>
      <c r="BJ10" t="s">
        <v>68</v>
      </c>
    </row>
    <row r="11" spans="1:64">
      <c r="A11" t="s">
        <v>80</v>
      </c>
      <c r="B11" t="s">
        <v>81</v>
      </c>
      <c r="C11">
        <v>2018</v>
      </c>
      <c r="D11" t="s">
        <v>66</v>
      </c>
      <c r="E11" t="s">
        <v>66</v>
      </c>
      <c r="F11">
        <v>0</v>
      </c>
      <c r="G11">
        <v>0</v>
      </c>
      <c r="H11">
        <v>0</v>
      </c>
      <c r="I11">
        <v>5</v>
      </c>
      <c r="J11">
        <v>32.799999999999976</v>
      </c>
      <c r="K11">
        <v>37.799999999999976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50.399831000000127</v>
      </c>
      <c r="V11">
        <v>1</v>
      </c>
      <c r="W11">
        <v>6.82</v>
      </c>
      <c r="X11">
        <v>-0.14999999999999947</v>
      </c>
      <c r="Y11">
        <v>21.22</v>
      </c>
      <c r="Z11">
        <v>65</v>
      </c>
      <c r="AA11">
        <v>458.43559999999997</v>
      </c>
      <c r="AB11">
        <v>5180</v>
      </c>
      <c r="AC11">
        <v>2426</v>
      </c>
      <c r="AD11">
        <v>0</v>
      </c>
      <c r="AE11">
        <v>0</v>
      </c>
      <c r="AF11">
        <v>12.47</v>
      </c>
      <c r="AG11">
        <v>2.44</v>
      </c>
      <c r="AH11">
        <v>9.5946821381664188E-2</v>
      </c>
      <c r="AI11">
        <v>0.79547729619894803</v>
      </c>
      <c r="AJ11">
        <v>7.1265601721322283E-3</v>
      </c>
      <c r="AK11">
        <v>9.2800000000000011</v>
      </c>
      <c r="AL11">
        <v>8.7799999999999994</v>
      </c>
      <c r="AM11">
        <v>3.4037014307497664</v>
      </c>
      <c r="AN11">
        <v>2.0011326604239952</v>
      </c>
      <c r="AO11">
        <v>1.2258395442080738E-2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87.107880000000009</v>
      </c>
      <c r="BA11">
        <v>-49.307880000000033</v>
      </c>
      <c r="BB11">
        <v>33.939479999999996</v>
      </c>
      <c r="BC11">
        <v>8.7543842057559544</v>
      </c>
      <c r="BD11">
        <v>8.9753202284991644</v>
      </c>
      <c r="BE11">
        <v>6.6654449034132826E-2</v>
      </c>
      <c r="BF11">
        <v>51.735838883289247</v>
      </c>
      <c r="BG11">
        <v>50.399831000000127</v>
      </c>
      <c r="BH11">
        <v>-1.3360078832891205</v>
      </c>
      <c r="BI11" t="s">
        <v>77</v>
      </c>
      <c r="BJ11" t="s">
        <v>68</v>
      </c>
    </row>
    <row r="12" spans="1:64">
      <c r="A12" t="s">
        <v>80</v>
      </c>
      <c r="B12" t="s">
        <v>81</v>
      </c>
      <c r="C12">
        <v>1993</v>
      </c>
      <c r="D12" t="s">
        <v>77</v>
      </c>
      <c r="E12" t="s">
        <v>82</v>
      </c>
      <c r="F12">
        <v>0</v>
      </c>
      <c r="G12">
        <v>0</v>
      </c>
      <c r="H12">
        <v>0</v>
      </c>
      <c r="I12">
        <v>5</v>
      </c>
      <c r="J12">
        <v>50.4</v>
      </c>
      <c r="K12">
        <v>55.4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87.651880000000006</v>
      </c>
      <c r="V12">
        <v>4</v>
      </c>
      <c r="W12">
        <v>6.97</v>
      </c>
      <c r="X12">
        <v>0</v>
      </c>
      <c r="Y12">
        <v>25.75</v>
      </c>
      <c r="Z12">
        <v>65</v>
      </c>
      <c r="AA12">
        <v>471.93499999999995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55.4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87.651880000000006</v>
      </c>
      <c r="BH12">
        <v>87.651880000000006</v>
      </c>
      <c r="BI12" t="s">
        <v>77</v>
      </c>
      <c r="BJ12" t="s">
        <v>68</v>
      </c>
      <c r="BK12">
        <v>7.3493333333333339</v>
      </c>
      <c r="BL12">
        <v>0.37933333333333374</v>
      </c>
    </row>
    <row r="13" spans="1:64">
      <c r="A13" t="s">
        <v>80</v>
      </c>
      <c r="B13" t="s">
        <v>81</v>
      </c>
      <c r="C13">
        <v>2010</v>
      </c>
      <c r="D13" t="s">
        <v>77</v>
      </c>
      <c r="E13" t="s">
        <v>82</v>
      </c>
      <c r="F13">
        <v>367.92892499999999</v>
      </c>
      <c r="G13">
        <v>367.92892499999999</v>
      </c>
      <c r="H13">
        <v>0</v>
      </c>
      <c r="I13">
        <v>5</v>
      </c>
      <c r="J13">
        <v>42.4</v>
      </c>
      <c r="K13">
        <v>415.32892499999997</v>
      </c>
      <c r="L13">
        <v>100</v>
      </c>
      <c r="M13">
        <v>0</v>
      </c>
      <c r="N13">
        <v>0</v>
      </c>
      <c r="O13">
        <v>0</v>
      </c>
      <c r="P13">
        <v>0</v>
      </c>
      <c r="Q13">
        <v>786.72360000000003</v>
      </c>
      <c r="R13">
        <v>406.92599999999999</v>
      </c>
      <c r="S13">
        <v>63.299600000000012</v>
      </c>
      <c r="T13">
        <v>167.29179999999999</v>
      </c>
      <c r="U13">
        <v>54.782425000000003</v>
      </c>
      <c r="V13">
        <v>4</v>
      </c>
      <c r="W13">
        <v>7.14</v>
      </c>
      <c r="X13">
        <v>0.16999999999999993</v>
      </c>
      <c r="Y13">
        <v>24.011999999999997</v>
      </c>
      <c r="Z13">
        <v>65</v>
      </c>
      <c r="AA13">
        <v>466.75576000000001</v>
      </c>
      <c r="AB13">
        <v>8858</v>
      </c>
      <c r="AC13">
        <v>9137.4999999999982</v>
      </c>
      <c r="AD13">
        <v>0</v>
      </c>
      <c r="AE13">
        <v>0</v>
      </c>
      <c r="AF13">
        <v>12.007320341047505</v>
      </c>
      <c r="AG13">
        <v>3.1710312626877792</v>
      </c>
      <c r="AH13">
        <v>5.5311492628950451E-2</v>
      </c>
      <c r="AI13">
        <v>0.91292982446557569</v>
      </c>
      <c r="AJ13">
        <v>4.9394288134356947E-3</v>
      </c>
      <c r="AK13">
        <v>6.1709093074444343</v>
      </c>
      <c r="AL13">
        <v>11.834236151431728</v>
      </c>
      <c r="AM13">
        <v>3.5677540710612456</v>
      </c>
      <c r="AN13">
        <v>1.5532026809793722</v>
      </c>
      <c r="AO13">
        <v>1.312422980201516E-2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162.74752737777231</v>
      </c>
      <c r="BA13">
        <v>252.58139762222766</v>
      </c>
      <c r="BB13">
        <v>136.22432775859576</v>
      </c>
      <c r="BC13">
        <v>33.09030202602937</v>
      </c>
      <c r="BD13">
        <v>22.279121882565079</v>
      </c>
      <c r="BE13">
        <v>0.16367611024532688</v>
      </c>
      <c r="BF13">
        <v>191.75742777743554</v>
      </c>
      <c r="BG13">
        <v>1479.0234250000001</v>
      </c>
      <c r="BH13">
        <v>1287.2659972225645</v>
      </c>
      <c r="BI13" t="s">
        <v>77</v>
      </c>
      <c r="BJ13" t="s">
        <v>68</v>
      </c>
      <c r="BK13">
        <v>0.28461713507841901</v>
      </c>
      <c r="BL13">
        <v>0.28461713507841896</v>
      </c>
    </row>
    <row r="14" spans="1:64">
      <c r="A14" t="s">
        <v>80</v>
      </c>
      <c r="B14" t="s">
        <v>81</v>
      </c>
      <c r="C14">
        <v>2011</v>
      </c>
      <c r="D14" t="s">
        <v>77</v>
      </c>
      <c r="E14" t="s">
        <v>82</v>
      </c>
      <c r="F14">
        <v>367.92892499999999</v>
      </c>
      <c r="G14">
        <v>367.92892499999999</v>
      </c>
      <c r="H14">
        <v>0</v>
      </c>
      <c r="I14">
        <v>5</v>
      </c>
      <c r="J14">
        <v>41.199999999999996</v>
      </c>
      <c r="K14">
        <v>414.12892499999998</v>
      </c>
      <c r="L14">
        <v>100</v>
      </c>
      <c r="M14">
        <v>0</v>
      </c>
      <c r="N14">
        <v>0</v>
      </c>
      <c r="O14">
        <v>0</v>
      </c>
      <c r="P14">
        <v>0</v>
      </c>
      <c r="Q14">
        <v>786.72360000000003</v>
      </c>
      <c r="R14">
        <v>406.92599999999999</v>
      </c>
      <c r="S14">
        <v>63.299600000000012</v>
      </c>
      <c r="T14">
        <v>167.29179999999999</v>
      </c>
      <c r="U14">
        <v>53.321560333333473</v>
      </c>
      <c r="V14">
        <v>4</v>
      </c>
      <c r="W14">
        <v>7.5166666666666666</v>
      </c>
      <c r="X14">
        <v>0.54666666666666686</v>
      </c>
      <c r="Y14">
        <v>29.328666666666663</v>
      </c>
      <c r="Z14">
        <v>65</v>
      </c>
      <c r="AA14">
        <v>482.59942666666666</v>
      </c>
      <c r="AB14">
        <v>6543.4005934718107</v>
      </c>
      <c r="AC14">
        <v>8539.7537091988124</v>
      </c>
      <c r="AD14">
        <v>0</v>
      </c>
      <c r="AE14">
        <v>0</v>
      </c>
      <c r="AF14">
        <v>12.007320341047505</v>
      </c>
      <c r="AG14">
        <v>3.1710312626877792</v>
      </c>
      <c r="AH14">
        <v>5.5311492628950451E-2</v>
      </c>
      <c r="AI14">
        <v>0.91292982446557569</v>
      </c>
      <c r="AJ14">
        <v>4.9394288134356947E-3</v>
      </c>
      <c r="AK14">
        <v>6.1709093074444343</v>
      </c>
      <c r="AL14">
        <v>11.834236151431728</v>
      </c>
      <c r="AM14">
        <v>3.5677540710612456</v>
      </c>
      <c r="AN14">
        <v>1.5532026809793722</v>
      </c>
      <c r="AO14">
        <v>1.312422980201516E-2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131.26675269299449</v>
      </c>
      <c r="BA14">
        <v>282.86217230700549</v>
      </c>
      <c r="BB14">
        <v>121.81078991591266</v>
      </c>
      <c r="BC14">
        <v>30.829666315548522</v>
      </c>
      <c r="BD14">
        <v>19.237633911237296</v>
      </c>
      <c r="BE14">
        <v>0.14439835156138348</v>
      </c>
      <c r="BF14">
        <v>172.0224884942599</v>
      </c>
      <c r="BG14">
        <v>1477.5625603333335</v>
      </c>
      <c r="BH14">
        <v>1305.5400718390736</v>
      </c>
      <c r="BI14" t="s">
        <v>77</v>
      </c>
      <c r="BJ14" t="s">
        <v>68</v>
      </c>
    </row>
    <row r="15" spans="1:64">
      <c r="A15" t="s">
        <v>80</v>
      </c>
      <c r="B15" t="s">
        <v>81</v>
      </c>
      <c r="C15">
        <v>2012</v>
      </c>
      <c r="D15" t="s">
        <v>77</v>
      </c>
      <c r="E15" t="s">
        <v>82</v>
      </c>
      <c r="F15">
        <v>367.92892499999999</v>
      </c>
      <c r="G15">
        <v>367.92892499999999</v>
      </c>
      <c r="H15">
        <v>0</v>
      </c>
      <c r="I15">
        <v>5</v>
      </c>
      <c r="J15">
        <v>39.999999999999993</v>
      </c>
      <c r="K15">
        <v>412.92892499999999</v>
      </c>
      <c r="L15">
        <v>100</v>
      </c>
      <c r="M15">
        <v>0</v>
      </c>
      <c r="N15">
        <v>0</v>
      </c>
      <c r="O15">
        <v>0</v>
      </c>
      <c r="P15">
        <v>0</v>
      </c>
      <c r="Q15">
        <v>786.72360000000003</v>
      </c>
      <c r="R15">
        <v>406.92599999999999</v>
      </c>
      <c r="S15">
        <v>63.299600000000012</v>
      </c>
      <c r="T15">
        <v>167.29179999999999</v>
      </c>
      <c r="U15">
        <v>52.591128000000062</v>
      </c>
      <c r="V15">
        <v>4</v>
      </c>
      <c r="W15">
        <v>7.5433333333333339</v>
      </c>
      <c r="X15">
        <v>0.57333333333333414</v>
      </c>
      <c r="Y15">
        <v>27.511333333333333</v>
      </c>
      <c r="Z15">
        <v>65</v>
      </c>
      <c r="AA15">
        <v>477.18377333333331</v>
      </c>
      <c r="AB15">
        <v>7642.5</v>
      </c>
      <c r="AC15">
        <v>6796.5</v>
      </c>
      <c r="AD15">
        <v>0</v>
      </c>
      <c r="AE15">
        <v>0</v>
      </c>
      <c r="AF15">
        <v>12.007320341047505</v>
      </c>
      <c r="AG15">
        <v>3.1710312626877792</v>
      </c>
      <c r="AH15">
        <v>5.5311492628950451E-2</v>
      </c>
      <c r="AI15">
        <v>0.91292982446557569</v>
      </c>
      <c r="AJ15">
        <v>4.9394288134356947E-3</v>
      </c>
      <c r="AK15">
        <v>6.1709093074444343</v>
      </c>
      <c r="AL15">
        <v>11.834236151431728</v>
      </c>
      <c r="AM15">
        <v>3.5677540710612456</v>
      </c>
      <c r="AN15">
        <v>1.5532026809793722</v>
      </c>
      <c r="AO15">
        <v>1.312422980201516E-2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133.70653081450166</v>
      </c>
      <c r="BA15">
        <v>279.22239418549833</v>
      </c>
      <c r="BB15">
        <v>104.66599242829709</v>
      </c>
      <c r="BC15">
        <v>24.670958626384511</v>
      </c>
      <c r="BD15">
        <v>17.533408204754465</v>
      </c>
      <c r="BE15">
        <v>0.12694841255607833</v>
      </c>
      <c r="BF15">
        <v>146.99730767199216</v>
      </c>
      <c r="BG15">
        <v>1476.832128</v>
      </c>
      <c r="BH15">
        <v>1329.8348203280079</v>
      </c>
      <c r="BI15" t="s">
        <v>77</v>
      </c>
      <c r="BJ15" t="s">
        <v>68</v>
      </c>
    </row>
    <row r="16" spans="1:64">
      <c r="A16" t="s">
        <v>80</v>
      </c>
      <c r="B16" t="s">
        <v>81</v>
      </c>
      <c r="C16">
        <v>2013</v>
      </c>
      <c r="D16" t="s">
        <v>77</v>
      </c>
      <c r="E16" t="s">
        <v>82</v>
      </c>
      <c r="F16">
        <v>367.92892499999999</v>
      </c>
      <c r="G16">
        <v>367.92892499999999</v>
      </c>
      <c r="H16">
        <v>0</v>
      </c>
      <c r="I16">
        <v>5</v>
      </c>
      <c r="J16">
        <v>38.79999999999999</v>
      </c>
      <c r="K16">
        <v>411.728925</v>
      </c>
      <c r="L16">
        <v>100</v>
      </c>
      <c r="M16">
        <v>0</v>
      </c>
      <c r="N16">
        <v>0</v>
      </c>
      <c r="O16">
        <v>0</v>
      </c>
      <c r="P16">
        <v>0</v>
      </c>
      <c r="Q16">
        <v>786.72360000000003</v>
      </c>
      <c r="R16">
        <v>406.92599999999999</v>
      </c>
      <c r="S16">
        <v>63.299600000000012</v>
      </c>
      <c r="T16">
        <v>167.29179999999999</v>
      </c>
      <c r="U16">
        <v>51.860695666666651</v>
      </c>
      <c r="V16">
        <v>4</v>
      </c>
      <c r="W16">
        <v>7.580000000000001</v>
      </c>
      <c r="X16">
        <v>0.61000000000000121</v>
      </c>
      <c r="Y16">
        <v>28.361999999999998</v>
      </c>
      <c r="Z16">
        <v>65</v>
      </c>
      <c r="AA16">
        <v>479.71875999999997</v>
      </c>
      <c r="AB16">
        <v>6112.5</v>
      </c>
      <c r="AC16">
        <v>10395</v>
      </c>
      <c r="AD16">
        <v>0</v>
      </c>
      <c r="AE16">
        <v>0</v>
      </c>
      <c r="AF16">
        <v>14.794640682095007</v>
      </c>
      <c r="AG16">
        <v>2.8420625253755585</v>
      </c>
      <c r="AH16">
        <v>5.5311492628950451E-2</v>
      </c>
      <c r="AI16">
        <v>0.91292982446557569</v>
      </c>
      <c r="AJ16">
        <v>4.9394288134356947E-3</v>
      </c>
      <c r="AK16">
        <v>5.741818614888869</v>
      </c>
      <c r="AL16">
        <v>15.668472302863455</v>
      </c>
      <c r="AM16">
        <v>3.5677540710612456</v>
      </c>
      <c r="AN16">
        <v>1.5532026809793722</v>
      </c>
      <c r="AO16">
        <v>1.312422980201516E-2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150.11844567107553</v>
      </c>
      <c r="BA16">
        <v>261.6104793289245</v>
      </c>
      <c r="BB16">
        <v>180.24587677462372</v>
      </c>
      <c r="BC16">
        <v>37.424895067376113</v>
      </c>
      <c r="BD16">
        <v>21.725825420826403</v>
      </c>
      <c r="BE16">
        <v>0.16661862741407327</v>
      </c>
      <c r="BF16">
        <v>239.56321589024031</v>
      </c>
      <c r="BG16">
        <v>1476.1016956666667</v>
      </c>
      <c r="BH16">
        <v>1236.5384797764264</v>
      </c>
      <c r="BI16" t="s">
        <v>77</v>
      </c>
      <c r="BJ16" t="s">
        <v>68</v>
      </c>
    </row>
    <row r="17" spans="1:64">
      <c r="A17" t="s">
        <v>80</v>
      </c>
      <c r="B17" t="s">
        <v>81</v>
      </c>
      <c r="C17">
        <v>2014</v>
      </c>
      <c r="D17" t="s">
        <v>77</v>
      </c>
      <c r="E17" t="s">
        <v>82</v>
      </c>
      <c r="F17">
        <v>367.92892499999999</v>
      </c>
      <c r="G17">
        <v>367.92892499999999</v>
      </c>
      <c r="H17">
        <v>0</v>
      </c>
      <c r="I17">
        <v>5</v>
      </c>
      <c r="J17">
        <v>37.599999999999987</v>
      </c>
      <c r="K17">
        <v>410.52892499999996</v>
      </c>
      <c r="L17">
        <v>100</v>
      </c>
      <c r="M17">
        <v>0</v>
      </c>
      <c r="N17">
        <v>0</v>
      </c>
      <c r="O17">
        <v>0</v>
      </c>
      <c r="P17">
        <v>0</v>
      </c>
      <c r="Q17">
        <v>786.72360000000003</v>
      </c>
      <c r="R17">
        <v>406.92599999999999</v>
      </c>
      <c r="S17">
        <v>63.299600000000012</v>
      </c>
      <c r="T17">
        <v>167.29179999999999</v>
      </c>
      <c r="U17">
        <v>51.860695666666651</v>
      </c>
      <c r="V17">
        <v>4</v>
      </c>
      <c r="W17">
        <v>7.5033333333333339</v>
      </c>
      <c r="X17">
        <v>0.5333333333333341</v>
      </c>
      <c r="Y17">
        <v>31.223333333333333</v>
      </c>
      <c r="Z17">
        <v>65</v>
      </c>
      <c r="AA17">
        <v>488.2455333333333</v>
      </c>
      <c r="AB17">
        <v>5340</v>
      </c>
      <c r="AC17">
        <v>5852.2255607963407</v>
      </c>
      <c r="AD17">
        <v>0</v>
      </c>
      <c r="AE17">
        <v>0</v>
      </c>
      <c r="AF17">
        <v>12.007320341047505</v>
      </c>
      <c r="AG17">
        <v>3.1710312626877792</v>
      </c>
      <c r="AH17">
        <v>5.5311492628950451E-2</v>
      </c>
      <c r="AI17">
        <v>0.91292982446557569</v>
      </c>
      <c r="AJ17">
        <v>4.9394288134356947E-3</v>
      </c>
      <c r="AK17">
        <v>6.1709093074444343</v>
      </c>
      <c r="AL17">
        <v>11.834236151431728</v>
      </c>
      <c r="AM17">
        <v>3.5677540710612456</v>
      </c>
      <c r="AN17">
        <v>1.5532026809793722</v>
      </c>
      <c r="AO17">
        <v>1.312422980201516E-2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100.23264380357604</v>
      </c>
      <c r="BA17">
        <v>310.29628119642393</v>
      </c>
      <c r="BB17">
        <v>86.18992624066162</v>
      </c>
      <c r="BC17">
        <v>21.174664939938424</v>
      </c>
      <c r="BD17">
        <v>13.96473769337106</v>
      </c>
      <c r="BE17">
        <v>0.10318250297686483</v>
      </c>
      <c r="BF17">
        <v>121.43251137694797</v>
      </c>
      <c r="BG17">
        <v>1476.1016956666667</v>
      </c>
      <c r="BH17">
        <v>1354.6691842897187</v>
      </c>
      <c r="BI17" t="s">
        <v>77</v>
      </c>
      <c r="BJ17" t="s">
        <v>68</v>
      </c>
    </row>
    <row r="18" spans="1:64">
      <c r="A18" t="s">
        <v>80</v>
      </c>
      <c r="B18" t="s">
        <v>81</v>
      </c>
      <c r="C18">
        <v>2015</v>
      </c>
      <c r="D18" t="s">
        <v>77</v>
      </c>
      <c r="E18" t="s">
        <v>82</v>
      </c>
      <c r="F18">
        <v>271.28399999999999</v>
      </c>
      <c r="G18">
        <v>271.28399999999999</v>
      </c>
      <c r="H18">
        <v>0</v>
      </c>
      <c r="I18">
        <v>5</v>
      </c>
      <c r="J18">
        <v>36.399999999999984</v>
      </c>
      <c r="K18">
        <v>312.68399999999997</v>
      </c>
      <c r="L18">
        <v>100</v>
      </c>
      <c r="M18">
        <v>0</v>
      </c>
      <c r="N18">
        <v>0</v>
      </c>
      <c r="O18">
        <v>0</v>
      </c>
      <c r="P18">
        <v>0</v>
      </c>
      <c r="Q18">
        <v>786.72360000000003</v>
      </c>
      <c r="R18">
        <v>406.92599999999999</v>
      </c>
      <c r="S18">
        <v>63.299600000000012</v>
      </c>
      <c r="T18">
        <v>167.29179999999999</v>
      </c>
      <c r="U18">
        <v>51.130263333333232</v>
      </c>
      <c r="V18">
        <v>4</v>
      </c>
      <c r="W18">
        <v>7.55</v>
      </c>
      <c r="X18">
        <v>0.58000000000000007</v>
      </c>
      <c r="Y18">
        <v>34.542478496754093</v>
      </c>
      <c r="Z18">
        <v>65</v>
      </c>
      <c r="AA18">
        <v>498.13658592032721</v>
      </c>
      <c r="AB18">
        <v>4486.6141284602072</v>
      </c>
      <c r="AC18">
        <v>4916.9808771544613</v>
      </c>
      <c r="AD18">
        <v>0</v>
      </c>
      <c r="AE18">
        <v>0</v>
      </c>
      <c r="AF18">
        <v>12.007320341047505</v>
      </c>
      <c r="AG18">
        <v>3.1710312626877792</v>
      </c>
      <c r="AH18">
        <v>5.5311492628950451E-2</v>
      </c>
      <c r="AI18">
        <v>0.91292982446557569</v>
      </c>
      <c r="AJ18">
        <v>4.9394288134356947E-3</v>
      </c>
      <c r="AK18">
        <v>6.1709093074444343</v>
      </c>
      <c r="AL18">
        <v>11.834236151431728</v>
      </c>
      <c r="AM18">
        <v>3.5677540710612456</v>
      </c>
      <c r="AN18">
        <v>1.5532026809793722</v>
      </c>
      <c r="AO18">
        <v>1.312422980201516E-2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84.214456146450132</v>
      </c>
      <c r="BA18">
        <v>228.46954385354985</v>
      </c>
      <c r="BB18">
        <v>72.415906517283815</v>
      </c>
      <c r="BC18">
        <v>17.790739866093396</v>
      </c>
      <c r="BD18">
        <v>11.733031729460563</v>
      </c>
      <c r="BE18">
        <v>8.6692898064773247E-2</v>
      </c>
      <c r="BF18">
        <v>102.02637101090254</v>
      </c>
      <c r="BG18">
        <v>1475.3712633333332</v>
      </c>
      <c r="BH18">
        <v>1373.3448923224307</v>
      </c>
      <c r="BI18" t="s">
        <v>77</v>
      </c>
      <c r="BJ18" t="s">
        <v>68</v>
      </c>
    </row>
    <row r="19" spans="1:64">
      <c r="A19" t="s">
        <v>80</v>
      </c>
      <c r="B19" t="s">
        <v>81</v>
      </c>
      <c r="C19">
        <v>2016</v>
      </c>
      <c r="D19" t="s">
        <v>77</v>
      </c>
      <c r="E19" t="s">
        <v>82</v>
      </c>
      <c r="F19">
        <v>234.67899000000008</v>
      </c>
      <c r="G19">
        <v>234.67899000000008</v>
      </c>
      <c r="H19">
        <v>0</v>
      </c>
      <c r="I19">
        <v>5</v>
      </c>
      <c r="J19">
        <v>35.199999999999982</v>
      </c>
      <c r="K19">
        <v>274.87899000000004</v>
      </c>
      <c r="L19">
        <v>100</v>
      </c>
      <c r="M19">
        <v>0</v>
      </c>
      <c r="N19">
        <v>0</v>
      </c>
      <c r="O19">
        <v>0</v>
      </c>
      <c r="P19">
        <v>0</v>
      </c>
      <c r="Q19">
        <v>461.40276000000011</v>
      </c>
      <c r="R19">
        <v>238.65660000000011</v>
      </c>
      <c r="S19">
        <v>37.124360000000017</v>
      </c>
      <c r="T19">
        <v>98.114380000000025</v>
      </c>
      <c r="U19">
        <v>50.399831000000127</v>
      </c>
      <c r="V19">
        <v>4</v>
      </c>
      <c r="W19">
        <v>7.18</v>
      </c>
      <c r="X19">
        <v>0.20999999999999996</v>
      </c>
      <c r="Y19">
        <v>33.08</v>
      </c>
      <c r="Z19">
        <v>65</v>
      </c>
      <c r="AA19">
        <v>493.77839999999998</v>
      </c>
      <c r="AB19">
        <v>7284</v>
      </c>
      <c r="AC19">
        <v>9483</v>
      </c>
      <c r="AD19">
        <v>0</v>
      </c>
      <c r="AE19">
        <v>0</v>
      </c>
      <c r="AF19">
        <v>12.47</v>
      </c>
      <c r="AG19">
        <v>2.79</v>
      </c>
      <c r="AH19">
        <v>5.5311492628950451E-2</v>
      </c>
      <c r="AI19">
        <v>0.91292982446557569</v>
      </c>
      <c r="AJ19">
        <v>4.9394288134356947E-3</v>
      </c>
      <c r="AK19">
        <v>11.55</v>
      </c>
      <c r="AL19">
        <v>27.17</v>
      </c>
      <c r="AM19">
        <v>3.5677540710612456</v>
      </c>
      <c r="AN19">
        <v>1.5532026809793722</v>
      </c>
      <c r="AO19">
        <v>1.312422980201516E-2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200.36013</v>
      </c>
      <c r="BA19">
        <v>74.518860000000046</v>
      </c>
      <c r="BB19">
        <v>277.97547000000003</v>
      </c>
      <c r="BC19">
        <v>34.235900768183072</v>
      </c>
      <c r="BD19">
        <v>21.378801865134641</v>
      </c>
      <c r="BE19">
        <v>0.16043587068957535</v>
      </c>
      <c r="BF19">
        <v>333.75060850400729</v>
      </c>
      <c r="BG19">
        <v>885.69793100000038</v>
      </c>
      <c r="BH19">
        <v>551.94732249599315</v>
      </c>
      <c r="BI19" t="s">
        <v>77</v>
      </c>
      <c r="BJ19" t="s">
        <v>68</v>
      </c>
    </row>
    <row r="20" spans="1:64">
      <c r="A20" t="s">
        <v>80</v>
      </c>
      <c r="B20" t="s">
        <v>81</v>
      </c>
      <c r="C20">
        <v>2017</v>
      </c>
      <c r="D20" t="s">
        <v>77</v>
      </c>
      <c r="E20" t="s">
        <v>82</v>
      </c>
      <c r="F20">
        <v>234.67899000000008</v>
      </c>
      <c r="G20">
        <v>234.67899000000008</v>
      </c>
      <c r="H20">
        <v>0</v>
      </c>
      <c r="I20">
        <v>5</v>
      </c>
      <c r="J20">
        <v>33.999999999999979</v>
      </c>
      <c r="K20">
        <v>273.67899000000006</v>
      </c>
      <c r="L20">
        <v>100</v>
      </c>
      <c r="M20">
        <v>0</v>
      </c>
      <c r="N20">
        <v>0</v>
      </c>
      <c r="O20">
        <v>0</v>
      </c>
      <c r="P20">
        <v>0</v>
      </c>
      <c r="Q20">
        <v>461.40276000000011</v>
      </c>
      <c r="R20">
        <v>238.65660000000011</v>
      </c>
      <c r="S20">
        <v>37.124360000000017</v>
      </c>
      <c r="T20">
        <v>98.114380000000025</v>
      </c>
      <c r="U20">
        <v>50.399831000000127</v>
      </c>
      <c r="V20">
        <v>4</v>
      </c>
      <c r="W20">
        <v>6.86</v>
      </c>
      <c r="X20">
        <v>-0.10999999999999943</v>
      </c>
      <c r="Y20">
        <v>37.24</v>
      </c>
      <c r="Z20">
        <v>65</v>
      </c>
      <c r="AA20">
        <v>506.17520000000002</v>
      </c>
      <c r="AB20">
        <v>8010</v>
      </c>
      <c r="AC20">
        <v>8415</v>
      </c>
      <c r="AD20">
        <v>0</v>
      </c>
      <c r="AE20">
        <v>0</v>
      </c>
      <c r="AF20">
        <v>12.47</v>
      </c>
      <c r="AG20">
        <v>2.79</v>
      </c>
      <c r="AH20">
        <v>5.5311492628950451E-2</v>
      </c>
      <c r="AI20">
        <v>0.91292982446557569</v>
      </c>
      <c r="AJ20">
        <v>4.9394288134356947E-3</v>
      </c>
      <c r="AK20">
        <v>11.55</v>
      </c>
      <c r="AL20">
        <v>27.17</v>
      </c>
      <c r="AM20">
        <v>3.5677540710612456</v>
      </c>
      <c r="AN20">
        <v>1.5532026809793722</v>
      </c>
      <c r="AO20">
        <v>1.312422980201516E-2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197.07795000000002</v>
      </c>
      <c r="BA20">
        <v>76.60104000000004</v>
      </c>
      <c r="BB20">
        <v>250.98345</v>
      </c>
      <c r="BC20">
        <v>30.465695563938276</v>
      </c>
      <c r="BD20">
        <v>20.382768454410677</v>
      </c>
      <c r="BE20">
        <v>0.15000521857957749</v>
      </c>
      <c r="BF20">
        <v>301.98191923692849</v>
      </c>
      <c r="BG20">
        <v>885.69793100000038</v>
      </c>
      <c r="BH20">
        <v>583.71601176307195</v>
      </c>
      <c r="BI20" t="s">
        <v>77</v>
      </c>
      <c r="BJ20" t="s">
        <v>68</v>
      </c>
    </row>
    <row r="21" spans="1:64">
      <c r="A21" t="s">
        <v>80</v>
      </c>
      <c r="B21" t="s">
        <v>81</v>
      </c>
      <c r="C21">
        <v>2018</v>
      </c>
      <c r="D21" t="s">
        <v>77</v>
      </c>
      <c r="E21" t="s">
        <v>82</v>
      </c>
      <c r="F21">
        <v>234.67899000000008</v>
      </c>
      <c r="G21">
        <v>234.67899000000008</v>
      </c>
      <c r="H21">
        <v>0</v>
      </c>
      <c r="I21">
        <v>5</v>
      </c>
      <c r="J21">
        <v>32.799999999999976</v>
      </c>
      <c r="K21">
        <v>272.47899000000007</v>
      </c>
      <c r="L21">
        <v>100</v>
      </c>
      <c r="M21">
        <v>0</v>
      </c>
      <c r="N21">
        <v>0</v>
      </c>
      <c r="O21">
        <v>0</v>
      </c>
      <c r="P21">
        <v>0</v>
      </c>
      <c r="Q21">
        <v>461.40276000000011</v>
      </c>
      <c r="R21">
        <v>238.65660000000011</v>
      </c>
      <c r="S21">
        <v>37.124360000000017</v>
      </c>
      <c r="T21">
        <v>98.114380000000025</v>
      </c>
      <c r="U21">
        <v>50.399831000000127</v>
      </c>
      <c r="V21">
        <v>4</v>
      </c>
      <c r="W21">
        <v>7.65</v>
      </c>
      <c r="X21">
        <v>0.6800000000000006</v>
      </c>
      <c r="Y21">
        <v>28.55</v>
      </c>
      <c r="Z21">
        <v>65</v>
      </c>
      <c r="AA21">
        <v>480.279</v>
      </c>
      <c r="AB21">
        <v>9890</v>
      </c>
      <c r="AC21">
        <v>5888</v>
      </c>
      <c r="AD21">
        <v>0</v>
      </c>
      <c r="AE21">
        <v>0</v>
      </c>
      <c r="AF21">
        <v>12.47</v>
      </c>
      <c r="AG21">
        <v>2.79</v>
      </c>
      <c r="AH21">
        <v>5.5311492628950451E-2</v>
      </c>
      <c r="AI21">
        <v>0.91292982446557569</v>
      </c>
      <c r="AJ21">
        <v>4.9394288134356947E-3</v>
      </c>
      <c r="AK21">
        <v>11.55</v>
      </c>
      <c r="AL21">
        <v>27.17</v>
      </c>
      <c r="AM21">
        <v>3.5677540710612456</v>
      </c>
      <c r="AN21">
        <v>1.5532026809793722</v>
      </c>
      <c r="AO21">
        <v>1.312422980201516E-2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191.3347</v>
      </c>
      <c r="BA21">
        <v>81.144290000000069</v>
      </c>
      <c r="BB21">
        <v>187.57006000000004</v>
      </c>
      <c r="BC21">
        <v>21.553966632508931</v>
      </c>
      <c r="BD21">
        <v>18.174133349571086</v>
      </c>
      <c r="BE21">
        <v>0.12612641603914429</v>
      </c>
      <c r="BF21">
        <v>227.42428639811919</v>
      </c>
      <c r="BG21">
        <v>885.69793100000038</v>
      </c>
      <c r="BH21">
        <v>658.27364460188119</v>
      </c>
      <c r="BI21" t="s">
        <v>77</v>
      </c>
      <c r="BJ21" t="s">
        <v>68</v>
      </c>
    </row>
    <row r="22" spans="1:64">
      <c r="A22" t="s">
        <v>80</v>
      </c>
      <c r="B22" t="s">
        <v>81</v>
      </c>
      <c r="C22">
        <v>1993</v>
      </c>
      <c r="D22" t="s">
        <v>70</v>
      </c>
      <c r="E22" t="s">
        <v>70</v>
      </c>
      <c r="F22">
        <v>0</v>
      </c>
      <c r="G22">
        <v>0</v>
      </c>
      <c r="H22">
        <v>0</v>
      </c>
      <c r="I22">
        <v>5</v>
      </c>
      <c r="J22">
        <v>50.4</v>
      </c>
      <c r="K22">
        <v>55.4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87.651880000000006</v>
      </c>
      <c r="V22">
        <v>2</v>
      </c>
      <c r="W22">
        <v>6.97</v>
      </c>
      <c r="X22">
        <v>0</v>
      </c>
      <c r="Y22">
        <v>25.75</v>
      </c>
      <c r="Z22">
        <v>65</v>
      </c>
      <c r="AA22">
        <v>471.93499999999995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55.4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87.651880000000006</v>
      </c>
      <c r="BH22">
        <v>87.651880000000006</v>
      </c>
      <c r="BI22" t="s">
        <v>77</v>
      </c>
      <c r="BJ22" t="s">
        <v>68</v>
      </c>
      <c r="BK22">
        <v>6.5176666666666661</v>
      </c>
      <c r="BL22">
        <v>-0.45233333333333281</v>
      </c>
    </row>
    <row r="23" spans="1:64">
      <c r="A23" t="s">
        <v>80</v>
      </c>
      <c r="B23" t="s">
        <v>81</v>
      </c>
      <c r="C23">
        <v>2010</v>
      </c>
      <c r="D23" t="s">
        <v>70</v>
      </c>
      <c r="E23" t="s">
        <v>70</v>
      </c>
      <c r="F23">
        <v>165</v>
      </c>
      <c r="G23">
        <v>0</v>
      </c>
      <c r="H23">
        <v>165</v>
      </c>
      <c r="I23">
        <v>5</v>
      </c>
      <c r="J23">
        <v>42.4</v>
      </c>
      <c r="K23">
        <v>212.4</v>
      </c>
      <c r="L23">
        <v>0</v>
      </c>
      <c r="M23">
        <v>82.5</v>
      </c>
      <c r="N23">
        <v>82.5</v>
      </c>
      <c r="O23">
        <v>97.058823529411768</v>
      </c>
      <c r="P23">
        <v>68.474999999999994</v>
      </c>
      <c r="Q23">
        <v>0</v>
      </c>
      <c r="R23">
        <v>0</v>
      </c>
      <c r="S23">
        <v>0</v>
      </c>
      <c r="T23">
        <v>0</v>
      </c>
      <c r="U23">
        <v>54.782425000000003</v>
      </c>
      <c r="V23">
        <v>2</v>
      </c>
      <c r="W23">
        <v>6.3100000000000005</v>
      </c>
      <c r="X23">
        <v>-0.65999999999999925</v>
      </c>
      <c r="Y23">
        <v>13.3</v>
      </c>
      <c r="Z23">
        <v>65</v>
      </c>
      <c r="AA23">
        <v>434.834</v>
      </c>
      <c r="AB23">
        <v>9710.4994582881918</v>
      </c>
      <c r="AC23">
        <v>10500.88894907909</v>
      </c>
      <c r="AD23">
        <v>0</v>
      </c>
      <c r="AE23">
        <v>0</v>
      </c>
      <c r="AF23">
        <v>9.3731925849639559</v>
      </c>
      <c r="AG23">
        <v>2.3679196704428422</v>
      </c>
      <c r="AH23">
        <v>7.4808720487431993E-2</v>
      </c>
      <c r="AI23">
        <v>0.76827978163188448</v>
      </c>
      <c r="AJ23">
        <v>2.0081930259310765E-2</v>
      </c>
      <c r="AK23">
        <v>5.4619730941704034</v>
      </c>
      <c r="AL23">
        <v>7.1171524663677133</v>
      </c>
      <c r="AM23">
        <v>3.2400573049432579</v>
      </c>
      <c r="AN23">
        <v>0.83798000340512346</v>
      </c>
      <c r="AO23">
        <v>1.1250533032264103E-2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148.37395442346468</v>
      </c>
      <c r="BA23">
        <v>64.026045576535324</v>
      </c>
      <c r="BB23">
        <v>97.730110360096873</v>
      </c>
      <c r="BC23">
        <v>34.749911987630078</v>
      </c>
      <c r="BD23">
        <v>16.259915360656304</v>
      </c>
      <c r="BE23">
        <v>0.3131461708941698</v>
      </c>
      <c r="BF23">
        <v>149.05308387927741</v>
      </c>
      <c r="BG23">
        <v>220.31624852941178</v>
      </c>
      <c r="BH23">
        <v>71.263164650134371</v>
      </c>
      <c r="BI23" t="s">
        <v>77</v>
      </c>
      <c r="BJ23" t="s">
        <v>68</v>
      </c>
      <c r="BK23">
        <v>0.23251204668113817</v>
      </c>
      <c r="BL23">
        <v>0.2325120466811382</v>
      </c>
    </row>
    <row r="24" spans="1:64">
      <c r="A24" t="s">
        <v>80</v>
      </c>
      <c r="B24" t="s">
        <v>81</v>
      </c>
      <c r="C24">
        <v>2011</v>
      </c>
      <c r="D24" t="s">
        <v>70</v>
      </c>
      <c r="E24" t="s">
        <v>70</v>
      </c>
      <c r="F24">
        <v>165</v>
      </c>
      <c r="G24">
        <v>0</v>
      </c>
      <c r="H24">
        <v>165</v>
      </c>
      <c r="I24">
        <v>5</v>
      </c>
      <c r="J24">
        <v>41.199999999999996</v>
      </c>
      <c r="K24">
        <v>211.2</v>
      </c>
      <c r="L24">
        <v>0</v>
      </c>
      <c r="M24">
        <v>82.5</v>
      </c>
      <c r="N24">
        <v>82.5</v>
      </c>
      <c r="O24">
        <v>97.058823529411768</v>
      </c>
      <c r="P24">
        <v>68.474999999999994</v>
      </c>
      <c r="Q24">
        <v>0</v>
      </c>
      <c r="R24">
        <v>0</v>
      </c>
      <c r="S24">
        <v>0</v>
      </c>
      <c r="T24">
        <v>0</v>
      </c>
      <c r="U24">
        <v>53.321560333333473</v>
      </c>
      <c r="V24">
        <v>2</v>
      </c>
      <c r="W24">
        <v>6.6133333333333333</v>
      </c>
      <c r="X24">
        <v>-0.35666666666666647</v>
      </c>
      <c r="Y24">
        <v>20.100000000000001</v>
      </c>
      <c r="Z24">
        <v>65</v>
      </c>
      <c r="AA24">
        <v>455.09800000000001</v>
      </c>
      <c r="AB24">
        <v>6846.6315789473683</v>
      </c>
      <c r="AC24">
        <v>8494.6466165413549</v>
      </c>
      <c r="AD24">
        <v>0</v>
      </c>
      <c r="AE24">
        <v>0</v>
      </c>
      <c r="AF24">
        <v>9.3731925849639559</v>
      </c>
      <c r="AG24">
        <v>2.3679196704428422</v>
      </c>
      <c r="AH24">
        <v>7.4808720487431993E-2</v>
      </c>
      <c r="AI24">
        <v>0.76827978163188448</v>
      </c>
      <c r="AJ24">
        <v>2.0081930259310765E-2</v>
      </c>
      <c r="AK24">
        <v>5.4619730941704034</v>
      </c>
      <c r="AL24">
        <v>7.1171524663677133</v>
      </c>
      <c r="AM24">
        <v>3.2400573049432579</v>
      </c>
      <c r="AN24">
        <v>0.83798000340512346</v>
      </c>
      <c r="AO24">
        <v>1.1250533032264103E-2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110.57232761180407</v>
      </c>
      <c r="BA24">
        <v>100.62767238819592</v>
      </c>
      <c r="BB24">
        <v>76.669968709904055</v>
      </c>
      <c r="BC24">
        <v>28.035329570906249</v>
      </c>
      <c r="BD24">
        <v>12.378472615042295</v>
      </c>
      <c r="BE24">
        <v>0.2330628802364248</v>
      </c>
      <c r="BF24">
        <v>117.31683377608903</v>
      </c>
      <c r="BG24">
        <v>218.85538386274524</v>
      </c>
      <c r="BH24">
        <v>101.53855008665622</v>
      </c>
      <c r="BI24" t="s">
        <v>77</v>
      </c>
      <c r="BJ24" t="s">
        <v>68</v>
      </c>
    </row>
    <row r="25" spans="1:64">
      <c r="A25" t="s">
        <v>80</v>
      </c>
      <c r="B25" t="s">
        <v>81</v>
      </c>
      <c r="C25">
        <v>2012</v>
      </c>
      <c r="D25" t="s">
        <v>70</v>
      </c>
      <c r="E25" t="s">
        <v>70</v>
      </c>
      <c r="F25">
        <v>165</v>
      </c>
      <c r="G25">
        <v>0</v>
      </c>
      <c r="H25">
        <v>165</v>
      </c>
      <c r="I25">
        <v>5</v>
      </c>
      <c r="J25">
        <v>39.999999999999993</v>
      </c>
      <c r="K25">
        <v>210</v>
      </c>
      <c r="L25">
        <v>0</v>
      </c>
      <c r="M25">
        <v>82.5</v>
      </c>
      <c r="N25">
        <v>82.5</v>
      </c>
      <c r="O25">
        <v>97.058823529411768</v>
      </c>
      <c r="P25">
        <v>68.474999999999994</v>
      </c>
      <c r="Q25">
        <v>0</v>
      </c>
      <c r="R25">
        <v>0</v>
      </c>
      <c r="S25">
        <v>0</v>
      </c>
      <c r="T25">
        <v>0</v>
      </c>
      <c r="U25">
        <v>52.591128000000062</v>
      </c>
      <c r="V25">
        <v>2</v>
      </c>
      <c r="W25">
        <v>6.623333333333334</v>
      </c>
      <c r="X25">
        <v>-0.34666666666666579</v>
      </c>
      <c r="Y25">
        <v>19.899999999999999</v>
      </c>
      <c r="Z25">
        <v>65</v>
      </c>
      <c r="AA25">
        <v>454.50199999999995</v>
      </c>
      <c r="AB25">
        <v>6874.5</v>
      </c>
      <c r="AC25">
        <v>6753</v>
      </c>
      <c r="AD25">
        <v>0</v>
      </c>
      <c r="AE25">
        <v>0</v>
      </c>
      <c r="AF25">
        <v>9.3731925849639559</v>
      </c>
      <c r="AG25">
        <v>2.3679196704428422</v>
      </c>
      <c r="AH25">
        <v>7.4808720487431993E-2</v>
      </c>
      <c r="AI25">
        <v>0.76827978163188448</v>
      </c>
      <c r="AJ25">
        <v>2.0081930259310765E-2</v>
      </c>
      <c r="AK25">
        <v>5.4619730941704034</v>
      </c>
      <c r="AL25">
        <v>7.1171524663677133</v>
      </c>
      <c r="AM25">
        <v>3.2400573049432579</v>
      </c>
      <c r="AN25">
        <v>0.83798000340512346</v>
      </c>
      <c r="AO25">
        <v>1.1250533032264103E-2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101.32071673026745</v>
      </c>
      <c r="BA25">
        <v>108.67928326973255</v>
      </c>
      <c r="BB25">
        <v>64.340394379840475</v>
      </c>
      <c r="BC25">
        <v>22.394379529272673</v>
      </c>
      <c r="BD25">
        <v>10.940418321823188</v>
      </c>
      <c r="BE25">
        <v>0.21402807913451136</v>
      </c>
      <c r="BF25">
        <v>97.88922031007084</v>
      </c>
      <c r="BG25">
        <v>218.12495152941182</v>
      </c>
      <c r="BH25">
        <v>120.23573121934098</v>
      </c>
      <c r="BI25" t="s">
        <v>77</v>
      </c>
      <c r="BJ25" t="s">
        <v>68</v>
      </c>
    </row>
    <row r="26" spans="1:64">
      <c r="A26" t="s">
        <v>80</v>
      </c>
      <c r="B26" t="s">
        <v>81</v>
      </c>
      <c r="C26">
        <v>2013</v>
      </c>
      <c r="D26" t="s">
        <v>70</v>
      </c>
      <c r="E26" t="s">
        <v>70</v>
      </c>
      <c r="F26">
        <v>165</v>
      </c>
      <c r="G26">
        <v>0</v>
      </c>
      <c r="H26">
        <v>165</v>
      </c>
      <c r="I26">
        <v>5</v>
      </c>
      <c r="J26">
        <v>38.79999999999999</v>
      </c>
      <c r="K26">
        <v>208.79999999999998</v>
      </c>
      <c r="L26">
        <v>0</v>
      </c>
      <c r="M26">
        <v>82.5</v>
      </c>
      <c r="N26">
        <v>82.5</v>
      </c>
      <c r="O26">
        <v>97.058823529411768</v>
      </c>
      <c r="P26">
        <v>68.474999999999994</v>
      </c>
      <c r="Q26">
        <v>0</v>
      </c>
      <c r="R26">
        <v>0</v>
      </c>
      <c r="S26">
        <v>0</v>
      </c>
      <c r="T26">
        <v>0</v>
      </c>
      <c r="U26">
        <v>51.860695666666651</v>
      </c>
      <c r="V26">
        <v>2</v>
      </c>
      <c r="W26">
        <v>6.3500000000000005</v>
      </c>
      <c r="X26">
        <v>-0.61999999999999922</v>
      </c>
      <c r="Y26">
        <v>21</v>
      </c>
      <c r="Z26">
        <v>65</v>
      </c>
      <c r="AA26">
        <v>457.78</v>
      </c>
      <c r="AB26">
        <v>6424.5</v>
      </c>
      <c r="AC26">
        <v>8460</v>
      </c>
      <c r="AD26">
        <v>0</v>
      </c>
      <c r="AE26">
        <v>0</v>
      </c>
      <c r="AF26">
        <v>10.526385169927913</v>
      </c>
      <c r="AG26">
        <v>1.2358393408856847</v>
      </c>
      <c r="AH26">
        <v>7.4808720487431993E-2</v>
      </c>
      <c r="AI26">
        <v>0.76827978163188448</v>
      </c>
      <c r="AJ26">
        <v>2.0081930259310765E-2</v>
      </c>
      <c r="AK26">
        <v>4.9439461883408073</v>
      </c>
      <c r="AL26">
        <v>4.4843049327354265</v>
      </c>
      <c r="AM26">
        <v>3.2400573049432579</v>
      </c>
      <c r="AN26">
        <v>0.83798000340512346</v>
      </c>
      <c r="AO26">
        <v>1.1250533032264103E-2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109.45254627756511</v>
      </c>
      <c r="BA26">
        <v>99.347453722434878</v>
      </c>
      <c r="BB26">
        <v>45.876869576461786</v>
      </c>
      <c r="BC26">
        <v>27.89149342459147</v>
      </c>
      <c r="BD26">
        <v>12.025124285901388</v>
      </c>
      <c r="BE26">
        <v>0.22419587040389632</v>
      </c>
      <c r="BF26">
        <v>86.017683157358533</v>
      </c>
      <c r="BG26">
        <v>217.39451919607842</v>
      </c>
      <c r="BH26">
        <v>131.37683603871989</v>
      </c>
      <c r="BI26" t="s">
        <v>77</v>
      </c>
      <c r="BJ26" t="s">
        <v>68</v>
      </c>
    </row>
    <row r="27" spans="1:64">
      <c r="A27" t="s">
        <v>80</v>
      </c>
      <c r="B27" t="s">
        <v>81</v>
      </c>
      <c r="C27">
        <v>2014</v>
      </c>
      <c r="D27" t="s">
        <v>70</v>
      </c>
      <c r="E27" t="s">
        <v>70</v>
      </c>
      <c r="F27">
        <v>165</v>
      </c>
      <c r="G27">
        <v>0</v>
      </c>
      <c r="H27">
        <v>165</v>
      </c>
      <c r="I27">
        <v>5</v>
      </c>
      <c r="J27">
        <v>37.599999999999987</v>
      </c>
      <c r="K27">
        <v>207.6</v>
      </c>
      <c r="L27">
        <v>0</v>
      </c>
      <c r="M27">
        <v>82.5</v>
      </c>
      <c r="N27">
        <v>82.5</v>
      </c>
      <c r="O27">
        <v>97.058823529411768</v>
      </c>
      <c r="P27">
        <v>68.474999999999994</v>
      </c>
      <c r="Q27">
        <v>0</v>
      </c>
      <c r="R27">
        <v>0</v>
      </c>
      <c r="S27">
        <v>0</v>
      </c>
      <c r="T27">
        <v>0</v>
      </c>
      <c r="U27">
        <v>51.860695666666651</v>
      </c>
      <c r="V27">
        <v>2</v>
      </c>
      <c r="W27">
        <v>6.4866666666666672</v>
      </c>
      <c r="X27">
        <v>-0.4833333333333325</v>
      </c>
      <c r="Y27">
        <v>20.5</v>
      </c>
      <c r="Z27">
        <v>65</v>
      </c>
      <c r="AA27">
        <v>456.28999999999996</v>
      </c>
      <c r="AB27">
        <v>6610.5</v>
      </c>
      <c r="AC27">
        <v>6964.5515946737014</v>
      </c>
      <c r="AD27">
        <v>0</v>
      </c>
      <c r="AE27">
        <v>0</v>
      </c>
      <c r="AF27">
        <v>9.3731925849639559</v>
      </c>
      <c r="AG27">
        <v>2.3679196704428422</v>
      </c>
      <c r="AH27">
        <v>7.4808720487431993E-2</v>
      </c>
      <c r="AI27">
        <v>0.76827978163188448</v>
      </c>
      <c r="AJ27">
        <v>2.0081930259310765E-2</v>
      </c>
      <c r="AK27">
        <v>5.4619730941704034</v>
      </c>
      <c r="AL27">
        <v>7.1171524663677133</v>
      </c>
      <c r="AM27">
        <v>3.2400573049432579</v>
      </c>
      <c r="AN27">
        <v>0.83798000340512346</v>
      </c>
      <c r="AO27">
        <v>1.1250533032264103E-2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100.00168300597356</v>
      </c>
      <c r="BA27">
        <v>107.59831699402643</v>
      </c>
      <c r="BB27">
        <v>65.220908540639527</v>
      </c>
      <c r="BC27">
        <v>23.060069316758909</v>
      </c>
      <c r="BD27">
        <v>10.914868465497399</v>
      </c>
      <c r="BE27">
        <v>0.21110651774995792</v>
      </c>
      <c r="BF27">
        <v>99.406952840645801</v>
      </c>
      <c r="BG27">
        <v>217.39451919607842</v>
      </c>
      <c r="BH27">
        <v>117.98756635543262</v>
      </c>
      <c r="BI27" t="s">
        <v>77</v>
      </c>
      <c r="BJ27" t="s">
        <v>68</v>
      </c>
    </row>
    <row r="28" spans="1:64">
      <c r="A28" t="s">
        <v>80</v>
      </c>
      <c r="B28" t="s">
        <v>81</v>
      </c>
      <c r="C28">
        <v>2015</v>
      </c>
      <c r="D28" t="s">
        <v>70</v>
      </c>
      <c r="E28" t="s">
        <v>70</v>
      </c>
      <c r="F28">
        <v>165</v>
      </c>
      <c r="G28">
        <v>0</v>
      </c>
      <c r="H28">
        <v>165</v>
      </c>
      <c r="I28">
        <v>5</v>
      </c>
      <c r="J28">
        <v>36.399999999999984</v>
      </c>
      <c r="K28">
        <v>206.39999999999998</v>
      </c>
      <c r="L28">
        <v>0</v>
      </c>
      <c r="M28">
        <v>82.5</v>
      </c>
      <c r="N28">
        <v>82.5</v>
      </c>
      <c r="O28">
        <v>97.058823529411768</v>
      </c>
      <c r="P28">
        <v>68.474999999999994</v>
      </c>
      <c r="Q28">
        <v>0</v>
      </c>
      <c r="R28">
        <v>0</v>
      </c>
      <c r="S28">
        <v>0</v>
      </c>
      <c r="T28">
        <v>0</v>
      </c>
      <c r="U28">
        <v>51.130263333333232</v>
      </c>
      <c r="V28">
        <v>2</v>
      </c>
      <c r="W28">
        <v>6.4633333333333338</v>
      </c>
      <c r="X28">
        <v>-0.50666666666666593</v>
      </c>
      <c r="Y28">
        <v>22.1</v>
      </c>
      <c r="Z28">
        <v>65</v>
      </c>
      <c r="AA28">
        <v>461.05799999999999</v>
      </c>
      <c r="AB28">
        <v>6114.1980683449647</v>
      </c>
      <c r="AC28">
        <v>6441.6682409867308</v>
      </c>
      <c r="AD28">
        <v>0</v>
      </c>
      <c r="AE28">
        <v>0</v>
      </c>
      <c r="AF28">
        <v>9.3731925849639559</v>
      </c>
      <c r="AG28">
        <v>2.3679196704428422</v>
      </c>
      <c r="AH28">
        <v>7.4808720487431993E-2</v>
      </c>
      <c r="AI28">
        <v>0.76827978163188448</v>
      </c>
      <c r="AJ28">
        <v>2.0081930259310765E-2</v>
      </c>
      <c r="AK28">
        <v>5.4619730941704034</v>
      </c>
      <c r="AL28">
        <v>7.1171524663677133</v>
      </c>
      <c r="AM28">
        <v>3.2400573049432579</v>
      </c>
      <c r="AN28">
        <v>0.83798000340512346</v>
      </c>
      <c r="AO28">
        <v>1.1250533032264103E-2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92.493774611053482</v>
      </c>
      <c r="BA28">
        <v>113.9062253889465</v>
      </c>
      <c r="BB28">
        <v>60.324264883878946</v>
      </c>
      <c r="BC28">
        <v>21.328769574529659</v>
      </c>
      <c r="BD28">
        <v>10.095403931318895</v>
      </c>
      <c r="BE28">
        <v>0.19525710052822398</v>
      </c>
      <c r="BF28">
        <v>91.94369549025572</v>
      </c>
      <c r="BG28">
        <v>216.66408686274499</v>
      </c>
      <c r="BH28">
        <v>124.72039137248927</v>
      </c>
      <c r="BI28" t="s">
        <v>77</v>
      </c>
      <c r="BJ28" t="s">
        <v>68</v>
      </c>
    </row>
    <row r="29" spans="1:64">
      <c r="A29" t="s">
        <v>80</v>
      </c>
      <c r="B29" t="s">
        <v>81</v>
      </c>
      <c r="C29">
        <v>2016</v>
      </c>
      <c r="D29" t="s">
        <v>70</v>
      </c>
      <c r="E29" t="s">
        <v>70</v>
      </c>
      <c r="F29">
        <v>165</v>
      </c>
      <c r="G29">
        <v>0</v>
      </c>
      <c r="H29">
        <v>165</v>
      </c>
      <c r="I29">
        <v>5</v>
      </c>
      <c r="J29">
        <v>35.199999999999982</v>
      </c>
      <c r="K29">
        <v>205.2</v>
      </c>
      <c r="L29">
        <v>0</v>
      </c>
      <c r="M29">
        <v>82.5</v>
      </c>
      <c r="N29">
        <v>82.5</v>
      </c>
      <c r="O29">
        <v>97.058823529411768</v>
      </c>
      <c r="P29">
        <v>68.474999999999994</v>
      </c>
      <c r="Q29">
        <v>0</v>
      </c>
      <c r="R29">
        <v>0</v>
      </c>
      <c r="S29">
        <v>0</v>
      </c>
      <c r="T29">
        <v>0</v>
      </c>
      <c r="U29">
        <v>50.399831000000127</v>
      </c>
      <c r="V29">
        <v>2</v>
      </c>
      <c r="W29">
        <v>6.45</v>
      </c>
      <c r="X29">
        <v>-0.51999999999999957</v>
      </c>
      <c r="Y29">
        <v>21.5</v>
      </c>
      <c r="Z29">
        <v>65</v>
      </c>
      <c r="AA29">
        <v>459.27</v>
      </c>
      <c r="AB29">
        <v>8760</v>
      </c>
      <c r="AC29">
        <v>7662</v>
      </c>
      <c r="AD29">
        <v>0</v>
      </c>
      <c r="AE29">
        <v>0</v>
      </c>
      <c r="AF29">
        <v>12.989999999999998</v>
      </c>
      <c r="AG29">
        <v>2.94</v>
      </c>
      <c r="AH29">
        <v>7.4808720487431993E-2</v>
      </c>
      <c r="AI29">
        <v>0.76827978163188448</v>
      </c>
      <c r="AJ29">
        <v>2.0081930259310765E-2</v>
      </c>
      <c r="AK29">
        <v>12.09</v>
      </c>
      <c r="AL29">
        <v>17.5</v>
      </c>
      <c r="AM29">
        <v>3.2400573049432579</v>
      </c>
      <c r="AN29">
        <v>0.83798000340512346</v>
      </c>
      <c r="AO29">
        <v>1.1250533032264103E-2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206.42597999999998</v>
      </c>
      <c r="BA29">
        <v>-1.2259799999999927</v>
      </c>
      <c r="BB29">
        <v>159.83939999999998</v>
      </c>
      <c r="BC29">
        <v>25.480643461945146</v>
      </c>
      <c r="BD29">
        <v>13.150733673185364</v>
      </c>
      <c r="BE29">
        <v>0.2621192931647699</v>
      </c>
      <c r="BF29">
        <v>198.73289642829525</v>
      </c>
      <c r="BG29">
        <v>215.93365452941188</v>
      </c>
      <c r="BH29">
        <v>17.200758101116634</v>
      </c>
      <c r="BI29" t="s">
        <v>77</v>
      </c>
      <c r="BJ29" t="s">
        <v>68</v>
      </c>
    </row>
    <row r="30" spans="1:64">
      <c r="A30" t="s">
        <v>80</v>
      </c>
      <c r="B30" t="s">
        <v>81</v>
      </c>
      <c r="C30">
        <v>2017</v>
      </c>
      <c r="D30" t="s">
        <v>70</v>
      </c>
      <c r="E30" t="s">
        <v>70</v>
      </c>
      <c r="F30">
        <v>165</v>
      </c>
      <c r="G30">
        <v>0</v>
      </c>
      <c r="H30">
        <v>165</v>
      </c>
      <c r="I30">
        <v>5</v>
      </c>
      <c r="J30">
        <v>33.999999999999979</v>
      </c>
      <c r="K30">
        <v>203.99999999999997</v>
      </c>
      <c r="L30">
        <v>0</v>
      </c>
      <c r="M30">
        <v>82.5</v>
      </c>
      <c r="N30">
        <v>82.5</v>
      </c>
      <c r="O30">
        <v>97.058823529411768</v>
      </c>
      <c r="P30">
        <v>68.474999999999994</v>
      </c>
      <c r="Q30">
        <v>0</v>
      </c>
      <c r="R30">
        <v>0</v>
      </c>
      <c r="S30">
        <v>0</v>
      </c>
      <c r="T30">
        <v>0</v>
      </c>
      <c r="U30">
        <v>50.399831000000127</v>
      </c>
      <c r="V30">
        <v>2</v>
      </c>
      <c r="W30">
        <v>6.16</v>
      </c>
      <c r="X30">
        <v>-0.80999999999999961</v>
      </c>
      <c r="Y30">
        <v>19.399999999999999</v>
      </c>
      <c r="Z30">
        <v>65</v>
      </c>
      <c r="AA30">
        <v>453.012</v>
      </c>
      <c r="AB30">
        <v>7665</v>
      </c>
      <c r="AC30">
        <v>7335</v>
      </c>
      <c r="AD30">
        <v>0</v>
      </c>
      <c r="AE30">
        <v>0</v>
      </c>
      <c r="AF30">
        <v>12.989999999999998</v>
      </c>
      <c r="AG30">
        <v>2.94</v>
      </c>
      <c r="AH30">
        <v>7.4808720487431993E-2</v>
      </c>
      <c r="AI30">
        <v>0.76827978163188448</v>
      </c>
      <c r="AJ30">
        <v>2.0081930259310765E-2</v>
      </c>
      <c r="AK30">
        <v>12.09</v>
      </c>
      <c r="AL30">
        <v>17.5</v>
      </c>
      <c r="AM30">
        <v>3.2400573049432579</v>
      </c>
      <c r="AN30">
        <v>0.83798000340512346</v>
      </c>
      <c r="AO30">
        <v>1.1250533032264103E-2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188.24850000000001</v>
      </c>
      <c r="BA30">
        <v>15.751499999999965</v>
      </c>
      <c r="BB30">
        <v>150.89760000000001</v>
      </c>
      <c r="BC30">
        <v>24.339229174294964</v>
      </c>
      <c r="BD30">
        <v>12.035447851184976</v>
      </c>
      <c r="BE30">
        <v>0.23645065522927422</v>
      </c>
      <c r="BF30">
        <v>187.50872768070923</v>
      </c>
      <c r="BG30">
        <v>215.93365452941188</v>
      </c>
      <c r="BH30">
        <v>28.424926848702654</v>
      </c>
      <c r="BI30" t="s">
        <v>77</v>
      </c>
      <c r="BJ30" t="s">
        <v>68</v>
      </c>
    </row>
    <row r="31" spans="1:64">
      <c r="A31" t="s">
        <v>80</v>
      </c>
      <c r="B31" t="s">
        <v>81</v>
      </c>
      <c r="C31">
        <v>2018</v>
      </c>
      <c r="D31" t="s">
        <v>70</v>
      </c>
      <c r="E31" t="s">
        <v>70</v>
      </c>
      <c r="F31">
        <v>165</v>
      </c>
      <c r="G31">
        <v>0</v>
      </c>
      <c r="H31">
        <v>165</v>
      </c>
      <c r="I31">
        <v>5</v>
      </c>
      <c r="J31">
        <v>32.799999999999976</v>
      </c>
      <c r="K31">
        <v>202.79999999999998</v>
      </c>
      <c r="L31">
        <v>0</v>
      </c>
      <c r="M31">
        <v>82.5</v>
      </c>
      <c r="N31">
        <v>82.5</v>
      </c>
      <c r="O31">
        <v>97.058823529411768</v>
      </c>
      <c r="P31">
        <v>68.474999999999994</v>
      </c>
      <c r="Q31">
        <v>0</v>
      </c>
      <c r="R31">
        <v>0</v>
      </c>
      <c r="S31">
        <v>0</v>
      </c>
      <c r="T31">
        <v>0</v>
      </c>
      <c r="U31">
        <v>50.399831000000127</v>
      </c>
      <c r="V31">
        <v>2</v>
      </c>
      <c r="W31">
        <v>6.75</v>
      </c>
      <c r="X31">
        <v>-0.21999999999999975</v>
      </c>
      <c r="Y31">
        <v>19.3</v>
      </c>
      <c r="Z31">
        <v>65</v>
      </c>
      <c r="AA31">
        <v>452.714</v>
      </c>
      <c r="AB31">
        <v>7961</v>
      </c>
      <c r="AC31">
        <v>4727</v>
      </c>
      <c r="AD31">
        <v>0</v>
      </c>
      <c r="AE31">
        <v>0</v>
      </c>
      <c r="AF31">
        <v>12.989999999999998</v>
      </c>
      <c r="AG31">
        <v>2.94</v>
      </c>
      <c r="AH31">
        <v>7.4808720487431993E-2</v>
      </c>
      <c r="AI31">
        <v>0.76827978163188448</v>
      </c>
      <c r="AJ31">
        <v>2.0081930259310765E-2</v>
      </c>
      <c r="AK31">
        <v>12.09</v>
      </c>
      <c r="AL31">
        <v>17.5</v>
      </c>
      <c r="AM31">
        <v>3.2400573049432579</v>
      </c>
      <c r="AN31">
        <v>0.83798000340512346</v>
      </c>
      <c r="AO31">
        <v>1.1250533032264103E-2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160.56281999999999</v>
      </c>
      <c r="BA31">
        <v>42.237179999999995</v>
      </c>
      <c r="BB31">
        <v>106.12783999999999</v>
      </c>
      <c r="BC31">
        <v>15.911303104267226</v>
      </c>
      <c r="BD31">
        <v>10.077406817667452</v>
      </c>
      <c r="BE31">
        <v>0.21305351643788545</v>
      </c>
      <c r="BF31">
        <v>132.32960343837257</v>
      </c>
      <c r="BG31">
        <v>215.93365452941188</v>
      </c>
      <c r="BH31">
        <v>83.60405109103931</v>
      </c>
      <c r="BI31" t="s">
        <v>77</v>
      </c>
      <c r="BJ31" t="s">
        <v>68</v>
      </c>
    </row>
    <row r="32" spans="1:64">
      <c r="A32" t="s">
        <v>80</v>
      </c>
      <c r="B32" t="s">
        <v>81</v>
      </c>
      <c r="C32">
        <v>1993</v>
      </c>
      <c r="D32" t="s">
        <v>71</v>
      </c>
      <c r="E32" t="s">
        <v>72</v>
      </c>
      <c r="F32">
        <v>0</v>
      </c>
      <c r="G32">
        <v>0</v>
      </c>
      <c r="H32">
        <v>0</v>
      </c>
      <c r="I32">
        <v>5</v>
      </c>
      <c r="J32">
        <v>50.4</v>
      </c>
      <c r="K32">
        <v>55.4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87.651880000000006</v>
      </c>
      <c r="V32">
        <v>3</v>
      </c>
      <c r="W32">
        <v>6.97</v>
      </c>
      <c r="X32">
        <v>0</v>
      </c>
      <c r="Y32">
        <v>25.75</v>
      </c>
      <c r="Z32">
        <v>65</v>
      </c>
      <c r="AA32">
        <v>471.93499999999995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55.4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87.651880000000006</v>
      </c>
      <c r="BH32">
        <v>87.651880000000006</v>
      </c>
      <c r="BI32" t="s">
        <v>77</v>
      </c>
      <c r="BJ32" t="s">
        <v>68</v>
      </c>
      <c r="BK32">
        <v>7.0611666666666677</v>
      </c>
      <c r="BL32">
        <v>9.1166666666666882E-2</v>
      </c>
    </row>
    <row r="33" spans="1:64">
      <c r="A33" t="s">
        <v>80</v>
      </c>
      <c r="B33" t="s">
        <v>81</v>
      </c>
      <c r="C33">
        <v>2010</v>
      </c>
      <c r="D33" t="s">
        <v>71</v>
      </c>
      <c r="E33" t="s">
        <v>72</v>
      </c>
      <c r="F33">
        <v>215.78223125</v>
      </c>
      <c r="G33">
        <v>91.982231249999998</v>
      </c>
      <c r="H33">
        <v>123.8</v>
      </c>
      <c r="I33">
        <v>5</v>
      </c>
      <c r="J33">
        <v>42.4</v>
      </c>
      <c r="K33">
        <v>263.18223124999997</v>
      </c>
      <c r="L33">
        <v>42.62734272287306</v>
      </c>
      <c r="M33">
        <v>62.7</v>
      </c>
      <c r="N33">
        <v>0</v>
      </c>
      <c r="O33">
        <v>73.764705882352942</v>
      </c>
      <c r="P33">
        <v>0</v>
      </c>
      <c r="Q33">
        <v>196.68090000000001</v>
      </c>
      <c r="R33">
        <v>101.7315</v>
      </c>
      <c r="S33">
        <v>15.824900000000003</v>
      </c>
      <c r="T33">
        <v>41.822949999999999</v>
      </c>
      <c r="U33">
        <v>54.782425000000003</v>
      </c>
      <c r="V33">
        <v>3</v>
      </c>
      <c r="W33">
        <v>7.1150000000000002</v>
      </c>
      <c r="X33">
        <v>0.14500000000000046</v>
      </c>
      <c r="Y33">
        <v>21.6</v>
      </c>
      <c r="Z33">
        <v>65</v>
      </c>
      <c r="AA33">
        <v>459.56799999999998</v>
      </c>
      <c r="AB33">
        <v>9593.1290322580644</v>
      </c>
      <c r="AC33">
        <v>7232.5161290322594</v>
      </c>
      <c r="AD33">
        <v>0</v>
      </c>
      <c r="AE33">
        <v>0</v>
      </c>
      <c r="AF33">
        <v>10.425270270270271</v>
      </c>
      <c r="AG33">
        <v>3.3765015015015014</v>
      </c>
      <c r="AH33">
        <v>8.0394111948791619E-2</v>
      </c>
      <c r="AI33">
        <v>0.87949880088899279</v>
      </c>
      <c r="AJ33">
        <v>1.3604245215721497E-2</v>
      </c>
      <c r="AK33">
        <v>5.6665208545269588</v>
      </c>
      <c r="AL33">
        <v>8.005340793489319</v>
      </c>
      <c r="AM33">
        <v>4.0379451813223657</v>
      </c>
      <c r="AN33">
        <v>1.0752081031386436</v>
      </c>
      <c r="AO33">
        <v>1.3652575095186616E-2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140.99416637473053</v>
      </c>
      <c r="BA33">
        <v>122.18806487526945</v>
      </c>
      <c r="BB33">
        <v>90.289970988828401</v>
      </c>
      <c r="BC33">
        <v>29.975734741420656</v>
      </c>
      <c r="BD33">
        <v>16.213605428660774</v>
      </c>
      <c r="BE33">
        <v>0.22924974931965711</v>
      </c>
      <c r="BF33">
        <v>136.70856090822949</v>
      </c>
      <c r="BG33">
        <v>484.60738088235291</v>
      </c>
      <c r="BH33">
        <v>347.8988199741234</v>
      </c>
      <c r="BI33" t="s">
        <v>77</v>
      </c>
      <c r="BJ33" t="s">
        <v>68</v>
      </c>
      <c r="BK33">
        <v>0.15814520987816055</v>
      </c>
      <c r="BL33">
        <v>0.15814520987816053</v>
      </c>
    </row>
    <row r="34" spans="1:64">
      <c r="A34" t="s">
        <v>80</v>
      </c>
      <c r="B34" t="s">
        <v>81</v>
      </c>
      <c r="C34">
        <v>2011</v>
      </c>
      <c r="D34" t="s">
        <v>71</v>
      </c>
      <c r="E34" t="s">
        <v>72</v>
      </c>
      <c r="F34">
        <v>215.78223125</v>
      </c>
      <c r="G34">
        <v>91.982231249999998</v>
      </c>
      <c r="H34">
        <v>123.8</v>
      </c>
      <c r="I34">
        <v>5</v>
      </c>
      <c r="J34">
        <v>41.199999999999996</v>
      </c>
      <c r="K34">
        <v>261.98223124999998</v>
      </c>
      <c r="L34">
        <v>42.62734272287306</v>
      </c>
      <c r="M34">
        <v>62.7</v>
      </c>
      <c r="N34">
        <v>0</v>
      </c>
      <c r="O34">
        <v>73.764705882352942</v>
      </c>
      <c r="P34">
        <v>0</v>
      </c>
      <c r="Q34">
        <v>196.68090000000001</v>
      </c>
      <c r="R34">
        <v>101.7315</v>
      </c>
      <c r="S34">
        <v>15.824900000000003</v>
      </c>
      <c r="T34">
        <v>41.822949999999999</v>
      </c>
      <c r="U34">
        <v>53.321560333333473</v>
      </c>
      <c r="V34">
        <v>3</v>
      </c>
      <c r="W34">
        <v>7.2100000000000009</v>
      </c>
      <c r="X34">
        <v>0.2400000000000011</v>
      </c>
      <c r="Y34">
        <v>23.8</v>
      </c>
      <c r="Z34">
        <v>65</v>
      </c>
      <c r="AA34">
        <v>466.12400000000002</v>
      </c>
      <c r="AB34">
        <v>6861.2522727272717</v>
      </c>
      <c r="AC34">
        <v>10646.025</v>
      </c>
      <c r="AD34">
        <v>0</v>
      </c>
      <c r="AE34">
        <v>0</v>
      </c>
      <c r="AF34">
        <v>10.425270270270271</v>
      </c>
      <c r="AG34">
        <v>3.3765015015015014</v>
      </c>
      <c r="AH34">
        <v>8.0394111948791619E-2</v>
      </c>
      <c r="AI34">
        <v>0.87949880088899279</v>
      </c>
      <c r="AJ34">
        <v>1.3604245215721497E-2</v>
      </c>
      <c r="AK34">
        <v>5.6665208545269588</v>
      </c>
      <c r="AL34">
        <v>8.005340793489319</v>
      </c>
      <c r="AM34">
        <v>4.0379451813223657</v>
      </c>
      <c r="AN34">
        <v>1.0752081031386436</v>
      </c>
      <c r="AO34">
        <v>1.3652575095186616E-2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131.85633201600331</v>
      </c>
      <c r="BA34">
        <v>130.12589923399668</v>
      </c>
      <c r="BB34">
        <v>108.39208682205135</v>
      </c>
      <c r="BC34">
        <v>43.539669632309973</v>
      </c>
      <c r="BD34">
        <v>17.481155492677093</v>
      </c>
      <c r="BE34">
        <v>0.23868781418284232</v>
      </c>
      <c r="BF34">
        <v>169.65159976122126</v>
      </c>
      <c r="BG34">
        <v>483.1465162156864</v>
      </c>
      <c r="BH34">
        <v>313.49491645446517</v>
      </c>
      <c r="BI34" t="s">
        <v>77</v>
      </c>
      <c r="BJ34" t="s">
        <v>68</v>
      </c>
    </row>
    <row r="35" spans="1:64">
      <c r="A35" t="s">
        <v>80</v>
      </c>
      <c r="B35" t="s">
        <v>81</v>
      </c>
      <c r="C35">
        <v>2012</v>
      </c>
      <c r="D35" t="s">
        <v>71</v>
      </c>
      <c r="E35" t="s">
        <v>72</v>
      </c>
      <c r="F35">
        <v>215.78223125</v>
      </c>
      <c r="G35">
        <v>91.982231249999998</v>
      </c>
      <c r="H35">
        <v>123.8</v>
      </c>
      <c r="I35">
        <v>5</v>
      </c>
      <c r="J35">
        <v>39.999999999999993</v>
      </c>
      <c r="K35">
        <v>260.78223125</v>
      </c>
      <c r="L35">
        <v>42.62734272287306</v>
      </c>
      <c r="M35">
        <v>62.7</v>
      </c>
      <c r="N35">
        <v>0</v>
      </c>
      <c r="O35">
        <v>73.764705882352942</v>
      </c>
      <c r="P35">
        <v>0</v>
      </c>
      <c r="Q35">
        <v>196.68090000000001</v>
      </c>
      <c r="R35">
        <v>101.7315</v>
      </c>
      <c r="S35">
        <v>15.824900000000003</v>
      </c>
      <c r="T35">
        <v>41.822949999999999</v>
      </c>
      <c r="U35">
        <v>52.591128000000062</v>
      </c>
      <c r="V35">
        <v>3</v>
      </c>
      <c r="W35">
        <v>7.2033333333333331</v>
      </c>
      <c r="X35">
        <v>0.23333333333333339</v>
      </c>
      <c r="Y35">
        <v>23.6</v>
      </c>
      <c r="Z35">
        <v>65</v>
      </c>
      <c r="AA35">
        <v>465.52800000000002</v>
      </c>
      <c r="AB35">
        <v>8406</v>
      </c>
      <c r="AC35">
        <v>6079.5</v>
      </c>
      <c r="AD35">
        <v>0</v>
      </c>
      <c r="AE35">
        <v>0</v>
      </c>
      <c r="AF35">
        <v>10.425270270270271</v>
      </c>
      <c r="AG35">
        <v>3.3765015015015014</v>
      </c>
      <c r="AH35">
        <v>8.0394111948791619E-2</v>
      </c>
      <c r="AI35">
        <v>0.87949880088899279</v>
      </c>
      <c r="AJ35">
        <v>1.3604245215721497E-2</v>
      </c>
      <c r="AK35">
        <v>5.6665208545269588</v>
      </c>
      <c r="AL35">
        <v>8.005340793489319</v>
      </c>
      <c r="AM35">
        <v>4.0379451813223657</v>
      </c>
      <c r="AN35">
        <v>1.0752081031386436</v>
      </c>
      <c r="AO35">
        <v>1.3652575095186616E-2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122.08443542698855</v>
      </c>
      <c r="BA35">
        <v>138.69779582301146</v>
      </c>
      <c r="BB35">
        <v>77.051340975639931</v>
      </c>
      <c r="BC35">
        <v>25.224480634890867</v>
      </c>
      <c r="BD35">
        <v>13.929794583304258</v>
      </c>
      <c r="BE35">
        <v>0.19735811557454194</v>
      </c>
      <c r="BF35">
        <v>116.4029743094096</v>
      </c>
      <c r="BG35">
        <v>482.41608388235301</v>
      </c>
      <c r="BH35">
        <v>366.01310957294339</v>
      </c>
      <c r="BI35" t="s">
        <v>77</v>
      </c>
      <c r="BJ35" t="s">
        <v>68</v>
      </c>
    </row>
    <row r="36" spans="1:64">
      <c r="A36" t="s">
        <v>80</v>
      </c>
      <c r="B36" t="s">
        <v>81</v>
      </c>
      <c r="C36">
        <v>2013</v>
      </c>
      <c r="D36" t="s">
        <v>71</v>
      </c>
      <c r="E36" t="s">
        <v>72</v>
      </c>
      <c r="F36">
        <v>215.78223125</v>
      </c>
      <c r="G36">
        <v>91.982231249999998</v>
      </c>
      <c r="H36">
        <v>123.8</v>
      </c>
      <c r="I36">
        <v>5</v>
      </c>
      <c r="J36">
        <v>38.79999999999999</v>
      </c>
      <c r="K36">
        <v>259.58223125000001</v>
      </c>
      <c r="L36">
        <v>42.62734272287306</v>
      </c>
      <c r="M36">
        <v>62.7</v>
      </c>
      <c r="N36">
        <v>0</v>
      </c>
      <c r="O36">
        <v>73.764705882352942</v>
      </c>
      <c r="P36">
        <v>0</v>
      </c>
      <c r="Q36">
        <v>196.68090000000001</v>
      </c>
      <c r="R36">
        <v>101.7315</v>
      </c>
      <c r="S36">
        <v>15.824900000000003</v>
      </c>
      <c r="T36">
        <v>41.822949999999999</v>
      </c>
      <c r="U36">
        <v>51.860695666666651</v>
      </c>
      <c r="V36">
        <v>3</v>
      </c>
      <c r="W36">
        <v>7.1133333333333333</v>
      </c>
      <c r="X36">
        <v>0.14333333333333353</v>
      </c>
      <c r="Y36">
        <v>27.8</v>
      </c>
      <c r="Z36">
        <v>65</v>
      </c>
      <c r="AA36">
        <v>478.04399999999998</v>
      </c>
      <c r="AB36">
        <v>6643.5</v>
      </c>
      <c r="AC36">
        <v>8640</v>
      </c>
      <c r="AD36">
        <v>0</v>
      </c>
      <c r="AE36">
        <v>0</v>
      </c>
      <c r="AF36">
        <v>13.500540540540541</v>
      </c>
      <c r="AG36">
        <v>3.0030030030030028</v>
      </c>
      <c r="AH36">
        <v>8.0394111948791619E-2</v>
      </c>
      <c r="AI36">
        <v>0.87949880088899279</v>
      </c>
      <c r="AJ36">
        <v>1.3604245215721497E-2</v>
      </c>
      <c r="AK36">
        <v>6.4730417090539172</v>
      </c>
      <c r="AL36">
        <v>6.5106815869786372</v>
      </c>
      <c r="AM36">
        <v>4.0379451813223657</v>
      </c>
      <c r="AN36">
        <v>1.0752081031386436</v>
      </c>
      <c r="AO36">
        <v>1.3652575095186616E-2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145.61792144730694</v>
      </c>
      <c r="BA36">
        <v>113.96430980269307</v>
      </c>
      <c r="BB36">
        <v>76.202739361945873</v>
      </c>
      <c r="BC36">
        <v>35.421944649357044</v>
      </c>
      <c r="BD36">
        <v>15.132748294823905</v>
      </c>
      <c r="BE36">
        <v>0.2083380519130581</v>
      </c>
      <c r="BF36">
        <v>126.96577035803988</v>
      </c>
      <c r="BG36">
        <v>481.68565154901955</v>
      </c>
      <c r="BH36">
        <v>354.71988119097966</v>
      </c>
      <c r="BI36" t="s">
        <v>77</v>
      </c>
      <c r="BJ36" t="s">
        <v>68</v>
      </c>
    </row>
    <row r="37" spans="1:64">
      <c r="A37" t="s">
        <v>80</v>
      </c>
      <c r="B37" t="s">
        <v>81</v>
      </c>
      <c r="C37">
        <v>2014</v>
      </c>
      <c r="D37" t="s">
        <v>71</v>
      </c>
      <c r="E37" t="s">
        <v>72</v>
      </c>
      <c r="F37">
        <v>215.78223125</v>
      </c>
      <c r="G37">
        <v>91.982231249999998</v>
      </c>
      <c r="H37">
        <v>123.8</v>
      </c>
      <c r="I37">
        <v>5</v>
      </c>
      <c r="J37">
        <v>37.599999999999987</v>
      </c>
      <c r="K37">
        <v>258.38223124999996</v>
      </c>
      <c r="L37">
        <v>42.62734272287306</v>
      </c>
      <c r="M37">
        <v>62.7</v>
      </c>
      <c r="N37">
        <v>0</v>
      </c>
      <c r="O37">
        <v>73.764705882352942</v>
      </c>
      <c r="P37">
        <v>0</v>
      </c>
      <c r="Q37">
        <v>196.68090000000001</v>
      </c>
      <c r="R37">
        <v>101.7315</v>
      </c>
      <c r="S37">
        <v>15.824900000000003</v>
      </c>
      <c r="T37">
        <v>41.822949999999999</v>
      </c>
      <c r="U37">
        <v>51.860695666666651</v>
      </c>
      <c r="V37">
        <v>3</v>
      </c>
      <c r="W37">
        <v>7.2633333333333328</v>
      </c>
      <c r="X37">
        <v>0.293333333333333</v>
      </c>
      <c r="Y37">
        <v>23.9</v>
      </c>
      <c r="Z37">
        <v>65</v>
      </c>
      <c r="AA37">
        <v>466.42199999999997</v>
      </c>
      <c r="AB37">
        <v>5962.5</v>
      </c>
      <c r="AC37">
        <v>5974.9045213396093</v>
      </c>
      <c r="AD37">
        <v>0</v>
      </c>
      <c r="AE37">
        <v>0</v>
      </c>
      <c r="AF37">
        <v>10.425270270270271</v>
      </c>
      <c r="AG37">
        <v>3.3765015015015014</v>
      </c>
      <c r="AH37">
        <v>8.0394111948791619E-2</v>
      </c>
      <c r="AI37">
        <v>0.87949880088899279</v>
      </c>
      <c r="AJ37">
        <v>1.3604245215721497E-2</v>
      </c>
      <c r="AK37">
        <v>5.6665208545269588</v>
      </c>
      <c r="AL37">
        <v>8.005340793489319</v>
      </c>
      <c r="AM37">
        <v>4.0379451813223657</v>
      </c>
      <c r="AN37">
        <v>1.0752081031386436</v>
      </c>
      <c r="AO37">
        <v>1.3652575095186616E-2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96.017595060464814</v>
      </c>
      <c r="BA37">
        <v>162.36463618953513</v>
      </c>
      <c r="BB37">
        <v>67.96353710458645</v>
      </c>
      <c r="BC37">
        <v>24.605686813299158</v>
      </c>
      <c r="BD37">
        <v>11.668277357124687</v>
      </c>
      <c r="BE37">
        <v>0.16268814476289847</v>
      </c>
      <c r="BF37">
        <v>104.40018941977318</v>
      </c>
      <c r="BG37">
        <v>481.68565154901955</v>
      </c>
      <c r="BH37">
        <v>377.28546212924635</v>
      </c>
      <c r="BI37" t="s">
        <v>77</v>
      </c>
      <c r="BJ37" t="s">
        <v>68</v>
      </c>
    </row>
    <row r="38" spans="1:64">
      <c r="A38" t="s">
        <v>80</v>
      </c>
      <c r="B38" t="s">
        <v>81</v>
      </c>
      <c r="C38">
        <v>2015</v>
      </c>
      <c r="D38" t="s">
        <v>71</v>
      </c>
      <c r="E38" t="s">
        <v>72</v>
      </c>
      <c r="F38">
        <v>191.62099999999998</v>
      </c>
      <c r="G38">
        <v>67.820999999999998</v>
      </c>
      <c r="H38">
        <v>123.8</v>
      </c>
      <c r="I38">
        <v>5</v>
      </c>
      <c r="J38">
        <v>36.399999999999984</v>
      </c>
      <c r="K38">
        <v>233.02099999999996</v>
      </c>
      <c r="L38">
        <v>35.393302404225011</v>
      </c>
      <c r="M38">
        <v>62.7</v>
      </c>
      <c r="N38">
        <v>0</v>
      </c>
      <c r="O38">
        <v>73.764705882352942</v>
      </c>
      <c r="P38">
        <v>0</v>
      </c>
      <c r="Q38">
        <v>196.68090000000001</v>
      </c>
      <c r="R38">
        <v>101.7315</v>
      </c>
      <c r="S38">
        <v>15.824900000000003</v>
      </c>
      <c r="T38">
        <v>41.822949999999999</v>
      </c>
      <c r="U38">
        <v>51.130263333333232</v>
      </c>
      <c r="V38">
        <v>3</v>
      </c>
      <c r="W38">
        <v>6.8566666666666665</v>
      </c>
      <c r="X38">
        <v>-0.11333333333333329</v>
      </c>
      <c r="Y38">
        <v>28.7</v>
      </c>
      <c r="Z38">
        <v>65</v>
      </c>
      <c r="AA38">
        <v>480.726</v>
      </c>
      <c r="AB38">
        <v>5523.6100672854382</v>
      </c>
      <c r="AC38">
        <v>5535.1015119732911</v>
      </c>
      <c r="AD38">
        <v>0</v>
      </c>
      <c r="AE38">
        <v>0</v>
      </c>
      <c r="AF38">
        <v>10.425270270270271</v>
      </c>
      <c r="AG38">
        <v>3.3765015015015014</v>
      </c>
      <c r="AH38">
        <v>8.0394111948791619E-2</v>
      </c>
      <c r="AI38">
        <v>0.87949880088899279</v>
      </c>
      <c r="AJ38">
        <v>1.3604245215721497E-2</v>
      </c>
      <c r="AK38">
        <v>5.6665208545269588</v>
      </c>
      <c r="AL38">
        <v>8.005340793489319</v>
      </c>
      <c r="AM38">
        <v>4.0379451813223657</v>
      </c>
      <c r="AN38">
        <v>1.0752081031386436</v>
      </c>
      <c r="AO38">
        <v>1.3652575095186616E-2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88.949895968556817</v>
      </c>
      <c r="BA38">
        <v>144.07110403144316</v>
      </c>
      <c r="BB38">
        <v>62.960851615802284</v>
      </c>
      <c r="BC38">
        <v>22.79450220451351</v>
      </c>
      <c r="BD38">
        <v>10.809394428124554</v>
      </c>
      <c r="BE38">
        <v>0.15071293488307536</v>
      </c>
      <c r="BF38">
        <v>96.715461183323413</v>
      </c>
      <c r="BG38">
        <v>480.95521921568616</v>
      </c>
      <c r="BH38">
        <v>384.23975803236272</v>
      </c>
      <c r="BI38" t="s">
        <v>77</v>
      </c>
      <c r="BJ38" t="s">
        <v>68</v>
      </c>
    </row>
    <row r="39" spans="1:64">
      <c r="A39" t="s">
        <v>80</v>
      </c>
      <c r="B39" t="s">
        <v>81</v>
      </c>
      <c r="C39">
        <v>2016</v>
      </c>
      <c r="D39" t="s">
        <v>71</v>
      </c>
      <c r="E39" t="s">
        <v>72</v>
      </c>
      <c r="F39">
        <v>182.46974750000001</v>
      </c>
      <c r="G39">
        <v>58.669747500000021</v>
      </c>
      <c r="H39">
        <v>123.8</v>
      </c>
      <c r="I39">
        <v>5</v>
      </c>
      <c r="J39">
        <v>35.199999999999982</v>
      </c>
      <c r="K39">
        <v>222.6697475</v>
      </c>
      <c r="L39">
        <v>32.153136782304152</v>
      </c>
      <c r="M39">
        <v>62.7</v>
      </c>
      <c r="N39">
        <v>0</v>
      </c>
      <c r="O39">
        <v>73.764705882352942</v>
      </c>
      <c r="P39">
        <v>0</v>
      </c>
      <c r="Q39">
        <v>115.35069000000003</v>
      </c>
      <c r="R39">
        <v>59.664150000000028</v>
      </c>
      <c r="S39">
        <v>9.2810900000000043</v>
      </c>
      <c r="T39">
        <v>24.528595000000006</v>
      </c>
      <c r="U39">
        <v>50.399831000000127</v>
      </c>
      <c r="V39">
        <v>3</v>
      </c>
      <c r="W39">
        <v>6.84</v>
      </c>
      <c r="X39">
        <v>-0.12999999999999989</v>
      </c>
      <c r="Y39">
        <v>30.1</v>
      </c>
      <c r="Z39">
        <v>65</v>
      </c>
      <c r="AA39">
        <v>484.89799999999997</v>
      </c>
      <c r="AB39">
        <v>9604.5</v>
      </c>
      <c r="AC39">
        <v>8841</v>
      </c>
      <c r="AD39">
        <v>0</v>
      </c>
      <c r="AE39">
        <v>0</v>
      </c>
      <c r="AF39">
        <v>12.170000000000002</v>
      </c>
      <c r="AG39">
        <v>2.9499999999999997</v>
      </c>
      <c r="AH39">
        <v>8.0394111948791619E-2</v>
      </c>
      <c r="AI39">
        <v>0.87949880088899279</v>
      </c>
      <c r="AJ39">
        <v>1.3604245215721497E-2</v>
      </c>
      <c r="AK39">
        <v>11.73</v>
      </c>
      <c r="AL39">
        <v>23.68</v>
      </c>
      <c r="AM39">
        <v>4.0379451813223657</v>
      </c>
      <c r="AN39">
        <v>1.0752081031386436</v>
      </c>
      <c r="AO39">
        <v>1.3652575095186616E-2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220.59169500000002</v>
      </c>
      <c r="BA39">
        <v>2.0780524999999841</v>
      </c>
      <c r="BB39">
        <v>237.68815499999999</v>
      </c>
      <c r="BC39">
        <v>36.4716185962832</v>
      </c>
      <c r="BD39">
        <v>17.953061072987083</v>
      </c>
      <c r="BE39">
        <v>0.25136438959094198</v>
      </c>
      <c r="BF39">
        <v>292.36419905886117</v>
      </c>
      <c r="BG39">
        <v>332.9890618823531</v>
      </c>
      <c r="BH39">
        <v>40.624862823491924</v>
      </c>
      <c r="BI39" t="s">
        <v>77</v>
      </c>
      <c r="BJ39" t="s">
        <v>68</v>
      </c>
    </row>
    <row r="40" spans="1:64">
      <c r="A40" t="s">
        <v>80</v>
      </c>
      <c r="B40" t="s">
        <v>81</v>
      </c>
      <c r="C40">
        <v>2017</v>
      </c>
      <c r="D40" t="s">
        <v>71</v>
      </c>
      <c r="E40" t="s">
        <v>72</v>
      </c>
      <c r="F40">
        <v>182.46974750000001</v>
      </c>
      <c r="G40">
        <v>58.669747500000021</v>
      </c>
      <c r="H40">
        <v>123.8</v>
      </c>
      <c r="I40">
        <v>5</v>
      </c>
      <c r="J40">
        <v>33.999999999999979</v>
      </c>
      <c r="K40">
        <v>221.46974749999998</v>
      </c>
      <c r="L40">
        <v>32.153136782304152</v>
      </c>
      <c r="M40">
        <v>62.7</v>
      </c>
      <c r="N40">
        <v>0</v>
      </c>
      <c r="O40">
        <v>73.764705882352942</v>
      </c>
      <c r="P40">
        <v>0</v>
      </c>
      <c r="Q40">
        <v>115.35069000000003</v>
      </c>
      <c r="R40">
        <v>59.664150000000028</v>
      </c>
      <c r="S40">
        <v>9.2810900000000043</v>
      </c>
      <c r="T40">
        <v>24.528595000000006</v>
      </c>
      <c r="U40">
        <v>50.399831000000127</v>
      </c>
      <c r="V40">
        <v>3</v>
      </c>
      <c r="W40">
        <v>6.89</v>
      </c>
      <c r="X40">
        <v>-8.0000000000000071E-2</v>
      </c>
      <c r="Y40">
        <v>27.8</v>
      </c>
      <c r="Z40">
        <v>65</v>
      </c>
      <c r="AA40">
        <v>478.04399999999998</v>
      </c>
      <c r="AB40">
        <v>8382</v>
      </c>
      <c r="AC40">
        <v>8250</v>
      </c>
      <c r="AD40">
        <v>0</v>
      </c>
      <c r="AE40">
        <v>0</v>
      </c>
      <c r="AF40">
        <v>12.170000000000002</v>
      </c>
      <c r="AG40">
        <v>2.9499999999999997</v>
      </c>
      <c r="AH40">
        <v>8.0394111948791619E-2</v>
      </c>
      <c r="AI40">
        <v>0.87949880088899279</v>
      </c>
      <c r="AJ40">
        <v>1.3604245215721497E-2</v>
      </c>
      <c r="AK40">
        <v>11.73</v>
      </c>
      <c r="AL40">
        <v>23.68</v>
      </c>
      <c r="AM40">
        <v>4.0379451813223657</v>
      </c>
      <c r="AN40">
        <v>1.0752081031386436</v>
      </c>
      <c r="AO40">
        <v>1.3652575095186616E-2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198.78144</v>
      </c>
      <c r="BA40">
        <v>22.688307499999979</v>
      </c>
      <c r="BB40">
        <v>220.08689999999999</v>
      </c>
      <c r="BC40">
        <v>33.986911192264294</v>
      </c>
      <c r="BD40">
        <v>16.242425799945348</v>
      </c>
      <c r="BE40">
        <v>0.2266645279334672</v>
      </c>
      <c r="BF40">
        <v>270.54290152014306</v>
      </c>
      <c r="BG40">
        <v>332.9890618823531</v>
      </c>
      <c r="BH40">
        <v>62.446160362210037</v>
      </c>
      <c r="BI40" t="s">
        <v>77</v>
      </c>
      <c r="BJ40" t="s">
        <v>68</v>
      </c>
    </row>
    <row r="41" spans="1:64">
      <c r="A41" t="s">
        <v>80</v>
      </c>
      <c r="B41" t="s">
        <v>81</v>
      </c>
      <c r="C41">
        <v>2018</v>
      </c>
      <c r="D41" t="s">
        <v>71</v>
      </c>
      <c r="E41" t="s">
        <v>72</v>
      </c>
      <c r="F41">
        <v>182.46974750000001</v>
      </c>
      <c r="G41">
        <v>58.669747500000021</v>
      </c>
      <c r="H41">
        <v>123.8</v>
      </c>
      <c r="I41">
        <v>5</v>
      </c>
      <c r="J41">
        <v>32.799999999999976</v>
      </c>
      <c r="K41">
        <v>220.26974749999999</v>
      </c>
      <c r="L41">
        <v>32.153136782304152</v>
      </c>
      <c r="M41">
        <v>62.7</v>
      </c>
      <c r="N41">
        <v>0</v>
      </c>
      <c r="O41">
        <v>73.764705882352942</v>
      </c>
      <c r="P41">
        <v>0</v>
      </c>
      <c r="Q41">
        <v>115.35069000000003</v>
      </c>
      <c r="R41">
        <v>59.664150000000028</v>
      </c>
      <c r="S41">
        <v>9.2810900000000043</v>
      </c>
      <c r="T41">
        <v>24.528595000000006</v>
      </c>
      <c r="U41">
        <v>50.399831000000127</v>
      </c>
      <c r="V41">
        <v>3</v>
      </c>
      <c r="W41">
        <v>7.15</v>
      </c>
      <c r="X41">
        <v>0.1800000000000006</v>
      </c>
      <c r="Y41">
        <v>24.9</v>
      </c>
      <c r="Z41">
        <v>65</v>
      </c>
      <c r="AA41">
        <v>469.40199999999999</v>
      </c>
      <c r="AB41">
        <v>9143</v>
      </c>
      <c r="AC41">
        <v>4793</v>
      </c>
      <c r="AD41">
        <v>0</v>
      </c>
      <c r="AE41">
        <v>0</v>
      </c>
      <c r="AF41">
        <v>12.170000000000002</v>
      </c>
      <c r="AG41">
        <v>2.9499999999999997</v>
      </c>
      <c r="AH41">
        <v>8.0394111948791619E-2</v>
      </c>
      <c r="AI41">
        <v>0.87949880088899279</v>
      </c>
      <c r="AJ41">
        <v>1.3604245215721497E-2</v>
      </c>
      <c r="AK41">
        <v>11.73</v>
      </c>
      <c r="AL41">
        <v>23.68</v>
      </c>
      <c r="AM41">
        <v>4.0379451813223657</v>
      </c>
      <c r="AN41">
        <v>1.0752081031386436</v>
      </c>
      <c r="AO41">
        <v>1.3652575095186616E-2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167.49220000000003</v>
      </c>
      <c r="BA41">
        <v>52.777547499999969</v>
      </c>
      <c r="BB41">
        <v>140.47009</v>
      </c>
      <c r="BC41">
        <v>20.0889146196259</v>
      </c>
      <c r="BD41">
        <v>13.19472997487158</v>
      </c>
      <c r="BE41">
        <v>0.18982040643857109</v>
      </c>
      <c r="BF41">
        <v>173.94355500093607</v>
      </c>
      <c r="BG41">
        <v>332.9890618823531</v>
      </c>
      <c r="BH41">
        <v>159.04550688141703</v>
      </c>
      <c r="BI41" t="s">
        <v>77</v>
      </c>
      <c r="BJ41" t="s">
        <v>68</v>
      </c>
    </row>
  </sheetData>
  <autoFilter ref="A1:BL41" xr:uid="{C5EEFF21-A7CA-404D-A072-8C32944B17C9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A5C89-F967-4331-A01A-36DD0F9D91BE}">
  <dimension ref="A1:BL40"/>
  <sheetViews>
    <sheetView workbookViewId="0">
      <selection sqref="A1:XFD40"/>
    </sheetView>
  </sheetViews>
  <sheetFormatPr defaultRowHeight="14.4"/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83</v>
      </c>
      <c r="B2" t="s">
        <v>84</v>
      </c>
      <c r="C2">
        <v>1991</v>
      </c>
      <c r="D2" t="s">
        <v>66</v>
      </c>
      <c r="E2" t="s">
        <v>66</v>
      </c>
      <c r="F2">
        <v>0</v>
      </c>
      <c r="G2">
        <v>0</v>
      </c>
      <c r="H2">
        <v>0</v>
      </c>
      <c r="I2">
        <v>25</v>
      </c>
      <c r="J2">
        <v>49</v>
      </c>
      <c r="K2">
        <v>74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87.651880000000006</v>
      </c>
      <c r="V2">
        <v>1</v>
      </c>
      <c r="W2">
        <v>7.7</v>
      </c>
      <c r="X2">
        <v>0</v>
      </c>
      <c r="Y2">
        <v>12.761020881670534</v>
      </c>
      <c r="Z2">
        <v>31</v>
      </c>
      <c r="AA2">
        <v>226.50784222737818</v>
      </c>
      <c r="AB2">
        <v>3874.5</v>
      </c>
      <c r="AC2">
        <v>3487.05</v>
      </c>
      <c r="AD2">
        <v>0</v>
      </c>
      <c r="AE2">
        <v>0</v>
      </c>
      <c r="AF2">
        <v>11.799999999999999</v>
      </c>
      <c r="AG2">
        <v>1.03</v>
      </c>
      <c r="AH2">
        <v>0.26371565255382695</v>
      </c>
      <c r="AI2">
        <v>0.75717577755166932</v>
      </c>
      <c r="AJ2">
        <v>8.9794690027303909E-3</v>
      </c>
      <c r="AK2">
        <v>9.1</v>
      </c>
      <c r="AL2">
        <v>18.899999999999999</v>
      </c>
      <c r="AM2">
        <v>3.7306672771147249</v>
      </c>
      <c r="AN2">
        <v>1.1130357599622887</v>
      </c>
      <c r="AO2">
        <v>0.64381535038005877</v>
      </c>
      <c r="AP2">
        <v>19</v>
      </c>
      <c r="AQ2">
        <v>2.9</v>
      </c>
      <c r="AR2">
        <v>0.36211542136894137</v>
      </c>
      <c r="AS2">
        <v>1.0267719523482086</v>
      </c>
      <c r="AT2">
        <v>1.3989236854336598E-2</v>
      </c>
      <c r="AU2">
        <v>2.9</v>
      </c>
      <c r="AV2">
        <v>1.0267719523482086</v>
      </c>
      <c r="AW2">
        <v>1.3989236854336598E-2</v>
      </c>
      <c r="AX2">
        <v>0.43417618157805982</v>
      </c>
      <c r="AY2">
        <v>2.599094231096237E-2</v>
      </c>
      <c r="AZ2">
        <v>77.451255000000003</v>
      </c>
      <c r="BA2">
        <v>-3.4512550000000033</v>
      </c>
      <c r="BB2">
        <v>69.895979999999994</v>
      </c>
      <c r="BC2">
        <v>14.030789624482706</v>
      </c>
      <c r="BD2">
        <v>6.8148888969004418</v>
      </c>
      <c r="BE2">
        <v>2.2798072701938632</v>
      </c>
      <c r="BF2">
        <v>93.021465791577</v>
      </c>
      <c r="BG2">
        <v>87.651880000000006</v>
      </c>
      <c r="BH2">
        <v>-5.3695857915769949</v>
      </c>
      <c r="BI2" t="s">
        <v>85</v>
      </c>
      <c r="BJ2" t="s">
        <v>86</v>
      </c>
      <c r="BK2">
        <v>7.8369230769230773</v>
      </c>
      <c r="BL2">
        <v>0.13692307692307681</v>
      </c>
    </row>
    <row r="3" spans="1:64">
      <c r="A3" t="s">
        <v>83</v>
      </c>
      <c r="B3" t="s">
        <v>84</v>
      </c>
      <c r="C3">
        <v>1992</v>
      </c>
      <c r="D3" t="s">
        <v>66</v>
      </c>
      <c r="E3" t="s">
        <v>66</v>
      </c>
      <c r="F3">
        <v>0</v>
      </c>
      <c r="G3">
        <v>0</v>
      </c>
      <c r="H3">
        <v>0</v>
      </c>
      <c r="I3">
        <v>30</v>
      </c>
      <c r="J3">
        <v>46.2</v>
      </c>
      <c r="K3">
        <v>76.2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87.651880000000006</v>
      </c>
      <c r="V3">
        <v>1</v>
      </c>
      <c r="W3">
        <v>8</v>
      </c>
      <c r="X3">
        <v>0.29999999999999982</v>
      </c>
      <c r="Y3">
        <v>14.501160092807424</v>
      </c>
      <c r="Z3">
        <v>31</v>
      </c>
      <c r="AA3">
        <v>231.69345707656612</v>
      </c>
      <c r="AB3">
        <v>4618.5</v>
      </c>
      <c r="AC3">
        <v>3766.5000000000005</v>
      </c>
      <c r="AD3">
        <v>1437</v>
      </c>
      <c r="AE3">
        <v>2565</v>
      </c>
      <c r="AF3">
        <v>11.799999999999999</v>
      </c>
      <c r="AG3">
        <v>1.03</v>
      </c>
      <c r="AH3">
        <v>0.26371565255382695</v>
      </c>
      <c r="AI3">
        <v>0.75717577755166932</v>
      </c>
      <c r="AJ3">
        <v>8.9794690027303909E-3</v>
      </c>
      <c r="AK3">
        <v>9.1</v>
      </c>
      <c r="AL3">
        <v>18.899999999999999</v>
      </c>
      <c r="AM3">
        <v>3.7306672771147249</v>
      </c>
      <c r="AN3">
        <v>1.1130357599622887</v>
      </c>
      <c r="AO3">
        <v>0.64381535038005877</v>
      </c>
      <c r="AP3">
        <v>19</v>
      </c>
      <c r="AQ3">
        <v>2.9</v>
      </c>
      <c r="AR3">
        <v>0.36211542136894137</v>
      </c>
      <c r="AS3">
        <v>1.0267719523482086</v>
      </c>
      <c r="AT3">
        <v>1.3989236854336598E-2</v>
      </c>
      <c r="AU3">
        <v>2.9</v>
      </c>
      <c r="AV3">
        <v>1.0267719523482086</v>
      </c>
      <c r="AW3">
        <v>1.3989236854336598E-2</v>
      </c>
      <c r="AX3">
        <v>0.43417618157805982</v>
      </c>
      <c r="AY3">
        <v>2.599094231096237E-2</v>
      </c>
      <c r="AZ3">
        <v>123.51495</v>
      </c>
      <c r="BA3">
        <v>-47.314949999999996</v>
      </c>
      <c r="BB3">
        <v>82.744875057773157</v>
      </c>
      <c r="BC3">
        <v>15.825771293611005</v>
      </c>
      <c r="BD3">
        <v>10.278398719792445</v>
      </c>
      <c r="BE3">
        <v>2.5531714951829017</v>
      </c>
      <c r="BF3">
        <v>111.40221656635953</v>
      </c>
      <c r="BG3">
        <v>87.651880000000006</v>
      </c>
      <c r="BH3">
        <v>-23.750336566359522</v>
      </c>
      <c r="BI3" t="s">
        <v>87</v>
      </c>
      <c r="BJ3" t="s">
        <v>88</v>
      </c>
      <c r="BK3">
        <v>0.17527999578696077</v>
      </c>
      <c r="BL3">
        <v>0.17527999578696077</v>
      </c>
    </row>
    <row r="4" spans="1:64">
      <c r="A4" t="s">
        <v>83</v>
      </c>
      <c r="B4" t="s">
        <v>84</v>
      </c>
      <c r="C4">
        <v>1994</v>
      </c>
      <c r="D4" t="s">
        <v>66</v>
      </c>
      <c r="E4" t="s">
        <v>66</v>
      </c>
      <c r="F4">
        <v>0</v>
      </c>
      <c r="G4">
        <v>0</v>
      </c>
      <c r="H4">
        <v>0</v>
      </c>
      <c r="I4">
        <v>30</v>
      </c>
      <c r="J4">
        <v>46.2</v>
      </c>
      <c r="K4">
        <v>76.2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87.651880000000006</v>
      </c>
      <c r="V4">
        <v>1</v>
      </c>
      <c r="W4">
        <v>7.9</v>
      </c>
      <c r="X4">
        <v>0.20000000000000018</v>
      </c>
      <c r="Y4">
        <v>11.682134570765662</v>
      </c>
      <c r="Z4">
        <v>31</v>
      </c>
      <c r="AA4">
        <v>223.29276102088164</v>
      </c>
      <c r="AB4">
        <v>2850</v>
      </c>
      <c r="AC4">
        <v>2209.5</v>
      </c>
      <c r="AD4">
        <v>1387.5</v>
      </c>
      <c r="AE4">
        <v>2313</v>
      </c>
      <c r="AF4">
        <v>11.799999999999999</v>
      </c>
      <c r="AG4">
        <v>1.03</v>
      </c>
      <c r="AH4">
        <v>0.26371565255382695</v>
      </c>
      <c r="AI4">
        <v>0.75717577755166932</v>
      </c>
      <c r="AJ4">
        <v>8.9794690027303909E-3</v>
      </c>
      <c r="AK4">
        <v>9.1</v>
      </c>
      <c r="AL4">
        <v>18.899999999999999</v>
      </c>
      <c r="AM4">
        <v>3.7306672771147249</v>
      </c>
      <c r="AN4">
        <v>1.1130357599622887</v>
      </c>
      <c r="AO4">
        <v>0.64381535038005877</v>
      </c>
      <c r="AP4">
        <v>19</v>
      </c>
      <c r="AQ4">
        <v>2.9</v>
      </c>
      <c r="AR4">
        <v>0.36211542136894137</v>
      </c>
      <c r="AS4">
        <v>1.0267719523482086</v>
      </c>
      <c r="AT4">
        <v>1.3989236854336598E-2</v>
      </c>
      <c r="AU4">
        <v>2.9</v>
      </c>
      <c r="AV4">
        <v>1.0267719523482086</v>
      </c>
      <c r="AW4">
        <v>1.3989236854336598E-2</v>
      </c>
      <c r="AX4">
        <v>0.43417618157805982</v>
      </c>
      <c r="AY4">
        <v>2.599094231096237E-2</v>
      </c>
      <c r="AZ4">
        <v>86.806649999999991</v>
      </c>
      <c r="BA4">
        <v>-10.606649999999988</v>
      </c>
      <c r="BB4">
        <v>51.0937235257814</v>
      </c>
      <c r="BC4">
        <v>9.5292912105568774</v>
      </c>
      <c r="BD4">
        <v>7.0460990695321266</v>
      </c>
      <c r="BE4">
        <v>1.5276286190231694</v>
      </c>
      <c r="BF4">
        <v>69.196742424893586</v>
      </c>
      <c r="BG4">
        <v>87.651880000000006</v>
      </c>
      <c r="BH4">
        <v>18.45513757510642</v>
      </c>
      <c r="BI4" t="s">
        <v>87</v>
      </c>
      <c r="BJ4" t="s">
        <v>88</v>
      </c>
    </row>
    <row r="5" spans="1:64">
      <c r="A5" t="s">
        <v>83</v>
      </c>
      <c r="B5" t="s">
        <v>84</v>
      </c>
      <c r="C5">
        <v>1997</v>
      </c>
      <c r="D5" t="s">
        <v>66</v>
      </c>
      <c r="E5" t="s">
        <v>66</v>
      </c>
      <c r="F5">
        <v>0</v>
      </c>
      <c r="G5">
        <v>0</v>
      </c>
      <c r="H5">
        <v>0</v>
      </c>
      <c r="I5">
        <v>30</v>
      </c>
      <c r="J5">
        <v>43.4</v>
      </c>
      <c r="K5">
        <v>73.400000000000006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87.651880000000006</v>
      </c>
      <c r="V5">
        <v>1</v>
      </c>
      <c r="W5">
        <v>7.55</v>
      </c>
      <c r="X5">
        <v>-0.15000000000000036</v>
      </c>
      <c r="Y5">
        <v>12.543503480278423</v>
      </c>
      <c r="Z5">
        <v>31</v>
      </c>
      <c r="AA5">
        <v>225.85964037122969</v>
      </c>
      <c r="AB5">
        <v>4231.5</v>
      </c>
      <c r="AC5">
        <v>2770.5</v>
      </c>
      <c r="AD5">
        <v>1359</v>
      </c>
      <c r="AE5">
        <v>2218.5</v>
      </c>
      <c r="AF5">
        <v>11.799999999999999</v>
      </c>
      <c r="AG5">
        <v>1.03</v>
      </c>
      <c r="AH5">
        <v>0.26371565255382695</v>
      </c>
      <c r="AI5">
        <v>0.75717577755166932</v>
      </c>
      <c r="AJ5">
        <v>8.9794690027303909E-3</v>
      </c>
      <c r="AK5">
        <v>9.1</v>
      </c>
      <c r="AL5">
        <v>18.899999999999999</v>
      </c>
      <c r="AM5">
        <v>3.7306672771147249</v>
      </c>
      <c r="AN5">
        <v>1.1130357599622887</v>
      </c>
      <c r="AO5">
        <v>0.64381535038005877</v>
      </c>
      <c r="AP5">
        <v>19</v>
      </c>
      <c r="AQ5">
        <v>2.9</v>
      </c>
      <c r="AR5">
        <v>0.36211542136894137</v>
      </c>
      <c r="AS5">
        <v>1.0267719523482086</v>
      </c>
      <c r="AT5">
        <v>1.3989236854336598E-2</v>
      </c>
      <c r="AU5">
        <v>2.9</v>
      </c>
      <c r="AV5">
        <v>1.0267719523482086</v>
      </c>
      <c r="AW5">
        <v>1.3989236854336598E-2</v>
      </c>
      <c r="AX5">
        <v>0.43417618157805982</v>
      </c>
      <c r="AY5">
        <v>2.599094231096237E-2</v>
      </c>
      <c r="AZ5">
        <v>107.39789999999999</v>
      </c>
      <c r="BA5">
        <v>-33.997899999999987</v>
      </c>
      <c r="BB5">
        <v>62.939888576284496</v>
      </c>
      <c r="BC5">
        <v>11.974876454629602</v>
      </c>
      <c r="BD5">
        <v>8.6462578177575509</v>
      </c>
      <c r="BE5">
        <v>1.8983593297149199</v>
      </c>
      <c r="BF5">
        <v>85.459382178386576</v>
      </c>
      <c r="BG5">
        <v>87.651880000000006</v>
      </c>
      <c r="BH5">
        <v>2.1924978216134292</v>
      </c>
      <c r="BI5" t="s">
        <v>87</v>
      </c>
      <c r="BJ5" t="s">
        <v>88</v>
      </c>
    </row>
    <row r="6" spans="1:64">
      <c r="A6" t="s">
        <v>83</v>
      </c>
      <c r="B6" t="s">
        <v>84</v>
      </c>
      <c r="C6">
        <v>2001</v>
      </c>
      <c r="D6" t="s">
        <v>66</v>
      </c>
      <c r="E6" t="s">
        <v>66</v>
      </c>
      <c r="F6">
        <v>0</v>
      </c>
      <c r="G6">
        <v>0</v>
      </c>
      <c r="H6">
        <v>0</v>
      </c>
      <c r="I6">
        <v>30</v>
      </c>
      <c r="J6">
        <v>46.2</v>
      </c>
      <c r="K6">
        <v>76.2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73.043233333333234</v>
      </c>
      <c r="V6">
        <v>1</v>
      </c>
      <c r="W6">
        <v>7.8</v>
      </c>
      <c r="X6">
        <v>9.9999999999999645E-2</v>
      </c>
      <c r="Y6">
        <v>11.966357308584687</v>
      </c>
      <c r="Z6">
        <v>31</v>
      </c>
      <c r="AA6">
        <v>224.13974477958237</v>
      </c>
      <c r="AB6">
        <v>3387</v>
      </c>
      <c r="AC6">
        <v>2211</v>
      </c>
      <c r="AD6">
        <v>1221</v>
      </c>
      <c r="AE6">
        <v>1554</v>
      </c>
      <c r="AF6">
        <v>11.799999999999999</v>
      </c>
      <c r="AG6">
        <v>1.03</v>
      </c>
      <c r="AH6">
        <v>0.26371565255382695</v>
      </c>
      <c r="AI6">
        <v>0.75717577755166932</v>
      </c>
      <c r="AJ6">
        <v>8.9794690027303909E-3</v>
      </c>
      <c r="AK6">
        <v>9.1</v>
      </c>
      <c r="AL6">
        <v>18.899999999999999</v>
      </c>
      <c r="AM6">
        <v>3.7306672771147249</v>
      </c>
      <c r="AN6">
        <v>1.1130357599622887</v>
      </c>
      <c r="AO6">
        <v>0.64381535038005877</v>
      </c>
      <c r="AP6">
        <v>19</v>
      </c>
      <c r="AQ6">
        <v>2.9</v>
      </c>
      <c r="AR6">
        <v>0.36211542136894137</v>
      </c>
      <c r="AS6">
        <v>1.0267719523482086</v>
      </c>
      <c r="AT6">
        <v>1.3989236854336598E-2</v>
      </c>
      <c r="AU6">
        <v>2.9</v>
      </c>
      <c r="AV6">
        <v>1.0267719523482086</v>
      </c>
      <c r="AW6">
        <v>1.3989236854336598E-2</v>
      </c>
      <c r="AX6">
        <v>0.43417618157805982</v>
      </c>
      <c r="AY6">
        <v>2.599094231096237E-2</v>
      </c>
      <c r="AZ6">
        <v>87.792299999999997</v>
      </c>
      <c r="BA6">
        <v>-11.592299999999994</v>
      </c>
      <c r="BB6">
        <v>50.413013613949119</v>
      </c>
      <c r="BC6">
        <v>9.6055924684635858</v>
      </c>
      <c r="BD6">
        <v>6.9538747638335918</v>
      </c>
      <c r="BE6">
        <v>1.5113599837529381</v>
      </c>
      <c r="BF6">
        <v>68.483840829999238</v>
      </c>
      <c r="BG6">
        <v>73.043233333333234</v>
      </c>
      <c r="BH6">
        <v>4.5593925033339957</v>
      </c>
      <c r="BI6" t="s">
        <v>87</v>
      </c>
      <c r="BJ6" t="s">
        <v>88</v>
      </c>
    </row>
    <row r="7" spans="1:64">
      <c r="A7" t="s">
        <v>83</v>
      </c>
      <c r="B7" t="s">
        <v>84</v>
      </c>
      <c r="C7">
        <v>2002</v>
      </c>
      <c r="D7" t="s">
        <v>66</v>
      </c>
      <c r="E7" t="s">
        <v>66</v>
      </c>
      <c r="F7">
        <v>0</v>
      </c>
      <c r="G7">
        <v>0</v>
      </c>
      <c r="H7">
        <v>0</v>
      </c>
      <c r="I7">
        <v>30</v>
      </c>
      <c r="J7">
        <v>50.4</v>
      </c>
      <c r="K7">
        <v>80.400000000000006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67.930206999999939</v>
      </c>
      <c r="V7">
        <v>1</v>
      </c>
      <c r="W7">
        <v>7.77</v>
      </c>
      <c r="X7">
        <v>6.9999999999999396E-2</v>
      </c>
      <c r="Y7">
        <v>13.009404763506966</v>
      </c>
      <c r="Z7">
        <v>31</v>
      </c>
      <c r="AA7">
        <v>227.24802619525076</v>
      </c>
      <c r="AB7">
        <v>3487.5</v>
      </c>
      <c r="AC7">
        <v>2158.5</v>
      </c>
      <c r="AD7">
        <v>968.99999999999989</v>
      </c>
      <c r="AE7">
        <v>1441.5</v>
      </c>
      <c r="AF7">
        <v>11.799999999999999</v>
      </c>
      <c r="AG7">
        <v>1.03</v>
      </c>
      <c r="AH7">
        <v>0.26371565255382695</v>
      </c>
      <c r="AI7">
        <v>0.75717577755166932</v>
      </c>
      <c r="AJ7">
        <v>8.9794690027303909E-3</v>
      </c>
      <c r="AK7">
        <v>9.1</v>
      </c>
      <c r="AL7">
        <v>18.899999999999999</v>
      </c>
      <c r="AM7">
        <v>3.7306672771147249</v>
      </c>
      <c r="AN7">
        <v>1.1130357599622887</v>
      </c>
      <c r="AO7">
        <v>0.64381535038005877</v>
      </c>
      <c r="AP7">
        <v>19</v>
      </c>
      <c r="AQ7">
        <v>2.9</v>
      </c>
      <c r="AR7">
        <v>0.36211542136894137</v>
      </c>
      <c r="AS7">
        <v>1.0267719523482086</v>
      </c>
      <c r="AT7">
        <v>1.3989236854336598E-2</v>
      </c>
      <c r="AU7">
        <v>2.9</v>
      </c>
      <c r="AV7">
        <v>1.0267719523482086</v>
      </c>
      <c r="AW7">
        <v>1.3989236854336598E-2</v>
      </c>
      <c r="AX7">
        <v>0.43417618157805982</v>
      </c>
      <c r="AY7">
        <v>2.599094231096237E-2</v>
      </c>
      <c r="AZ7">
        <v>83.386200000000002</v>
      </c>
      <c r="BA7">
        <v>-2.9861999999999966</v>
      </c>
      <c r="BB7">
        <v>48.677966769309933</v>
      </c>
      <c r="BC7">
        <v>9.3434089841656345</v>
      </c>
      <c r="BD7">
        <v>6.663945199660235</v>
      </c>
      <c r="BE7">
        <v>1.4720128457954835</v>
      </c>
      <c r="BF7">
        <v>66.15733379893129</v>
      </c>
      <c r="BG7">
        <v>67.930206999999939</v>
      </c>
      <c r="BH7">
        <v>1.7728732010686485</v>
      </c>
      <c r="BI7" t="s">
        <v>87</v>
      </c>
      <c r="BJ7" t="s">
        <v>88</v>
      </c>
    </row>
    <row r="8" spans="1:64">
      <c r="A8" t="s">
        <v>83</v>
      </c>
      <c r="B8" t="s">
        <v>84</v>
      </c>
      <c r="C8">
        <v>2005</v>
      </c>
      <c r="D8" t="s">
        <v>66</v>
      </c>
      <c r="E8" t="s">
        <v>66</v>
      </c>
      <c r="F8">
        <v>0</v>
      </c>
      <c r="G8">
        <v>0</v>
      </c>
      <c r="H8">
        <v>0</v>
      </c>
      <c r="I8">
        <v>30</v>
      </c>
      <c r="J8">
        <v>47.6</v>
      </c>
      <c r="K8">
        <v>77.599999999999994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60.625883666666716</v>
      </c>
      <c r="V8">
        <v>1</v>
      </c>
      <c r="W8">
        <v>7.78</v>
      </c>
      <c r="X8">
        <v>8.0000000000000071E-2</v>
      </c>
      <c r="Y8">
        <v>11.568729454436658</v>
      </c>
      <c r="Z8">
        <v>31</v>
      </c>
      <c r="AA8">
        <v>222.95481377422124</v>
      </c>
      <c r="AB8">
        <v>3231.0569052000001</v>
      </c>
      <c r="AC8">
        <v>2405.7975773996382</v>
      </c>
      <c r="AD8">
        <v>1006.4999999999999</v>
      </c>
      <c r="AE8">
        <v>1289.1603415559771</v>
      </c>
      <c r="AF8">
        <v>11.799999999999999</v>
      </c>
      <c r="AG8">
        <v>1.03</v>
      </c>
      <c r="AH8">
        <v>0.26371565255382695</v>
      </c>
      <c r="AI8">
        <v>0.75717577755166932</v>
      </c>
      <c r="AJ8">
        <v>8.9794690027303909E-3</v>
      </c>
      <c r="AK8">
        <v>9.1</v>
      </c>
      <c r="AL8">
        <v>18.899999999999999</v>
      </c>
      <c r="AM8">
        <v>3.7306672771147249</v>
      </c>
      <c r="AN8">
        <v>1.1130357599622887</v>
      </c>
      <c r="AO8">
        <v>0.64381535038005877</v>
      </c>
      <c r="AP8">
        <v>19</v>
      </c>
      <c r="AQ8">
        <v>2.9</v>
      </c>
      <c r="AR8">
        <v>0.36211542136894137</v>
      </c>
      <c r="AS8">
        <v>1.0267719523482086</v>
      </c>
      <c r="AT8">
        <v>1.3989236854336598E-2</v>
      </c>
      <c r="AU8">
        <v>2.9</v>
      </c>
      <c r="AV8">
        <v>1.0267719523482086</v>
      </c>
      <c r="AW8">
        <v>1.3989236854336598E-2</v>
      </c>
      <c r="AX8">
        <v>0.43417618157805982</v>
      </c>
      <c r="AY8">
        <v>2.599094231096237E-2</v>
      </c>
      <c r="AZ8">
        <v>82.881294426209038</v>
      </c>
      <c r="BA8">
        <v>-5.281294426209044</v>
      </c>
      <c r="BB8">
        <v>53.040086505998467</v>
      </c>
      <c r="BC8">
        <v>10.209814118529161</v>
      </c>
      <c r="BD8">
        <v>6.7173854439620531</v>
      </c>
      <c r="BE8">
        <v>1.6254892445241975</v>
      </c>
      <c r="BF8">
        <v>71.592775313013888</v>
      </c>
      <c r="BG8">
        <v>60.625883666666716</v>
      </c>
      <c r="BH8">
        <v>-10.966891646347172</v>
      </c>
      <c r="BI8" t="s">
        <v>87</v>
      </c>
      <c r="BJ8" t="s">
        <v>88</v>
      </c>
    </row>
    <row r="9" spans="1:64">
      <c r="A9" t="s">
        <v>83</v>
      </c>
      <c r="B9" t="s">
        <v>84</v>
      </c>
      <c r="C9">
        <v>2006</v>
      </c>
      <c r="D9" t="s">
        <v>66</v>
      </c>
      <c r="E9" t="s">
        <v>66</v>
      </c>
      <c r="F9">
        <v>0</v>
      </c>
      <c r="G9">
        <v>0</v>
      </c>
      <c r="H9">
        <v>0</v>
      </c>
      <c r="I9">
        <v>30</v>
      </c>
      <c r="J9">
        <v>46.2</v>
      </c>
      <c r="K9">
        <v>76.2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59.165019000000186</v>
      </c>
      <c r="V9">
        <v>1</v>
      </c>
      <c r="W9">
        <v>7.6</v>
      </c>
      <c r="X9">
        <v>-0.10000000000000053</v>
      </c>
      <c r="Y9">
        <v>11.96480995947439</v>
      </c>
      <c r="Z9">
        <v>31</v>
      </c>
      <c r="AA9">
        <v>224.13513367923366</v>
      </c>
      <c r="AB9">
        <v>3019.5</v>
      </c>
      <c r="AC9">
        <v>1947.0000000000002</v>
      </c>
      <c r="AD9">
        <v>919.5</v>
      </c>
      <c r="AE9">
        <v>1324.5</v>
      </c>
      <c r="AF9">
        <v>11.799999999999999</v>
      </c>
      <c r="AG9">
        <v>1.03</v>
      </c>
      <c r="AH9">
        <v>0.26371565255382695</v>
      </c>
      <c r="AI9">
        <v>0.75717577755166932</v>
      </c>
      <c r="AJ9">
        <v>8.9794690027303909E-3</v>
      </c>
      <c r="AK9">
        <v>9.1</v>
      </c>
      <c r="AL9">
        <v>18.899999999999999</v>
      </c>
      <c r="AM9">
        <v>3.7306672771147249</v>
      </c>
      <c r="AN9">
        <v>1.1130357599622887</v>
      </c>
      <c r="AO9">
        <v>0.64381535038005877</v>
      </c>
      <c r="AP9">
        <v>19</v>
      </c>
      <c r="AQ9">
        <v>2.9</v>
      </c>
      <c r="AR9">
        <v>0.36211542136894137</v>
      </c>
      <c r="AS9">
        <v>1.0267719523482086</v>
      </c>
      <c r="AT9">
        <v>1.3989236854336598E-2</v>
      </c>
      <c r="AU9">
        <v>2.9</v>
      </c>
      <c r="AV9">
        <v>1.0267719523482086</v>
      </c>
      <c r="AW9">
        <v>1.3989236854336598E-2</v>
      </c>
      <c r="AX9">
        <v>0.43417618157805982</v>
      </c>
      <c r="AY9">
        <v>2.599094231096237E-2</v>
      </c>
      <c r="AZ9">
        <v>74.659350000000003</v>
      </c>
      <c r="BA9">
        <v>1.5406499999999994</v>
      </c>
      <c r="BB9">
        <v>43.93489445088521</v>
      </c>
      <c r="BC9">
        <v>8.4113924755909615</v>
      </c>
      <c r="BD9">
        <v>5.9725560476481601</v>
      </c>
      <c r="BE9">
        <v>1.3279101002221514</v>
      </c>
      <c r="BF9">
        <v>59.646753074346478</v>
      </c>
      <c r="BG9">
        <v>59.165019000000186</v>
      </c>
      <c r="BH9">
        <v>-0.48173407434629212</v>
      </c>
      <c r="BI9" t="s">
        <v>87</v>
      </c>
      <c r="BJ9" t="s">
        <v>88</v>
      </c>
    </row>
    <row r="10" spans="1:64">
      <c r="A10" t="s">
        <v>83</v>
      </c>
      <c r="B10" t="s">
        <v>84</v>
      </c>
      <c r="C10">
        <v>2008</v>
      </c>
      <c r="D10" t="s">
        <v>66</v>
      </c>
      <c r="E10" t="s">
        <v>66</v>
      </c>
      <c r="F10">
        <v>0</v>
      </c>
      <c r="G10">
        <v>0</v>
      </c>
      <c r="H10">
        <v>0</v>
      </c>
      <c r="I10">
        <v>30</v>
      </c>
      <c r="J10">
        <v>44.800000000000004</v>
      </c>
      <c r="K10">
        <v>74.800000000000011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56.243289666666826</v>
      </c>
      <c r="V10">
        <v>1</v>
      </c>
      <c r="W10">
        <v>7.94</v>
      </c>
      <c r="X10">
        <v>0.24000000000000021</v>
      </c>
      <c r="Y10">
        <v>11.663959504099143</v>
      </c>
      <c r="Z10">
        <v>31</v>
      </c>
      <c r="AA10">
        <v>223.23859932221544</v>
      </c>
      <c r="AB10">
        <v>4835.3665767119992</v>
      </c>
      <c r="AC10">
        <v>3460.9301867561912</v>
      </c>
      <c r="AD10">
        <v>1236.6163525423729</v>
      </c>
      <c r="AE10">
        <v>2042.6252251815977</v>
      </c>
      <c r="AF10">
        <v>11.799999999999999</v>
      </c>
      <c r="AG10">
        <v>1.03</v>
      </c>
      <c r="AH10">
        <v>0.26371565255382695</v>
      </c>
      <c r="AI10">
        <v>0.75717577755166932</v>
      </c>
      <c r="AJ10">
        <v>8.9794690027303909E-3</v>
      </c>
      <c r="AK10">
        <v>9.1</v>
      </c>
      <c r="AL10">
        <v>18.899999999999999</v>
      </c>
      <c r="AM10">
        <v>3.7306672771147249</v>
      </c>
      <c r="AN10">
        <v>1.1130357599622887</v>
      </c>
      <c r="AO10">
        <v>0.64381535038005877</v>
      </c>
      <c r="AP10">
        <v>19</v>
      </c>
      <c r="AQ10">
        <v>2.9</v>
      </c>
      <c r="AR10">
        <v>0.36211542136894137</v>
      </c>
      <c r="AS10">
        <v>1.0267719523482086</v>
      </c>
      <c r="AT10">
        <v>1.3989236854336598E-2</v>
      </c>
      <c r="AU10">
        <v>2.9</v>
      </c>
      <c r="AV10">
        <v>1.0267719523482086</v>
      </c>
      <c r="AW10">
        <v>1.3989236854336598E-2</v>
      </c>
      <c r="AX10">
        <v>0.43417618157805982</v>
      </c>
      <c r="AY10">
        <v>2.599094231096237E-2</v>
      </c>
      <c r="AZ10">
        <v>117.97111415601462</v>
      </c>
      <c r="BA10">
        <v>-43.17111415601461</v>
      </c>
      <c r="BB10">
        <v>76.075505816453642</v>
      </c>
      <c r="BC10">
        <v>14.663113467876759</v>
      </c>
      <c r="BD10">
        <v>9.6699437153318861</v>
      </c>
      <c r="BE10">
        <v>2.3420080785640556</v>
      </c>
      <c r="BF10">
        <v>102.75057107822633</v>
      </c>
      <c r="BG10">
        <v>56.243289666666826</v>
      </c>
      <c r="BH10">
        <v>-46.507281411559504</v>
      </c>
      <c r="BI10" t="s">
        <v>87</v>
      </c>
      <c r="BJ10" t="s">
        <v>88</v>
      </c>
    </row>
    <row r="11" spans="1:64">
      <c r="A11" t="s">
        <v>83</v>
      </c>
      <c r="B11" t="s">
        <v>84</v>
      </c>
      <c r="C11">
        <v>2009</v>
      </c>
      <c r="D11" t="s">
        <v>66</v>
      </c>
      <c r="E11" t="s">
        <v>66</v>
      </c>
      <c r="F11">
        <v>0</v>
      </c>
      <c r="G11">
        <v>0</v>
      </c>
      <c r="H11">
        <v>0</v>
      </c>
      <c r="I11">
        <v>30</v>
      </c>
      <c r="J11">
        <v>43.6</v>
      </c>
      <c r="K11">
        <v>73.599999999999994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55.512857333333415</v>
      </c>
      <c r="V11">
        <v>1</v>
      </c>
      <c r="W11">
        <v>8.01</v>
      </c>
      <c r="X11">
        <v>0.30999999999999961</v>
      </c>
      <c r="Y11">
        <v>11.663959504099143</v>
      </c>
      <c r="Z11">
        <v>31</v>
      </c>
      <c r="AA11">
        <v>223.23859932221544</v>
      </c>
      <c r="AB11">
        <v>2262.0992225274726</v>
      </c>
      <c r="AC11">
        <v>1515.672066357369</v>
      </c>
      <c r="AD11">
        <v>748.81207737500006</v>
      </c>
      <c r="AE11">
        <v>606.81691845623993</v>
      </c>
      <c r="AF11">
        <v>11.799999999999999</v>
      </c>
      <c r="AG11">
        <v>1.03</v>
      </c>
      <c r="AH11">
        <v>0.26371565255382695</v>
      </c>
      <c r="AI11">
        <v>0.75717577755166932</v>
      </c>
      <c r="AJ11">
        <v>8.9794690027303909E-3</v>
      </c>
      <c r="AK11">
        <v>9.1</v>
      </c>
      <c r="AL11">
        <v>18.899999999999999</v>
      </c>
      <c r="AM11">
        <v>3.7306672771147249</v>
      </c>
      <c r="AN11">
        <v>1.1130357599622887</v>
      </c>
      <c r="AO11">
        <v>0.64381535038005877</v>
      </c>
      <c r="AP11">
        <v>19</v>
      </c>
      <c r="AQ11">
        <v>2.9</v>
      </c>
      <c r="AR11">
        <v>0.36211542136894137</v>
      </c>
      <c r="AS11">
        <v>1.0267719523482086</v>
      </c>
      <c r="AT11">
        <v>1.3989236854336598E-2</v>
      </c>
      <c r="AU11">
        <v>2.9</v>
      </c>
      <c r="AV11">
        <v>1.0267719523482086</v>
      </c>
      <c r="AW11">
        <v>1.3989236854336598E-2</v>
      </c>
      <c r="AX11">
        <v>0.43417618157805982</v>
      </c>
      <c r="AY11">
        <v>2.599094231096237E-2</v>
      </c>
      <c r="AZ11">
        <v>56.472585163324339</v>
      </c>
      <c r="BA11">
        <v>17.127414836675655</v>
      </c>
      <c r="BB11">
        <v>33.770781869826301</v>
      </c>
      <c r="BC11">
        <v>6.5306644599309349</v>
      </c>
      <c r="BD11">
        <v>4.4321286391484946</v>
      </c>
      <c r="BE11">
        <v>1.022372445343622</v>
      </c>
      <c r="BF11">
        <v>45.755947414249349</v>
      </c>
      <c r="BG11">
        <v>55.512857333333415</v>
      </c>
      <c r="BH11">
        <v>9.756909919084066</v>
      </c>
      <c r="BI11" t="s">
        <v>87</v>
      </c>
      <c r="BJ11" t="s">
        <v>88</v>
      </c>
    </row>
    <row r="12" spans="1:64">
      <c r="A12" t="s">
        <v>83</v>
      </c>
      <c r="B12" t="s">
        <v>84</v>
      </c>
      <c r="C12">
        <v>2010</v>
      </c>
      <c r="D12" t="s">
        <v>66</v>
      </c>
      <c r="E12" t="s">
        <v>66</v>
      </c>
      <c r="F12">
        <v>0</v>
      </c>
      <c r="G12">
        <v>0</v>
      </c>
      <c r="H12">
        <v>0</v>
      </c>
      <c r="I12">
        <v>30</v>
      </c>
      <c r="J12">
        <v>42.4</v>
      </c>
      <c r="K12">
        <v>72.400000000000006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54.782425000000003</v>
      </c>
      <c r="V12">
        <v>1</v>
      </c>
      <c r="W12">
        <v>7.7</v>
      </c>
      <c r="X12">
        <v>0</v>
      </c>
      <c r="Y12">
        <v>11.363109048723897</v>
      </c>
      <c r="Z12">
        <v>31</v>
      </c>
      <c r="AA12">
        <v>222.34206496519721</v>
      </c>
      <c r="AB12">
        <v>3461.4727856250006</v>
      </c>
      <c r="AC12">
        <v>2304.3015429673733</v>
      </c>
      <c r="AD12">
        <v>2128.2169010624998</v>
      </c>
      <c r="AE12">
        <v>2184.3595901017093</v>
      </c>
      <c r="AF12">
        <v>11.799999999999999</v>
      </c>
      <c r="AG12">
        <v>1.03</v>
      </c>
      <c r="AH12">
        <v>0.26371565255382695</v>
      </c>
      <c r="AI12">
        <v>0.75717577755166932</v>
      </c>
      <c r="AJ12">
        <v>8.9794690027303909E-3</v>
      </c>
      <c r="AK12">
        <v>9.1</v>
      </c>
      <c r="AL12">
        <v>18.899999999999999</v>
      </c>
      <c r="AM12">
        <v>3.7306672771147249</v>
      </c>
      <c r="AN12">
        <v>1.1130357599622887</v>
      </c>
      <c r="AO12">
        <v>0.64381535038005877</v>
      </c>
      <c r="AP12">
        <v>19</v>
      </c>
      <c r="AQ12">
        <v>2.9</v>
      </c>
      <c r="AR12">
        <v>0.36211542136894137</v>
      </c>
      <c r="AS12">
        <v>1.0267719523482086</v>
      </c>
      <c r="AT12">
        <v>1.3989236854336598E-2</v>
      </c>
      <c r="AU12">
        <v>2.9</v>
      </c>
      <c r="AV12">
        <v>1.0267719523482086</v>
      </c>
      <c r="AW12">
        <v>1.3989236854336598E-2</v>
      </c>
      <c r="AX12">
        <v>0.43417618157805982</v>
      </c>
      <c r="AY12">
        <v>2.599094231096237E-2</v>
      </c>
      <c r="AZ12">
        <v>108.58528684286054</v>
      </c>
      <c r="BA12">
        <v>-36.185286842860535</v>
      </c>
      <c r="BB12">
        <v>55.531284305317619</v>
      </c>
      <c r="BC12">
        <v>10.310644600985485</v>
      </c>
      <c r="BD12">
        <v>8.3193036955366892</v>
      </c>
      <c r="BE12">
        <v>1.6011725872482605</v>
      </c>
      <c r="BF12">
        <v>75.762405189088057</v>
      </c>
      <c r="BG12">
        <v>54.782425000000003</v>
      </c>
      <c r="BH12">
        <v>-20.979980189088053</v>
      </c>
      <c r="BI12" t="s">
        <v>87</v>
      </c>
      <c r="BJ12" t="s">
        <v>88</v>
      </c>
    </row>
    <row r="13" spans="1:64">
      <c r="A13" t="s">
        <v>83</v>
      </c>
      <c r="B13" t="s">
        <v>84</v>
      </c>
      <c r="C13">
        <v>2012</v>
      </c>
      <c r="D13" t="s">
        <v>66</v>
      </c>
      <c r="E13" t="s">
        <v>66</v>
      </c>
      <c r="F13">
        <v>0</v>
      </c>
      <c r="G13">
        <v>0</v>
      </c>
      <c r="H13">
        <v>0</v>
      </c>
      <c r="I13">
        <v>30</v>
      </c>
      <c r="J13">
        <v>39.999999999999993</v>
      </c>
      <c r="K13">
        <v>70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52.591128000000062</v>
      </c>
      <c r="V13">
        <v>1</v>
      </c>
      <c r="W13">
        <v>8</v>
      </c>
      <c r="X13">
        <v>0.29999999999999982</v>
      </c>
      <c r="Y13">
        <v>11.412286922491003</v>
      </c>
      <c r="Z13">
        <v>31</v>
      </c>
      <c r="AA13">
        <v>222.48861502902318</v>
      </c>
      <c r="AB13">
        <v>2592.15</v>
      </c>
      <c r="AC13">
        <v>5251.849175781249</v>
      </c>
      <c r="AD13">
        <v>1324.5</v>
      </c>
      <c r="AE13">
        <v>1324.5</v>
      </c>
      <c r="AF13">
        <v>11.799999999999999</v>
      </c>
      <c r="AG13">
        <v>1.03</v>
      </c>
      <c r="AH13">
        <v>0.26371565255382695</v>
      </c>
      <c r="AI13">
        <v>0.75717577755166932</v>
      </c>
      <c r="AJ13">
        <v>8.9794690027303909E-3</v>
      </c>
      <c r="AK13">
        <v>9.1</v>
      </c>
      <c r="AL13">
        <v>18.899999999999999</v>
      </c>
      <c r="AM13">
        <v>3.7306672771147249</v>
      </c>
      <c r="AN13">
        <v>1.1130357599622887</v>
      </c>
      <c r="AO13">
        <v>0.64381535038005877</v>
      </c>
      <c r="AP13">
        <v>19</v>
      </c>
      <c r="AQ13">
        <v>2.9</v>
      </c>
      <c r="AR13">
        <v>0.36211542136894137</v>
      </c>
      <c r="AS13">
        <v>1.0267719523482086</v>
      </c>
      <c r="AT13">
        <v>1.3989236854336598E-2</v>
      </c>
      <c r="AU13">
        <v>2.9</v>
      </c>
      <c r="AV13">
        <v>1.0267719523482086</v>
      </c>
      <c r="AW13">
        <v>1.3989236854336598E-2</v>
      </c>
      <c r="AX13">
        <v>0.43417618157805982</v>
      </c>
      <c r="AY13">
        <v>2.599094231096237E-2</v>
      </c>
      <c r="AZ13">
        <v>107.38574749960937</v>
      </c>
      <c r="BA13">
        <v>-37.385747499609366</v>
      </c>
      <c r="BB13">
        <v>107.13087337315079</v>
      </c>
      <c r="BC13">
        <v>20.774643013013183</v>
      </c>
      <c r="BD13">
        <v>9.7432349337389041</v>
      </c>
      <c r="BE13">
        <v>3.4574509951286938</v>
      </c>
      <c r="BF13">
        <v>141.10620231503157</v>
      </c>
      <c r="BG13">
        <v>52.591128000000062</v>
      </c>
      <c r="BH13">
        <v>-88.515074315031512</v>
      </c>
      <c r="BI13" t="s">
        <v>87</v>
      </c>
      <c r="BJ13" t="s">
        <v>88</v>
      </c>
    </row>
    <row r="14" spans="1:64">
      <c r="A14" t="s">
        <v>83</v>
      </c>
      <c r="B14" t="s">
        <v>84</v>
      </c>
      <c r="C14">
        <v>2013</v>
      </c>
      <c r="D14" t="s">
        <v>66</v>
      </c>
      <c r="E14" t="s">
        <v>66</v>
      </c>
      <c r="F14">
        <v>0</v>
      </c>
      <c r="G14">
        <v>0</v>
      </c>
      <c r="H14">
        <v>0</v>
      </c>
      <c r="I14">
        <v>30</v>
      </c>
      <c r="J14">
        <v>38.79999999999999</v>
      </c>
      <c r="K14">
        <v>68.799999999999983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51.860695666666651</v>
      </c>
      <c r="V14">
        <v>1</v>
      </c>
      <c r="W14">
        <v>8.1300000000000008</v>
      </c>
      <c r="X14">
        <v>0.4300000000000006</v>
      </c>
      <c r="Y14">
        <v>12.423563193226329</v>
      </c>
      <c r="Z14">
        <v>31</v>
      </c>
      <c r="AA14">
        <v>225.50221831581445</v>
      </c>
      <c r="AB14">
        <v>3295.1705836250003</v>
      </c>
      <c r="AC14">
        <v>2190.3484135831286</v>
      </c>
      <c r="AD14">
        <v>895.29476250000005</v>
      </c>
      <c r="AE14">
        <v>738.97345476190492</v>
      </c>
      <c r="AF14">
        <v>11.799999999999999</v>
      </c>
      <c r="AG14">
        <v>1.03</v>
      </c>
      <c r="AH14">
        <v>0.26371565255382695</v>
      </c>
      <c r="AI14">
        <v>0.75717577755166932</v>
      </c>
      <c r="AJ14">
        <v>8.9794690027303909E-3</v>
      </c>
      <c r="AK14">
        <v>9.1</v>
      </c>
      <c r="AL14">
        <v>18.899999999999999</v>
      </c>
      <c r="AM14">
        <v>3.7306672771147249</v>
      </c>
      <c r="AN14">
        <v>1.1130357599622887</v>
      </c>
      <c r="AO14">
        <v>0.64381535038005877</v>
      </c>
      <c r="AP14">
        <v>19</v>
      </c>
      <c r="AQ14">
        <v>2.9</v>
      </c>
      <c r="AR14">
        <v>0.36211542136894137</v>
      </c>
      <c r="AS14">
        <v>1.0267719523482086</v>
      </c>
      <c r="AT14">
        <v>1.3989236854336598E-2</v>
      </c>
      <c r="AU14">
        <v>2.9</v>
      </c>
      <c r="AV14">
        <v>1.0267719523482086</v>
      </c>
      <c r="AW14">
        <v>1.3989236854336598E-2</v>
      </c>
      <c r="AX14">
        <v>0.43417618157805982</v>
      </c>
      <c r="AY14">
        <v>2.599094231096237E-2</v>
      </c>
      <c r="AZ14">
        <v>77.968806956690997</v>
      </c>
      <c r="BA14">
        <v>-9.1688069566910144</v>
      </c>
      <c r="BB14">
        <v>48.146722745984263</v>
      </c>
      <c r="BC14">
        <v>9.3749869276313955</v>
      </c>
      <c r="BD14">
        <v>6.1730676840116603</v>
      </c>
      <c r="BE14">
        <v>1.4714999203789061</v>
      </c>
      <c r="BF14">
        <v>65.166277278006234</v>
      </c>
      <c r="BG14">
        <v>51.860695666666651</v>
      </c>
      <c r="BH14">
        <v>-13.305581611339584</v>
      </c>
      <c r="BI14" t="s">
        <v>87</v>
      </c>
      <c r="BJ14" t="s">
        <v>88</v>
      </c>
    </row>
    <row r="15" spans="1:64">
      <c r="A15" t="s">
        <v>83</v>
      </c>
      <c r="B15" t="s">
        <v>84</v>
      </c>
      <c r="C15">
        <v>1991</v>
      </c>
      <c r="D15" t="s">
        <v>70</v>
      </c>
      <c r="E15" t="s">
        <v>70</v>
      </c>
      <c r="F15">
        <v>150</v>
      </c>
      <c r="G15">
        <v>0</v>
      </c>
      <c r="H15">
        <v>150</v>
      </c>
      <c r="I15">
        <v>25</v>
      </c>
      <c r="J15">
        <v>49</v>
      </c>
      <c r="K15">
        <v>224</v>
      </c>
      <c r="L15">
        <v>0</v>
      </c>
      <c r="M15">
        <v>150</v>
      </c>
      <c r="N15">
        <v>150</v>
      </c>
      <c r="O15">
        <v>176.47058823529412</v>
      </c>
      <c r="P15">
        <v>124.5</v>
      </c>
      <c r="Q15">
        <v>0</v>
      </c>
      <c r="R15">
        <v>0</v>
      </c>
      <c r="S15">
        <v>0</v>
      </c>
      <c r="T15">
        <v>0</v>
      </c>
      <c r="U15">
        <v>87.651880000000006</v>
      </c>
      <c r="V15">
        <v>2</v>
      </c>
      <c r="W15">
        <v>7.7</v>
      </c>
      <c r="X15">
        <v>0.10000000000000053</v>
      </c>
      <c r="Y15">
        <v>13.283062645011601</v>
      </c>
      <c r="Z15">
        <v>31</v>
      </c>
      <c r="AA15">
        <v>228.06352668213455</v>
      </c>
      <c r="AB15">
        <v>4516.5</v>
      </c>
      <c r="AC15">
        <v>4064.85</v>
      </c>
      <c r="AD15">
        <v>0</v>
      </c>
      <c r="AE15">
        <v>0</v>
      </c>
      <c r="AF15">
        <v>11.799999999999999</v>
      </c>
      <c r="AG15">
        <v>1.03</v>
      </c>
      <c r="AH15">
        <v>0.28113669768795752</v>
      </c>
      <c r="AI15">
        <v>0.95033736483599807</v>
      </c>
      <c r="AJ15">
        <v>7.3636176728924321E-3</v>
      </c>
      <c r="AK15">
        <v>9.1</v>
      </c>
      <c r="AL15">
        <v>18.899999999999999</v>
      </c>
      <c r="AM15">
        <v>3.9852092240107404</v>
      </c>
      <c r="AN15">
        <v>1.3866007760997268</v>
      </c>
      <c r="AO15">
        <v>0.43025766044455011</v>
      </c>
      <c r="AP15">
        <v>19</v>
      </c>
      <c r="AQ15">
        <v>2.9</v>
      </c>
      <c r="AR15">
        <v>0.36464643896131466</v>
      </c>
      <c r="AS15">
        <v>0.79352425698706508</v>
      </c>
      <c r="AT15">
        <v>1.3095870856876784E-2</v>
      </c>
      <c r="AU15">
        <v>2.9</v>
      </c>
      <c r="AV15">
        <v>1.0267719523482086</v>
      </c>
      <c r="AW15">
        <v>1.8979636304500989</v>
      </c>
      <c r="AX15">
        <v>0.13729543305698183</v>
      </c>
      <c r="AY15">
        <v>3.9703389553221911E-2</v>
      </c>
      <c r="AZ15">
        <v>90.284834999999987</v>
      </c>
      <c r="BA15">
        <v>133.71516500000001</v>
      </c>
      <c r="BB15">
        <v>81.477659999999986</v>
      </c>
      <c r="BC15">
        <v>17.469031609327718</v>
      </c>
      <c r="BD15">
        <v>9.9285228730107598</v>
      </c>
      <c r="BE15">
        <v>1.782190630277648</v>
      </c>
      <c r="BF15">
        <v>110.65740511261612</v>
      </c>
      <c r="BG15">
        <v>388.62246823529415</v>
      </c>
      <c r="BH15">
        <v>277.96506312267803</v>
      </c>
      <c r="BI15" t="s">
        <v>85</v>
      </c>
      <c r="BJ15" t="s">
        <v>86</v>
      </c>
      <c r="BK15">
        <v>7.3273076923076923</v>
      </c>
      <c r="BL15">
        <v>-0.36500000000000016</v>
      </c>
    </row>
    <row r="16" spans="1:64">
      <c r="A16" t="s">
        <v>83</v>
      </c>
      <c r="B16" t="s">
        <v>84</v>
      </c>
      <c r="C16">
        <v>1992</v>
      </c>
      <c r="D16" t="s">
        <v>70</v>
      </c>
      <c r="E16" t="s">
        <v>70</v>
      </c>
      <c r="F16">
        <v>300</v>
      </c>
      <c r="G16">
        <v>0</v>
      </c>
      <c r="H16">
        <v>300</v>
      </c>
      <c r="I16">
        <v>30</v>
      </c>
      <c r="J16">
        <v>46.2</v>
      </c>
      <c r="K16">
        <v>376.2</v>
      </c>
      <c r="L16">
        <v>0</v>
      </c>
      <c r="M16">
        <v>150</v>
      </c>
      <c r="N16">
        <v>150</v>
      </c>
      <c r="O16">
        <v>176.47058823529412</v>
      </c>
      <c r="P16">
        <v>124.5</v>
      </c>
      <c r="Q16">
        <v>0</v>
      </c>
      <c r="R16">
        <v>0</v>
      </c>
      <c r="S16">
        <v>0</v>
      </c>
      <c r="T16">
        <v>0</v>
      </c>
      <c r="U16">
        <v>87.651880000000006</v>
      </c>
      <c r="V16">
        <v>2</v>
      </c>
      <c r="W16">
        <v>7.8</v>
      </c>
      <c r="X16">
        <v>9.9999999999999645E-2</v>
      </c>
      <c r="Y16">
        <v>14.791183294663574</v>
      </c>
      <c r="Z16">
        <v>31</v>
      </c>
      <c r="AA16">
        <v>232.55772621809743</v>
      </c>
      <c r="AB16">
        <v>6991.5</v>
      </c>
      <c r="AC16">
        <v>6148.5</v>
      </c>
      <c r="AD16">
        <v>2784</v>
      </c>
      <c r="AE16">
        <v>5302.5</v>
      </c>
      <c r="AF16">
        <v>11.799999999999999</v>
      </c>
      <c r="AG16">
        <v>1.03</v>
      </c>
      <c r="AH16">
        <v>0.28113669768795752</v>
      </c>
      <c r="AI16">
        <v>0.95033736483599807</v>
      </c>
      <c r="AJ16">
        <v>7.3636176728924321E-3</v>
      </c>
      <c r="AK16">
        <v>9.1</v>
      </c>
      <c r="AL16">
        <v>18.899999999999999</v>
      </c>
      <c r="AM16">
        <v>3.9852092240107404</v>
      </c>
      <c r="AN16">
        <v>1.3866007760997268</v>
      </c>
      <c r="AO16">
        <v>0.43025766044455011</v>
      </c>
      <c r="AP16">
        <v>19</v>
      </c>
      <c r="AQ16">
        <v>2.9</v>
      </c>
      <c r="AR16">
        <v>0.36464643896131466</v>
      </c>
      <c r="AS16">
        <v>0.79352425698706508</v>
      </c>
      <c r="AT16">
        <v>1.3095870856876784E-2</v>
      </c>
      <c r="AU16">
        <v>2.9</v>
      </c>
      <c r="AV16">
        <v>1.0267719523482086</v>
      </c>
      <c r="AW16">
        <v>1.8979636304500989</v>
      </c>
      <c r="AX16">
        <v>0.13729543305698183</v>
      </c>
      <c r="AY16">
        <v>3.9703389553221911E-2</v>
      </c>
      <c r="AZ16">
        <v>206.7243</v>
      </c>
      <c r="BA16">
        <v>169.47569999999999</v>
      </c>
      <c r="BB16">
        <v>136.92595327732636</v>
      </c>
      <c r="BC16">
        <v>37.547753972245346</v>
      </c>
      <c r="BD16">
        <v>18.106979123336686</v>
      </c>
      <c r="BE16">
        <v>2.9439080857748481</v>
      </c>
      <c r="BF16">
        <v>195.52459445868323</v>
      </c>
      <c r="BG16">
        <v>388.62246823529415</v>
      </c>
      <c r="BH16">
        <v>193.09787377661092</v>
      </c>
      <c r="BI16" t="s">
        <v>87</v>
      </c>
      <c r="BJ16" t="s">
        <v>88</v>
      </c>
      <c r="BK16">
        <v>0.31602093406803095</v>
      </c>
      <c r="BL16">
        <v>0.32687918257362308</v>
      </c>
    </row>
    <row r="17" spans="1:64">
      <c r="A17" t="s">
        <v>83</v>
      </c>
      <c r="B17" t="s">
        <v>84</v>
      </c>
      <c r="C17">
        <v>1994</v>
      </c>
      <c r="D17" t="s">
        <v>70</v>
      </c>
      <c r="E17" t="s">
        <v>70</v>
      </c>
      <c r="F17">
        <v>300</v>
      </c>
      <c r="G17">
        <v>0</v>
      </c>
      <c r="H17">
        <v>300</v>
      </c>
      <c r="I17">
        <v>30</v>
      </c>
      <c r="J17">
        <v>46.2</v>
      </c>
      <c r="K17">
        <v>376.2</v>
      </c>
      <c r="L17">
        <v>0</v>
      </c>
      <c r="M17">
        <v>150</v>
      </c>
      <c r="N17">
        <v>150</v>
      </c>
      <c r="O17">
        <v>176.47058823529412</v>
      </c>
      <c r="P17">
        <v>124.5</v>
      </c>
      <c r="Q17">
        <v>0</v>
      </c>
      <c r="R17">
        <v>0</v>
      </c>
      <c r="S17">
        <v>0</v>
      </c>
      <c r="T17">
        <v>0</v>
      </c>
      <c r="U17">
        <v>87.651880000000006</v>
      </c>
      <c r="V17">
        <v>2</v>
      </c>
      <c r="W17">
        <v>7.7</v>
      </c>
      <c r="X17">
        <v>0</v>
      </c>
      <c r="Y17">
        <v>13.0046403712297</v>
      </c>
      <c r="Z17">
        <v>31</v>
      </c>
      <c r="AA17">
        <v>227.23382830626448</v>
      </c>
      <c r="AB17">
        <v>8131.5</v>
      </c>
      <c r="AC17">
        <v>6114</v>
      </c>
      <c r="AD17">
        <v>2766</v>
      </c>
      <c r="AE17">
        <v>4744.4999999999991</v>
      </c>
      <c r="AF17">
        <v>11.799999999999999</v>
      </c>
      <c r="AG17">
        <v>1.03</v>
      </c>
      <c r="AH17">
        <v>0.28113669768795752</v>
      </c>
      <c r="AI17">
        <v>0.95033736483599807</v>
      </c>
      <c r="AJ17">
        <v>7.3636176728924321E-3</v>
      </c>
      <c r="AK17">
        <v>9.1</v>
      </c>
      <c r="AL17">
        <v>18.899999999999999</v>
      </c>
      <c r="AM17">
        <v>3.9852092240107404</v>
      </c>
      <c r="AN17">
        <v>1.3866007760997268</v>
      </c>
      <c r="AO17">
        <v>0.43025766044455011</v>
      </c>
      <c r="AP17">
        <v>19</v>
      </c>
      <c r="AQ17">
        <v>2.9</v>
      </c>
      <c r="AR17">
        <v>0.36464643896131466</v>
      </c>
      <c r="AS17">
        <v>0.79352425698706508</v>
      </c>
      <c r="AT17">
        <v>1.3095870856876784E-2</v>
      </c>
      <c r="AU17">
        <v>2.9</v>
      </c>
      <c r="AV17">
        <v>1.0267719523482086</v>
      </c>
      <c r="AW17">
        <v>1.8979636304500989</v>
      </c>
      <c r="AX17">
        <v>0.13729543305698183</v>
      </c>
      <c r="AY17">
        <v>3.9703389553221911E-2</v>
      </c>
      <c r="AZ17">
        <v>217.90215000000001</v>
      </c>
      <c r="BA17">
        <v>158.29784999999998</v>
      </c>
      <c r="BB17">
        <v>136.82296452791604</v>
      </c>
      <c r="BC17">
        <v>36.66513274768878</v>
      </c>
      <c r="BD17">
        <v>19.051631704202723</v>
      </c>
      <c r="BE17">
        <v>2.9150685035904869</v>
      </c>
      <c r="BF17">
        <v>195.45479748339801</v>
      </c>
      <c r="BG17">
        <v>388.62246823529415</v>
      </c>
      <c r="BH17">
        <v>193.16767075189614</v>
      </c>
      <c r="BI17" t="s">
        <v>87</v>
      </c>
      <c r="BJ17" t="s">
        <v>88</v>
      </c>
    </row>
    <row r="18" spans="1:64">
      <c r="A18" t="s">
        <v>83</v>
      </c>
      <c r="B18" t="s">
        <v>84</v>
      </c>
      <c r="C18">
        <v>1997</v>
      </c>
      <c r="D18" t="s">
        <v>70</v>
      </c>
      <c r="E18" t="s">
        <v>70</v>
      </c>
      <c r="F18">
        <v>285</v>
      </c>
      <c r="G18">
        <v>0</v>
      </c>
      <c r="H18">
        <v>285</v>
      </c>
      <c r="I18">
        <v>30</v>
      </c>
      <c r="J18">
        <v>43.4</v>
      </c>
      <c r="K18">
        <v>358.4</v>
      </c>
      <c r="L18">
        <v>0</v>
      </c>
      <c r="M18">
        <v>120</v>
      </c>
      <c r="N18">
        <v>120</v>
      </c>
      <c r="O18">
        <v>141.1764705882353</v>
      </c>
      <c r="P18">
        <v>99.6</v>
      </c>
      <c r="Q18">
        <v>0</v>
      </c>
      <c r="R18">
        <v>0</v>
      </c>
      <c r="S18">
        <v>0</v>
      </c>
      <c r="T18">
        <v>0</v>
      </c>
      <c r="U18">
        <v>87.651880000000006</v>
      </c>
      <c r="V18">
        <v>2</v>
      </c>
      <c r="W18">
        <v>7.22</v>
      </c>
      <c r="X18">
        <v>-0.48000000000000043</v>
      </c>
      <c r="Y18">
        <v>14.80568445475638</v>
      </c>
      <c r="Z18">
        <v>31</v>
      </c>
      <c r="AA18">
        <v>232.600939675174</v>
      </c>
      <c r="AB18">
        <v>7066.5</v>
      </c>
      <c r="AC18">
        <v>5486.9999999999991</v>
      </c>
      <c r="AD18">
        <v>2620.5</v>
      </c>
      <c r="AE18">
        <v>3894.0000000000005</v>
      </c>
      <c r="AF18">
        <v>11.799999999999999</v>
      </c>
      <c r="AG18">
        <v>1.03</v>
      </c>
      <c r="AH18">
        <v>0.28113669768795752</v>
      </c>
      <c r="AI18">
        <v>0.95033736483599807</v>
      </c>
      <c r="AJ18">
        <v>7.3636176728924321E-3</v>
      </c>
      <c r="AK18">
        <v>9.1</v>
      </c>
      <c r="AL18">
        <v>18.899999999999999</v>
      </c>
      <c r="AM18">
        <v>3.9852092240107404</v>
      </c>
      <c r="AN18">
        <v>1.3866007760997268</v>
      </c>
      <c r="AO18">
        <v>0.43025766044455011</v>
      </c>
      <c r="AP18">
        <v>19</v>
      </c>
      <c r="AQ18">
        <v>2.9</v>
      </c>
      <c r="AR18">
        <v>0.36464643896131466</v>
      </c>
      <c r="AS18">
        <v>0.79352425698706508</v>
      </c>
      <c r="AT18">
        <v>1.3095870856876784E-2</v>
      </c>
      <c r="AU18">
        <v>2.9</v>
      </c>
      <c r="AV18">
        <v>1.0267719523482086</v>
      </c>
      <c r="AW18">
        <v>1.8979636304500989</v>
      </c>
      <c r="AX18">
        <v>0.13729543305698183</v>
      </c>
      <c r="AY18">
        <v>3.9703389553221911E-2</v>
      </c>
      <c r="AZ18">
        <v>194.39850000000001</v>
      </c>
      <c r="BA18">
        <v>164.00149999999996</v>
      </c>
      <c r="BB18">
        <v>122.58049498244389</v>
      </c>
      <c r="BC18">
        <v>32.199721856629694</v>
      </c>
      <c r="BD18">
        <v>16.937896178831274</v>
      </c>
      <c r="BE18">
        <v>2.601781515645432</v>
      </c>
      <c r="BF18">
        <v>174.3198945335503</v>
      </c>
      <c r="BG18">
        <v>328.42835058823528</v>
      </c>
      <c r="BH18">
        <v>154.10845605468498</v>
      </c>
      <c r="BI18" t="s">
        <v>87</v>
      </c>
      <c r="BJ18" t="s">
        <v>88</v>
      </c>
    </row>
    <row r="19" spans="1:64">
      <c r="A19" t="s">
        <v>83</v>
      </c>
      <c r="B19" t="s">
        <v>84</v>
      </c>
      <c r="C19">
        <v>2001</v>
      </c>
      <c r="D19" t="s">
        <v>70</v>
      </c>
      <c r="E19" t="s">
        <v>70</v>
      </c>
      <c r="F19">
        <v>285</v>
      </c>
      <c r="G19">
        <v>0</v>
      </c>
      <c r="H19">
        <v>285</v>
      </c>
      <c r="I19">
        <v>30</v>
      </c>
      <c r="J19">
        <v>46.2</v>
      </c>
      <c r="K19">
        <v>361.2</v>
      </c>
      <c r="L19">
        <v>0</v>
      </c>
      <c r="M19">
        <v>120</v>
      </c>
      <c r="N19">
        <v>120</v>
      </c>
      <c r="O19">
        <v>141.1764705882353</v>
      </c>
      <c r="P19">
        <v>99.6</v>
      </c>
      <c r="Q19">
        <v>0</v>
      </c>
      <c r="R19">
        <v>0</v>
      </c>
      <c r="S19">
        <v>0</v>
      </c>
      <c r="T19">
        <v>0</v>
      </c>
      <c r="U19">
        <v>73.043233333333234</v>
      </c>
      <c r="V19">
        <v>2</v>
      </c>
      <c r="W19">
        <v>7.43</v>
      </c>
      <c r="X19">
        <v>-0.27000000000000046</v>
      </c>
      <c r="Y19">
        <v>14.553364269141531</v>
      </c>
      <c r="Z19">
        <v>31</v>
      </c>
      <c r="AA19">
        <v>231.84902552204176</v>
      </c>
      <c r="AB19">
        <v>6788</v>
      </c>
      <c r="AC19">
        <v>4710</v>
      </c>
      <c r="AD19">
        <v>2642</v>
      </c>
      <c r="AE19">
        <v>3364</v>
      </c>
      <c r="AF19">
        <v>11.799999999999999</v>
      </c>
      <c r="AG19">
        <v>1.03</v>
      </c>
      <c r="AH19">
        <v>0.28113669768795752</v>
      </c>
      <c r="AI19">
        <v>0.95033736483599807</v>
      </c>
      <c r="AJ19">
        <v>7.3636176728924321E-3</v>
      </c>
      <c r="AK19">
        <v>9.1</v>
      </c>
      <c r="AL19">
        <v>18.899999999999999</v>
      </c>
      <c r="AM19">
        <v>3.9852092240107404</v>
      </c>
      <c r="AN19">
        <v>1.3866007760997268</v>
      </c>
      <c r="AO19">
        <v>0.43025766044455011</v>
      </c>
      <c r="AP19">
        <v>19</v>
      </c>
      <c r="AQ19">
        <v>2.9</v>
      </c>
      <c r="AR19">
        <v>0.36464643896131466</v>
      </c>
      <c r="AS19">
        <v>0.79352425698706508</v>
      </c>
      <c r="AT19">
        <v>1.3095870856876784E-2</v>
      </c>
      <c r="AU19">
        <v>2.9</v>
      </c>
      <c r="AV19">
        <v>1.0267719523482086</v>
      </c>
      <c r="AW19">
        <v>1.8979636304500989</v>
      </c>
      <c r="AX19">
        <v>0.13729543305698183</v>
      </c>
      <c r="AY19">
        <v>3.9703389553221911E-2</v>
      </c>
      <c r="AZ19">
        <v>182.91300000000001</v>
      </c>
      <c r="BA19">
        <v>178.28699999999998</v>
      </c>
      <c r="BB19">
        <v>107.12650084769938</v>
      </c>
      <c r="BC19">
        <v>28.026836893566369</v>
      </c>
      <c r="BD19">
        <v>15.540132611699981</v>
      </c>
      <c r="BE19">
        <v>2.2446593107183315</v>
      </c>
      <c r="BF19">
        <v>152.93812966368407</v>
      </c>
      <c r="BG19">
        <v>313.81970392156853</v>
      </c>
      <c r="BH19">
        <v>160.88157425788447</v>
      </c>
      <c r="BI19" t="s">
        <v>87</v>
      </c>
      <c r="BJ19" t="s">
        <v>88</v>
      </c>
    </row>
    <row r="20" spans="1:64">
      <c r="A20" t="s">
        <v>83</v>
      </c>
      <c r="B20" t="s">
        <v>84</v>
      </c>
      <c r="C20">
        <v>2002</v>
      </c>
      <c r="D20" t="s">
        <v>70</v>
      </c>
      <c r="E20" t="s">
        <v>70</v>
      </c>
      <c r="F20">
        <v>285</v>
      </c>
      <c r="G20">
        <v>0</v>
      </c>
      <c r="H20">
        <v>285</v>
      </c>
      <c r="I20">
        <v>30</v>
      </c>
      <c r="J20">
        <v>50.4</v>
      </c>
      <c r="K20">
        <v>365.4</v>
      </c>
      <c r="L20">
        <v>0</v>
      </c>
      <c r="M20">
        <v>120</v>
      </c>
      <c r="N20">
        <v>120</v>
      </c>
      <c r="O20">
        <v>141.1764705882353</v>
      </c>
      <c r="P20">
        <v>99.6</v>
      </c>
      <c r="Q20">
        <v>0</v>
      </c>
      <c r="R20">
        <v>0</v>
      </c>
      <c r="S20">
        <v>0</v>
      </c>
      <c r="T20">
        <v>0</v>
      </c>
      <c r="U20">
        <v>67.930206999999939</v>
      </c>
      <c r="V20">
        <v>2</v>
      </c>
      <c r="W20">
        <v>7.06</v>
      </c>
      <c r="X20">
        <v>-0.64000000000000057</v>
      </c>
      <c r="Y20">
        <v>15.135705557716147</v>
      </c>
      <c r="Z20">
        <v>31</v>
      </c>
      <c r="AA20">
        <v>233.5844025619941</v>
      </c>
      <c r="AB20">
        <v>6808.5</v>
      </c>
      <c r="AC20">
        <v>4273.5</v>
      </c>
      <c r="AD20">
        <v>2562</v>
      </c>
      <c r="AE20">
        <v>3807</v>
      </c>
      <c r="AF20">
        <v>11.799999999999999</v>
      </c>
      <c r="AG20">
        <v>1.03</v>
      </c>
      <c r="AH20">
        <v>0.28113669768795752</v>
      </c>
      <c r="AI20">
        <v>0.95033736483599807</v>
      </c>
      <c r="AJ20">
        <v>7.3636176728924321E-3</v>
      </c>
      <c r="AK20">
        <v>9.1</v>
      </c>
      <c r="AL20">
        <v>18.899999999999999</v>
      </c>
      <c r="AM20">
        <v>3.9852092240107404</v>
      </c>
      <c r="AN20">
        <v>1.3866007760997268</v>
      </c>
      <c r="AO20">
        <v>0.43025766044455011</v>
      </c>
      <c r="AP20">
        <v>19</v>
      </c>
      <c r="AQ20">
        <v>2.9</v>
      </c>
      <c r="AR20">
        <v>0.36464643896131466</v>
      </c>
      <c r="AS20">
        <v>0.79352425698706508</v>
      </c>
      <c r="AT20">
        <v>1.3095870856876784E-2</v>
      </c>
      <c r="AU20">
        <v>2.9</v>
      </c>
      <c r="AV20">
        <v>1.0267719523482086</v>
      </c>
      <c r="AW20">
        <v>1.8979636304500989</v>
      </c>
      <c r="AX20">
        <v>0.13729543305698183</v>
      </c>
      <c r="AY20">
        <v>3.9703389553221911E-2</v>
      </c>
      <c r="AZ20">
        <v>178.94744999999998</v>
      </c>
      <c r="BA20">
        <v>186.45255</v>
      </c>
      <c r="BB20">
        <v>99.120625822589631</v>
      </c>
      <c r="BC20">
        <v>27.104682542760777</v>
      </c>
      <c r="BD20">
        <v>14.951703225196864</v>
      </c>
      <c r="BE20">
        <v>2.0735437280001068</v>
      </c>
      <c r="BF20">
        <v>143.25055531854738</v>
      </c>
      <c r="BG20">
        <v>308.70667758823527</v>
      </c>
      <c r="BH20">
        <v>165.45612226968788</v>
      </c>
      <c r="BI20" t="s">
        <v>87</v>
      </c>
      <c r="BJ20" t="s">
        <v>88</v>
      </c>
    </row>
    <row r="21" spans="1:64">
      <c r="A21" t="s">
        <v>83</v>
      </c>
      <c r="B21" t="s">
        <v>84</v>
      </c>
      <c r="C21">
        <v>2005</v>
      </c>
      <c r="D21" t="s">
        <v>70</v>
      </c>
      <c r="E21" t="s">
        <v>70</v>
      </c>
      <c r="F21">
        <v>285</v>
      </c>
      <c r="G21">
        <v>0</v>
      </c>
      <c r="H21">
        <v>285</v>
      </c>
      <c r="I21">
        <v>30</v>
      </c>
      <c r="J21">
        <v>47.6</v>
      </c>
      <c r="K21">
        <v>362.6</v>
      </c>
      <c r="L21">
        <v>0</v>
      </c>
      <c r="M21">
        <v>120</v>
      </c>
      <c r="N21">
        <v>120</v>
      </c>
      <c r="O21">
        <v>141.1764705882353</v>
      </c>
      <c r="P21">
        <v>99.6</v>
      </c>
      <c r="Q21">
        <v>0</v>
      </c>
      <c r="R21">
        <v>0</v>
      </c>
      <c r="S21">
        <v>0</v>
      </c>
      <c r="T21">
        <v>0</v>
      </c>
      <c r="U21">
        <v>60.625883666666716</v>
      </c>
      <c r="V21">
        <v>2</v>
      </c>
      <c r="W21">
        <v>7.28</v>
      </c>
      <c r="X21">
        <v>-0.41999999999999993</v>
      </c>
      <c r="Y21">
        <v>14.623844372465372</v>
      </c>
      <c r="Z21">
        <v>31</v>
      </c>
      <c r="AA21">
        <v>232.0590562299468</v>
      </c>
      <c r="AB21">
        <v>7130.5164023999996</v>
      </c>
      <c r="AC21">
        <v>5207.5662692723308</v>
      </c>
      <c r="AD21">
        <v>3591</v>
      </c>
      <c r="AE21">
        <v>3812.1019108280261</v>
      </c>
      <c r="AF21">
        <v>11.799999999999999</v>
      </c>
      <c r="AG21">
        <v>1.03</v>
      </c>
      <c r="AH21">
        <v>0.28113669768795752</v>
      </c>
      <c r="AI21">
        <v>0.95033736483599807</v>
      </c>
      <c r="AJ21">
        <v>7.3636176728924321E-3</v>
      </c>
      <c r="AK21">
        <v>9.1</v>
      </c>
      <c r="AL21">
        <v>18.899999999999999</v>
      </c>
      <c r="AM21">
        <v>3.9852092240107404</v>
      </c>
      <c r="AN21">
        <v>1.3866007760997268</v>
      </c>
      <c r="AO21">
        <v>0.43025766044455011</v>
      </c>
      <c r="AP21">
        <v>19</v>
      </c>
      <c r="AQ21">
        <v>2.9</v>
      </c>
      <c r="AR21">
        <v>0.36464643896131466</v>
      </c>
      <c r="AS21">
        <v>0.79352425698706508</v>
      </c>
      <c r="AT21">
        <v>1.3095870856876784E-2</v>
      </c>
      <c r="AU21">
        <v>2.9</v>
      </c>
      <c r="AV21">
        <v>1.0267719523482086</v>
      </c>
      <c r="AW21">
        <v>1.8979636304500989</v>
      </c>
      <c r="AX21">
        <v>0.13729543305698183</v>
      </c>
      <c r="AY21">
        <v>3.9703389553221911E-2</v>
      </c>
      <c r="AZ21">
        <v>210.81304214009947</v>
      </c>
      <c r="BA21">
        <v>151.78695785990055</v>
      </c>
      <c r="BB21">
        <v>120.09549370525026</v>
      </c>
      <c r="BC21">
        <v>31.302567109762848</v>
      </c>
      <c r="BD21">
        <v>17.370141387885479</v>
      </c>
      <c r="BE21">
        <v>2.4914823156538604</v>
      </c>
      <c r="BF21">
        <v>171.25968451855243</v>
      </c>
      <c r="BG21">
        <v>301.40235425490204</v>
      </c>
      <c r="BH21">
        <v>130.1426697363496</v>
      </c>
      <c r="BI21" t="s">
        <v>87</v>
      </c>
      <c r="BJ21" t="s">
        <v>88</v>
      </c>
    </row>
    <row r="22" spans="1:64">
      <c r="A22" t="s">
        <v>83</v>
      </c>
      <c r="B22" t="s">
        <v>84</v>
      </c>
      <c r="C22">
        <v>2006</v>
      </c>
      <c r="D22" t="s">
        <v>70</v>
      </c>
      <c r="E22" t="s">
        <v>70</v>
      </c>
      <c r="F22">
        <v>285</v>
      </c>
      <c r="G22">
        <v>0</v>
      </c>
      <c r="H22">
        <v>285</v>
      </c>
      <c r="I22">
        <v>30</v>
      </c>
      <c r="J22">
        <v>46.2</v>
      </c>
      <c r="K22">
        <v>361.2</v>
      </c>
      <c r="L22">
        <v>0</v>
      </c>
      <c r="M22">
        <v>120</v>
      </c>
      <c r="N22">
        <v>120</v>
      </c>
      <c r="O22">
        <v>141.1764705882353</v>
      </c>
      <c r="P22">
        <v>99.6</v>
      </c>
      <c r="Q22">
        <v>0</v>
      </c>
      <c r="R22">
        <v>0</v>
      </c>
      <c r="S22">
        <v>0</v>
      </c>
      <c r="T22">
        <v>0</v>
      </c>
      <c r="U22">
        <v>59.165019000000186</v>
      </c>
      <c r="V22">
        <v>2</v>
      </c>
      <c r="W22">
        <v>7.2</v>
      </c>
      <c r="X22">
        <v>-0.5</v>
      </c>
      <c r="Y22">
        <v>14.872942301649642</v>
      </c>
      <c r="Z22">
        <v>31</v>
      </c>
      <c r="AA22">
        <v>232.80136805891593</v>
      </c>
      <c r="AB22">
        <v>6175.5</v>
      </c>
      <c r="AC22">
        <v>3882</v>
      </c>
      <c r="AD22">
        <v>2833.5</v>
      </c>
      <c r="AE22">
        <v>3075</v>
      </c>
      <c r="AF22">
        <v>11.799999999999999</v>
      </c>
      <c r="AG22">
        <v>1.03</v>
      </c>
      <c r="AH22">
        <v>0.28113669768795752</v>
      </c>
      <c r="AI22">
        <v>0.95033736483599807</v>
      </c>
      <c r="AJ22">
        <v>7.3636176728924321E-3</v>
      </c>
      <c r="AK22">
        <v>9.1</v>
      </c>
      <c r="AL22">
        <v>18.899999999999999</v>
      </c>
      <c r="AM22">
        <v>3.9852092240107404</v>
      </c>
      <c r="AN22">
        <v>1.3866007760997268</v>
      </c>
      <c r="AO22">
        <v>0.43025766044455011</v>
      </c>
      <c r="AP22">
        <v>19</v>
      </c>
      <c r="AQ22">
        <v>2.9</v>
      </c>
      <c r="AR22">
        <v>0.36464643896131466</v>
      </c>
      <c r="AS22">
        <v>0.79352425698706508</v>
      </c>
      <c r="AT22">
        <v>1.3095870856876784E-2</v>
      </c>
      <c r="AU22">
        <v>2.9</v>
      </c>
      <c r="AV22">
        <v>1.0267719523482086</v>
      </c>
      <c r="AW22">
        <v>1.8979636304500989</v>
      </c>
      <c r="AX22">
        <v>0.13729543305698183</v>
      </c>
      <c r="AY22">
        <v>3.9703389553221911E-2</v>
      </c>
      <c r="AZ22">
        <v>170.95109999999997</v>
      </c>
      <c r="BA22">
        <v>190.24890000000002</v>
      </c>
      <c r="BB22">
        <v>91.105038753470723</v>
      </c>
      <c r="BC22">
        <v>24.076205732612618</v>
      </c>
      <c r="BD22">
        <v>13.922227048186913</v>
      </c>
      <c r="BE22">
        <v>1.8749293317338083</v>
      </c>
      <c r="BF22">
        <v>130.97840086600405</v>
      </c>
      <c r="BG22">
        <v>299.94148958823547</v>
      </c>
      <c r="BH22">
        <v>168.96308872223142</v>
      </c>
      <c r="BI22" t="s">
        <v>87</v>
      </c>
      <c r="BJ22" t="s">
        <v>88</v>
      </c>
    </row>
    <row r="23" spans="1:64">
      <c r="A23" t="s">
        <v>83</v>
      </c>
      <c r="B23" t="s">
        <v>84</v>
      </c>
      <c r="C23">
        <v>2008</v>
      </c>
      <c r="D23" t="s">
        <v>70</v>
      </c>
      <c r="E23" t="s">
        <v>70</v>
      </c>
      <c r="F23">
        <v>285</v>
      </c>
      <c r="G23">
        <v>0</v>
      </c>
      <c r="H23">
        <v>285</v>
      </c>
      <c r="I23">
        <v>30</v>
      </c>
      <c r="J23">
        <v>44.800000000000004</v>
      </c>
      <c r="K23">
        <v>359.8</v>
      </c>
      <c r="L23">
        <v>0</v>
      </c>
      <c r="M23">
        <v>120</v>
      </c>
      <c r="N23">
        <v>120</v>
      </c>
      <c r="O23">
        <v>141.1764705882353</v>
      </c>
      <c r="P23">
        <v>99.6</v>
      </c>
      <c r="Q23">
        <v>0</v>
      </c>
      <c r="R23">
        <v>0</v>
      </c>
      <c r="S23">
        <v>0</v>
      </c>
      <c r="T23">
        <v>0</v>
      </c>
      <c r="U23">
        <v>56.243289666666826</v>
      </c>
      <c r="V23">
        <v>2</v>
      </c>
      <c r="W23">
        <v>7.16</v>
      </c>
      <c r="X23">
        <v>-0.54</v>
      </c>
      <c r="Y23">
        <v>14.440022978478941</v>
      </c>
      <c r="Z23">
        <v>31</v>
      </c>
      <c r="AA23">
        <v>231.51126847586721</v>
      </c>
      <c r="AB23">
        <v>8978.1676281136861</v>
      </c>
      <c r="AC23">
        <v>6929.6279721215487</v>
      </c>
      <c r="AD23">
        <v>3314.4610166666666</v>
      </c>
      <c r="AE23">
        <v>4032.3347213942443</v>
      </c>
      <c r="AF23">
        <v>11.799999999999999</v>
      </c>
      <c r="AG23">
        <v>1.03</v>
      </c>
      <c r="AH23">
        <v>0.28113669768795752</v>
      </c>
      <c r="AI23">
        <v>0.95033736483599807</v>
      </c>
      <c r="AJ23">
        <v>7.3636176728924321E-3</v>
      </c>
      <c r="AK23">
        <v>9.1</v>
      </c>
      <c r="AL23">
        <v>18.899999999999999</v>
      </c>
      <c r="AM23">
        <v>3.9852092240107404</v>
      </c>
      <c r="AN23">
        <v>1.3866007760997268</v>
      </c>
      <c r="AO23">
        <v>0.43025766044455011</v>
      </c>
      <c r="AP23">
        <v>19</v>
      </c>
      <c r="AQ23">
        <v>2.9</v>
      </c>
      <c r="AR23">
        <v>0.36464643896131466</v>
      </c>
      <c r="AS23">
        <v>0.79352425698706508</v>
      </c>
      <c r="AT23">
        <v>1.3095870856876784E-2</v>
      </c>
      <c r="AU23">
        <v>2.9</v>
      </c>
      <c r="AV23">
        <v>1.0267719523482086</v>
      </c>
      <c r="AW23">
        <v>1.8979636304500989</v>
      </c>
      <c r="AX23">
        <v>0.13729543305698183</v>
      </c>
      <c r="AY23">
        <v>3.9703389553221911E-2</v>
      </c>
      <c r="AZ23">
        <v>243.67052256675754</v>
      </c>
      <c r="BA23">
        <v>116.12947743324247</v>
      </c>
      <c r="BB23">
        <v>153.96970647279514</v>
      </c>
      <c r="BC23">
        <v>39.001940765529447</v>
      </c>
      <c r="BD23">
        <v>21.324642046351073</v>
      </c>
      <c r="BE23">
        <v>3.2511404225396152</v>
      </c>
      <c r="BF23">
        <v>217.54742970721526</v>
      </c>
      <c r="BG23">
        <v>297.01976025490211</v>
      </c>
      <c r="BH23">
        <v>79.472330547686852</v>
      </c>
      <c r="BI23" t="s">
        <v>87</v>
      </c>
      <c r="BJ23" t="s">
        <v>88</v>
      </c>
    </row>
    <row r="24" spans="1:64">
      <c r="A24" t="s">
        <v>83</v>
      </c>
      <c r="B24" t="s">
        <v>84</v>
      </c>
      <c r="C24">
        <v>2009</v>
      </c>
      <c r="D24" t="s">
        <v>70</v>
      </c>
      <c r="E24" t="s">
        <v>70</v>
      </c>
      <c r="F24">
        <v>285</v>
      </c>
      <c r="G24">
        <v>0</v>
      </c>
      <c r="H24">
        <v>285</v>
      </c>
      <c r="I24">
        <v>30</v>
      </c>
      <c r="J24">
        <v>43.6</v>
      </c>
      <c r="K24">
        <v>358.6</v>
      </c>
      <c r="L24">
        <v>0</v>
      </c>
      <c r="M24">
        <v>120</v>
      </c>
      <c r="N24">
        <v>120</v>
      </c>
      <c r="O24">
        <v>141.1764705882353</v>
      </c>
      <c r="P24">
        <v>99.6</v>
      </c>
      <c r="Q24">
        <v>0</v>
      </c>
      <c r="R24">
        <v>0</v>
      </c>
      <c r="S24">
        <v>0</v>
      </c>
      <c r="T24">
        <v>0</v>
      </c>
      <c r="U24">
        <v>55.512857333333415</v>
      </c>
      <c r="V24">
        <v>2</v>
      </c>
      <c r="W24">
        <v>7.18</v>
      </c>
      <c r="X24">
        <v>-0.52000000000000046</v>
      </c>
      <c r="Y24">
        <v>14.440022978478941</v>
      </c>
      <c r="Z24">
        <v>31</v>
      </c>
      <c r="AA24">
        <v>231.51126847586721</v>
      </c>
      <c r="AB24">
        <v>6342.2261145066268</v>
      </c>
      <c r="AC24">
        <v>4974.7057001868434</v>
      </c>
      <c r="AD24">
        <v>3316.5</v>
      </c>
      <c r="AE24">
        <v>3316.5</v>
      </c>
      <c r="AF24">
        <v>11.799999999999999</v>
      </c>
      <c r="AG24">
        <v>1.03</v>
      </c>
      <c r="AH24">
        <v>0.28113669768795752</v>
      </c>
      <c r="AI24">
        <v>0.95033736483599807</v>
      </c>
      <c r="AJ24">
        <v>7.3636176728924321E-3</v>
      </c>
      <c r="AK24">
        <v>9.1</v>
      </c>
      <c r="AL24">
        <v>18.899999999999999</v>
      </c>
      <c r="AM24">
        <v>3.9852092240107404</v>
      </c>
      <c r="AN24">
        <v>1.3866007760997268</v>
      </c>
      <c r="AO24">
        <v>0.43025766044455011</v>
      </c>
      <c r="AP24">
        <v>19</v>
      </c>
      <c r="AQ24">
        <v>2.9</v>
      </c>
      <c r="AR24">
        <v>0.36464643896131466</v>
      </c>
      <c r="AS24">
        <v>0.79352425698706508</v>
      </c>
      <c r="AT24">
        <v>1.3095870856876784E-2</v>
      </c>
      <c r="AU24">
        <v>2.9</v>
      </c>
      <c r="AV24">
        <v>1.0267719523482086</v>
      </c>
      <c r="AW24">
        <v>1.8979636304500989</v>
      </c>
      <c r="AX24">
        <v>0.13729543305698183</v>
      </c>
      <c r="AY24">
        <v>3.9703389553221911E-2</v>
      </c>
      <c r="AZ24">
        <v>192.73944002287845</v>
      </c>
      <c r="BA24">
        <v>165.86055997712157</v>
      </c>
      <c r="BB24">
        <v>113.57756981143599</v>
      </c>
      <c r="BC24">
        <v>29.112221844149087</v>
      </c>
      <c r="BD24">
        <v>16.012248739632174</v>
      </c>
      <c r="BE24">
        <v>2.3622157114149123</v>
      </c>
      <c r="BF24">
        <v>161.06425610663217</v>
      </c>
      <c r="BG24">
        <v>296.28932792156871</v>
      </c>
      <c r="BH24">
        <v>135.22507181493654</v>
      </c>
      <c r="BI24" t="s">
        <v>87</v>
      </c>
      <c r="BJ24" t="s">
        <v>88</v>
      </c>
    </row>
    <row r="25" spans="1:64">
      <c r="A25" t="s">
        <v>83</v>
      </c>
      <c r="B25" t="s">
        <v>84</v>
      </c>
      <c r="C25">
        <v>2010</v>
      </c>
      <c r="D25" t="s">
        <v>70</v>
      </c>
      <c r="E25" t="s">
        <v>70</v>
      </c>
      <c r="F25">
        <v>285</v>
      </c>
      <c r="G25">
        <v>0</v>
      </c>
      <c r="H25">
        <v>285</v>
      </c>
      <c r="I25">
        <v>30</v>
      </c>
      <c r="J25">
        <v>42.4</v>
      </c>
      <c r="K25">
        <v>357.4</v>
      </c>
      <c r="L25">
        <v>0</v>
      </c>
      <c r="M25">
        <v>120</v>
      </c>
      <c r="N25">
        <v>120</v>
      </c>
      <c r="O25">
        <v>141.1764705882353</v>
      </c>
      <c r="P25">
        <v>99.6</v>
      </c>
      <c r="Q25">
        <v>0</v>
      </c>
      <c r="R25">
        <v>0</v>
      </c>
      <c r="S25">
        <v>0</v>
      </c>
      <c r="T25">
        <v>0</v>
      </c>
      <c r="U25">
        <v>54.782425000000003</v>
      </c>
      <c r="V25">
        <v>2</v>
      </c>
      <c r="W25">
        <v>6.7</v>
      </c>
      <c r="X25">
        <v>-1</v>
      </c>
      <c r="Y25">
        <v>14.007103655308239</v>
      </c>
      <c r="Z25">
        <v>31</v>
      </c>
      <c r="AA25">
        <v>230.22116889281853</v>
      </c>
      <c r="AB25">
        <v>7144.5</v>
      </c>
      <c r="AC25">
        <v>4612.3305358295684</v>
      </c>
      <c r="AD25">
        <v>3477.1286141250002</v>
      </c>
      <c r="AE25">
        <v>3537.8257694956242</v>
      </c>
      <c r="AF25">
        <v>11.799999999999999</v>
      </c>
      <c r="AG25">
        <v>1.03</v>
      </c>
      <c r="AH25">
        <v>0.28113669768795752</v>
      </c>
      <c r="AI25">
        <v>0.95033736483599807</v>
      </c>
      <c r="AJ25">
        <v>7.3636176728924321E-3</v>
      </c>
      <c r="AK25">
        <v>9.1</v>
      </c>
      <c r="AL25">
        <v>18.899999999999999</v>
      </c>
      <c r="AM25">
        <v>3.9852092240107404</v>
      </c>
      <c r="AN25">
        <v>1.3866007760997268</v>
      </c>
      <c r="AO25">
        <v>0.43025766044455011</v>
      </c>
      <c r="AP25">
        <v>19</v>
      </c>
      <c r="AQ25">
        <v>2.9</v>
      </c>
      <c r="AR25">
        <v>0.36464643896131466</v>
      </c>
      <c r="AS25">
        <v>0.79352425698706508</v>
      </c>
      <c r="AT25">
        <v>1.3095870856876784E-2</v>
      </c>
      <c r="AU25">
        <v>2.9</v>
      </c>
      <c r="AV25">
        <v>1.0267719523482086</v>
      </c>
      <c r="AW25">
        <v>1.8979636304500989</v>
      </c>
      <c r="AX25">
        <v>0.13729543305698183</v>
      </c>
      <c r="AY25">
        <v>3.9703389553221911E-2</v>
      </c>
      <c r="AZ25">
        <v>202.60244627596137</v>
      </c>
      <c r="BA25">
        <v>154.79755372403861</v>
      </c>
      <c r="BB25">
        <v>108.24809538055416</v>
      </c>
      <c r="BC25">
        <v>28.372270540529012</v>
      </c>
      <c r="BD25">
        <v>16.430059624755597</v>
      </c>
      <c r="BE25">
        <v>2.2230996139880115</v>
      </c>
      <c r="BF25">
        <v>155.27352515982676</v>
      </c>
      <c r="BG25">
        <v>295.55889558823532</v>
      </c>
      <c r="BH25">
        <v>140.28537042840856</v>
      </c>
      <c r="BI25" t="s">
        <v>87</v>
      </c>
      <c r="BJ25" t="s">
        <v>88</v>
      </c>
    </row>
    <row r="26" spans="1:64">
      <c r="A26" t="s">
        <v>83</v>
      </c>
      <c r="B26" t="s">
        <v>84</v>
      </c>
      <c r="C26">
        <v>2011</v>
      </c>
      <c r="D26" t="s">
        <v>70</v>
      </c>
      <c r="E26" t="s">
        <v>70</v>
      </c>
      <c r="F26">
        <v>285</v>
      </c>
      <c r="G26">
        <v>0</v>
      </c>
      <c r="H26">
        <v>285</v>
      </c>
      <c r="I26">
        <v>30</v>
      </c>
      <c r="J26">
        <v>41.199999999999996</v>
      </c>
      <c r="K26">
        <v>356.2</v>
      </c>
      <c r="L26">
        <v>0</v>
      </c>
      <c r="M26">
        <v>120</v>
      </c>
      <c r="N26">
        <v>120</v>
      </c>
      <c r="O26">
        <v>141.1764705882353</v>
      </c>
      <c r="P26">
        <v>99.6</v>
      </c>
      <c r="Q26">
        <v>0</v>
      </c>
      <c r="R26">
        <v>0</v>
      </c>
      <c r="S26">
        <v>0</v>
      </c>
      <c r="T26">
        <v>0</v>
      </c>
      <c r="U26">
        <v>53.321560333333473</v>
      </c>
      <c r="V26">
        <v>2</v>
      </c>
      <c r="W26">
        <v>7.665</v>
      </c>
      <c r="X26">
        <v>-3.5000000000000142E-2</v>
      </c>
      <c r="Y26">
        <v>13.264051482187346</v>
      </c>
      <c r="Z26">
        <v>31</v>
      </c>
      <c r="AA26">
        <v>228.00687341691827</v>
      </c>
      <c r="AB26">
        <v>7050.3525</v>
      </c>
      <c r="AC26">
        <v>5598.9289845878266</v>
      </c>
      <c r="AD26">
        <v>3589.1377812500009</v>
      </c>
      <c r="AE26">
        <v>4392.751886458449</v>
      </c>
      <c r="AF26">
        <v>11.799999999999999</v>
      </c>
      <c r="AG26">
        <v>1.03</v>
      </c>
      <c r="AH26">
        <v>0.28113669768795752</v>
      </c>
      <c r="AI26">
        <v>0.95033736483599807</v>
      </c>
      <c r="AJ26">
        <v>7.3636176728924321E-3</v>
      </c>
      <c r="AK26">
        <v>9.1</v>
      </c>
      <c r="AL26">
        <v>18.899999999999999</v>
      </c>
      <c r="AM26">
        <v>3.9852092240107404</v>
      </c>
      <c r="AN26">
        <v>1.3866007760997268</v>
      </c>
      <c r="AO26">
        <v>0.43025766044455011</v>
      </c>
      <c r="AP26">
        <v>19</v>
      </c>
      <c r="AQ26">
        <v>2.9</v>
      </c>
      <c r="AR26">
        <v>0.36464643896131466</v>
      </c>
      <c r="AS26">
        <v>0.79352425698706508</v>
      </c>
      <c r="AT26">
        <v>1.3095870856876784E-2</v>
      </c>
      <c r="AU26">
        <v>2.9</v>
      </c>
      <c r="AV26">
        <v>1.0267719523482086</v>
      </c>
      <c r="AW26">
        <v>1.8979636304500989</v>
      </c>
      <c r="AX26">
        <v>0.13729543305698183</v>
      </c>
      <c r="AY26">
        <v>3.9703389553221911E-2</v>
      </c>
      <c r="AZ26">
        <v>215.07701157422872</v>
      </c>
      <c r="BA26">
        <v>141.12298842577127</v>
      </c>
      <c r="BB26">
        <v>128.00047487997512</v>
      </c>
      <c r="BC26">
        <v>33.941065882310056</v>
      </c>
      <c r="BD26">
        <v>17.914865355025423</v>
      </c>
      <c r="BE26">
        <v>2.6823082104025575</v>
      </c>
      <c r="BF26">
        <v>182.53871432771317</v>
      </c>
      <c r="BG26">
        <v>294.09803092156875</v>
      </c>
      <c r="BH26">
        <v>111.55931659385558</v>
      </c>
      <c r="BI26" t="s">
        <v>87</v>
      </c>
      <c r="BJ26" t="s">
        <v>88</v>
      </c>
    </row>
    <row r="27" spans="1:64">
      <c r="A27" t="s">
        <v>83</v>
      </c>
      <c r="B27" t="s">
        <v>84</v>
      </c>
      <c r="C27">
        <v>2012</v>
      </c>
      <c r="D27" t="s">
        <v>70</v>
      </c>
      <c r="E27" t="s">
        <v>70</v>
      </c>
      <c r="F27">
        <v>285</v>
      </c>
      <c r="G27">
        <v>0</v>
      </c>
      <c r="H27">
        <v>285</v>
      </c>
      <c r="I27">
        <v>30</v>
      </c>
      <c r="J27">
        <v>39.999999999999993</v>
      </c>
      <c r="K27">
        <v>355</v>
      </c>
      <c r="L27">
        <v>0</v>
      </c>
      <c r="M27">
        <v>120</v>
      </c>
      <c r="N27">
        <v>120</v>
      </c>
      <c r="O27">
        <v>141.1764705882353</v>
      </c>
      <c r="P27">
        <v>99.6</v>
      </c>
      <c r="Q27">
        <v>0</v>
      </c>
      <c r="R27">
        <v>0</v>
      </c>
      <c r="S27">
        <v>0</v>
      </c>
      <c r="T27">
        <v>0</v>
      </c>
      <c r="U27">
        <v>52.591128000000062</v>
      </c>
      <c r="V27">
        <v>2</v>
      </c>
      <c r="W27">
        <v>7.16</v>
      </c>
      <c r="X27">
        <v>-0.54</v>
      </c>
      <c r="Y27">
        <v>14.05560288081778</v>
      </c>
      <c r="Z27">
        <v>31</v>
      </c>
      <c r="AA27">
        <v>230.36569658483697</v>
      </c>
      <c r="AB27">
        <v>7301.2500000000009</v>
      </c>
      <c r="AC27">
        <v>4841.921442687747</v>
      </c>
      <c r="AD27">
        <v>3019.4999999999995</v>
      </c>
      <c r="AE27">
        <v>3615.4539473684204</v>
      </c>
      <c r="AF27">
        <v>11.799999999999999</v>
      </c>
      <c r="AG27">
        <v>1.03</v>
      </c>
      <c r="AH27">
        <v>0.28113669768795752</v>
      </c>
      <c r="AI27">
        <v>0.95033736483599807</v>
      </c>
      <c r="AJ27">
        <v>7.3636176728924321E-3</v>
      </c>
      <c r="AK27">
        <v>9.1</v>
      </c>
      <c r="AL27">
        <v>18.899999999999999</v>
      </c>
      <c r="AM27">
        <v>3.9852092240107404</v>
      </c>
      <c r="AN27">
        <v>1.3866007760997268</v>
      </c>
      <c r="AO27">
        <v>0.43025766044455011</v>
      </c>
      <c r="AP27">
        <v>19</v>
      </c>
      <c r="AQ27">
        <v>2.9</v>
      </c>
      <c r="AR27">
        <v>0.36464643896131466</v>
      </c>
      <c r="AS27">
        <v>0.79352425698706508</v>
      </c>
      <c r="AT27">
        <v>1.3095870856876784E-2</v>
      </c>
      <c r="AU27">
        <v>2.9</v>
      </c>
      <c r="AV27">
        <v>1.0267719523482086</v>
      </c>
      <c r="AW27">
        <v>1.8979636304500989</v>
      </c>
      <c r="AX27">
        <v>0.13729543305698183</v>
      </c>
      <c r="AY27">
        <v>3.9703389553221911E-2</v>
      </c>
      <c r="AZ27">
        <v>198.07155157582693</v>
      </c>
      <c r="BA27">
        <v>156.92844842417307</v>
      </c>
      <c r="BB27">
        <v>111.50139947496294</v>
      </c>
      <c r="BC27">
        <v>29.311769331444996</v>
      </c>
      <c r="BD27">
        <v>16.544894524627537</v>
      </c>
      <c r="BE27">
        <v>2.3201261640577782</v>
      </c>
      <c r="BF27">
        <v>159.67818949509322</v>
      </c>
      <c r="BG27">
        <v>293.36759858823535</v>
      </c>
      <c r="BH27">
        <v>133.68940909314213</v>
      </c>
      <c r="BI27" t="s">
        <v>87</v>
      </c>
      <c r="BJ27" t="s">
        <v>88</v>
      </c>
    </row>
    <row r="28" spans="1:64">
      <c r="A28" t="s">
        <v>83</v>
      </c>
      <c r="B28" t="s">
        <v>84</v>
      </c>
      <c r="C28">
        <v>2013</v>
      </c>
      <c r="D28" t="s">
        <v>70</v>
      </c>
      <c r="E28" t="s">
        <v>70</v>
      </c>
      <c r="F28">
        <v>285</v>
      </c>
      <c r="G28">
        <v>0</v>
      </c>
      <c r="H28">
        <v>285</v>
      </c>
      <c r="I28">
        <v>30</v>
      </c>
      <c r="J28">
        <v>38.79999999999999</v>
      </c>
      <c r="K28">
        <v>353.8</v>
      </c>
      <c r="L28">
        <v>0</v>
      </c>
      <c r="M28">
        <v>120</v>
      </c>
      <c r="N28">
        <v>120</v>
      </c>
      <c r="O28">
        <v>141.1764705882353</v>
      </c>
      <c r="P28">
        <v>99.6</v>
      </c>
      <c r="Q28">
        <v>0</v>
      </c>
      <c r="R28">
        <v>0</v>
      </c>
      <c r="S28">
        <v>0</v>
      </c>
      <c r="T28">
        <v>0</v>
      </c>
      <c r="U28">
        <v>51.860695666666651</v>
      </c>
      <c r="V28">
        <v>2</v>
      </c>
      <c r="W28">
        <v>7.18</v>
      </c>
      <c r="X28">
        <v>-0.52000000000000046</v>
      </c>
      <c r="Y28">
        <v>15.258818729941032</v>
      </c>
      <c r="Z28">
        <v>31</v>
      </c>
      <c r="AA28">
        <v>233.95127981522427</v>
      </c>
      <c r="AB28">
        <v>8024.0045135</v>
      </c>
      <c r="AC28">
        <v>6164.2969103927735</v>
      </c>
      <c r="AD28">
        <v>2512.5422875000004</v>
      </c>
      <c r="AE28">
        <v>2581.6948275229361</v>
      </c>
      <c r="AF28">
        <v>11.799999999999999</v>
      </c>
      <c r="AG28">
        <v>1.03</v>
      </c>
      <c r="AH28">
        <v>0.28113669768795752</v>
      </c>
      <c r="AI28">
        <v>0.95033736483599807</v>
      </c>
      <c r="AJ28">
        <v>7.3636176728924321E-3</v>
      </c>
      <c r="AK28">
        <v>9.1</v>
      </c>
      <c r="AL28">
        <v>18.899999999999999</v>
      </c>
      <c r="AM28">
        <v>3.9852092240107404</v>
      </c>
      <c r="AN28">
        <v>1.3866007760997268</v>
      </c>
      <c r="AO28">
        <v>0.43025766044455011</v>
      </c>
      <c r="AP28">
        <v>19</v>
      </c>
      <c r="AQ28">
        <v>2.9</v>
      </c>
      <c r="AR28">
        <v>0.36464643896131466</v>
      </c>
      <c r="AS28">
        <v>0.79352425698706508</v>
      </c>
      <c r="AT28">
        <v>1.3095870856876784E-2</v>
      </c>
      <c r="AU28">
        <v>2.9</v>
      </c>
      <c r="AV28">
        <v>1.0267719523482086</v>
      </c>
      <c r="AW28">
        <v>1.8979636304500989</v>
      </c>
      <c r="AX28">
        <v>0.13729543305698183</v>
      </c>
      <c r="AY28">
        <v>3.9703389553221911E-2</v>
      </c>
      <c r="AZ28">
        <v>206.00357360619077</v>
      </c>
      <c r="BA28">
        <v>147.79642639380924</v>
      </c>
      <c r="BB28">
        <v>134.7071207275014</v>
      </c>
      <c r="BC28">
        <v>32.63800752343311</v>
      </c>
      <c r="BD28">
        <v>18.521148346054265</v>
      </c>
      <c r="BE28">
        <v>2.8467276331583635</v>
      </c>
      <c r="BF28">
        <v>188.71300423014716</v>
      </c>
      <c r="BG28">
        <v>292.63716625490196</v>
      </c>
      <c r="BH28">
        <v>103.92416202475479</v>
      </c>
      <c r="BI28" t="s">
        <v>87</v>
      </c>
      <c r="BJ28" t="s">
        <v>88</v>
      </c>
    </row>
    <row r="29" spans="1:64">
      <c r="A29" t="s">
        <v>83</v>
      </c>
      <c r="B29" t="s">
        <v>84</v>
      </c>
      <c r="C29">
        <v>1991</v>
      </c>
      <c r="D29" t="s">
        <v>71</v>
      </c>
      <c r="E29" t="s">
        <v>89</v>
      </c>
      <c r="F29">
        <v>442.95000000000005</v>
      </c>
      <c r="G29">
        <v>157.95000000000002</v>
      </c>
      <c r="H29">
        <v>285</v>
      </c>
      <c r="I29">
        <v>25</v>
      </c>
      <c r="J29">
        <v>49</v>
      </c>
      <c r="K29">
        <v>516.95000000000005</v>
      </c>
      <c r="L29">
        <v>35.658652218083304</v>
      </c>
      <c r="M29">
        <v>150</v>
      </c>
      <c r="N29">
        <v>150</v>
      </c>
      <c r="O29">
        <v>176.47058823529412</v>
      </c>
      <c r="P29">
        <v>124.5</v>
      </c>
      <c r="Q29">
        <v>108.67500000000001</v>
      </c>
      <c r="R29">
        <v>190.35</v>
      </c>
      <c r="S29">
        <v>2.6325000000000007</v>
      </c>
      <c r="T29">
        <v>50.692500000000003</v>
      </c>
      <c r="U29">
        <v>87.651880000000006</v>
      </c>
      <c r="V29">
        <v>3</v>
      </c>
      <c r="W29">
        <v>7.7</v>
      </c>
      <c r="X29">
        <v>0</v>
      </c>
      <c r="Y29">
        <v>12.703016241299304</v>
      </c>
      <c r="Z29">
        <v>31</v>
      </c>
      <c r="AA29">
        <v>226.3349883990719</v>
      </c>
      <c r="AB29">
        <v>3600</v>
      </c>
      <c r="AC29">
        <v>3240</v>
      </c>
      <c r="AD29">
        <v>0</v>
      </c>
      <c r="AE29">
        <v>0</v>
      </c>
      <c r="AF29">
        <v>11.799999999999999</v>
      </c>
      <c r="AG29">
        <v>1.03</v>
      </c>
      <c r="AH29">
        <v>0.26894357247744333</v>
      </c>
      <c r="AI29">
        <v>1.0259870645905831</v>
      </c>
      <c r="AJ29">
        <v>5.709686173585758E-3</v>
      </c>
      <c r="AK29">
        <v>9.1</v>
      </c>
      <c r="AL29">
        <v>18.899999999999999</v>
      </c>
      <c r="AM29">
        <v>3.4791934390104369</v>
      </c>
      <c r="AN29">
        <v>1.7055826825886831</v>
      </c>
      <c r="AO29">
        <v>0.49615673134503191</v>
      </c>
      <c r="AP29">
        <v>19</v>
      </c>
      <c r="AQ29">
        <v>2.9</v>
      </c>
      <c r="AR29">
        <v>0.37843118671961545</v>
      </c>
      <c r="AS29">
        <v>1.3679813889260481</v>
      </c>
      <c r="AT29">
        <v>1.8645879463601127E-2</v>
      </c>
      <c r="AU29">
        <v>2.9</v>
      </c>
      <c r="AV29">
        <v>1.0267719523482086</v>
      </c>
      <c r="AW29">
        <v>2.0518475060391173</v>
      </c>
      <c r="AX29">
        <v>0.4042935967845126</v>
      </c>
      <c r="AY29">
        <v>5.194850877484096E-2</v>
      </c>
      <c r="AZ29">
        <v>71.963999999999999</v>
      </c>
      <c r="BA29">
        <v>444.98600000000005</v>
      </c>
      <c r="BB29">
        <v>64.943999999999988</v>
      </c>
      <c r="BC29">
        <v>12.240783603312611</v>
      </c>
      <c r="BD29">
        <v>9.2196413241134323</v>
      </c>
      <c r="BE29">
        <v>1.628102679782812</v>
      </c>
      <c r="BF29">
        <v>88.032527607208834</v>
      </c>
      <c r="BG29">
        <v>740.97246823529417</v>
      </c>
      <c r="BH29">
        <v>652.93994062808531</v>
      </c>
      <c r="BI29" t="s">
        <v>85</v>
      </c>
      <c r="BJ29" t="s">
        <v>86</v>
      </c>
      <c r="BK29">
        <v>7.1741666666666672</v>
      </c>
      <c r="BL29">
        <v>-0.52583333333333349</v>
      </c>
    </row>
    <row r="30" spans="1:64">
      <c r="A30" t="s">
        <v>83</v>
      </c>
      <c r="B30" t="s">
        <v>84</v>
      </c>
      <c r="C30">
        <v>1994</v>
      </c>
      <c r="D30" t="s">
        <v>71</v>
      </c>
      <c r="E30" t="s">
        <v>89</v>
      </c>
      <c r="F30">
        <v>442.95000000000005</v>
      </c>
      <c r="G30">
        <v>157.95000000000002</v>
      </c>
      <c r="H30">
        <v>285</v>
      </c>
      <c r="I30">
        <v>30</v>
      </c>
      <c r="J30">
        <v>46.2</v>
      </c>
      <c r="K30">
        <v>519.15000000000009</v>
      </c>
      <c r="L30">
        <v>35.658652218083304</v>
      </c>
      <c r="M30">
        <v>150</v>
      </c>
      <c r="N30">
        <v>150</v>
      </c>
      <c r="O30">
        <v>176.47058823529412</v>
      </c>
      <c r="P30">
        <v>124.5</v>
      </c>
      <c r="Q30">
        <v>108.67500000000001</v>
      </c>
      <c r="R30">
        <v>190.35</v>
      </c>
      <c r="S30">
        <v>2.6325000000000007</v>
      </c>
      <c r="T30">
        <v>50.692500000000003</v>
      </c>
      <c r="U30">
        <v>87.651880000000006</v>
      </c>
      <c r="V30">
        <v>3</v>
      </c>
      <c r="W30">
        <v>7.6</v>
      </c>
      <c r="X30">
        <v>-0.10000000000000053</v>
      </c>
      <c r="Y30">
        <v>12.911832946635732</v>
      </c>
      <c r="Z30">
        <v>31</v>
      </c>
      <c r="AA30">
        <v>226.95726218097445</v>
      </c>
      <c r="AB30">
        <v>8281.5</v>
      </c>
      <c r="AC30">
        <v>6045</v>
      </c>
      <c r="AD30">
        <v>2784</v>
      </c>
      <c r="AE30">
        <v>4539</v>
      </c>
      <c r="AF30">
        <v>11.799999999999999</v>
      </c>
      <c r="AG30">
        <v>1.03</v>
      </c>
      <c r="AH30">
        <v>0.26894357247744333</v>
      </c>
      <c r="AI30">
        <v>1.0259870645905831</v>
      </c>
      <c r="AJ30">
        <v>5.709686173585758E-3</v>
      </c>
      <c r="AK30">
        <v>9.1</v>
      </c>
      <c r="AL30">
        <v>18.899999999999999</v>
      </c>
      <c r="AM30">
        <v>3.4791934390104369</v>
      </c>
      <c r="AN30">
        <v>1.7055826825886831</v>
      </c>
      <c r="AO30">
        <v>0.49615673134503191</v>
      </c>
      <c r="AP30">
        <v>19</v>
      </c>
      <c r="AQ30">
        <v>2.9</v>
      </c>
      <c r="AR30">
        <v>0.37843118671961545</v>
      </c>
      <c r="AS30">
        <v>1.3679813889260481</v>
      </c>
      <c r="AT30">
        <v>1.8645879463601127E-2</v>
      </c>
      <c r="AU30">
        <v>2.9</v>
      </c>
      <c r="AV30">
        <v>1.0267719523482086</v>
      </c>
      <c r="AW30">
        <v>2.0518475060391173</v>
      </c>
      <c r="AX30">
        <v>0.4042935967845126</v>
      </c>
      <c r="AY30">
        <v>5.194850877484096E-2</v>
      </c>
      <c r="AZ30">
        <v>218.79030000000003</v>
      </c>
      <c r="BA30">
        <v>300.35970000000009</v>
      </c>
      <c r="BB30">
        <v>135.51456289170852</v>
      </c>
      <c r="BC30">
        <v>33.625868788028995</v>
      </c>
      <c r="BD30">
        <v>24.450508014230522</v>
      </c>
      <c r="BE30">
        <v>3.3342566167829366</v>
      </c>
      <c r="BF30">
        <v>196.92519631075098</v>
      </c>
      <c r="BG30">
        <v>740.97246823529417</v>
      </c>
      <c r="BH30">
        <v>544.04727192454322</v>
      </c>
      <c r="BI30" t="s">
        <v>87</v>
      </c>
      <c r="BJ30" t="s">
        <v>88</v>
      </c>
      <c r="BK30">
        <v>0.29314775465728204</v>
      </c>
      <c r="BL30">
        <v>0.29314775465728199</v>
      </c>
    </row>
    <row r="31" spans="1:64">
      <c r="A31" t="s">
        <v>83</v>
      </c>
      <c r="B31" t="s">
        <v>84</v>
      </c>
      <c r="C31">
        <v>1997</v>
      </c>
      <c r="D31" t="s">
        <v>71</v>
      </c>
      <c r="E31" t="s">
        <v>89</v>
      </c>
      <c r="F31">
        <v>442.95000000000005</v>
      </c>
      <c r="G31">
        <v>157.95000000000002</v>
      </c>
      <c r="H31">
        <v>285</v>
      </c>
      <c r="I31">
        <v>30</v>
      </c>
      <c r="J31">
        <v>43.4</v>
      </c>
      <c r="K31">
        <v>516.35</v>
      </c>
      <c r="L31">
        <v>35.658652218083304</v>
      </c>
      <c r="M31">
        <v>120</v>
      </c>
      <c r="N31">
        <v>120</v>
      </c>
      <c r="O31">
        <v>141.1764705882353</v>
      </c>
      <c r="P31">
        <v>99.6</v>
      </c>
      <c r="Q31">
        <v>108.67500000000001</v>
      </c>
      <c r="R31">
        <v>190.35</v>
      </c>
      <c r="S31">
        <v>2.6325000000000007</v>
      </c>
      <c r="T31">
        <v>50.692500000000003</v>
      </c>
      <c r="U31">
        <v>87.651880000000006</v>
      </c>
      <c r="V31">
        <v>3</v>
      </c>
      <c r="W31">
        <v>7.11</v>
      </c>
      <c r="X31">
        <v>-0.58999999999999986</v>
      </c>
      <c r="Y31">
        <v>14.727378190255221</v>
      </c>
      <c r="Z31">
        <v>31</v>
      </c>
      <c r="AA31">
        <v>232.36758700696055</v>
      </c>
      <c r="AB31">
        <v>7125</v>
      </c>
      <c r="AC31">
        <v>5632.5</v>
      </c>
      <c r="AD31">
        <v>2575.5</v>
      </c>
      <c r="AE31">
        <v>3901.5000000000005</v>
      </c>
      <c r="AF31">
        <v>11.799999999999999</v>
      </c>
      <c r="AG31">
        <v>1.03</v>
      </c>
      <c r="AH31">
        <v>0.26894357247744333</v>
      </c>
      <c r="AI31">
        <v>1.0259870645905831</v>
      </c>
      <c r="AJ31">
        <v>5.709686173585758E-3</v>
      </c>
      <c r="AK31">
        <v>9.1</v>
      </c>
      <c r="AL31">
        <v>18.899999999999999</v>
      </c>
      <c r="AM31">
        <v>3.4791934390104369</v>
      </c>
      <c r="AN31">
        <v>1.7055826825886831</v>
      </c>
      <c r="AO31">
        <v>0.49615673134503191</v>
      </c>
      <c r="AP31">
        <v>19</v>
      </c>
      <c r="AQ31">
        <v>2.9</v>
      </c>
      <c r="AR31">
        <v>0.37843118671961545</v>
      </c>
      <c r="AS31">
        <v>1.3679813889260481</v>
      </c>
      <c r="AT31">
        <v>1.8645879463601127E-2</v>
      </c>
      <c r="AU31">
        <v>2.9</v>
      </c>
      <c r="AV31">
        <v>1.0267719523482086</v>
      </c>
      <c r="AW31">
        <v>2.0518475060391173</v>
      </c>
      <c r="AX31">
        <v>0.4042935967845126</v>
      </c>
      <c r="AY31">
        <v>5.194850877484096E-2</v>
      </c>
      <c r="AZ31">
        <v>195.5796</v>
      </c>
      <c r="BA31">
        <v>320.7704</v>
      </c>
      <c r="BB31">
        <v>125.26790077208652</v>
      </c>
      <c r="BC31">
        <v>30.492712565336056</v>
      </c>
      <c r="BD31">
        <v>22.017439829922473</v>
      </c>
      <c r="BE31">
        <v>3.0859838728312377</v>
      </c>
      <c r="BF31">
        <v>180.86403704017627</v>
      </c>
      <c r="BG31">
        <v>680.77835058823541</v>
      </c>
      <c r="BH31">
        <v>499.91431354805911</v>
      </c>
      <c r="BI31" t="s">
        <v>87</v>
      </c>
      <c r="BJ31" t="s">
        <v>88</v>
      </c>
    </row>
    <row r="32" spans="1:64">
      <c r="A32" t="s">
        <v>83</v>
      </c>
      <c r="B32" t="s">
        <v>84</v>
      </c>
      <c r="C32">
        <v>2001</v>
      </c>
      <c r="D32" t="s">
        <v>71</v>
      </c>
      <c r="E32" t="s">
        <v>89</v>
      </c>
      <c r="F32">
        <v>442.95000000000005</v>
      </c>
      <c r="G32">
        <v>157.95000000000002</v>
      </c>
      <c r="H32">
        <v>285</v>
      </c>
      <c r="I32">
        <v>30</v>
      </c>
      <c r="J32">
        <v>46.2</v>
      </c>
      <c r="K32">
        <v>519.15000000000009</v>
      </c>
      <c r="L32">
        <v>35.658652218083304</v>
      </c>
      <c r="M32">
        <v>120</v>
      </c>
      <c r="N32">
        <v>120</v>
      </c>
      <c r="O32">
        <v>141.1764705882353</v>
      </c>
      <c r="P32">
        <v>99.6</v>
      </c>
      <c r="Q32">
        <v>108.67500000000001</v>
      </c>
      <c r="R32">
        <v>190.35</v>
      </c>
      <c r="S32">
        <v>2.6325000000000007</v>
      </c>
      <c r="T32">
        <v>50.692500000000003</v>
      </c>
      <c r="U32">
        <v>73.043233333333234</v>
      </c>
      <c r="V32">
        <v>3</v>
      </c>
      <c r="W32">
        <v>7.25</v>
      </c>
      <c r="X32">
        <v>-0.45000000000000018</v>
      </c>
      <c r="Y32">
        <v>14.756380510440836</v>
      </c>
      <c r="Z32">
        <v>31</v>
      </c>
      <c r="AA32">
        <v>232.45401392111367</v>
      </c>
      <c r="AB32">
        <v>6992</v>
      </c>
      <c r="AC32">
        <v>4805</v>
      </c>
      <c r="AD32">
        <v>3176</v>
      </c>
      <c r="AE32">
        <v>3630</v>
      </c>
      <c r="AF32">
        <v>11.799999999999999</v>
      </c>
      <c r="AG32">
        <v>1.03</v>
      </c>
      <c r="AH32">
        <v>0.26894357247744333</v>
      </c>
      <c r="AI32">
        <v>1.0259870645905831</v>
      </c>
      <c r="AJ32">
        <v>5.709686173585758E-3</v>
      </c>
      <c r="AK32">
        <v>9.1</v>
      </c>
      <c r="AL32">
        <v>18.899999999999999</v>
      </c>
      <c r="AM32">
        <v>3.4791934390104369</v>
      </c>
      <c r="AN32">
        <v>1.7055826825886831</v>
      </c>
      <c r="AO32">
        <v>0.49615673134503191</v>
      </c>
      <c r="AP32">
        <v>19</v>
      </c>
      <c r="AQ32">
        <v>2.9</v>
      </c>
      <c r="AR32">
        <v>0.37843118671961545</v>
      </c>
      <c r="AS32">
        <v>1.3679813889260481</v>
      </c>
      <c r="AT32">
        <v>1.8645879463601127E-2</v>
      </c>
      <c r="AU32">
        <v>2.9</v>
      </c>
      <c r="AV32">
        <v>1.0267719523482086</v>
      </c>
      <c r="AW32">
        <v>2.0518475060391173</v>
      </c>
      <c r="AX32">
        <v>0.4042935967845126</v>
      </c>
      <c r="AY32">
        <v>5.194850877484096E-2</v>
      </c>
      <c r="AZ32">
        <v>197.10209999999998</v>
      </c>
      <c r="BA32">
        <v>322.04790000000014</v>
      </c>
      <c r="BB32">
        <v>110.95384218702398</v>
      </c>
      <c r="BC32">
        <v>27.248081829150923</v>
      </c>
      <c r="BD32">
        <v>21.181320993012889</v>
      </c>
      <c r="BE32">
        <v>2.6717476198676597</v>
      </c>
      <c r="BF32">
        <v>162.05499262905545</v>
      </c>
      <c r="BG32">
        <v>666.16970392156861</v>
      </c>
      <c r="BH32">
        <v>504.11471129251316</v>
      </c>
      <c r="BI32" t="s">
        <v>87</v>
      </c>
      <c r="BJ32" t="s">
        <v>88</v>
      </c>
    </row>
    <row r="33" spans="1:62">
      <c r="A33" t="s">
        <v>83</v>
      </c>
      <c r="B33" t="s">
        <v>84</v>
      </c>
      <c r="C33">
        <v>2002</v>
      </c>
      <c r="D33" t="s">
        <v>71</v>
      </c>
      <c r="E33" t="s">
        <v>89</v>
      </c>
      <c r="F33">
        <v>442.95000000000005</v>
      </c>
      <c r="G33">
        <v>157.95000000000002</v>
      </c>
      <c r="H33">
        <v>285</v>
      </c>
      <c r="I33">
        <v>30</v>
      </c>
      <c r="J33">
        <v>50.4</v>
      </c>
      <c r="K33">
        <v>523.35</v>
      </c>
      <c r="L33">
        <v>35.658652218083304</v>
      </c>
      <c r="M33">
        <v>120</v>
      </c>
      <c r="N33">
        <v>120</v>
      </c>
      <c r="O33">
        <v>141.1764705882353</v>
      </c>
      <c r="P33">
        <v>99.6</v>
      </c>
      <c r="Q33">
        <v>108.67500000000001</v>
      </c>
      <c r="R33">
        <v>190.35</v>
      </c>
      <c r="S33">
        <v>2.6325000000000007</v>
      </c>
      <c r="T33">
        <v>50.692500000000003</v>
      </c>
      <c r="U33">
        <v>67.930206999999939</v>
      </c>
      <c r="V33">
        <v>3</v>
      </c>
      <c r="W33">
        <v>6.7</v>
      </c>
      <c r="X33">
        <v>-1</v>
      </c>
      <c r="Y33">
        <v>15.544264784319665</v>
      </c>
      <c r="Z33">
        <v>31</v>
      </c>
      <c r="AA33">
        <v>234.80190905727258</v>
      </c>
      <c r="AB33">
        <v>6487.5</v>
      </c>
      <c r="AC33">
        <v>4066.5000000000005</v>
      </c>
      <c r="AD33">
        <v>2541</v>
      </c>
      <c r="AE33">
        <v>3850.5</v>
      </c>
      <c r="AF33">
        <v>11.799999999999999</v>
      </c>
      <c r="AG33">
        <v>1.03</v>
      </c>
      <c r="AH33">
        <v>0.26894357247744333</v>
      </c>
      <c r="AI33">
        <v>1.0259870645905831</v>
      </c>
      <c r="AJ33">
        <v>5.709686173585758E-3</v>
      </c>
      <c r="AK33">
        <v>9.1</v>
      </c>
      <c r="AL33">
        <v>18.899999999999999</v>
      </c>
      <c r="AM33">
        <v>3.4791934390104369</v>
      </c>
      <c r="AN33">
        <v>1.7055826825886831</v>
      </c>
      <c r="AO33">
        <v>0.49615673134503191</v>
      </c>
      <c r="AP33">
        <v>19</v>
      </c>
      <c r="AQ33">
        <v>2.9</v>
      </c>
      <c r="AR33">
        <v>0.37843118671961545</v>
      </c>
      <c r="AS33">
        <v>1.3679813889260481</v>
      </c>
      <c r="AT33">
        <v>1.8645879463601127E-2</v>
      </c>
      <c r="AU33">
        <v>2.9</v>
      </c>
      <c r="AV33">
        <v>1.0267719523482086</v>
      </c>
      <c r="AW33">
        <v>2.0518475060391173</v>
      </c>
      <c r="AX33">
        <v>0.4042935967845126</v>
      </c>
      <c r="AY33">
        <v>5.194850877484096E-2</v>
      </c>
      <c r="AZ33">
        <v>173.00310000000002</v>
      </c>
      <c r="BA33">
        <v>350.34690000000001</v>
      </c>
      <c r="BB33">
        <v>94.861460402516784</v>
      </c>
      <c r="BC33">
        <v>24.755144013641523</v>
      </c>
      <c r="BD33">
        <v>18.624616263958139</v>
      </c>
      <c r="BE33">
        <v>2.3020698498202461</v>
      </c>
      <c r="BF33">
        <v>140.54329052993668</v>
      </c>
      <c r="BG33">
        <v>661.05667758823529</v>
      </c>
      <c r="BH33">
        <v>520.51338705829858</v>
      </c>
      <c r="BI33" t="s">
        <v>87</v>
      </c>
      <c r="BJ33" t="s">
        <v>88</v>
      </c>
    </row>
    <row r="34" spans="1:62">
      <c r="A34" t="s">
        <v>83</v>
      </c>
      <c r="B34" t="s">
        <v>84</v>
      </c>
      <c r="C34">
        <v>2005</v>
      </c>
      <c r="D34" t="s">
        <v>71</v>
      </c>
      <c r="E34" t="s">
        <v>89</v>
      </c>
      <c r="F34">
        <v>442.95000000000005</v>
      </c>
      <c r="G34">
        <v>157.95000000000002</v>
      </c>
      <c r="H34">
        <v>285</v>
      </c>
      <c r="I34">
        <v>30</v>
      </c>
      <c r="J34">
        <v>47.6</v>
      </c>
      <c r="K34">
        <v>520.55000000000007</v>
      </c>
      <c r="L34">
        <v>35.658652218083304</v>
      </c>
      <c r="M34">
        <v>120</v>
      </c>
      <c r="N34">
        <v>120</v>
      </c>
      <c r="O34">
        <v>141.1764705882353</v>
      </c>
      <c r="P34">
        <v>99.6</v>
      </c>
      <c r="Q34">
        <v>108.67500000000001</v>
      </c>
      <c r="R34">
        <v>190.35</v>
      </c>
      <c r="S34">
        <v>2.6325000000000007</v>
      </c>
      <c r="T34">
        <v>50.692500000000003</v>
      </c>
      <c r="U34">
        <v>60.625883666666716</v>
      </c>
      <c r="V34">
        <v>3</v>
      </c>
      <c r="W34">
        <v>7.21</v>
      </c>
      <c r="X34">
        <v>-0.49000000000000021</v>
      </c>
      <c r="Y34">
        <v>14.766968734927843</v>
      </c>
      <c r="Z34">
        <v>31</v>
      </c>
      <c r="AA34">
        <v>232.48556683008496</v>
      </c>
      <c r="AB34">
        <v>7118.5163424000002</v>
      </c>
      <c r="AC34">
        <v>5720.9826064472136</v>
      </c>
      <c r="AD34">
        <v>3703.5</v>
      </c>
      <c r="AE34">
        <v>5876.2200000000012</v>
      </c>
      <c r="AF34">
        <v>11.799999999999999</v>
      </c>
      <c r="AG34">
        <v>1.03</v>
      </c>
      <c r="AH34">
        <v>0.26894357247744333</v>
      </c>
      <c r="AI34">
        <v>1.0259870645905831</v>
      </c>
      <c r="AJ34">
        <v>5.709686173585758E-3</v>
      </c>
      <c r="AK34">
        <v>9.1</v>
      </c>
      <c r="AL34">
        <v>18.899999999999999</v>
      </c>
      <c r="AM34">
        <v>3.4791934390104369</v>
      </c>
      <c r="AN34">
        <v>1.7055826825886831</v>
      </c>
      <c r="AO34">
        <v>0.49615673134503191</v>
      </c>
      <c r="AP34">
        <v>19</v>
      </c>
      <c r="AQ34">
        <v>2.9</v>
      </c>
      <c r="AR34">
        <v>0.37843118671961545</v>
      </c>
      <c r="AS34">
        <v>1.3679813889260481</v>
      </c>
      <c r="AT34">
        <v>1.8645879463601127E-2</v>
      </c>
      <c r="AU34">
        <v>2.9</v>
      </c>
      <c r="AV34">
        <v>1.0267719523482086</v>
      </c>
      <c r="AW34">
        <v>2.0518475060391173</v>
      </c>
      <c r="AX34">
        <v>0.4042935967845126</v>
      </c>
      <c r="AY34">
        <v>5.194850877484096E-2</v>
      </c>
      <c r="AZ34">
        <v>223.46697255898962</v>
      </c>
      <c r="BA34">
        <v>297.08302744101047</v>
      </c>
      <c r="BB34">
        <v>132.2323309763519</v>
      </c>
      <c r="BC34">
        <v>35.277511616861375</v>
      </c>
      <c r="BD34">
        <v>24.503151740511214</v>
      </c>
      <c r="BE34">
        <v>3.2534644052596184</v>
      </c>
      <c r="BF34">
        <v>195.26645873898411</v>
      </c>
      <c r="BG34">
        <v>653.75235425490212</v>
      </c>
      <c r="BH34">
        <v>458.485895515918</v>
      </c>
      <c r="BI34" t="s">
        <v>87</v>
      </c>
      <c r="BJ34" t="s">
        <v>88</v>
      </c>
    </row>
    <row r="35" spans="1:62">
      <c r="A35" t="s">
        <v>83</v>
      </c>
      <c r="B35" t="s">
        <v>84</v>
      </c>
      <c r="C35">
        <v>2006</v>
      </c>
      <c r="D35" t="s">
        <v>71</v>
      </c>
      <c r="E35" t="s">
        <v>89</v>
      </c>
      <c r="F35">
        <v>442.95000000000005</v>
      </c>
      <c r="G35">
        <v>157.95000000000002</v>
      </c>
      <c r="H35">
        <v>285</v>
      </c>
      <c r="I35">
        <v>30</v>
      </c>
      <c r="J35">
        <v>46.2</v>
      </c>
      <c r="K35">
        <v>519.15000000000009</v>
      </c>
      <c r="L35">
        <v>35.658652218083304</v>
      </c>
      <c r="M35">
        <v>120</v>
      </c>
      <c r="N35">
        <v>120</v>
      </c>
      <c r="O35">
        <v>141.1764705882353</v>
      </c>
      <c r="P35">
        <v>99.6</v>
      </c>
      <c r="Q35">
        <v>108.67500000000001</v>
      </c>
      <c r="R35">
        <v>190.35</v>
      </c>
      <c r="S35">
        <v>2.6325000000000007</v>
      </c>
      <c r="T35">
        <v>50.692500000000003</v>
      </c>
      <c r="U35">
        <v>59.165019000000186</v>
      </c>
      <c r="V35">
        <v>3</v>
      </c>
      <c r="W35">
        <v>7.1</v>
      </c>
      <c r="X35">
        <v>-0.60000000000000053</v>
      </c>
      <c r="Y35">
        <v>14.986370956659918</v>
      </c>
      <c r="Z35">
        <v>31</v>
      </c>
      <c r="AA35">
        <v>233.13938545084653</v>
      </c>
      <c r="AB35">
        <v>5946</v>
      </c>
      <c r="AC35">
        <v>4363.5</v>
      </c>
      <c r="AD35">
        <v>2500.5</v>
      </c>
      <c r="AE35">
        <v>2415</v>
      </c>
      <c r="AF35">
        <v>11.799999999999999</v>
      </c>
      <c r="AG35">
        <v>1.03</v>
      </c>
      <c r="AH35">
        <v>0.26894357247744333</v>
      </c>
      <c r="AI35">
        <v>1.0259870645905831</v>
      </c>
      <c r="AJ35">
        <v>5.709686173585758E-3</v>
      </c>
      <c r="AK35">
        <v>9.1</v>
      </c>
      <c r="AL35">
        <v>18.899999999999999</v>
      </c>
      <c r="AM35">
        <v>3.4791934390104369</v>
      </c>
      <c r="AN35">
        <v>1.7055826825886831</v>
      </c>
      <c r="AO35">
        <v>0.49615673134503191</v>
      </c>
      <c r="AP35">
        <v>19</v>
      </c>
      <c r="AQ35">
        <v>2.9</v>
      </c>
      <c r="AR35">
        <v>0.37843118671961545</v>
      </c>
      <c r="AS35">
        <v>1.3679813889260481</v>
      </c>
      <c r="AT35">
        <v>1.8645879463601127E-2</v>
      </c>
      <c r="AU35">
        <v>2.9</v>
      </c>
      <c r="AV35">
        <v>1.0267719523482086</v>
      </c>
      <c r="AW35">
        <v>2.0518475060391173</v>
      </c>
      <c r="AX35">
        <v>0.4042935967845126</v>
      </c>
      <c r="AY35">
        <v>5.194850877484096E-2</v>
      </c>
      <c r="AZ35">
        <v>164.38364999999999</v>
      </c>
      <c r="BA35">
        <v>354.7663500000001</v>
      </c>
      <c r="BB35">
        <v>98.325634264920922</v>
      </c>
      <c r="BC35">
        <v>22.682077962549787</v>
      </c>
      <c r="BD35">
        <v>17.939835620775508</v>
      </c>
      <c r="BE35">
        <v>2.3710093615021632</v>
      </c>
      <c r="BF35">
        <v>141.31855720974838</v>
      </c>
      <c r="BG35">
        <v>652.29148958823555</v>
      </c>
      <c r="BH35">
        <v>510.97293237848714</v>
      </c>
      <c r="BI35" t="s">
        <v>87</v>
      </c>
      <c r="BJ35" t="s">
        <v>88</v>
      </c>
    </row>
    <row r="36" spans="1:62">
      <c r="A36" t="s">
        <v>83</v>
      </c>
      <c r="B36" t="s">
        <v>84</v>
      </c>
      <c r="C36">
        <v>2008</v>
      </c>
      <c r="D36" t="s">
        <v>71</v>
      </c>
      <c r="E36" t="s">
        <v>89</v>
      </c>
      <c r="F36">
        <v>442.95000000000005</v>
      </c>
      <c r="G36">
        <v>157.95000000000002</v>
      </c>
      <c r="H36">
        <v>285</v>
      </c>
      <c r="I36">
        <v>30</v>
      </c>
      <c r="J36">
        <v>44.800000000000004</v>
      </c>
      <c r="K36">
        <v>517.75</v>
      </c>
      <c r="L36">
        <v>35.658652218083304</v>
      </c>
      <c r="M36">
        <v>120</v>
      </c>
      <c r="N36">
        <v>120</v>
      </c>
      <c r="O36">
        <v>141.1764705882353</v>
      </c>
      <c r="P36">
        <v>99.6</v>
      </c>
      <c r="Q36">
        <v>108.67500000000001</v>
      </c>
      <c r="R36">
        <v>190.35</v>
      </c>
      <c r="S36">
        <v>2.6325000000000007</v>
      </c>
      <c r="T36">
        <v>50.692500000000003</v>
      </c>
      <c r="U36">
        <v>56.243289666666826</v>
      </c>
      <c r="V36">
        <v>3</v>
      </c>
      <c r="W36">
        <v>7.45</v>
      </c>
      <c r="X36">
        <v>-0.25</v>
      </c>
      <c r="Y36">
        <v>14.74386984538125</v>
      </c>
      <c r="Z36">
        <v>31</v>
      </c>
      <c r="AA36">
        <v>232.4167321392361</v>
      </c>
      <c r="AB36">
        <v>8906.8123921726237</v>
      </c>
      <c r="AC36">
        <v>6506.2143855203831</v>
      </c>
      <c r="AD36">
        <v>3327.2466830985918</v>
      </c>
      <c r="AE36">
        <v>3973.7075647778956</v>
      </c>
      <c r="AF36">
        <v>11.799999999999999</v>
      </c>
      <c r="AG36">
        <v>1.03</v>
      </c>
      <c r="AH36">
        <v>0.26894357247744333</v>
      </c>
      <c r="AI36">
        <v>1.0259870645905831</v>
      </c>
      <c r="AJ36">
        <v>5.709686173585758E-3</v>
      </c>
      <c r="AK36">
        <v>9.1</v>
      </c>
      <c r="AL36">
        <v>18.899999999999999</v>
      </c>
      <c r="AM36">
        <v>3.4791934390104369</v>
      </c>
      <c r="AN36">
        <v>1.7055826825886831</v>
      </c>
      <c r="AO36">
        <v>0.49615673134503191</v>
      </c>
      <c r="AP36">
        <v>19</v>
      </c>
      <c r="AQ36">
        <v>2.9</v>
      </c>
      <c r="AR36">
        <v>0.37843118671961545</v>
      </c>
      <c r="AS36">
        <v>1.3679813889260481</v>
      </c>
      <c r="AT36">
        <v>1.8645879463601127E-2</v>
      </c>
      <c r="AU36">
        <v>2.9</v>
      </c>
      <c r="AV36">
        <v>1.0267719523482086</v>
      </c>
      <c r="AW36">
        <v>2.0518475060391173</v>
      </c>
      <c r="AX36">
        <v>0.4042935967845126</v>
      </c>
      <c r="AY36">
        <v>5.194850877484096E-2</v>
      </c>
      <c r="AZ36">
        <v>239.04837605260158</v>
      </c>
      <c r="BA36">
        <v>278.70162394739839</v>
      </c>
      <c r="BB36">
        <v>145.87057550560678</v>
      </c>
      <c r="BC36">
        <v>34.444384214347309</v>
      </c>
      <c r="BD36">
        <v>26.393316949035835</v>
      </c>
      <c r="BE36">
        <v>3.5474247894123683</v>
      </c>
      <c r="BF36">
        <v>210.25570145840229</v>
      </c>
      <c r="BG36">
        <v>649.36976025490219</v>
      </c>
      <c r="BH36">
        <v>439.11405879649988</v>
      </c>
      <c r="BI36" t="s">
        <v>87</v>
      </c>
      <c r="BJ36" t="s">
        <v>88</v>
      </c>
    </row>
    <row r="37" spans="1:62">
      <c r="A37" t="s">
        <v>83</v>
      </c>
      <c r="B37" t="s">
        <v>84</v>
      </c>
      <c r="C37">
        <v>2009</v>
      </c>
      <c r="D37" t="s">
        <v>71</v>
      </c>
      <c r="E37" t="s">
        <v>89</v>
      </c>
      <c r="F37">
        <v>442.95000000000005</v>
      </c>
      <c r="G37">
        <v>157.95000000000002</v>
      </c>
      <c r="H37">
        <v>285</v>
      </c>
      <c r="I37">
        <v>30</v>
      </c>
      <c r="J37">
        <v>43.6</v>
      </c>
      <c r="K37">
        <v>516.55000000000007</v>
      </c>
      <c r="L37">
        <v>35.658652218083304</v>
      </c>
      <c r="M37">
        <v>120</v>
      </c>
      <c r="N37">
        <v>120</v>
      </c>
      <c r="O37">
        <v>141.1764705882353</v>
      </c>
      <c r="P37">
        <v>99.6</v>
      </c>
      <c r="Q37">
        <v>108.67500000000001</v>
      </c>
      <c r="R37">
        <v>190.35</v>
      </c>
      <c r="S37">
        <v>2.6325000000000007</v>
      </c>
      <c r="T37">
        <v>50.692500000000003</v>
      </c>
      <c r="U37">
        <v>55.512857333333415</v>
      </c>
      <c r="V37">
        <v>3</v>
      </c>
      <c r="W37">
        <v>6.94</v>
      </c>
      <c r="X37">
        <v>-0.75999999999999979</v>
      </c>
      <c r="Y37">
        <v>14.74386984538125</v>
      </c>
      <c r="Z37">
        <v>31</v>
      </c>
      <c r="AA37">
        <v>232.4167321392361</v>
      </c>
      <c r="AB37">
        <v>6044.2128424153161</v>
      </c>
      <c r="AC37">
        <v>5013.4479449363935</v>
      </c>
      <c r="AD37">
        <v>3392.573453699601</v>
      </c>
      <c r="AE37">
        <v>3837.7527756782815</v>
      </c>
      <c r="AF37">
        <v>11.799999999999999</v>
      </c>
      <c r="AG37">
        <v>1.03</v>
      </c>
      <c r="AH37">
        <v>0.26894357247744333</v>
      </c>
      <c r="AI37">
        <v>1.0259870645905831</v>
      </c>
      <c r="AJ37">
        <v>5.709686173585758E-3</v>
      </c>
      <c r="AK37">
        <v>9.1</v>
      </c>
      <c r="AL37">
        <v>18.899999999999999</v>
      </c>
      <c r="AM37">
        <v>3.4791934390104369</v>
      </c>
      <c r="AN37">
        <v>1.7055826825886831</v>
      </c>
      <c r="AO37">
        <v>0.49615673134503191</v>
      </c>
      <c r="AP37">
        <v>19</v>
      </c>
      <c r="AQ37">
        <v>2.9</v>
      </c>
      <c r="AR37">
        <v>0.37843118671961545</v>
      </c>
      <c r="AS37">
        <v>1.3679813889260481</v>
      </c>
      <c r="AT37">
        <v>1.8645879463601127E-2</v>
      </c>
      <c r="AU37">
        <v>2.9</v>
      </c>
      <c r="AV37">
        <v>1.0267719523482086</v>
      </c>
      <c r="AW37">
        <v>2.0518475060391173</v>
      </c>
      <c r="AX37">
        <v>0.4042935967845126</v>
      </c>
      <c r="AY37">
        <v>5.194850877484096E-2</v>
      </c>
      <c r="AZ37">
        <v>192.53246650918138</v>
      </c>
      <c r="BA37">
        <v>324.01753349081866</v>
      </c>
      <c r="BB37">
        <v>114.7586653128274</v>
      </c>
      <c r="BC37">
        <v>28.226646451183463</v>
      </c>
      <c r="BD37">
        <v>20.944690405368068</v>
      </c>
      <c r="BE37">
        <v>2.7845895530567457</v>
      </c>
      <c r="BF37">
        <v>166.7145917224357</v>
      </c>
      <c r="BG37">
        <v>648.63932792156879</v>
      </c>
      <c r="BH37">
        <v>481.92473619913312</v>
      </c>
      <c r="BI37" t="s">
        <v>87</v>
      </c>
      <c r="BJ37" t="s">
        <v>88</v>
      </c>
    </row>
    <row r="38" spans="1:62">
      <c r="A38" t="s">
        <v>83</v>
      </c>
      <c r="B38" t="s">
        <v>84</v>
      </c>
      <c r="C38">
        <v>2010</v>
      </c>
      <c r="D38" t="s">
        <v>71</v>
      </c>
      <c r="E38" t="s">
        <v>89</v>
      </c>
      <c r="F38">
        <v>442.95000000000005</v>
      </c>
      <c r="G38">
        <v>157.95000000000002</v>
      </c>
      <c r="H38">
        <v>285</v>
      </c>
      <c r="I38">
        <v>30</v>
      </c>
      <c r="J38">
        <v>42.4</v>
      </c>
      <c r="K38">
        <v>515.35</v>
      </c>
      <c r="L38">
        <v>35.658652218083304</v>
      </c>
      <c r="M38">
        <v>120</v>
      </c>
      <c r="N38">
        <v>120</v>
      </c>
      <c r="O38">
        <v>141.1764705882353</v>
      </c>
      <c r="P38">
        <v>99.6</v>
      </c>
      <c r="Q38">
        <v>108.67500000000001</v>
      </c>
      <c r="R38">
        <v>190.35</v>
      </c>
      <c r="S38">
        <v>2.6325000000000007</v>
      </c>
      <c r="T38">
        <v>50.692500000000003</v>
      </c>
      <c r="U38">
        <v>54.782425000000003</v>
      </c>
      <c r="V38">
        <v>3</v>
      </c>
      <c r="W38">
        <v>7.1</v>
      </c>
      <c r="X38">
        <v>-0.60000000000000053</v>
      </c>
      <c r="Y38">
        <v>14.501368734102581</v>
      </c>
      <c r="Z38">
        <v>31</v>
      </c>
      <c r="AA38">
        <v>231.69407882762567</v>
      </c>
      <c r="AB38">
        <v>6840.0132224999998</v>
      </c>
      <c r="AC38">
        <v>4375.0668320113364</v>
      </c>
      <c r="AD38">
        <v>3300</v>
      </c>
      <c r="AE38">
        <v>4133.4331538483693</v>
      </c>
      <c r="AF38">
        <v>11.799999999999999</v>
      </c>
      <c r="AG38">
        <v>1.03</v>
      </c>
      <c r="AH38">
        <v>0.26894357247744333</v>
      </c>
      <c r="AI38">
        <v>1.0259870645905831</v>
      </c>
      <c r="AJ38">
        <v>5.709686173585758E-3</v>
      </c>
      <c r="AK38">
        <v>9.1</v>
      </c>
      <c r="AL38">
        <v>18.899999999999999</v>
      </c>
      <c r="AM38">
        <v>3.4791934390104369</v>
      </c>
      <c r="AN38">
        <v>1.7055826825886831</v>
      </c>
      <c r="AO38">
        <v>0.49615673134503191</v>
      </c>
      <c r="AP38">
        <v>19</v>
      </c>
      <c r="AQ38">
        <v>2.9</v>
      </c>
      <c r="AR38">
        <v>0.37843118671961545</v>
      </c>
      <c r="AS38">
        <v>1.3679813889260481</v>
      </c>
      <c r="AT38">
        <v>1.8645879463601127E-2</v>
      </c>
      <c r="AU38">
        <v>2.9</v>
      </c>
      <c r="AV38">
        <v>1.0267719523482086</v>
      </c>
      <c r="AW38">
        <v>2.0518475060391173</v>
      </c>
      <c r="AX38">
        <v>0.4042935967845126</v>
      </c>
      <c r="AY38">
        <v>5.194850877484096E-2</v>
      </c>
      <c r="AZ38">
        <v>195.21222034296341</v>
      </c>
      <c r="BA38">
        <v>320.13777965703662</v>
      </c>
      <c r="BB38">
        <v>103.54806997346695</v>
      </c>
      <c r="BC38">
        <v>26.791278833296026</v>
      </c>
      <c r="BD38">
        <v>20.665262452053884</v>
      </c>
      <c r="BE38">
        <v>2.4860302784032546</v>
      </c>
      <c r="BF38">
        <v>153.49064153722014</v>
      </c>
      <c r="BG38">
        <v>647.9088955882354</v>
      </c>
      <c r="BH38">
        <v>494.41825405101525</v>
      </c>
      <c r="BI38" t="s">
        <v>87</v>
      </c>
      <c r="BJ38" t="s">
        <v>88</v>
      </c>
    </row>
    <row r="39" spans="1:62">
      <c r="A39" t="s">
        <v>83</v>
      </c>
      <c r="B39" t="s">
        <v>84</v>
      </c>
      <c r="C39">
        <v>2012</v>
      </c>
      <c r="D39" t="s">
        <v>71</v>
      </c>
      <c r="E39" t="s">
        <v>89</v>
      </c>
      <c r="F39">
        <v>442.95000000000005</v>
      </c>
      <c r="G39">
        <v>157.95000000000002</v>
      </c>
      <c r="H39">
        <v>285</v>
      </c>
      <c r="I39">
        <v>30</v>
      </c>
      <c r="J39">
        <v>39.999999999999993</v>
      </c>
      <c r="K39">
        <v>512.95000000000005</v>
      </c>
      <c r="L39">
        <v>35.658652218083304</v>
      </c>
      <c r="M39">
        <v>120</v>
      </c>
      <c r="N39">
        <v>120</v>
      </c>
      <c r="O39">
        <v>141.1764705882353</v>
      </c>
      <c r="P39">
        <v>99.6</v>
      </c>
      <c r="Q39">
        <v>108.67500000000001</v>
      </c>
      <c r="R39">
        <v>190.35</v>
      </c>
      <c r="S39">
        <v>2.6325000000000007</v>
      </c>
      <c r="T39">
        <v>50.692500000000003</v>
      </c>
      <c r="U39">
        <v>52.591128000000062</v>
      </c>
      <c r="V39">
        <v>3</v>
      </c>
      <c r="W39">
        <v>6.86</v>
      </c>
      <c r="X39">
        <v>-0.83999999999999986</v>
      </c>
      <c r="Y39">
        <v>14.563301549941826</v>
      </c>
      <c r="Z39">
        <v>31</v>
      </c>
      <c r="AA39">
        <v>231.87863861882664</v>
      </c>
      <c r="AB39">
        <v>5996.25</v>
      </c>
      <c r="AC39">
        <v>3198.1840942887925</v>
      </c>
      <c r="AD39">
        <v>2200.5</v>
      </c>
      <c r="AE39">
        <v>2609.1642857142851</v>
      </c>
      <c r="AF39">
        <v>11.799999999999999</v>
      </c>
      <c r="AG39">
        <v>1.03</v>
      </c>
      <c r="AH39">
        <v>0.26894357247744333</v>
      </c>
      <c r="AI39">
        <v>1.0259870645905831</v>
      </c>
      <c r="AJ39">
        <v>5.709686173585758E-3</v>
      </c>
      <c r="AK39">
        <v>9.1</v>
      </c>
      <c r="AL39">
        <v>18.899999999999999</v>
      </c>
      <c r="AM39">
        <v>3.4791934390104369</v>
      </c>
      <c r="AN39">
        <v>1.7055826825886831</v>
      </c>
      <c r="AO39">
        <v>0.49615673134503191</v>
      </c>
      <c r="AP39">
        <v>19</v>
      </c>
      <c r="AQ39">
        <v>2.9</v>
      </c>
      <c r="AR39">
        <v>0.37843118671961545</v>
      </c>
      <c r="AS39">
        <v>1.3679813889260481</v>
      </c>
      <c r="AT39">
        <v>1.8645879463601127E-2</v>
      </c>
      <c r="AU39">
        <v>2.9</v>
      </c>
      <c r="AV39">
        <v>1.0267719523482086</v>
      </c>
      <c r="AW39">
        <v>2.0518475060391173</v>
      </c>
      <c r="AX39">
        <v>0.4042935967845126</v>
      </c>
      <c r="AY39">
        <v>5.194850877484096E-2</v>
      </c>
      <c r="AZ39">
        <v>149.23530168659946</v>
      </c>
      <c r="BA39">
        <v>363.71469831340062</v>
      </c>
      <c r="BB39">
        <v>75.682283589698258</v>
      </c>
      <c r="BC39">
        <v>18.926099072930676</v>
      </c>
      <c r="BD39">
        <v>15.67195380300571</v>
      </c>
      <c r="BE39">
        <v>1.7976097237314466</v>
      </c>
      <c r="BF39">
        <v>112.07794618936609</v>
      </c>
      <c r="BG39">
        <v>645.71759858823543</v>
      </c>
      <c r="BH39">
        <v>533.63965239886932</v>
      </c>
      <c r="BI39" t="s">
        <v>87</v>
      </c>
      <c r="BJ39" t="s">
        <v>88</v>
      </c>
    </row>
    <row r="40" spans="1:62">
      <c r="A40" t="s">
        <v>83</v>
      </c>
      <c r="B40" t="s">
        <v>84</v>
      </c>
      <c r="C40">
        <v>2013</v>
      </c>
      <c r="D40" t="s">
        <v>71</v>
      </c>
      <c r="E40" t="s">
        <v>89</v>
      </c>
      <c r="F40">
        <v>442.95000000000005</v>
      </c>
      <c r="G40">
        <v>157.95000000000002</v>
      </c>
      <c r="H40">
        <v>285</v>
      </c>
      <c r="I40">
        <v>30</v>
      </c>
      <c r="J40">
        <v>38.79999999999999</v>
      </c>
      <c r="K40">
        <v>511.75000000000006</v>
      </c>
      <c r="L40">
        <v>35.658652218083304</v>
      </c>
      <c r="M40">
        <v>120</v>
      </c>
      <c r="N40">
        <v>120</v>
      </c>
      <c r="O40">
        <v>141.1764705882353</v>
      </c>
      <c r="P40">
        <v>99.6</v>
      </c>
      <c r="Q40">
        <v>108.67500000000001</v>
      </c>
      <c r="R40">
        <v>190.35</v>
      </c>
      <c r="S40">
        <v>2.6325000000000007</v>
      </c>
      <c r="T40">
        <v>50.692500000000003</v>
      </c>
      <c r="U40">
        <v>51.860695666666651</v>
      </c>
      <c r="V40">
        <v>3</v>
      </c>
      <c r="W40">
        <v>7.07</v>
      </c>
      <c r="X40">
        <v>-0.62999999999999989</v>
      </c>
      <c r="Y40">
        <v>15.423980849051288</v>
      </c>
      <c r="Z40">
        <v>31</v>
      </c>
      <c r="AA40">
        <v>234.44346293017281</v>
      </c>
      <c r="AB40">
        <v>7773.2009739500027</v>
      </c>
      <c r="AC40">
        <v>5878.1742297879537</v>
      </c>
      <c r="AD40">
        <v>2202.3601125</v>
      </c>
      <c r="AE40">
        <v>2572.8505987149533</v>
      </c>
      <c r="AF40">
        <v>11.799999999999999</v>
      </c>
      <c r="AG40">
        <v>1.03</v>
      </c>
      <c r="AH40">
        <v>0.26894357247744333</v>
      </c>
      <c r="AI40">
        <v>1.0259870645905831</v>
      </c>
      <c r="AJ40">
        <v>5.709686173585758E-3</v>
      </c>
      <c r="AK40">
        <v>9.1</v>
      </c>
      <c r="AL40">
        <v>18.899999999999999</v>
      </c>
      <c r="AM40">
        <v>3.4791934390104369</v>
      </c>
      <c r="AN40">
        <v>1.7055826825886831</v>
      </c>
      <c r="AO40">
        <v>0.49615673134503191</v>
      </c>
      <c r="AP40">
        <v>19</v>
      </c>
      <c r="AQ40">
        <v>2.9</v>
      </c>
      <c r="AR40">
        <v>0.37843118671961545</v>
      </c>
      <c r="AS40">
        <v>1.3679813889260481</v>
      </c>
      <c r="AT40">
        <v>1.8645879463601127E-2</v>
      </c>
      <c r="AU40">
        <v>2.9</v>
      </c>
      <c r="AV40">
        <v>1.0267719523482086</v>
      </c>
      <c r="AW40">
        <v>2.0518475060391173</v>
      </c>
      <c r="AX40">
        <v>0.4042935967845126</v>
      </c>
      <c r="AY40">
        <v>5.194850877484096E-2</v>
      </c>
      <c r="AZ40">
        <v>194.52126585745376</v>
      </c>
      <c r="BA40">
        <v>317.22873414254627</v>
      </c>
      <c r="BB40">
        <v>128.13246510475363</v>
      </c>
      <c r="BC40">
        <v>28.654396488499579</v>
      </c>
      <c r="BD40">
        <v>22.053890489457761</v>
      </c>
      <c r="BE40">
        <v>3.1355989433504736</v>
      </c>
      <c r="BF40">
        <v>181.97635102606145</v>
      </c>
      <c r="BG40">
        <v>644.98716625490204</v>
      </c>
      <c r="BH40">
        <v>463.01081522884056</v>
      </c>
      <c r="BI40" t="s">
        <v>87</v>
      </c>
      <c r="BJ40" t="s">
        <v>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Y k v V V I 0 z G K m l A A A A 9 w A A A B I A H A B D b 2 5 m a W c v U G F j a 2 F n Z S 5 4 b W w g o h g A K K A U A A A A A A A A A A A A A A A A A A A A A A A A A A A A h Y 9 L C s I w G I S v U r J v X i J I + Z s u u r U i C O I 2 p L E N t q k 0 q S l e z Y V H 8 g p W f O 5 c z s w 3 M H O 7 X C E b 2 y Y 6 6 d 6 Z z q a I Y Y o i b V V X G l u l a P D 7 e I E y A W u p D r L S 0 Q R b l 4 z O p K j 2 / p g Q E k L A Y Y a 7 v i K c U k Z 2 x X K j a t 3 K 2 F j n p V U a f V r l / x Y S s H 2 O E R w z O s e M c 4 4 p k L c L h b F f g k + D H + m P C f n Q + K H X 4 l z H + Q r I W w J 5 n R B 3 U E s D B B Q A A g A I A G J L 1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S 9 V U c 3 Z M w l 4 B A A B c B g A A E w A c A E Z v c m 1 1 b G F z L 1 N l Y 3 R p b 2 4 x L m 0 g o h g A K K A U A A A A A A A A A A A A A A A A A A A A A A A A A A A A 7 Z I / S w M x G I f 3 g / s O L x G k h X h 4 t l a r 3 H R X o Y u i r T p Y h / P 6 2 g b u E k l y p a V 0 d n H X R a j 9 c I V + C 1 N O r U M z W h y a I X + e F 5 L f G x 6 F i W a C Q 6 t Y / V P X c R 3 V j y V 2 Y f 4 6 n U + f F 7 M 3 C C B F 7 T p g R k v k M k F D Q j X w I p H k G X J d O m M p e q H g 2 h x U i U Q n n Q u O k W Q D h D 2 4 j X v I G T c T X H O D p G J 6 B L t w h Q p j m f Q 7 8 4 + X x f u s 8 / O e p 4 e a l K n v U 0 J o Y 6 h l f B O n O S q v 2 e N C I q 1 X a m V a x N k h Y T 8 2 V 3 e h P X p C Y n K 1 4 w e T p S 1 j r h 6 F z E K R 5 h l f F l W p y E 7 H Y 1 J Q n 1 D Q p g I a h 3 p C 4 Z s f W H j F w q s W f m j h N Q s / s v B j C 6 8 b 3 u S 6 V v W W / f 0 q + P v W y q p n l u F k U n Y d x t d + 5 V o T / E 2 r 4 G 9 d + K 8 u V D b t Q u X L h b s I U 5 Y x j T I g Y F o o u l G B c Q Q a P B F d c 2 l g v K B w m Q u N L T 1 K M V h t v X P B 8 X 4 r z Z 9 L 8 w l Q S w E C L Q A U A A I A C A B i S 9 V U j T M Y q a U A A A D 3 A A A A E g A A A A A A A A A A A A A A A A A A A A A A Q 2 9 u Z m l n L 1 B h Y 2 t h Z 2 U u e G 1 s U E s B A i 0 A F A A C A A g A Y k v V V A / K 6 a u k A A A A 6 Q A A A B M A A A A A A A A A A A A A A A A A 8 Q A A A F t D b 2 5 0 Z W 5 0 X 1 R 5 c G V z X S 5 4 b W x Q S w E C L Q A U A A I A C A B i S 9 V U c 3 Z M w l 4 B A A B c B g A A E w A A A A A A A A A A A A A A A A D i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J g A A A A A A A D I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3 J U E w J U U 2 J U E w J T g 3 J U U 5 J U E y J T k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Z U M D g 6 N T Q 6 M D I u N z I w M D I 1 O V o i I C 8 + P E V u d H J 5 I F R 5 c G U 9 I k Z p b G x D b 2 x 1 b W 5 U e X B l c y I g V m F s d W U 9 I n N C Z 1 l H Q m d Z R 0 J n W U R B d 2 8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X o O a g h + m i m C 9 B d X R v U m V t b 3 Z l Z E N v b H V t b n M x L n t D b 2 x 1 b W 4 x L D B 9 J n F 1 b 3 Q 7 L C Z x d W 9 0 O 1 N l Y 3 R p b 2 4 x L + a X o O a g h + m i m C 9 B d X R v U m V t b 3 Z l Z E N v b H V t b n M x L n t D b 2 x 1 b W 4 y L D F 9 J n F 1 b 3 Q 7 L C Z x d W 9 0 O 1 N l Y 3 R p b 2 4 x L + a X o O a g h + m i m C 9 B d X R v U m V t b 3 Z l Z E N v b H V t b n M x L n t D b 2 x 1 b W 4 z L D J 9 J n F 1 b 3 Q 7 L C Z x d W 9 0 O 1 N l Y 3 R p b 2 4 x L + a X o O a g h + m i m C 9 B d X R v U m V t b 3 Z l Z E N v b H V t b n M x L n t D b 2 x 1 b W 4 0 L D N 9 J n F 1 b 3 Q 7 L C Z x d W 9 0 O 1 N l Y 3 R p b 2 4 x L + a X o O a g h + m i m C 9 B d X R v U m V t b 3 Z l Z E N v b H V t b n M x L n t D b 2 x 1 b W 4 1 L D R 9 J n F 1 b 3 Q 7 L C Z x d W 9 0 O 1 N l Y 3 R p b 2 4 x L + a X o O a g h + m i m C 9 B d X R v U m V t b 3 Z l Z E N v b H V t b n M x L n t D b 2 x 1 b W 4 2 L D V 9 J n F 1 b 3 Q 7 L C Z x d W 9 0 O 1 N l Y 3 R p b 2 4 x L + a X o O a g h + m i m C 9 B d X R v U m V t b 3 Z l Z E N v b H V t b n M x L n t D b 2 x 1 b W 4 3 L D Z 9 J n F 1 b 3 Q 7 L C Z x d W 9 0 O 1 N l Y 3 R p b 2 4 x L + a X o O a g h + m i m C 9 B d X R v U m V t b 3 Z l Z E N v b H V t b n M x L n t D b 2 x 1 b W 4 4 L D d 9 J n F 1 b 3 Q 7 L C Z x d W 9 0 O 1 N l Y 3 R p b 2 4 x L + a X o O a g h + m i m C 9 B d X R v U m V t b 3 Z l Z E N v b H V t b n M x L n t D b 2 x 1 b W 4 5 L D h 9 J n F 1 b 3 Q 7 L C Z x d W 9 0 O 1 N l Y 3 R p b 2 4 x L + a X o O a g h + m i m C 9 B d X R v U m V t b 3 Z l Z E N v b H V t b n M x L n t D b 2 x 1 b W 4 x M C w 5 f S Z x d W 9 0 O y w m c X V v d D t T Z W N 0 a W 9 u M S / m l 6 D m o I f p o p g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/ m l 6 D m o I f p o p g v Q X V 0 b 1 J l b W 9 2 Z W R D b 2 x 1 b W 5 z M S 5 7 Q 2 9 s d W 1 u M S w w f S Z x d W 9 0 O y w m c X V v d D t T Z W N 0 a W 9 u M S / m l 6 D m o I f p o p g v Q X V 0 b 1 J l b W 9 2 Z W R D b 2 x 1 b W 5 z M S 5 7 Q 2 9 s d W 1 u M i w x f S Z x d W 9 0 O y w m c X V v d D t T Z W N 0 a W 9 u M S / m l 6 D m o I f p o p g v Q X V 0 b 1 J l b W 9 2 Z W R D b 2 x 1 b W 5 z M S 5 7 Q 2 9 s d W 1 u M y w y f S Z x d W 9 0 O y w m c X V v d D t T Z W N 0 a W 9 u M S / m l 6 D m o I f p o p g v Q X V 0 b 1 J l b W 9 2 Z W R D b 2 x 1 b W 5 z M S 5 7 Q 2 9 s d W 1 u N C w z f S Z x d W 9 0 O y w m c X V v d D t T Z W N 0 a W 9 u M S / m l 6 D m o I f p o p g v Q X V 0 b 1 J l b W 9 2 Z W R D b 2 x 1 b W 5 z M S 5 7 Q 2 9 s d W 1 u N S w 0 f S Z x d W 9 0 O y w m c X V v d D t T Z W N 0 a W 9 u M S / m l 6 D m o I f p o p g v Q X V 0 b 1 J l b W 9 2 Z W R D b 2 x 1 b W 5 z M S 5 7 Q 2 9 s d W 1 u N i w 1 f S Z x d W 9 0 O y w m c X V v d D t T Z W N 0 a W 9 u M S / m l 6 D m o I f p o p g v Q X V 0 b 1 J l b W 9 2 Z W R D b 2 x 1 b W 5 z M S 5 7 Q 2 9 s d W 1 u N y w 2 f S Z x d W 9 0 O y w m c X V v d D t T Z W N 0 a W 9 u M S / m l 6 D m o I f p o p g v Q X V 0 b 1 J l b W 9 2 Z W R D b 2 x 1 b W 5 z M S 5 7 Q 2 9 s d W 1 u O C w 3 f S Z x d W 9 0 O y w m c X V v d D t T Z W N 0 a W 9 u M S / m l 6 D m o I f p o p g v Q X V 0 b 1 J l b W 9 2 Z W R D b 2 x 1 b W 5 z M S 5 7 Q 2 9 s d W 1 u O S w 4 f S Z x d W 9 0 O y w m c X V v d D t T Z W N 0 a W 9 u M S / m l 6 D m o I f p o p g v Q X V 0 b 1 J l b W 9 2 Z W R D b 2 x 1 b W 5 z M S 5 7 Q 2 9 s d W 1 u M T A s O X 0 m c X V v d D s s J n F 1 b 3 Q 7 U 2 V j d G l v b j E v 5 p e g 5 q C H 6 a K Y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3 J U E w J U U 2 J U E w J T g 3 J U U 5 J U E y J T k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y V B M C V F N i V B M C U 4 N y V F O S V B M i U 5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y V B M C V F N i V B M C U 4 N y V F O S V B M i U 5 O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l Q w O D o 1 N j o z M i 4 w N D U 0 N z I y W i I g L z 4 8 R W 5 0 c n k g V H l w Z T 0 i R m l s b E N v b H V t b l R 5 c G V z I i B W Y W x 1 Z T 0 i c 0 J n W U d C Z 1 l H Q m d Z R E F 3 b z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e g 5 q C H 6 a K Y M S 9 B d X R v U m V t b 3 Z l Z E N v b H V t b n M x L n t D b 2 x 1 b W 4 x L D B 9 J n F 1 b 3 Q 7 L C Z x d W 9 0 O 1 N l Y 3 R p b 2 4 x L + a X o O a g h + m i m D E v Q X V 0 b 1 J l b W 9 2 Z W R D b 2 x 1 b W 5 z M S 5 7 Q 2 9 s d W 1 u M i w x f S Z x d W 9 0 O y w m c X V v d D t T Z W N 0 a W 9 u M S / m l 6 D m o I f p o p g x L 0 F 1 d G 9 S Z W 1 v d m V k Q 2 9 s d W 1 u c z E u e 0 N v b H V t b j M s M n 0 m c X V v d D s s J n F 1 b 3 Q 7 U 2 V j d G l v b j E v 5 p e g 5 q C H 6 a K Y M S 9 B d X R v U m V t b 3 Z l Z E N v b H V t b n M x L n t D b 2 x 1 b W 4 0 L D N 9 J n F 1 b 3 Q 7 L C Z x d W 9 0 O 1 N l Y 3 R p b 2 4 x L + a X o O a g h + m i m D E v Q X V 0 b 1 J l b W 9 2 Z W R D b 2 x 1 b W 5 z M S 5 7 Q 2 9 s d W 1 u N S w 0 f S Z x d W 9 0 O y w m c X V v d D t T Z W N 0 a W 9 u M S / m l 6 D m o I f p o p g x L 0 F 1 d G 9 S Z W 1 v d m V k Q 2 9 s d W 1 u c z E u e 0 N v b H V t b j Y s N X 0 m c X V v d D s s J n F 1 b 3 Q 7 U 2 V j d G l v b j E v 5 p e g 5 q C H 6 a K Y M S 9 B d X R v U m V t b 3 Z l Z E N v b H V t b n M x L n t D b 2 x 1 b W 4 3 L D Z 9 J n F 1 b 3 Q 7 L C Z x d W 9 0 O 1 N l Y 3 R p b 2 4 x L + a X o O a g h + m i m D E v Q X V 0 b 1 J l b W 9 2 Z W R D b 2 x 1 b W 5 z M S 5 7 Q 2 9 s d W 1 u O C w 3 f S Z x d W 9 0 O y w m c X V v d D t T Z W N 0 a W 9 u M S / m l 6 D m o I f p o p g x L 0 F 1 d G 9 S Z W 1 v d m V k Q 2 9 s d W 1 u c z E u e 0 N v b H V t b j k s O H 0 m c X V v d D s s J n F 1 b 3 Q 7 U 2 V j d G l v b j E v 5 p e g 5 q C H 6 a K Y M S 9 B d X R v U m V t b 3 Z l Z E N v b H V t b n M x L n t D b 2 x 1 b W 4 x M C w 5 f S Z x d W 9 0 O y w m c X V v d D t T Z W N 0 a W 9 u M S / m l 6 D m o I f p o p g x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5 p e g 5 q C H 6 a K Y M S 9 B d X R v U m V t b 3 Z l Z E N v b H V t b n M x L n t D b 2 x 1 b W 4 x L D B 9 J n F 1 b 3 Q 7 L C Z x d W 9 0 O 1 N l Y 3 R p b 2 4 x L + a X o O a g h + m i m D E v Q X V 0 b 1 J l b W 9 2 Z W R D b 2 x 1 b W 5 z M S 5 7 Q 2 9 s d W 1 u M i w x f S Z x d W 9 0 O y w m c X V v d D t T Z W N 0 a W 9 u M S / m l 6 D m o I f p o p g x L 0 F 1 d G 9 S Z W 1 v d m V k Q 2 9 s d W 1 u c z E u e 0 N v b H V t b j M s M n 0 m c X V v d D s s J n F 1 b 3 Q 7 U 2 V j d G l v b j E v 5 p e g 5 q C H 6 a K Y M S 9 B d X R v U m V t b 3 Z l Z E N v b H V t b n M x L n t D b 2 x 1 b W 4 0 L D N 9 J n F 1 b 3 Q 7 L C Z x d W 9 0 O 1 N l Y 3 R p b 2 4 x L + a X o O a g h + m i m D E v Q X V 0 b 1 J l b W 9 2 Z W R D b 2 x 1 b W 5 z M S 5 7 Q 2 9 s d W 1 u N S w 0 f S Z x d W 9 0 O y w m c X V v d D t T Z W N 0 a W 9 u M S / m l 6 D m o I f p o p g x L 0 F 1 d G 9 S Z W 1 v d m V k Q 2 9 s d W 1 u c z E u e 0 N v b H V t b j Y s N X 0 m c X V v d D s s J n F 1 b 3 Q 7 U 2 V j d G l v b j E v 5 p e g 5 q C H 6 a K Y M S 9 B d X R v U m V t b 3 Z l Z E N v b H V t b n M x L n t D b 2 x 1 b W 4 3 L D Z 9 J n F 1 b 3 Q 7 L C Z x d W 9 0 O 1 N l Y 3 R p b 2 4 x L + a X o O a g h + m i m D E v Q X V 0 b 1 J l b W 9 2 Z W R D b 2 x 1 b W 5 z M S 5 7 Q 2 9 s d W 1 u O C w 3 f S Z x d W 9 0 O y w m c X V v d D t T Z W N 0 a W 9 u M S / m l 6 D m o I f p o p g x L 0 F 1 d G 9 S Z W 1 v d m V k Q 2 9 s d W 1 u c z E u e 0 N v b H V t b j k s O H 0 m c X V v d D s s J n F 1 b 3 Q 7 U 2 V j d G l v b j E v 5 p e g 5 q C H 6 a K Y M S 9 B d X R v U m V t b 3 Z l Z E N v b H V t b n M x L n t D b 2 x 1 b W 4 x M C w 5 f S Z x d W 9 0 O y w m c X V v d D t T Z W N 0 a W 9 u M S / m l 6 D m o I f p o p g x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3 J U E w J U U 2 J U E w J T g 3 J U U 5 J U E y J T k 4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c l Q T A l R T Y l Q T A l O D c l R T k l Q T I l O T g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3 J U E w J U U 2 J U E w J T g 3 J U U 5 J U E y J T k 4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A 3 O j I x O j E 0 L j c z N z A x O D F a I i A v P j x F b n R y e S B U e X B l P S J G a W x s Q 2 9 s d W 1 u V H l w Z X M i I F Z h b H V l P S J z Q m d Z R 0 J n W U d C Z 1 l E Q X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6 D m o I f p o p g z L 0 F 1 d G 9 S Z W 1 v d m V k Q 2 9 s d W 1 u c z E u e 0 N v b H V t b j E s M H 0 m c X V v d D s s J n F 1 b 3 Q 7 U 2 V j d G l v b j E v 5 p e g 5 q C H 6 a K Y M y 9 B d X R v U m V t b 3 Z l Z E N v b H V t b n M x L n t D b 2 x 1 b W 4 y L D F 9 J n F 1 b 3 Q 7 L C Z x d W 9 0 O 1 N l Y 3 R p b 2 4 x L + a X o O a g h + m i m D M v Q X V 0 b 1 J l b W 9 2 Z W R D b 2 x 1 b W 5 z M S 5 7 Q 2 9 s d W 1 u M y w y f S Z x d W 9 0 O y w m c X V v d D t T Z W N 0 a W 9 u M S / m l 6 D m o I f p o p g z L 0 F 1 d G 9 S Z W 1 v d m V k Q 2 9 s d W 1 u c z E u e 0 N v b H V t b j Q s M 3 0 m c X V v d D s s J n F 1 b 3 Q 7 U 2 V j d G l v b j E v 5 p e g 5 q C H 6 a K Y M y 9 B d X R v U m V t b 3 Z l Z E N v b H V t b n M x L n t D b 2 x 1 b W 4 1 L D R 9 J n F 1 b 3 Q 7 L C Z x d W 9 0 O 1 N l Y 3 R p b 2 4 x L + a X o O a g h + m i m D M v Q X V 0 b 1 J l b W 9 2 Z W R D b 2 x 1 b W 5 z M S 5 7 Q 2 9 s d W 1 u N i w 1 f S Z x d W 9 0 O y w m c X V v d D t T Z W N 0 a W 9 u M S / m l 6 D m o I f p o p g z L 0 F 1 d G 9 S Z W 1 v d m V k Q 2 9 s d W 1 u c z E u e 0 N v b H V t b j c s N n 0 m c X V v d D s s J n F 1 b 3 Q 7 U 2 V j d G l v b j E v 5 p e g 5 q C H 6 a K Y M y 9 B d X R v U m V t b 3 Z l Z E N v b H V t b n M x L n t D b 2 x 1 b W 4 4 L D d 9 J n F 1 b 3 Q 7 L C Z x d W 9 0 O 1 N l Y 3 R p b 2 4 x L + a X o O a g h + m i m D M v Q X V 0 b 1 J l b W 9 2 Z W R D b 2 x 1 b W 5 z M S 5 7 Q 2 9 s d W 1 u O S w 4 f S Z x d W 9 0 O y w m c X V v d D t T Z W N 0 a W 9 u M S / m l 6 D m o I f p o p g z L 0 F 1 d G 9 S Z W 1 v d m V k Q 2 9 s d W 1 u c z E u e 0 N v b H V t b j E w L D l 9 J n F 1 b 3 Q 7 L C Z x d W 9 0 O 1 N l Y 3 R p b 2 4 x L + a X o O a g h + m i m D M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/ m l 6 D m o I f p o p g z L 0 F 1 d G 9 S Z W 1 v d m V k Q 2 9 s d W 1 u c z E u e 0 N v b H V t b j E s M H 0 m c X V v d D s s J n F 1 b 3 Q 7 U 2 V j d G l v b j E v 5 p e g 5 q C H 6 a K Y M y 9 B d X R v U m V t b 3 Z l Z E N v b H V t b n M x L n t D b 2 x 1 b W 4 y L D F 9 J n F 1 b 3 Q 7 L C Z x d W 9 0 O 1 N l Y 3 R p b 2 4 x L + a X o O a g h + m i m D M v Q X V 0 b 1 J l b W 9 2 Z W R D b 2 x 1 b W 5 z M S 5 7 Q 2 9 s d W 1 u M y w y f S Z x d W 9 0 O y w m c X V v d D t T Z W N 0 a W 9 u M S / m l 6 D m o I f p o p g z L 0 F 1 d G 9 S Z W 1 v d m V k Q 2 9 s d W 1 u c z E u e 0 N v b H V t b j Q s M 3 0 m c X V v d D s s J n F 1 b 3 Q 7 U 2 V j d G l v b j E v 5 p e g 5 q C H 6 a K Y M y 9 B d X R v U m V t b 3 Z l Z E N v b H V t b n M x L n t D b 2 x 1 b W 4 1 L D R 9 J n F 1 b 3 Q 7 L C Z x d W 9 0 O 1 N l Y 3 R p b 2 4 x L + a X o O a g h + m i m D M v Q X V 0 b 1 J l b W 9 2 Z W R D b 2 x 1 b W 5 z M S 5 7 Q 2 9 s d W 1 u N i w 1 f S Z x d W 9 0 O y w m c X V v d D t T Z W N 0 a W 9 u M S / m l 6 D m o I f p o p g z L 0 F 1 d G 9 S Z W 1 v d m V k Q 2 9 s d W 1 u c z E u e 0 N v b H V t b j c s N n 0 m c X V v d D s s J n F 1 b 3 Q 7 U 2 V j d G l v b j E v 5 p e g 5 q C H 6 a K Y M y 9 B d X R v U m V t b 3 Z l Z E N v b H V t b n M x L n t D b 2 x 1 b W 4 4 L D d 9 J n F 1 b 3 Q 7 L C Z x d W 9 0 O 1 N l Y 3 R p b 2 4 x L + a X o O a g h + m i m D M v Q X V 0 b 1 J l b W 9 2 Z W R D b 2 x 1 b W 5 z M S 5 7 Q 2 9 s d W 1 u O S w 4 f S Z x d W 9 0 O y w m c X V v d D t T Z W N 0 a W 9 u M S / m l 6 D m o I f p o p g z L 0 F 1 d G 9 S Z W 1 v d m V k Q 2 9 s d W 1 u c z E u e 0 N v b H V t b j E w L D l 9 J n F 1 b 3 Q 7 L C Z x d W 9 0 O 1 N l Y 3 R p b 2 4 x L + a X o O a g h + m i m D M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c l Q T A l R T Y l Q T A l O D c l R T k l Q T I l O T g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y V B M C V F N i V B M C U 4 N y V F O S V B M i U 5 O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6 T F l 5 b K w U a 9 d o t H C 9 v q 1 Q A A A A A C A A A A A A A Q Z g A A A A E A A C A A A A C Z L R J 0 R K 5 L N k S E K p 8 U 2 6 U C I W J 1 X j K z D L O 6 S S w Z i z x Y y A A A A A A O g A A A A A I A A C A A A A A x N v 4 V f I s y a 9 C Y d 6 Y f C B + A O 2 w Q d o 6 w 9 V f v z y d + u A 0 M s F A A A A C 2 0 r R Z G 4 B R i 4 O + g b R i 1 D l V A E g b A j H I v P Q G x y S B w v m 1 T J A 5 + 0 e b 8 d D l p N J N b G X c x 0 V S n t X D E W u E w d 9 G W + R c 1 O O O C o Z V o A P 4 2 O g w a s 4 M Z Y 3 s m 0 A A A A C N b f o 1 D c R R A Q d I 6 + T G l C 6 s W L x h s t e s f a d N v / k k f m P b W T L V 3 e f X V z I l N E X J O E b C F j Q o 2 9 w S z Y 6 o n z M k w s i 7 0 s v v < / D a t a M a s h u p > 
</file>

<file path=customXml/itemProps1.xml><?xml version="1.0" encoding="utf-8"?>
<ds:datastoreItem xmlns:ds="http://schemas.openxmlformats.org/officeDocument/2006/customXml" ds:itemID="{9EF76DA8-1EC6-4BEE-A58D-6B5BEDF2DD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For all sites</vt:lpstr>
      <vt:lpstr>Sheet2</vt:lpstr>
      <vt:lpstr>Sheet3</vt:lpstr>
      <vt:lpstr>BC deposition</vt:lpstr>
      <vt:lpstr>deposition after 2000</vt:lpstr>
      <vt:lpstr>25 Mengcheng</vt:lpstr>
      <vt:lpstr>27 Qiyang</vt:lpstr>
      <vt:lpstr>28 Guiyang</vt:lpstr>
      <vt:lpstr>31 Chongqing</vt:lpstr>
      <vt:lpstr>41 Jinxian</vt:lpstr>
      <vt:lpstr>40 Jinxian</vt:lpstr>
      <vt:lpstr>39 Nanchang</vt:lpstr>
      <vt:lpstr>36 Qiyang</vt:lpstr>
      <vt:lpstr>33 Wuchang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zhuxingjuan</dc:creator>
  <cp:keywords/>
  <dc:description/>
  <cp:lastModifiedBy>Xingjuan Zhu</cp:lastModifiedBy>
  <cp:revision/>
  <dcterms:created xsi:type="dcterms:W3CDTF">2015-06-05T18:17:20Z</dcterms:created>
  <dcterms:modified xsi:type="dcterms:W3CDTF">2022-09-11T19:25:58Z</dcterms:modified>
  <cp:category/>
  <cp:contentStatus/>
</cp:coreProperties>
</file>